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2" activeTab="10"/>
  </bookViews>
  <sheets>
    <sheet name="洗碗机成本数据" sheetId="1" r:id="rId1"/>
    <sheet name="26年洗碗机费用指标到月测算汇总表 " sheetId="2" r:id="rId2"/>
    <sheet name="洗碗机1月" sheetId="3" r:id="rId3"/>
    <sheet name="洗碗机2月" sheetId="4" r:id="rId4"/>
    <sheet name="洗碗机3月" sheetId="5" r:id="rId5"/>
    <sheet name="洗碗机4月" sheetId="6" r:id="rId6"/>
    <sheet name="洗碗机5月" sheetId="7" r:id="rId7"/>
    <sheet name="洗碗机6月" sheetId="8" r:id="rId8"/>
    <sheet name="DW  2026" sheetId="9" state="hidden" r:id="rId9"/>
    <sheet name="25年降费项目-洗碗机" sheetId="10" state="hidden" r:id="rId10"/>
    <sheet name="26年降费项目-洗碗机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</externalReferences>
  <definedNames>
    <definedName name="_xlnm._FilterDatabase" localSheetId="0" hidden="1">洗碗机成本数据!$A$1:$P$94</definedName>
    <definedName name="_xlnm._FilterDatabase" localSheetId="6" hidden="1">洗碗机5月!$A$29:$T$220</definedName>
    <definedName name="\0">#REF!</definedName>
    <definedName name="\2">#REF!</definedName>
    <definedName name="\a">#REF!</definedName>
    <definedName name="\b">#REF!</definedName>
    <definedName name="\b1">#REF!</definedName>
    <definedName name="\m">#REF!</definedName>
    <definedName name="\p">'[4]FA-LISTING'!#REF!</definedName>
    <definedName name="\v">'[4]FA-LISTING'!#REF!</definedName>
    <definedName name="___">#REF!</definedName>
    <definedName name="_______5월국내제품">#REF!</definedName>
    <definedName name="_______AEM14">#REF!</definedName>
    <definedName name="_______CAR05">#REF!</definedName>
    <definedName name="_______FED18">#REF!</definedName>
    <definedName name="_______GMC1">#REF!</definedName>
    <definedName name="_______GMC2">#REF!</definedName>
    <definedName name="______ST2">#REF!</definedName>
    <definedName name="_____5월국내제품">#REF!</definedName>
    <definedName name="_____AEM14">#REF!</definedName>
    <definedName name="_____CAR05">#REF!</definedName>
    <definedName name="_____FED18">#REF!</definedName>
    <definedName name="_____GMC1">#REF!</definedName>
    <definedName name="_____GMC2">#REF!</definedName>
    <definedName name="____5월국내제품">#REF!</definedName>
    <definedName name="____AEM14">#REF!</definedName>
    <definedName name="____CAR05">#REF!</definedName>
    <definedName name="____FED18">#REF!</definedName>
    <definedName name="____GMC1">#REF!</definedName>
    <definedName name="____GMC2">#REF!</definedName>
    <definedName name="____ST2">#REF!</definedName>
    <definedName name="___5월국내제품">#REF!</definedName>
    <definedName name="___AEM14">#REF!</definedName>
    <definedName name="___CAR05">#REF!</definedName>
    <definedName name="___FED18">#REF!</definedName>
    <definedName name="__5월국내제품">#REF!</definedName>
    <definedName name="__a66000">#REF!</definedName>
    <definedName name="__a69000">#REF!</definedName>
    <definedName name="__act2">#REF!</definedName>
    <definedName name="__act3">#REF!</definedName>
    <definedName name="__act4">#REF!</definedName>
    <definedName name="__AEM14">#REF!</definedName>
    <definedName name="__afo3">#REF!</definedName>
    <definedName name="__all22">[5]PLALL!$A$1:$BM$137</definedName>
    <definedName name="__CAR05">#REF!</definedName>
    <definedName name="__cat2" hidden="1">{#N/A,#N/A,TRUE,"Distribution";#N/A,#N/A,TRUE,"Fulfillment";#N/A,#N/A,TRUE,"Aged Backorders"}</definedName>
    <definedName name="__Col3">[6]Tables!$S$7</definedName>
    <definedName name="__Col6">[6]Tables!$S$12</definedName>
    <definedName name="__CSD3">#REF!</definedName>
    <definedName name="__DAT1">'[7]Raw materials'!#REF!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'[7]Raw materials'!#REF!</definedName>
    <definedName name="__DAT3">'[7]Raw materials'!#REF!</definedName>
    <definedName name="__DAT4">'[7]Raw materials'!#REF!</definedName>
    <definedName name="__DAT5">'[7]Raw materials'!#REF!</definedName>
    <definedName name="__DAT6">'[7]Raw materials'!#REF!</definedName>
    <definedName name="__DAT7">'[7]Raw materials'!#REF!</definedName>
    <definedName name="__DAT8">'[7]Raw materials'!#REF!</definedName>
    <definedName name="__DAT9">'[8]9100-PO'!#REF!</definedName>
    <definedName name="__FED18">#REF!</definedName>
    <definedName name="__GMC1">#REF!</definedName>
    <definedName name="__GMC2">#REF!</definedName>
    <definedName name="__M111" hidden="1">{"'打点割り振り (2)'!$A$1:$G$35"}</definedName>
    <definedName name="__MS2">#REF!</definedName>
    <definedName name="__Qtr1">#REF!</definedName>
    <definedName name="__ST2">#REF!</definedName>
    <definedName name="__wd6">[9]tables!$A$1:$B$29</definedName>
    <definedName name="_1">#N/A</definedName>
    <definedName name="_1.1经营合规性">'[10]4 审核发现描述'!#REF!</definedName>
    <definedName name="_1.2行业合规性">'[10]4 审核发现描述'!#REF!</definedName>
    <definedName name="_1.3体系认证合规性">'[10]4 审核发现描述'!#REF!</definedName>
    <definedName name="_1.4市场抽查">'[10]4 审核发现描述'!#REF!</definedName>
    <definedName name="_1.5产品合规性">'[10]4 审核发现描述'!#REF!</definedName>
    <definedName name="_1______123Graph_AGRAFICO_2" hidden="1">#REF!</definedName>
    <definedName name="_1_5월국내제품">#REF!</definedName>
    <definedName name="_1000A01">#N/A</definedName>
    <definedName name="_112d" hidden="1">{#N/A,#N/A,TRUE,"Distribution";#N/A,#N/A,TRUE,"Fulfillment";#N/A,#N/A,TRUE,"Aged Backorders"}</definedName>
    <definedName name="_18_02_94">#REF!</definedName>
    <definedName name="_19T02_">{"Book1"}</definedName>
    <definedName name="_1A5_">#REF!</definedName>
    <definedName name="_1ff1_">#REF!</definedName>
    <definedName name="_1月停机时汇总.xlsx">#REF!</definedName>
    <definedName name="_2">#N/A</definedName>
    <definedName name="_2.1采购管理">'[10]4 审核发现描述'!#REF!</definedName>
    <definedName name="_2.2供方管理">'[10]4 审核发现描述'!#REF!</definedName>
    <definedName name="_2______123Graph_LBL_AGRAFICO_2" hidden="1">#REF!</definedName>
    <definedName name="_2_5월국내제품">#REF!</definedName>
    <definedName name="_23">#REF!</definedName>
    <definedName name="_2GO_TO">'[11]Total Financials'!#REF!</definedName>
    <definedName name="_3.1设计开发">'[10]4 审核发现描述'!#REF!</definedName>
    <definedName name="_3.2制程管理">'[10]4 审核发现描述'!#REF!</definedName>
    <definedName name="_3_____123Graph_AGRAFICO_2" hidden="1">#REF!</definedName>
    <definedName name="_4.1进货检验">'[10]4 审核发现描述'!#REF!</definedName>
    <definedName name="_4.5.18">'[10]4 审核发现描述'!#REF!</definedName>
    <definedName name="_4_____123Graph_LBL_AGRAFICO_2" hidden="1">#REF!</definedName>
    <definedName name="_4A5_">#REF!</definedName>
    <definedName name="_5.1.2">'[10]4 审核发现描述'!#REF!</definedName>
    <definedName name="_5___123Graph_AGRAFICO_2" hidden="1">#REF!</definedName>
    <definedName name="_6___123Graph_LBL_AGRAFICO_2" hidden="1">#REF!</definedName>
    <definedName name="_7__123Graph_AGRAFICO_2" hidden="1">#REF!</definedName>
    <definedName name="_8__123Graph_LBL_AGRAFICO_2" hidden="1">#REF!</definedName>
    <definedName name="_8GO_TO">'[11]Total Financials'!#REF!</definedName>
    <definedName name="_A16572">#REF!</definedName>
    <definedName name="_A165721">'[9]#BEZUG'!$A$16172</definedName>
    <definedName name="_A17172">#REF!</definedName>
    <definedName name="_A18172">#REF!</definedName>
    <definedName name="_A19172">#REF!</definedName>
    <definedName name="_A20000">#REF!</definedName>
    <definedName name="_a66000">#REF!</definedName>
    <definedName name="_a69000">#REF!</definedName>
    <definedName name="_A80000">#REF!</definedName>
    <definedName name="_act2">#REF!</definedName>
    <definedName name="_act3">#REF!</definedName>
    <definedName name="_act4">#REF!</definedName>
    <definedName name="_AEM14">#REF!</definedName>
    <definedName name="_afo1">#REF!</definedName>
    <definedName name="_ag1">#REF!</definedName>
    <definedName name="_ALL18">#REF!</definedName>
    <definedName name="_all22">[12]PLALL!$A$1:$BM$137</definedName>
    <definedName name="_BKL1">#REF!</definedName>
    <definedName name="_BKL2">#REF!</definedName>
    <definedName name="_BKL3">#REF!</definedName>
    <definedName name="_BQ4.2" hidden="1">'[13]#REF'!#REF!</definedName>
    <definedName name="_BQ4.5" hidden="1">[13]Table!#REF!</definedName>
    <definedName name="_CAR05">#REF!</definedName>
    <definedName name="_cat2" hidden="1">{#N/A,#N/A,TRUE,"Distribution";#N/A,#N/A,TRUE,"Fulfillment";#N/A,#N/A,TRUE,"Aged Backorders"}</definedName>
    <definedName name="_Col3">[14]Tables!$S$7</definedName>
    <definedName name="_Col6">[14]Tables!$S$12</definedName>
    <definedName name="_CSD3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[15]!_xlbgnm.DEL1</definedName>
    <definedName name="_DEL2">[15]!_xlbgnm.DEL2</definedName>
    <definedName name="_dfjkasfbwefyusvasd" hidden="1">{#N/A,#N/A,TRUE,"Distribution";#N/A,#N/A,TRUE,"Fulfillment";#N/A,#N/A,TRUE,"Aged Backorders"}</definedName>
    <definedName name="_FED18">#REF!</definedName>
    <definedName name="_Fill" hidden="1">#REF!</definedName>
    <definedName name="_G100000">#REF!</definedName>
    <definedName name="_GMC1">#REF!</definedName>
    <definedName name="_GMC2">#REF!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K123">#REF!</definedName>
    <definedName name="_MS1">#REF!</definedName>
    <definedName name="_MS2">#REF!</definedName>
    <definedName name="_MS3">#REF!</definedName>
    <definedName name="_Order1" hidden="1">255</definedName>
    <definedName name="_Order2" hidden="1">255</definedName>
    <definedName name="_pos2">'[16]Quantum PO Std'!$A$6:$IV$526</definedName>
    <definedName name="_pos3">'[16]Leap PO Std.'!$A$25:$IV$445</definedName>
    <definedName name="_Qtr1">#REF!</definedName>
    <definedName name="_Ref1">#REF!</definedName>
    <definedName name="_Regression_Int" hidden="1">1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spp1301">'[17]SPP current as of 1-3-01'!$C$1:$GY$65536</definedName>
    <definedName name="_ST2">#REF!</definedName>
    <definedName name="_T02">{"Book1"}</definedName>
    <definedName name="_TCP1">#REF!</definedName>
    <definedName name="_TCR1">#REF!</definedName>
    <definedName name="_Toc94602557_10">#REF!</definedName>
    <definedName name="_Toc94602558_10">#REF!</definedName>
    <definedName name="_Toc94602559_10">#REF!</definedName>
    <definedName name="_Toc94602560_10">#REF!</definedName>
    <definedName name="_TUF41">#REF!</definedName>
    <definedName name="_wd6">[18]tables!$A$1:$B$29</definedName>
    <definedName name="·">#REF!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⑧">#REF!</definedName>
    <definedName name="⑨">#REF!</definedName>
    <definedName name="a" hidden="1">{"WSQ1",#N/A,FALSE,"WRK P&amp;L -Qtr";"Q1ECG",#N/A,FALSE,"ECG P&amp;L -Qtr";"SRVQ1",#N/A,FALSE,"Server P&amp;L -Qtr";"Q1OPT",#N/A,FALSE,"Server Options P&amp;L -Qtr";"SOPSQ1",#N/A,FALSE,"SOPs P&amp;L -Qtr"}</definedName>
    <definedName name="A.K">'[19]NVA-300T返品リスト'!$A$1:$AA$6</definedName>
    <definedName name="a_1">{"Book1"}</definedName>
    <definedName name="A_Foa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>#REF!</definedName>
    <definedName name="aaa">#REF!</definedName>
    <definedName name="aaaa" hidden="1">{"WSQ1",#N/A,FALSE,"WRK P&amp;L -Qtr";"Q1ECG",#N/A,FALSE,"ECG P&amp;L -Qtr";"SRVQ1",#N/A,FALSE,"Server P&amp;L -Qtr";"Q1OPT",#N/A,FALSE,"Server Options P&amp;L -Qtr";"SOPSQ1",#N/A,FALSE,"SOPs P&amp;L -Qtr"}</definedName>
    <definedName name="aaas">#REF!</definedName>
    <definedName name="aar">#REF!</definedName>
    <definedName name="aawe" hidden="1">{"'打点割り振り (2)'!$A$1:$G$35"}</definedName>
    <definedName name="abc" hidden="1">{"WSQ1",#N/A,FALSE,"WRK P&amp;L -Qtr";"Q1ECG",#N/A,FALSE,"ECG P&amp;L -Qtr";"SRVQ1",#N/A,FALSE,"Server P&amp;L -Qtr";"Q1OPT",#N/A,FALSE,"Server Options P&amp;L -Qtr";"SOPSQ1",#N/A,FALSE,"SOPs P&amp;L -Qtr"}</definedName>
    <definedName name="ABM14AA">#REF!</definedName>
    <definedName name="ABM18DA">#REF!</definedName>
    <definedName name="ABM18DA1">#REF!</definedName>
    <definedName name="ABM22DA">#REF!</definedName>
    <definedName name="ABM24DA">#REF!</definedName>
    <definedName name="Abteilung">#REF!</definedName>
    <definedName name="ABV10AA">#REF!</definedName>
    <definedName name="ACCELERATION">#REF!</definedName>
    <definedName name="Acceptance_Data_Start">'[20]Meas Acceptance Template'!$C$21</definedName>
    <definedName name="Acceptance_Formats">'[20]Meas Acceptance Template'!$B$21:$R$21</definedName>
    <definedName name="Acceptance_Formulas">'[20]Meas Acceptance Template'!$H$21:$R$21</definedName>
    <definedName name="Acceptance_Header_Measurer">'[20]Meas Acceptance Template'!$C$7</definedName>
    <definedName name="Acceptance_Header_PartIssue">'[20]Meas Acceptance Template'!$E$5</definedName>
    <definedName name="Acceptance_Header_PartName">'[20]Meas Acceptance Template'!$C$4</definedName>
    <definedName name="Acceptance_Header_PartNumber">'[20]Meas Acceptance Template'!$C$5</definedName>
    <definedName name="Acceptance_Header_Reason">'[20]Meas Acceptance Template'!$C$10</definedName>
    <definedName name="Acceptance_Header_Requested">'[20]Meas Acceptance Template'!$C$6</definedName>
    <definedName name="Acceptance_Header_SampleSize">'[20]Meas Acceptance Template'!$G$7</definedName>
    <definedName name="Acceptance_Header_StudyEnd">'[20]Meas Acceptance Template'!$E$8</definedName>
    <definedName name="Acceptance_Header_StudyStart">'[20]Meas Acceptance Template'!$C$8</definedName>
    <definedName name="Acceptance_Header_Using">'[20]Meas Acceptance Template'!$G$8</definedName>
    <definedName name="AccessDatabase" hidden="1">"N:\ALLA\Reliability\Vision\Production\Spectra Production Reliability Data.mdb"</definedName>
    <definedName name="accounts">#REF!</definedName>
    <definedName name="Actdata">#REF!</definedName>
    <definedName name="Actual_AHAM">[21]Optimize!$AS$70</definedName>
    <definedName name="actuals">'[22]FY01 Actuals'!$A$2:$P$48</definedName>
    <definedName name="actuals2">'[22]FY01 Actuals'!$E$3:$N$13</definedName>
    <definedName name="ADFGHJdafhg" hidden="1">{#N/A,#N/A,TRUE,"Distribution";#N/A,#N/A,TRUE,"Fulfillment";#N/A,#N/A,TRUE,"Aged Backorders"}</definedName>
    <definedName name="ADJUSTMENTS">#REF!</definedName>
    <definedName name="adsg">#REF!</definedName>
    <definedName name="ADSS">#REF!</definedName>
    <definedName name="aefe">#N/A</definedName>
    <definedName name="AF_VP">#REF!</definedName>
    <definedName name="afd" hidden="1">{#N/A,#N/A,TRUE,"Distribution";#N/A,#N/A,TRUE,"Fulfillment";#N/A,#N/A,TRUE,"Aged Backorders"}</definedName>
    <definedName name="AFF_YR1_SW">#REF!</definedName>
    <definedName name="AFF_YR2_SW">#REF!</definedName>
    <definedName name="AFF_YR3_SW">#REF!</definedName>
    <definedName name="AFF_YR4_SW">#REF!</definedName>
    <definedName name="afo">#REF!</definedName>
    <definedName name="afo_neu">#REF!</definedName>
    <definedName name="AG">#REF!</definedName>
    <definedName name="AGA" hidden="1">{#N/A,#N/A,TRUE,"Distribution";#N/A,#N/A,TRUE,"Fulfillment";#N/A,#N/A,TRUE,"Aged Backorders"}</definedName>
    <definedName name="agag" hidden="1">{#N/A,#N/A,TRUE,"Distribution";#N/A,#N/A,TRUE,"Fulfillment";#N/A,#N/A,TRUE,"Aged Backorders"}</definedName>
    <definedName name="agang">#REF!</definedName>
    <definedName name="agang1">#REF!</definedName>
    <definedName name="agEGRTTRTH" hidden="1">{#N/A,#N/A,TRUE,"Distribution";#N/A,#N/A,TRUE,"Fulfillment";#N/A,#N/A,TRUE,"Aged Backorders"}</definedName>
    <definedName name="aggggggggggg">#REF!</definedName>
    <definedName name="AGH08FA">#REF!</definedName>
    <definedName name="Agilent">'[23]Pull HP Wide'!#REF!</definedName>
    <definedName name="AGP05LA">#REF!</definedName>
    <definedName name="AGP08AA">#REF!</definedName>
    <definedName name="AGP12AA">#REF!</definedName>
    <definedName name="AGV08AA">#REF!</definedName>
    <definedName name="AGV12AA">#REF!</definedName>
    <definedName name="AGV18DA">#REF!</definedName>
    <definedName name="AHF25LA">#REF!</definedName>
    <definedName name="AHF35FA">#REF!</definedName>
    <definedName name="AHF45AA">#REF!</definedName>
    <definedName name="AHG20LA">#REF!</definedName>
    <definedName name="ale" hidden="1">{#N/A,#N/A,TRUE,"Distribution";#N/A,#N/A,TRUE,"Fulfillment";#N/A,#N/A,TRUE,"Aged Backorders"}</definedName>
    <definedName name="all">[12]PLALL!$A$1:$BM$137</definedName>
    <definedName name="ALLCAR">[24]WIBLE!$D$1</definedName>
    <definedName name="ALPHA">#REF!</definedName>
    <definedName name="ALPIN">#N/A</definedName>
    <definedName name="ALPJYOU">#N/A</definedName>
    <definedName name="ALPTOI">#N/A</definedName>
    <definedName name="ALT_">#REF!</definedName>
    <definedName name="AME">#REF!</definedName>
    <definedName name="AmeCI">#REF!</definedName>
    <definedName name="AmeCS">#REF!</definedName>
    <definedName name="AmeGBUHq">#REF!</definedName>
    <definedName name="AmeMS">#REF!</definedName>
    <definedName name="AmeOSS">#REF!</definedName>
    <definedName name="Amer">#REF!</definedName>
    <definedName name="Americas">#REF!</definedName>
    <definedName name="analisis">[25]ANALISIS!$B$1:$N$65536</definedName>
    <definedName name="Analyst">[26]Summary!$W$7</definedName>
    <definedName name="Analyst_10">[26]Summary!$W$7</definedName>
    <definedName name="anscount" hidden="1">1</definedName>
    <definedName name="AP">#REF!</definedName>
    <definedName name="ApCI">#REF!</definedName>
    <definedName name="ApCS">#REF!</definedName>
    <definedName name="ApGBUHq">#REF!</definedName>
    <definedName name="ApMS">#REF!</definedName>
    <definedName name="ApOSS">#REF!</definedName>
    <definedName name="approvals">'[27]AR Signature Page'!#REF!</definedName>
    <definedName name="AprCost">'[13]Container Cost Assumptions'!$A:$IV</definedName>
    <definedName name="april">[28]abril!$I$1:$J$65536</definedName>
    <definedName name="aprilcost">'[13]Container Cost Assumptions'!$A$9:$IV$235</definedName>
    <definedName name="aprildante">'[28]april Dante'!$A$1:$K$65536</definedName>
    <definedName name="AQ">#REF!</definedName>
    <definedName name="AQV05LA">#REF!</definedName>
    <definedName name="AQV06LA">#REF!</definedName>
    <definedName name="AQV08AA">#REF!</definedName>
    <definedName name="ar4block">#REF!</definedName>
    <definedName name="Arbeitszeit">#REF!</definedName>
    <definedName name="art" hidden="1">{#N/A,#N/A,TRUE,"Distribution";#N/A,#N/A,TRUE,"Fulfillment";#N/A,#N/A,TRUE,"Aged Backorders"}</definedName>
    <definedName name="as">#REF!</definedName>
    <definedName name="asd">[29]工厂!$A$1:$A$65536</definedName>
    <definedName name="asdf" hidden="1">{"WSQ1",#N/A,FALSE,"WRK P&amp;L -Qtr";"Q1ECG",#N/A,FALSE,"ECG P&amp;L -Qtr";"SRVQ1",#N/A,FALSE,"Server P&amp;L -Qtr";"Q1OPT",#N/A,FALSE,"Server Options P&amp;L -Qtr";"SOPSQ1",#N/A,FALSE,"SOPs P&amp;L -Qtr"}</definedName>
    <definedName name="AsiaPacific">#REF!</definedName>
    <definedName name="Asmgrp_avg_cont_cost">'[13]BRK BY LOCATION'!$D$5:$J$39</definedName>
    <definedName name="aspire">'[30]Comet ASPIRE'!$A:$IV</definedName>
    <definedName name="aspire_col_match">'[30]Comet ASPIRE'!$A$2:$IV$2</definedName>
    <definedName name="Aspire_Pull">#REF!</definedName>
    <definedName name="aspire_row_match">'[30]Comet ASPIRE'!$A$1:$A$65536</definedName>
    <definedName name="Aspireh2">#REF!</definedName>
    <definedName name="Assembly_Name">[26]Summary!$W$3</definedName>
    <definedName name="Assembly_Name_10">[26]Summary!$W$3</definedName>
    <definedName name="ASSESSMENT">#REF!</definedName>
    <definedName name="assfddsgghjkkjhgfds">#REF!</definedName>
    <definedName name="ASV08AA">#REF!</definedName>
    <definedName name="ATTRIB">#REF!</definedName>
    <definedName name="August">'[13]Container Cost Assumptions'!$A:$IV</definedName>
    <definedName name="augustcosts">#REF!</definedName>
    <definedName name="AV">#REF!</definedName>
    <definedName name="AVP12AA">#REF!</definedName>
    <definedName name="AVP18DA">#REF!</definedName>
    <definedName name="AVP18DB">#REF!</definedName>
    <definedName name="AVV10AA">#REF!</definedName>
    <definedName name="AVV18DB">#REF!</definedName>
    <definedName name="AVV18DC">#REF!</definedName>
    <definedName name="AVX07FA">#REF!</definedName>
    <definedName name="AVX07FB">#REF!</definedName>
    <definedName name="AVX10AB">#REF!</definedName>
    <definedName name="AVX10AC">#REF!</definedName>
    <definedName name="AWE">#REF!</definedName>
    <definedName name="azx">#REF!</definedName>
    <definedName name="b" hidden="1">{"WSQ1",#N/A,FALSE,"WRK P&amp;L -Qtr";"Q1ECG",#N/A,FALSE,"ECG P&amp;L -Qtr";"SRVQ1",#N/A,FALSE,"Server P&amp;L -Qtr";"Q1OPT",#N/A,FALSE,"Server Options P&amp;L -Qtr";"SOPSQ1",#N/A,FALSE,"SOPs P&amp;L -Qtr"}</definedName>
    <definedName name="baanfw47a">'[31]BaaN FW47'!$B$1:$P$65536</definedName>
    <definedName name="BadDebt">#REF!</definedName>
    <definedName name="Bag">[32]Spec!$B$30:$F$40</definedName>
    <definedName name="Basic_PMM_rng">'[33]Basic PMM'!$D$6:$FK$26,'[33]Basic PMM'!$D$28:$FK$96,'[33]Basic PMM'!$FN$28:$FX$96</definedName>
    <definedName name="BatchComp_Cp">'[20]Batch Comparison Template'!$L$10</definedName>
    <definedName name="BatchComp_Data">'[20]Batch Comparison Template'!$Z$21</definedName>
    <definedName name="BatchComp_Details">'[20]Batch Comparison Template'!$Z$14</definedName>
    <definedName name="BatchComp_Details_Max">#REF!</definedName>
    <definedName name="BatchComp_Details_Max_Population">'[20]Batch Comparison Template'!$Y$16</definedName>
    <definedName name="BatchComp_Details_MaxY">'[20]Batch Comparison Template'!$Y$19</definedName>
    <definedName name="BatchComp_Details_MaxYs">#REF!</definedName>
    <definedName name="BatchComp_Details_Mean_Population">'[20]Batch Comparison Template'!$Y$14</definedName>
    <definedName name="BatchComp_Details_Min_Population">'[20]Batch Comparison Template'!$Y$17</definedName>
    <definedName name="BatchComp_Details_SD_Population">'[20]Batch Comparison Template'!$Y$15</definedName>
    <definedName name="BatchComp_Dimension">'[20]Batch Comparison Template'!$Z$8:$Z$12</definedName>
    <definedName name="BatchComp_Dimension_LShift">'[20]Batch Comparison Template'!$L$9</definedName>
    <definedName name="BatchComp_Dimension_LSL">'[20]Batch Comparison Template'!$L$7</definedName>
    <definedName name="BatchComp_Dimension_Mean">'[20]Batch Comparison Template'!$L$41</definedName>
    <definedName name="BatchComp_Dimension_Nom">'[20]Batch Comparison Template'!$L$5</definedName>
    <definedName name="BatchComp_Dimension_NoSamples">'[20]Batch Comparison Template'!$L$40</definedName>
    <definedName name="BatchComp_Dimension_SD">'[20]Batch Comparison Template'!$L$42</definedName>
    <definedName name="BatchComp_Dimension_UShift">'[20]Batch Comparison Template'!$L$8</definedName>
    <definedName name="BatchComp_Dimension_USL">'[20]Batch Comparison Template'!$L$6</definedName>
    <definedName name="BatchComp_Header_Measurer">'[34]Batch Comparison Template'!#REF!</definedName>
    <definedName name="BatchComp_Header_PartIssue">'[20]Batch Comparison Template'!$C$6</definedName>
    <definedName name="BatchComp_Header_PartName">'[20]Batch Comparison Template'!$C$4</definedName>
    <definedName name="BatchComp_Header_PartNumber">'[20]Batch Comparison Template'!$C$5</definedName>
    <definedName name="BatchComp_Header_Requested">'[34]Batch Comparison Template'!#REF!</definedName>
    <definedName name="BatchComp_Header_Using">'[34]Batch Comparison Template'!#REF!</definedName>
    <definedName name="BatchComp_NormDist_Formula_Population">'[20]Batch Comparison Template'!$Y$18</definedName>
    <definedName name="BatchComp_Shift">'[34]Batch Comparison Template'!#REF!</definedName>
    <definedName name="BatchComp_Source">'[20]Batch Comparison Template'!$Z$3</definedName>
    <definedName name="bauteil">#REF!</definedName>
    <definedName name="bauteil1">#REF!</definedName>
    <definedName name="bauteile">#REF!</definedName>
    <definedName name="bbbb">#REF!</definedName>
    <definedName name="BCC">#REF!</definedName>
    <definedName name="BCO">#REF!</definedName>
    <definedName name="BCS">#REF!</definedName>
    <definedName name="BCS.New">#REF!</definedName>
    <definedName name="BCSa">[35]APJSum!$A$1007</definedName>
    <definedName name="BCSame">[35]AmeSum!$A$1007</definedName>
    <definedName name="BCSe">[35]EMEASum!$A$1007</definedName>
    <definedName name="BCSh">[35]HPCoSum!$A$1007</definedName>
    <definedName name="BCSo">[35]OGSum!$A$1007</definedName>
    <definedName name="BCSw">#REF!</definedName>
    <definedName name="Beg_Bal">#REF!</definedName>
    <definedName name="Belegungszeit">#REF!</definedName>
    <definedName name="benefit_distribution">'[36]Commercial Benefits'!$K$7:$L$18</definedName>
    <definedName name="benefit_dollars_gross">'[36]Commercial Benefits'!$O$39:$AJ$43</definedName>
    <definedName name="benefit_dollars_incremental">'[36]Commercial Benefits'!$AM$39:$BH$43</definedName>
    <definedName name="bfdfjahgrfjb" hidden="1">{#N/A,#N/A,TRUE,"Distribution";#N/A,#N/A,TRUE,"Fulfillment";#N/A,#N/A,TRUE,"Aged Backorders"}</definedName>
    <definedName name="BIL_NO">"MO85110026"</definedName>
    <definedName name="Blah">#REF!</definedName>
    <definedName name="blank">'[34]Batch Comparison Template'!#REF!</definedName>
    <definedName name="BLDG">'[4]FA-LISTING'!#REF!</definedName>
    <definedName name="BLDGIMP">'[4]FA-LISTING'!#REF!</definedName>
    <definedName name="BLDGREV">'[4]FA-LISTING'!#REF!</definedName>
    <definedName name="bn">#REF!</definedName>
    <definedName name="Book" hidden="1">{#N/A,#N/A,TRUE,"Out-Month "}</definedName>
    <definedName name="Book1">#REF!</definedName>
    <definedName name="BORRA">#REF!,#REF!,#REF!,#REF!,#REF!,#REF!,#REF!,#REF!,#REF!,#REF!,#REF!,#REF!,#REF!,#REF!,#REF!,#REF!,#REF!</definedName>
    <definedName name="BoxList">#REF!</definedName>
    <definedName name="BPOa">#REF!</definedName>
    <definedName name="BPOame">#REF!</definedName>
    <definedName name="BPOAP">[37]AmeSum!#REF!</definedName>
    <definedName name="BPOe">#REF!</definedName>
    <definedName name="BPOEMEA">[37]AmeSum!#REF!</definedName>
    <definedName name="BPOh">#REF!</definedName>
    <definedName name="BPOHPCo">[37]AmeSum!#REF!</definedName>
    <definedName name="BPOJP">[37]AmeSum!#REF!</definedName>
    <definedName name="BPOo">#REF!</definedName>
    <definedName name="BPOOG">[37]AmeSum!#REF!</definedName>
    <definedName name="BPOww">[35]WWSum!$A$707</definedName>
    <definedName name="BS계">#N/A</definedName>
    <definedName name="BS무료">#N/A</definedName>
    <definedName name="BS유료">#N/A</definedName>
    <definedName name="Build">1</definedName>
    <definedName name="Build1">[38]Dates!$C$6</definedName>
    <definedName name="Build2">[38]Dates!$C$7</definedName>
    <definedName name="Build3">[38]Dates!$C$8</definedName>
    <definedName name="Build4">[38]Dates!$C$9</definedName>
    <definedName name="Build5">[38]Dates!$C$10</definedName>
    <definedName name="bv">#REF!</definedName>
    <definedName name="cai" hidden="1">{#N/A,#N/A,TRUE,"Distribution";#N/A,#N/A,TRUE,"Fulfillment";#N/A,#N/A,TRUE,"Aged Backorders"}</definedName>
    <definedName name="caja" hidden="1">{#N/A,#N/A,TRUE,"Distribution";#N/A,#N/A,TRUE,"Fulfillment";#N/A,#N/A,TRUE,"Aged Backorders"}</definedName>
    <definedName name="Calendar_Payback">'[36]Inc_DCRR by Yr'!$B$62</definedName>
    <definedName name="CAPACITY">#REF!</definedName>
    <definedName name="Carton">#REF!</definedName>
    <definedName name="Cash_flow_last_yr">'[36]Program Inputs'!$C$18</definedName>
    <definedName name="Cash_inflow_date">'[36]Program Inputs'!$C$19</definedName>
    <definedName name="Cash_inflow_date_end">'[36]Program Inputs'!$C$20</definedName>
    <definedName name="Cash_inflow_month">'[36]Program Inputs'!$C$15</definedName>
    <definedName name="Cash_inflow_yr">'[36]Program Inputs'!$C$14</definedName>
    <definedName name="cash_outflow_quarter_start">'[36]Program Inputs'!$C$11</definedName>
    <definedName name="Cash_outflow_yr">'[36]Program Inputs'!$C$10</definedName>
    <definedName name="cat" hidden="1">{#N/A,#N/A,TRUE,"Distribution";#N/A,#N/A,TRUE,"Fulfillment";#N/A,#N/A,TRUE,"Aged Backorders"}</definedName>
    <definedName name="category">[39]abbr!$D$2:$D$18</definedName>
    <definedName name="CATIN">#N/A</definedName>
    <definedName name="CATJYOU">#N/A</definedName>
    <definedName name="CATREC">#N/A</definedName>
    <definedName name="CATSYU">#N/A</definedName>
    <definedName name="CB1_END_DD">"2008-05-13"</definedName>
    <definedName name="cbt">#REF!</definedName>
    <definedName name="CBT_TEAMS">'[13]Cont Cost Var by Month (SII)'!$AV$3:$AX$32</definedName>
    <definedName name="CC">#REF!</definedName>
    <definedName name="ccc" hidden="1">{#N/A,#N/A,TRUE,"Distribution";#N/A,#N/A,TRUE,"Fulfillment";#N/A,#N/A,TRUE,"Aged Backorders"}</definedName>
    <definedName name="CcyLabel">[40]Instructions!$D$10</definedName>
    <definedName name="cents">[13]Table1!$A$1:$B$37</definedName>
    <definedName name="ch" hidden="1">{#N/A,#N/A,TRUE,"Distribution";#N/A,#N/A,TRUE,"Fulfillment";#N/A,#N/A,TRUE,"Aged Backorders"}</definedName>
    <definedName name="Chargeable">#REF!</definedName>
    <definedName name="Check">[33]產品基本信息!#REF!</definedName>
    <definedName name="CHJ">#REF!</definedName>
    <definedName name="cht" hidden="1">{#N/A,#N/A,TRUE,"Distribution";#N/A,#N/A,TRUE,"Fulfillment";#N/A,#N/A,TRUE,"Aged Backorders"}</definedName>
    <definedName name="chy" hidden="1">{#N/A,#N/A,TRUE,"Distribution";#N/A,#N/A,TRUE,"Fulfillment";#N/A,#N/A,TRUE,"Aged Backorders"}</definedName>
    <definedName name="CI">#REF!</definedName>
    <definedName name="CI_Enterprise_Business">[41]LOV!#REF!</definedName>
    <definedName name="CIa">[35]APJSum!$A$607</definedName>
    <definedName name="CIame">[35]AmeSum!$A$607</definedName>
    <definedName name="CIAP">[37]AmeSum!#REF!</definedName>
    <definedName name="ciasp">#REF!</definedName>
    <definedName name="CIe">[35]EMEASum!$A$607</definedName>
    <definedName name="CIEMEA">[37]AmeSum!#REF!</definedName>
    <definedName name="CIh">[35]HPCoSum!$A$607</definedName>
    <definedName name="CIHPCo">[37]AmeSum!#REF!</definedName>
    <definedName name="CIJP">[37]AmeSum!#REF!</definedName>
    <definedName name="CIo">[35]OGSum!$A$607</definedName>
    <definedName name="CIOG">[37]AmeSum!#REF!</definedName>
    <definedName name="circle">#REF!</definedName>
    <definedName name="cirestat">#REF!</definedName>
    <definedName name="CIw">#REF!</definedName>
    <definedName name="CL">#REF!</definedName>
    <definedName name="Class">#REF!</definedName>
    <definedName name="CLVC3">0.1</definedName>
    <definedName name="Co_Code_in_CoNo">#REF!</definedName>
    <definedName name="coefficient">[42]SUM14ZC1!#REF!</definedName>
    <definedName name="COLUMNS10">#N/A</definedName>
    <definedName name="CometASPIRETable">'[43]3D ASPIRE Table'!$E$2:$P$182</definedName>
    <definedName name="CometPull">#REF!</definedName>
    <definedName name="COMP">'[4]FA-LISTING'!#REF!</definedName>
    <definedName name="Comp_Cap">#REF!</definedName>
    <definedName name="Comp_Pow">#REF!</definedName>
    <definedName name="company">[44]公司!$A$1:$B$721</definedName>
    <definedName name="Company_Code">#REF!</definedName>
    <definedName name="Compressors">#REF!</definedName>
    <definedName name="Consol_Time">[45]FP!$F$17</definedName>
    <definedName name="Const_D4">#REF!</definedName>
    <definedName name="Const_K1">#REF!</definedName>
    <definedName name="Const_K2">#REF!</definedName>
    <definedName name="Const_K3">#REF!</definedName>
    <definedName name="Constants">#REF!</definedName>
    <definedName name="Corporate_Reporting">#REF!</definedName>
    <definedName name="COS">[45]COS1!$A$10:$L$40</definedName>
    <definedName name="Cost_of_Capital">'[36]Fixed calculations'!$O$2</definedName>
    <definedName name="COST_UNIT">[21]Optimize!$AB$57</definedName>
    <definedName name="CostMatrix">[21]Optimize!$AI$16:$AL$54</definedName>
    <definedName name="CostStruPull">[46]FY03CostStructure!#REF!</definedName>
    <definedName name="Count">[47]Chart!$B$19:$B$38</definedName>
    <definedName name="Count_In_OnePage">1</definedName>
    <definedName name="CountReaudit">[48]审核总览!$F$57</definedName>
    <definedName name="Countries">[41]LOV!$A$10:$M$10</definedName>
    <definedName name="Country_Name">#REF!</definedName>
    <definedName name="CountryList">[41]LOV!$A$9</definedName>
    <definedName name="CPBaug">#REF!</definedName>
    <definedName name="CPBQ4">#REF!</definedName>
    <definedName name="CPD">#REF!</definedName>
    <definedName name="CPH">#REF!</definedName>
    <definedName name="Cpk_LCLX">#REF!:OFFSET(#REF!,COUNTA(#REF!)-1,0)</definedName>
    <definedName name="Cpk_Mean">#REF!:OFFSET(#REF!,COUNTA(#REF!)-1,0)</definedName>
    <definedName name="Cpk_NumDataPoints">#REF!:OFFSET(#REF!,COUNTA(#REF!)-1,0)</definedName>
    <definedName name="Cpk_RangeAverage">#REF!:OFFSET(#REF!,COUNTA(#REF!)-1,0)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CPL">#REF!</definedName>
    <definedName name="CPMC">[49]产品!$C$3:$C$16</definedName>
    <definedName name="CPY">#REF!</definedName>
    <definedName name="CS_Customer_Services">[41]LOV!#REF!</definedName>
    <definedName name="CS_PlatformList">[41]LOV!$A$22</definedName>
    <definedName name="CS_Platforms">[41]LOV!$A$23:$G$23</definedName>
    <definedName name="CS_TypeList">[41]LOV!$A$19</definedName>
    <definedName name="CS_Types">[41]LOV!$A$20:$C$20</definedName>
    <definedName name="CSa">[35]APJSum!$A$407</definedName>
    <definedName name="CSame">[35]AmeSum!$A$407</definedName>
    <definedName name="CSAP">[37]AmeSum!#REF!</definedName>
    <definedName name="csaspir">#REF!</definedName>
    <definedName name="CSe">[35]EMEASum!$A$407</definedName>
    <definedName name="CSEMEA">[37]AmeSum!#REF!</definedName>
    <definedName name="CSh">[35]HPCoSum!$A$407</definedName>
    <definedName name="CSHPCo">[37]AmeSum!#REF!</definedName>
    <definedName name="CSJP">[37]AmeSum!#REF!</definedName>
    <definedName name="CSo">[35]OGSum!$A$407</definedName>
    <definedName name="CSOG">[37]AmeSum!#REF!</definedName>
    <definedName name="csresta">#REF!</definedName>
    <definedName name="csss">#REF!</definedName>
    <definedName name="CSw">#REF!</definedName>
    <definedName name="Cum_Int">#REF!</definedName>
    <definedName name="CUM_MTBF_GOAL">#REF!</definedName>
    <definedName name="CUM_PROG_YRS">#REF!</definedName>
    <definedName name="cumlative_benefits_percent">'[36]Commercial Benefits'!$I$10:$I$293</definedName>
    <definedName name="Curr_Flash">[50]FP!$D$30</definedName>
    <definedName name="Curr_Half">'[50]Time Dimension Lookup'!$H$3</definedName>
    <definedName name="Curr_Qtr_a">'[50]Time Dimension Lookup'!$F$3</definedName>
    <definedName name="Curr_Qtr_b">'[50]Time Dimension Lookup'!$G$3</definedName>
    <definedName name="Curr_Yr">[50]FP!$D$28</definedName>
    <definedName name="current">#REF!</definedName>
    <definedName name="CurrentMth">[51]Instructions!$E$97</definedName>
    <definedName name="custom">#REF!</definedName>
    <definedName name="cv">#REF!</definedName>
    <definedName name="CVB">#REF!</definedName>
    <definedName name="d">#REF!</definedName>
    <definedName name="D_SIZE">"Dsize"</definedName>
    <definedName name="da">[52]Spec!$B$30:$F$40</definedName>
    <definedName name="daf" hidden="1">{#N/A,#N/A,TRUE,"Distribution";#N/A,#N/A,TRUE,"Fulfillment";#N/A,#N/A,TRUE,"Aged Backorders"}</definedName>
    <definedName name="dailyt">#REF!</definedName>
    <definedName name="dantejune">'[28]June Dante'!$A$1:$F$65536</definedName>
    <definedName name="DASGSG">#REF!</definedName>
    <definedName name="data">#REF!</definedName>
    <definedName name="data1">[53]Table!$A$1:$AK$24</definedName>
    <definedName name="Data2">#REF!</definedName>
    <definedName name="data56">[54]spp!$A$1:$L$65536</definedName>
    <definedName name="data58">#REF!</definedName>
    <definedName name="data8">#REF!</definedName>
    <definedName name="Database">[55]NCAB!#REF!</definedName>
    <definedName name="DATASET">'[13]Cont Cost Var by Month (SII)'!$A$1:$AM$31</definedName>
    <definedName name="Date">[56]產品基本信息!$B$9</definedName>
    <definedName name="Date_benefits_lookup">'[36]Commercial Benefits'!$C$10:$C$293</definedName>
    <definedName name="Date_Last_Modified">[26]Summary!$W$10</definedName>
    <definedName name="Date_Last_Modified_10">[26]Summary!$W$10</definedName>
    <definedName name="Datum">#REF!</definedName>
    <definedName name="DAY">#N/A</definedName>
    <definedName name="DD">'[10]4 审核发现描述'!#REF!</definedName>
    <definedName name="DDDD">#REF!</definedName>
    <definedName name="DDDDDW1">#REF!</definedName>
    <definedName name="de">#REF!</definedName>
    <definedName name="DECAAS">#REF!</definedName>
    <definedName name="decbaan">'[57]costos fw 52'!$A$1:$D$65536</definedName>
    <definedName name="DECOMEXAS">#REF!</definedName>
    <definedName name="decprod">[58]produccion!$C$1:$G$65536</definedName>
    <definedName name="DECSAAS">#REF!</definedName>
    <definedName name="ded">#N/A</definedName>
    <definedName name="dedo" hidden="1">{#N/A,#N/A,TRUE,"Distribution";#N/A,#N/A,TRUE,"Fulfillment";#N/A,#N/A,TRUE,"Aged Backorders"}</definedName>
    <definedName name="DEH">#REF!</definedName>
    <definedName name="DEHUMS">#REF!</definedName>
    <definedName name="DEJACOAS">#REF!</definedName>
    <definedName name="DELALL">[15]!DELALL</definedName>
    <definedName name="DEP">"外1线"</definedName>
    <definedName name="DEP_NM">""</definedName>
    <definedName name="Depreciation_by_Yr">'[36]Depreciation Tables'!$C$77:$Z$78</definedName>
    <definedName name="DESAAS">#REF!</definedName>
    <definedName name="df">#REF!</definedName>
    <definedName name="DFAHDFGKJH" hidden="1">{#N/A,#N/A,TRUE,"Distribution";#N/A,#N/A,TRUE,"Fulfillment";#N/A,#N/A,TRUE,"Aged Backorders"}</definedName>
    <definedName name="dfbjhdgfhj" hidden="1">{#N/A,#N/A,TRUE,"Distribution";#N/A,#N/A,TRUE,"Fulfillment";#N/A,#N/A,TRUE,"Aged Backorders"}</definedName>
    <definedName name="dfd" hidden="1">{#N/A,#N/A,FALSE,"Signature Page";#N/A,#N/A,FALSE,"Revision Summary";#N/A,#N/A,FALSE,"PROCESS FLOW";#N/A,#N/A,FALSE,"FMEA Worksheet"}</definedName>
    <definedName name="dfgg">[52]Spec!$B$53:$F$56</definedName>
    <definedName name="dfht" hidden="1">{#N/A,#N/A,TRUE,"Distribution";#N/A,#N/A,TRUE,"Fulfillment";#N/A,#N/A,TRUE,"Aged Backorders"}</definedName>
    <definedName name="dfhy" hidden="1">{#N/A,#N/A,TRUE,"Distribution";#N/A,#N/A,TRUE,"Fulfillment";#N/A,#N/A,TRUE,"Aged Backorders"}</definedName>
    <definedName name="DFJHLAJHF" hidden="1">{#N/A,#N/A,TRUE,"Distribution";#N/A,#N/A,TRUE,"Fulfillment";#N/A,#N/A,TRUE,"Aged Backorders"}</definedName>
    <definedName name="dfkjdnf" hidden="1">{#N/A,#N/A,TRUE,"Distribution";#N/A,#N/A,TRUE,"Fulfillment";#N/A,#N/A,TRUE,"Aged Backorders"}</definedName>
    <definedName name="DFKJHFDNGK" hidden="1">{#N/A,#N/A,TRUE,"Distribution";#N/A,#N/A,TRUE,"Fulfillment";#N/A,#N/A,TRUE,"Aged Backorders"}</definedName>
    <definedName name="dflksmd" hidden="1">{#N/A,#N/A,TRUE,"Distribution";#N/A,#N/A,TRUE,"Fulfillment";#N/A,#N/A,TRUE,"Aged Backorders"}</definedName>
    <definedName name="dfmnbasdrf" hidden="1">{#N/A,#N/A,TRUE,"Distribution";#N/A,#N/A,TRUE,"Fulfillment";#N/A,#N/A,TRUE,"Aged Backorders"}</definedName>
    <definedName name="DFSJHKJN" hidden="1">{#N/A,#N/A,TRUE,"Distribution";#N/A,#N/A,TRUE,"Fulfillment";#N/A,#N/A,TRUE,"Aged Backorders"}</definedName>
    <definedName name="dh" hidden="1">{#N/A,#N/A,TRUE,"Distribution";#N/A,#N/A,TRUE,"Fulfillment";#N/A,#N/A,TRUE,"Aged Backorders"}</definedName>
    <definedName name="dhy" hidden="1">{#N/A,#N/A,TRUE,"Distribution";#N/A,#N/A,TRUE,"Fulfillment";#N/A,#N/A,TRUE,"Aged Backorders"}</definedName>
    <definedName name="diamond">#REF!</definedName>
    <definedName name="DIF">[59]Original!$N$13</definedName>
    <definedName name="Dim">[60]Index!$C$1:$P$8</definedName>
    <definedName name="dinana">#REF!</definedName>
    <definedName name="dispIntercept">[21]Optimize!$BD$64</definedName>
    <definedName name="dispSlope">[21]Optimize!$BC$64</definedName>
    <definedName name="Divider">[32]Spec!$B$53:$F$56</definedName>
    <definedName name="DJFHKh" hidden="1">{#N/A,#N/A,TRUE,"Distribution";#N/A,#N/A,TRUE,"Fulfillment";#N/A,#N/A,TRUE,"Aged Backorders"}</definedName>
    <definedName name="djhcfjksdh" hidden="1">{#N/A,#N/A,TRUE,"Distribution";#N/A,#N/A,TRUE,"Fulfillment";#N/A,#N/A,TRUE,"Aged Backorders"}</definedName>
    <definedName name="dkfjskdjf" hidden="1">{#N/A,#N/A,TRUE,"Distribution";#N/A,#N/A,TRUE,"Fulfillment";#N/A,#N/A,TRUE,"Aged Backorders"}</definedName>
    <definedName name="DNG">'[10]4 审核发现描述'!#REF!</definedName>
    <definedName name="Doc.No.">[56]產品基本信息!$B$2</definedName>
    <definedName name="Document_array">{"Thuxm2.xls","Sheet1"}</definedName>
    <definedName name="DP">#REF!</definedName>
    <definedName name="drawing_toolbar">[61]!drawing_toolbar</definedName>
    <definedName name="DRUCK_VS">#REF!</definedName>
    <definedName name="DruckeMitVorschau">#N/A</definedName>
    <definedName name="DRWISS">'[62]NEW003'!$I$1:$I$65536</definedName>
    <definedName name="DRWRCV">'[62]NEW003'!$J$1:$J$65536</definedName>
    <definedName name="ds">#REF!</definedName>
    <definedName name="dsafdfdffdag">#REF!</definedName>
    <definedName name="DSFkjhefkjha" hidden="1">{#N/A,#N/A,TRUE,"Distribution";#N/A,#N/A,TRUE,"Fulfillment";#N/A,#N/A,TRUE,"Aged Backorders"}</definedName>
    <definedName name="dsgjgft">#REF!</definedName>
    <definedName name="dsry" hidden="1">{#N/A,#N/A,TRUE,"Distribution";#N/A,#N/A,TRUE,"Fulfillment";#N/A,#N/A,TRUE,"Aged Backorders"}</definedName>
    <definedName name="DSTD_Clear">#N/A</definedName>
    <definedName name="dsthy" hidden="1">{#N/A,#N/A,TRUE,"Distribution";#N/A,#N/A,TRUE,"Fulfillment";#N/A,#N/A,TRUE,"Aged Backorders"}</definedName>
    <definedName name="dthy" hidden="1">{#N/A,#N/A,TRUE,"Distribution";#N/A,#N/A,TRUE,"Fulfillment";#N/A,#N/A,TRUE,"Aged Backorders"}</definedName>
    <definedName name="du" hidden="1">{#N/A,#N/A,TRUE,"Distribution";#N/A,#N/A,TRUE,"Fulfillment";#N/A,#N/A,TRUE,"Aged Backorders"}</definedName>
    <definedName name="DUNS_Nr">[63]数据输入!#REF!</definedName>
    <definedName name="Duration">#REF!</definedName>
    <definedName name="duration2">#REF!</definedName>
    <definedName name="Durchführng">"AutoForm 5"</definedName>
    <definedName name="Durchführung">"AutoForm 5"</definedName>
    <definedName name="DWGRCV">#REF!</definedName>
    <definedName name="D재료">#REF!</definedName>
    <definedName name="E">#REF!</definedName>
    <definedName name="ECR比例">'[64]01_宏命令库'!$F$56</definedName>
    <definedName name="ED_DEP_NM">"外1线"</definedName>
    <definedName name="EDORES">#REF!</definedName>
    <definedName name="EDORES2">#REF!</definedName>
    <definedName name="ee">#N/A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">#N/A</definedName>
    <definedName name="EEF">#REF!</definedName>
    <definedName name="EFWEFQW">[65]数据输入!#REF!</definedName>
    <definedName name="eieio">'[61]Q4 CURRENCY'!$B$47:$C$51</definedName>
    <definedName name="EightMonthsBack">#REF!</definedName>
    <definedName name="ElevenMonthsBack">#REF!</definedName>
    <definedName name="Elias0874">'[66]HTP 2001'!$F$1:$CY$65536</definedName>
    <definedName name="elm">[67]评价矩阵!$AS$29</definedName>
    <definedName name="EMEA">#REF!</definedName>
    <definedName name="EmeaCI">#REF!</definedName>
    <definedName name="EmeaCS">#REF!</definedName>
    <definedName name="EmeaGBUHq">#REF!</definedName>
    <definedName name="EmeaMS">#REF!</definedName>
    <definedName name="EmeaOSS">#REF!</definedName>
    <definedName name="End_Bal">#REF!</definedName>
    <definedName name="Ende">"AutoForm 3"</definedName>
    <definedName name="Energy_Goal">[21]Optimize!$AS$74</definedName>
    <definedName name="Energy_Standard">[21]Optimize!$AS$67</definedName>
    <definedName name="EnergyList">[21]Optimize!$AT$61:$AW$76</definedName>
    <definedName name="epg">[67]评价矩阵!$AS$41</definedName>
    <definedName name="epm">[67]评价矩阵!$AS$8</definedName>
    <definedName name="epp">[67]评价矩阵!$AS$14</definedName>
    <definedName name="epr">[67]评价矩阵!$AS$22</definedName>
    <definedName name="er">[66]Funnel!$B$32</definedName>
    <definedName name="er_1">#N/A</definedName>
    <definedName name="ESGgroup">#REF!</definedName>
    <definedName name="ESGgroupEFR">#REF!</definedName>
    <definedName name="ESS.Amer">#REF!</definedName>
    <definedName name="ESS.AP">#REF!</definedName>
    <definedName name="ESS.EMEA">#REF!</definedName>
    <definedName name="ESS.GBU">#REF!</definedName>
    <definedName name="ESS.Reg">#REF!</definedName>
    <definedName name="ESSa">#REF!</definedName>
    <definedName name="EssAliasTable">"Default"</definedName>
    <definedName name="ESSame">#REF!</definedName>
    <definedName name="ESSe">#REF!</definedName>
    <definedName name="EssOptions">"110010000001000_0"</definedName>
    <definedName name="ESSw">#REF!</definedName>
    <definedName name="ESTIMATED_GROWTH_SLOPE">#REF!</definedName>
    <definedName name="EV">#REF!</definedName>
    <definedName name="ewq" hidden="1">{"'打点割り振り (2)'!$A$1:$G$35"}</definedName>
    <definedName name="Excel_BuiltIn__FilterDatabase_10">#REF!</definedName>
    <definedName name="Excel_BuiltIn__FilterDatabase_14">#REF!</definedName>
    <definedName name="Excel_BuiltIn_Print_Titles_7">#REF!</definedName>
    <definedName name="Excel_BuiltIn_Print_Titles_7_4">'[68]Safety _ P_A'!#REF!</definedName>
    <definedName name="exportacion">[69]Original!#REF!</definedName>
    <definedName name="Extra_Pay">#REF!</definedName>
    <definedName name="Extract_1">#REF!</definedName>
    <definedName name="Extract_2">#REF!</definedName>
    <definedName name="Extract_Business_Unit_Abbrev.">#REF!</definedName>
    <definedName name="Extract_Cons">#REF!</definedName>
    <definedName name="Extract_CPCG">#REF!</definedName>
    <definedName name="Extract_ESSG">#REF!</definedName>
    <definedName name="EXTRACT2">#REF!</definedName>
    <definedName name="extras">#REF!</definedName>
    <definedName name="f">[70]Spec!$B$53:$F$56</definedName>
    <definedName name="factory">[44]工厂!$A$1:$B$862</definedName>
    <definedName name="faf">[52]Spec!$B$18:$F$22</definedName>
    <definedName name="FAFA">#REF!</definedName>
    <definedName name="FAFDA">[71]Spec!$B$53:$F$56</definedName>
    <definedName name="FAS_TABLE_BODY">"6;1;51;6;"</definedName>
    <definedName name="FAS_TABLE_BODY_AUTOSIZE">"FALSE"</definedName>
    <definedName name="fb">#REF!</definedName>
    <definedName name="FCG">[69]FCG!$A$1:$BM$8</definedName>
    <definedName name="FD" hidden="1">{#N/A,#N/A,TRUE,"Distribution";#N/A,#N/A,TRUE,"Fulfillment";#N/A,#N/A,TRUE,"Aged Backorders"}</definedName>
    <definedName name="fdfdas">[70]Spec!$B$43:$F$45</definedName>
    <definedName name="fdg">#REF!</definedName>
    <definedName name="FDHGJHAG" hidden="1">{#N/A,#N/A,TRUE,"Distribution";#N/A,#N/A,TRUE,"Fulfillment";#N/A,#N/A,TRUE,"Aged Backorders"}</definedName>
    <definedName name="fdr">#REF!</definedName>
    <definedName name="feae">#N/A</definedName>
    <definedName name="FEBCOST">'[13]Container Cost Assumptions'!$A:$IV</definedName>
    <definedName name="Fecha">[72]Sheet1!$C$1:$C$12</definedName>
    <definedName name="ff">#REF!</definedName>
    <definedName name="fff">#N/A</definedName>
    <definedName name="ffff" hidden="1">{#N/A,#N/A,TRUE,"Distribution";#N/A,#N/A,TRUE,"Fulfillment";#N/A,#N/A,TRUE,"Aged Backorders"}</definedName>
    <definedName name="FFST">"BRSUM FFST"</definedName>
    <definedName name="FG">#REF!</definedName>
    <definedName name="fghkERJHGF" hidden="1">{#N/A,#N/A,TRUE,"Distribution";#N/A,#N/A,TRUE,"Fulfillment";#N/A,#N/A,TRUE,"Aged Backorders"}</definedName>
    <definedName name="fgyjf" hidden="1">{#N/A,#N/A,TRUE,"Distribution";#N/A,#N/A,TRUE,"Fulfillment";#N/A,#N/A,TRUE,"Aged Backorders"}</definedName>
    <definedName name="FHKHA" hidden="1">{#N/A,#N/A,TRUE,"Distribution";#N/A,#N/A,TRUE,"Fulfillment";#N/A,#N/A,TRUE,"Aged Backorders"}</definedName>
    <definedName name="FIL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indingCategory">#REF!</definedName>
    <definedName name="FindingType">#REF!</definedName>
    <definedName name="first">'[34]Batch Comparison Template'!#REF!</definedName>
    <definedName name="FirstFixRow">#REF!</definedName>
    <definedName name="FirstSkipLast">#REF!</definedName>
    <definedName name="FirstSort">#REF!</definedName>
    <definedName name="FiveMonthsBack">#REF!</definedName>
    <definedName name="fiveseven">'[73]5+7 plan'!$A$1:$DL$65536</definedName>
    <definedName name="Fixes">#REF!</definedName>
    <definedName name="flash">#REF!</definedName>
    <definedName name="flash_col_match">#REF!</definedName>
    <definedName name="FLASH_pull">#REF!</definedName>
    <definedName name="Flash_Qtr">'[50]Time Dimension Lookup'!$I$3</definedName>
    <definedName name="flash_row_match">#REF!</definedName>
    <definedName name="floor_loads">'[36]Floor Loads'!$G$239:$R$239</definedName>
    <definedName name="FMS_Addresses">#REF!</definedName>
    <definedName name="fngnkdnfv" hidden="1">{#N/A,#N/A,TRUE,"Distribution";#N/A,#N/A,TRUE,"Fulfillment";#N/A,#N/A,TRUE,"Aged Backorders"}</definedName>
    <definedName name="fo" hidden="1">{#N/A,#N/A,FALSE,"Signature Page";#N/A,#N/A,FALSE,"Revision Summary";#N/A,#N/A,FALSE,"PROCESS FLOW";#N/A,#N/A,FALSE,"FMEA Worksheet"}</definedName>
    <definedName name="FOAM">#REF!</definedName>
    <definedName name="FoamCP">[74]Foams!$F$5:$F$13</definedName>
    <definedName name="FoamTemp">[74]Foams!$A$5:$A$13</definedName>
    <definedName name="FOAMv4">[75]Foams!$A$1:$G$10</definedName>
    <definedName name="foco" hidden="1">{#N/A,#N/A,TRUE,"Distribution";#N/A,#N/A,TRUE,"Fulfillment";#N/A,#N/A,TRUE,"Aged Backorders"}</definedName>
    <definedName name="FORK">'[4]FA-LISTING'!#REF!</definedName>
    <definedName name="FourMonthsBack">#REF!</definedName>
    <definedName name="FPAUpdate">#REF!</definedName>
    <definedName name="fr">#REF!</definedName>
    <definedName name="fsf">#N/A</definedName>
    <definedName name="Full_PMM_rng">'[33]Full PMM'!$N$7:$FU$27,'[33]Full PMM'!$N$29:$FU$31,'[33]Full PMM'!$N$41:$FU$41,'[33]Full PMM'!$N$44:$FU$44,'[33]Full PMM'!$N$46:$FU$51,'[33]Full PMM'!$N$54:$FU$122,'[33]Full PMM'!$GA$54:$GK$122</definedName>
    <definedName name="Full_Print">#REF!</definedName>
    <definedName name="Fully_Loaded">'[45]PL1'!$A$1:$H$55</definedName>
    <definedName name="FW_Issues">#REF!</definedName>
    <definedName name="fw27act">#REF!</definedName>
    <definedName name="fw27acttm">#REF!</definedName>
    <definedName name="fw27MCTO">#REF!</definedName>
    <definedName name="fw28act">#REF!</definedName>
    <definedName name="fw28acttm">#REF!</definedName>
    <definedName name="FW28MCTO">#REF!</definedName>
    <definedName name="fw29act">#REF!</definedName>
    <definedName name="fw29acttm">#REF!</definedName>
    <definedName name="FW29MCTO">#REF!</definedName>
    <definedName name="fw30act">#REF!</definedName>
    <definedName name="fw30acttm">#REF!</definedName>
    <definedName name="FW30MCTO">#REF!</definedName>
    <definedName name="fw31act">#REF!</definedName>
    <definedName name="fw31acttm">#REF!</definedName>
    <definedName name="FW31MCTO">#REF!</definedName>
    <definedName name="FWeek1">#REF!</definedName>
    <definedName name="Fweek2">#REF!</definedName>
    <definedName name="Fweek27">#REF!</definedName>
    <definedName name="Fweek3">#REF!</definedName>
    <definedName name="Fweek4">#REF!</definedName>
    <definedName name="Fweek5">#REF!</definedName>
    <definedName name="Fweek6">#REF!</definedName>
    <definedName name="FWeek7">#REF!</definedName>
    <definedName name="FXP">'[76]Grafvta00 (2)'!$U$48</definedName>
    <definedName name="FXR">'[76]Grafvta00 (2)'!$U$49</definedName>
    <definedName name="FY00ORD">#REF!</definedName>
    <definedName name="FY02_APCOS_Pull">#REF!</definedName>
    <definedName name="FY02_APHQCOS_Pull">#REF!</definedName>
    <definedName name="FY02_Order_Pull">#REF!</definedName>
    <definedName name="FY02_pull">#REF!</definedName>
    <definedName name="FY02_Subregion_Pull">#REF!</definedName>
    <definedName name="FY03_APCOS_Pull">#REF!</definedName>
    <definedName name="FY03_APHQCOS_Pull">#REF!</definedName>
    <definedName name="FY03_Forecast">#REF!</definedName>
    <definedName name="FY03_Metrics">#REF!</definedName>
    <definedName name="FY03_Pull">#REF!</definedName>
    <definedName name="FY03_Subregion_Pull">#REF!</definedName>
    <definedName name="FY03Plan">#REF!</definedName>
    <definedName name="G">#REF!</definedName>
    <definedName name="GADRG" hidden="1">{#N/A,#N/A,TRUE,"Distribution";#N/A,#N/A,TRUE,"Fulfillment";#N/A,#N/A,TRUE,"Aged Backorders"}</definedName>
    <definedName name="gato" hidden="1">{#N/A,#N/A,TRUE,"Distribution";#N/A,#N/A,TRUE,"Fulfillment";#N/A,#N/A,TRUE,"Aged Backorders"}</definedName>
    <definedName name="GBU">#REF!</definedName>
    <definedName name="GBUEFR">#REF!</definedName>
    <definedName name="gcosts2">'[77]Oct FW42 BaaN for G-Line'!$C$1:$AO$65536</definedName>
    <definedName name="gcosts3">'[78]Oct FW42 BaaN for G-Line'!$C$1:$S$65536</definedName>
    <definedName name="gdsfs">#REF!</definedName>
    <definedName name="ge">'[79]GE 2001'!$F$1:$DH$65536</definedName>
    <definedName name="GEA_YR1_SW">#REF!</definedName>
    <definedName name="GEA_YR2_SW">#REF!</definedName>
    <definedName name="GEA_YR3_SW">#REF!</definedName>
    <definedName name="GEA_YR4_SW">#REF!</definedName>
    <definedName name="GEARG" hidden="1">{#N/A,#N/A,TRUE,"Distribution";#N/A,#N/A,TRUE,"Fulfillment";#N/A,#N/A,TRUE,"Aged Backorders"}</definedName>
    <definedName name="gelb">"Ellipse 245"</definedName>
    <definedName name="GF">#REF!</definedName>
    <definedName name="gfd" hidden="1">{#N/A,#N/A,TRUE,"Out-Month "}</definedName>
    <definedName name="GFEFR">#REF!</definedName>
    <definedName name="GFH" hidden="1">{#N/A,#N/A,TRUE,"Distribution";#N/A,#N/A,TRUE,"Fulfillment";#N/A,#N/A,TRUE,"Aged Backorders"}</definedName>
    <definedName name="gfshgdfkyg" hidden="1">{#N/A,#N/A,TRUE,"Distribution";#N/A,#N/A,TRUE,"Fulfillment";#N/A,#N/A,TRUE,"Aged Backorders"}</definedName>
    <definedName name="gfthrty" hidden="1">{#N/A,#N/A,TRUE,"Distribution";#N/A,#N/A,TRUE,"Fulfillment";#N/A,#N/A,TRUE,"Aged Backorders"}</definedName>
    <definedName name="ggggggg" hidden="1">{#N/A,#N/A,TRUE,"Distribution";#N/A,#N/A,TRUE,"Fulfillment";#N/A,#N/A,TRUE,"Aged Backorders"}</definedName>
    <definedName name="GM_imp">#REF!</definedName>
    <definedName name="go">'[4]FA-LISTING'!#REF!</definedName>
    <definedName name="Graph_benefits">'[36]Inc_DCRR by Q'!$C$25:$CT$25</definedName>
    <definedName name="Graph_Depreciation">'[36]Inc_DCRR by Q'!$C$36:$CT$36,'[36]Inc_DCRR by Q'!$C$34:$CT$34</definedName>
    <definedName name="Graph_expense">'[36]Inc_DCRR by Q'!$C$28:$CT$28</definedName>
    <definedName name="Graph_floorLoads">'[36]Inc_DCRR by Q'!$C$24:$CT$24</definedName>
    <definedName name="Graph_Investement">'[36]Inc_DCRR by Q'!$C$49:$CT$49</definedName>
    <definedName name="Graph_Other_Income">'[36]Inc_DCRR by Q'!$C$41:$CT$41</definedName>
    <definedName name="Graph_startup">'[36]Inc_DCRR by Q'!$C$29:$CT$29</definedName>
    <definedName name="Graph_tot_costs">'[36]Inc_DCRR by Q'!$C$37:$CT$37</definedName>
    <definedName name="Graph_Yr_Depreciation">'[36]Inc_DCRR by Yr'!$C$36:$Z$36,'[36]Inc_DCRR by Yr'!$C$34:$Z$34</definedName>
    <definedName name="Graph_YR_expense">'[36]Inc_DCRR by Yr'!$C$28:$Z$28</definedName>
    <definedName name="Graph_YR_floorloads">'[36]Inc_DCRR by Yr'!$C$24:$Z$24</definedName>
    <definedName name="Graph_YR_invest">'[36]Inc_DCRR by Yr'!$C$49:$Z$49</definedName>
    <definedName name="Graph_Yr_Other_income">'[36]Inc_DCRR by Yr'!$C$41:$Z$41</definedName>
    <definedName name="Graph_YR_startup">'[36]Inc_DCRR by Yr'!$C$29:$Z$29</definedName>
    <definedName name="Graph_Yr_Total_Bens">'[36]Inc_DCRR by Yr'!$C$25:$Z$25</definedName>
    <definedName name="Graph_YR_totalcosts">'[36]Inc_DCRR by Yr'!$C$37:$Z$37</definedName>
    <definedName name="grey">[80]!grey</definedName>
    <definedName name="Greys">[80]!grey</definedName>
    <definedName name="GRID">[74]Grid!$F$2:$N$16</definedName>
    <definedName name="Gross_NSB">'[36]SKU Data Input'!$BI$240</definedName>
    <definedName name="Gross_NSM">'[36]SKU Data Input'!$BJ$240</definedName>
    <definedName name="Gross_Volume">'[36]SKU Data Input'!$AE$240</definedName>
    <definedName name="grün">"Ellipse 246"</definedName>
    <definedName name="GU01_LA">#REF!</definedName>
    <definedName name="gyuj" hidden="1">{#N/A,#N/A,TRUE,"Distribution";#N/A,#N/A,TRUE,"Fulfillment";#N/A,#N/A,TRUE,"Aged Backorders"}</definedName>
    <definedName name="h">10</definedName>
    <definedName name="H90_12">[75]Refrigerants!$G$14</definedName>
    <definedName name="H90_134">[75]Refrigerants!$P$14</definedName>
    <definedName name="HAP">[81]Sheet1!$AE$21:$AE$22</definedName>
    <definedName name="HDFKJHa" hidden="1">{#N/A,#N/A,TRUE,"Distribution";#N/A,#N/A,TRUE,"Fulfillment";#N/A,#N/A,TRUE,"Aged Backorders"}</definedName>
    <definedName name="hds" hidden="1">{#N/A,#N/A,FALSE,"Signature Page";#N/A,#N/A,FALSE,"Revision Summary";#N/A,#N/A,FALSE,"PROCESS FLOW";#N/A,#N/A,FALSE,"FMEA Worksheet"}</definedName>
    <definedName name="Heä_soá_laép_xaø_H">1.7</definedName>
    <definedName name="Header_Row">ROW(#REF!)</definedName>
    <definedName name="heading">#REF!</definedName>
    <definedName name="henhao" hidden="1">{#N/A,#N/A,TRUE,"Distribution";#N/A,#N/A,TRUE,"Fulfillment";#N/A,#N/A,TRUE,"Aged Backorders"}</definedName>
    <definedName name="hfghjgfarhgff" hidden="1">{#N/A,#N/A,TRUE,"Distribution";#N/A,#N/A,TRUE,"Fulfillment";#N/A,#N/A,TRUE,"Aged Backorders"}</definedName>
    <definedName name="HGDHD">#REF!</definedName>
    <definedName name="hgth" hidden="1">{#N/A,#N/A,TRUE,"Distribution";#N/A,#N/A,TRUE,"Fulfillment";#N/A,#N/A,TRUE,"Aged Backorders"}</definedName>
    <definedName name="hh">#REF!</definedName>
    <definedName name="HHH">[82]분리멀티형!$B$2:$AD$38</definedName>
    <definedName name="hhhhhhhh" hidden="1">{#N/A,#N/A,TRUE,"Distribution";#N/A,#N/A,TRUE,"Fulfillment";#N/A,#N/A,TRUE,"Aged Backorders"}</definedName>
    <definedName name="hhhhhhyuyyyy" hidden="1">{#N/A,#N/A,TRUE,"Distribution";#N/A,#N/A,TRUE,"Fulfillment";#N/A,#N/A,TRUE,"Aged Backorders"}</definedName>
    <definedName name="hhhhjjfHFBJhjhfjhB" hidden="1">{#N/A,#N/A,TRUE,"Distribution";#N/A,#N/A,TRUE,"Fulfillment";#N/A,#N/A,TRUE,"Aged Backorders"}</definedName>
    <definedName name="hhj" hidden="1">{#N/A,#N/A,TRUE,"Out-Month "}</definedName>
    <definedName name="hhm">#REF!</definedName>
    <definedName name="hi">#REF!</definedName>
    <definedName name="HIGKG" hidden="1">{#N/A,#N/A,TRUE,"Distribution";#N/A,#N/A,TRUE,"Fulfillment";#N/A,#N/A,TRUE,"Aged Backorders"}</definedName>
    <definedName name="Hinh_thuc">"bangtra"</definedName>
    <definedName name="hj">#REF!</definedName>
    <definedName name="HJJKL">#REF!</definedName>
    <definedName name="ho">#REF!</definedName>
    <definedName name="höhe">10</definedName>
    <definedName name="hoja4" hidden="1">{#N/A,#N/A,TRUE,"Distribution";#N/A,#N/A,TRUE,"Fulfillment";#N/A,#N/A,TRUE,"Aged Backorders"}</definedName>
    <definedName name="HPCO">#REF!</definedName>
    <definedName name="HPS.Amer">#REF!</definedName>
    <definedName name="HPS.AP">#REF!</definedName>
    <definedName name="HPS.EMEA">#REF!</definedName>
    <definedName name="HPS.GBU">#REF!</definedName>
    <definedName name="HPS.Reg">#REF!</definedName>
    <definedName name="HPSa">#REF!</definedName>
    <definedName name="HPSame">#REF!</definedName>
    <definedName name="HPSe">#REF!</definedName>
    <definedName name="HPSw">#REF!</definedName>
    <definedName name="HPWW">#REF!</definedName>
    <definedName name="HSCT3">0.1</definedName>
    <definedName name="HTML_CodePage" hidden="1">932</definedName>
    <definedName name="HTML_Control" hidden="1">{"'打点割り振り (2)'!$A$1:$G$35"}</definedName>
    <definedName name="HTML_Description" hidden="1">""</definedName>
    <definedName name="HTML_Email" hidden="1">""</definedName>
    <definedName name="HTML_Header" hidden="1">"打点割り振り (2)"</definedName>
    <definedName name="HTML_LastUpdate" hidden="1">"99/02/22"</definedName>
    <definedName name="HTML_LineAfter" hidden="1">FALSE</definedName>
    <definedName name="HTML_LineBefore" hidden="1">FALSE</definedName>
    <definedName name="HTML_Name" hidden="1">"溶接技術課"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"RR-FRM"</definedName>
    <definedName name="htp">'[79]HTP 2001'!$F$1:$CY$65536</definedName>
    <definedName name="I" hidden="1">{"'打点割り振り (2)'!$A$1:$G$35"}</definedName>
    <definedName name="IAT_에어컨">#REF!</definedName>
    <definedName name="IconsAreFixed">TRUE</definedName>
    <definedName name="IET">#REF!</definedName>
    <definedName name="ik">#REF!</definedName>
    <definedName name="Imp_Dur">#REF!</definedName>
    <definedName name="Implement">#REF!</definedName>
    <definedName name="Import">'[83]Sales Units (3)'!#REF!</definedName>
    <definedName name="incremental_NSB">'[36]SKU Data Input'!$BJ$243</definedName>
    <definedName name="incremental_NSM">'[36]SKU Data Input'!$BJ$244</definedName>
    <definedName name="Incremental_vol">'[36]SKU Data Input'!$AE$242</definedName>
    <definedName name="Industries">[41]LOV!$A$17:$F$17</definedName>
    <definedName name="IndustryList">[41]LOV!$A$16</definedName>
    <definedName name="INHERENT_FACTOR">#REF!</definedName>
    <definedName name="input">#REF!</definedName>
    <definedName name="INS">#REF!</definedName>
    <definedName name="INS_IE">#REF!</definedName>
    <definedName name="Int">#REF!</definedName>
    <definedName name="Interest_Rate">#REF!</definedName>
    <definedName name="ISS">#REF!</definedName>
    <definedName name="ISSa">[35]APJSum!$A$907</definedName>
    <definedName name="ISSame">[35]AmeSum!$A$907</definedName>
    <definedName name="ISSD_APD">#REF!</definedName>
    <definedName name="ISSD_EMEA">#REF!</definedName>
    <definedName name="ISSD_GCD">#REF!</definedName>
    <definedName name="ISSD_JP">#REF!</definedName>
    <definedName name="ISSD_LA">#REF!</definedName>
    <definedName name="ISSD_NA">#REF!</definedName>
    <definedName name="ISSe">[35]EMEASum!$A$907</definedName>
    <definedName name="ISSh">[35]HPCoSum!$A$907</definedName>
    <definedName name="ISSo">[35]OGSum!$A$907</definedName>
    <definedName name="Issue_Sheet">#REF!</definedName>
    <definedName name="Issue_Sheet_DB">#REF!</definedName>
    <definedName name="ISSUES">#REF!</definedName>
    <definedName name="ISSw">#REF!</definedName>
    <definedName name="Iteration">#REF!</definedName>
    <definedName name="J">#REF!</definedName>
    <definedName name="jancost">'[13]Container Cost Assumptions'!$A$9:$H$231</definedName>
    <definedName name="january">#REF!</definedName>
    <definedName name="JC" hidden="1">{#N/A,#N/A,FALSE,"Signature Page";#N/A,#N/A,FALSE,"Revision Summary";#N/A,#N/A,FALSE,"PROCESS FLOW";#N/A,#N/A,FALSE,"FMEA Worksheet"}</definedName>
    <definedName name="jdfhkjahfkh" hidden="1">{#N/A,#N/A,TRUE,"Distribution";#N/A,#N/A,TRUE,"Fulfillment";#N/A,#N/A,TRUE,"Aged Backorders"}</definedName>
    <definedName name="jdfjhjksd" hidden="1">{#N/A,#N/A,TRUE,"Distribution";#N/A,#N/A,TRUE,"Fulfillment";#N/A,#N/A,TRUE,"Aged Backorders"}</definedName>
    <definedName name="jf.augflsh" hidden="1">{"PG1",#N/A,FALSE,"AugFlashTemplate";"PG2",#N/A,FALSE,"AugFlashTemplate"}</definedName>
    <definedName name="jh">#REF!</definedName>
    <definedName name="JHDFHJH" hidden="1">{#N/A,#N/A,TRUE,"Distribution";#N/A,#N/A,TRUE,"Fulfillment";#N/A,#N/A,TRUE,"Aged Backorders"}</definedName>
    <definedName name="jhdfjhskdf" hidden="1">{#N/A,#N/A,TRUE,"Distribution";#N/A,#N/A,TRUE,"Fulfillment";#N/A,#N/A,TRUE,"Aged Backorders"}</definedName>
    <definedName name="jhhhh" hidden="1">{#N/A,#N/A,TRUE,"Distribution";#N/A,#N/A,TRUE,"Fulfillment";#N/A,#N/A,TRUE,"Aged Backorders"}</definedName>
    <definedName name="jhjhj">#REF!</definedName>
    <definedName name="JHKFJBJKN" hidden="1">{#N/A,#N/A,TRUE,"Distribution";#N/A,#N/A,TRUE,"Fulfillment";#N/A,#N/A,TRUE,"Aged Backorders"}</definedName>
    <definedName name="JHSDJFH" hidden="1">{#N/A,#N/A,TRUE,"Distribution";#N/A,#N/A,TRUE,"Fulfillment";#N/A,#N/A,TRUE,"Aged Backorders"}</definedName>
    <definedName name="ji">#REF!</definedName>
    <definedName name="JIBGBG">#REF!</definedName>
    <definedName name="jin">#REF!</definedName>
    <definedName name="jindu">#REF!</definedName>
    <definedName name="jingn">#REF!</definedName>
    <definedName name="jingyingti">[44]经营体!$A$1:$B$206</definedName>
    <definedName name="jjj">[84]분리멀티형!$B$2:$AD$38</definedName>
    <definedName name="jjjjddd" hidden="1">{#N/A,#N/A,TRUE,"Distribution";#N/A,#N/A,TRUE,"Fulfillment";#N/A,#N/A,TRUE,"Aged Backorders"}</definedName>
    <definedName name="jjjjj" hidden="1">{#N/A,#N/A,TRUE,"Distribution";#N/A,#N/A,TRUE,"Fulfillment";#N/A,#N/A,TRUE,"Aged Backorders"}</definedName>
    <definedName name="JMCHOI">#REF!</definedName>
    <definedName name="JpCI">#REF!</definedName>
    <definedName name="JpCS">#REF!</definedName>
    <definedName name="JpGBUHq">#REF!</definedName>
    <definedName name="JpMS">#REF!</definedName>
    <definedName name="JpOSS">#REF!</definedName>
    <definedName name="JPY">'[85]UPPER BLOCK'!#REF!</definedName>
    <definedName name="judge">[85]假设!#REF!</definedName>
    <definedName name="judge1">[85]假设!#REF!</definedName>
    <definedName name="judge2">[85]假设!#REF!</definedName>
    <definedName name="JULCOST">'[13]Container Cost Assumptions'!$A$1</definedName>
    <definedName name="JULY">'[13]Container Cost Assumptions'!$A:$IV</definedName>
    <definedName name="JULY_1">#N/A</definedName>
    <definedName name="JUN">'[13]Container Cost Assumptions'!$A:$IV</definedName>
    <definedName name="juncost">'[13]Container Cost Assumptions'!$A$1:$H$366</definedName>
    <definedName name="june">[28]junio!$I$1:$EF$65536</definedName>
    <definedName name="junk1" hidden="1">{"PG1",#N/A,FALSE,"AugFlashTemplate";"PG2",#N/A,FALSE,"AugFlashTemplate"}</definedName>
    <definedName name="Junk10" hidden="1">{"PG1",#N/A,FALSE,"AugFlashTemplate";"PG2",#N/A,FALSE,"AugFlashTemplate"}</definedName>
    <definedName name="junk100" hidden="1">{"PG1",#N/A,FALSE,"AugFlashTemplate";"PG2",#N/A,FALSE,"AugFlashTemplate"}</definedName>
    <definedName name="junk2" hidden="1">{"PG1",#N/A,FALSE,"AugFlashTemplate";"PG2",#N/A,FALSE,"AugFlashTemplate"}</definedName>
    <definedName name="junk200" hidden="1">{"PG1",#N/A,FALSE,"AugFlashTemplate";"PG2",#N/A,FALSE,"AugFlashTemplate"}</definedName>
    <definedName name="junk300" hidden="1">{"PG1",#N/A,FALSE,"AugFlashTemplate";"PG2",#N/A,FALSE,"AugFlashTemplate"}</definedName>
    <definedName name="junk500" hidden="1">{"PG1",#N/A,FALSE,"AugFlashTemplate";"PG2",#N/A,FALSE,"AugFlashTemplate"}</definedName>
    <definedName name="K">'[9]#BEZUG'!#REF!</definedName>
    <definedName name="k_3">#REF!</definedName>
    <definedName name="KDFJKJ" hidden="1">{#N/A,#N/A,TRUE,"Distribution";#N/A,#N/A,TRUE,"Fulfillment";#N/A,#N/A,TRUE,"Aged Backorders"}</definedName>
    <definedName name="KFoam">#REF!</definedName>
    <definedName name="KFRHGKJN" hidden="1">{#N/A,#N/A,TRUE,"Distribution";#N/A,#N/A,TRUE,"Fulfillment";#N/A,#N/A,TRUE,"Aged Backorders"}</definedName>
    <definedName name="khjiu" hidden="1">{#N/A,#N/A,TRUE,"Distribution";#N/A,#N/A,TRUE,"Fulfillment";#N/A,#N/A,TRUE,"Aged Backorders"}</definedName>
    <definedName name="ki">#REF!</definedName>
    <definedName name="kilo" hidden="1">{#N/A,#N/A,TRUE,"Distribution";#N/A,#N/A,TRUE,"Fulfillment";#N/A,#N/A,TRUE,"Aged Backorders"}</definedName>
    <definedName name="kjdfhkhasf" hidden="1">{#N/A,#N/A,TRUE,"Distribution";#N/A,#N/A,TRUE,"Fulfillment";#N/A,#N/A,TRUE,"Aged Backorders"}</definedName>
    <definedName name="KJFNLKMN" hidden="1">{#N/A,#N/A,TRUE,"Distribution";#N/A,#N/A,TRUE,"Fulfillment";#N/A,#N/A,TRUE,"Aged Backorders"}</definedName>
    <definedName name="KJHGJN" hidden="1">{#N/A,#N/A,TRUE,"Distribution";#N/A,#N/A,TRUE,"Fulfillment";#N/A,#N/A,TRUE,"Aged Backorders"}</definedName>
    <definedName name="kjkjkmn" hidden="1">{#N/A,#N/A,TRUE,"Distribution";#N/A,#N/A,TRUE,"Fulfillment";#N/A,#N/A,TRUE,"Aged Backorders"}</definedName>
    <definedName name="KK">'[9]#BEZUG'!#REF!</definedName>
    <definedName name="kkk">[86]분리멀티형!$B$2:$AD$32</definedName>
    <definedName name="KKKKK" hidden="1">{#N/A,#N/A,TRUE,"Distribution";#N/A,#N/A,TRUE,"Fulfillment";#N/A,#N/A,TRUE,"Aged Backorders"}</definedName>
    <definedName name="kl" hidden="1">{#N/A,#N/A,TRUE,"Distribution";#N/A,#N/A,TRUE,"Fulfillment";#N/A,#N/A,TRUE,"Aged Backorders"}</definedName>
    <definedName name="kline">'[87]k-line'!$B$1:$BN$65536</definedName>
    <definedName name="KVP">#REF!</definedName>
    <definedName name="KwhClean">#REF!</definedName>
    <definedName name="KwhList">#REF!</definedName>
    <definedName name="l">405</definedName>
    <definedName name="L04_">#REF!</definedName>
    <definedName name="L05_">#REF!</definedName>
    <definedName name="LABELS">#REF!</definedName>
    <definedName name="lala" hidden="1">{#N/A,#N/A,TRUE,"Distribution";#N/A,#N/A,TRUE,"Fulfillment";#N/A,#N/A,TRUE,"Aged Backorders"}</definedName>
    <definedName name="laloalo" hidden="1">{#N/A,#N/A,TRUE,"Distribution";#N/A,#N/A,TRUE,"Fulfillment";#N/A,#N/A,TRUE,"Aged Backorders"}</definedName>
    <definedName name="LANDIMP">'[4]FA-LISTING'!#REF!</definedName>
    <definedName name="LANDREV">'[4]FA-LISTING'!#REF!</definedName>
    <definedName name="länge">405</definedName>
    <definedName name="Last_Row">IF(Values_Entered,Header_Row+Number_of_Payments,Header_Row)</definedName>
    <definedName name="LastFixRow">#REF!</definedName>
    <definedName name="LastOrder">#REF!</definedName>
    <definedName name="LastOrder2">#REF!</definedName>
    <definedName name="launch">#REF!</definedName>
    <definedName name="launchcosts">#REF!</definedName>
    <definedName name="launchstd">#REF!</definedName>
    <definedName name="launchtmnf">'[88]Launch Costs TMNF'!$B$1:$L$65536</definedName>
    <definedName name="launchvol">#REF!</definedName>
    <definedName name="laychua">{"Thuxm2.xls","Sheet1"}</definedName>
    <definedName name="Layer">[32]Spec!$B$25:$F$27</definedName>
    <definedName name="LCL">#REF!</definedName>
    <definedName name="ldkkfj" hidden="1">{#N/A,#N/A,TRUE,"Distribution";#N/A,#N/A,TRUE,"Fulfillment";#N/A,#N/A,TRUE,"Aged Backorders"}</definedName>
    <definedName name="ldklkshekfh" hidden="1">{#N/A,#N/A,TRUE,"Distribution";#N/A,#N/A,TRUE,"Fulfillment";#N/A,#N/A,TRUE,"Aged Backorders"}</definedName>
    <definedName name="ldld" hidden="1">{#N/A,#N/A,TRUE,"Distribution";#N/A,#N/A,TRUE,"Fulfillment";#N/A,#N/A,TRUE,"Aged Backorders"}</definedName>
    <definedName name="lea" hidden="1">{#N/A,#N/A,TRUE,"Distribution";#N/A,#N/A,TRUE,"Fulfillment";#N/A,#N/A,TRUE,"Aged Backorders"}</definedName>
    <definedName name="leap2">[28]POs!$B$1:$I$65536</definedName>
    <definedName name="Length_of_cashflows">'[36]Program Inputs'!$C$21</definedName>
    <definedName name="lento" hidden="1">{#N/A,#N/A,TRUE,"Distribution";#N/A,#N/A,TRUE,"Fulfillment";#N/A,#N/A,TRUE,"Aged Backorders"}</definedName>
    <definedName name="lh">#REF!</definedName>
    <definedName name="Lief_PLZ">[63]数据输入!#REF!</definedName>
    <definedName name="Lief_Unterschr">[67]数据输入!$C$19</definedName>
    <definedName name="Lieferant">[67]数据输入!$C$13</definedName>
    <definedName name="line">#REF!</definedName>
    <definedName name="Linearity">#REF!</definedName>
    <definedName name="Link_Bridge">[45]Bridge!$A$10</definedName>
    <definedName name="Link_Contents">'[45]Table of Contents'!$A$1</definedName>
    <definedName name="Link_COS1">[45]COS1!$A$1</definedName>
    <definedName name="Link_COS2">[45]COS2!$A$1</definedName>
    <definedName name="Link_COS3">[45]COS3!$A$1</definedName>
    <definedName name="Link_COS4">[45]COS4!$A$1</definedName>
    <definedName name="Link_FL1">'[45]PL1'!$C$56</definedName>
    <definedName name="Link_FL2">'[45]PL2'!$C$56</definedName>
    <definedName name="Link_FL3">'[45]PL3'!$C$56</definedName>
    <definedName name="Link_FL4">'[45]PL4'!$C$56</definedName>
    <definedName name="Link_GM">'[45]GM Trend'!$A$1</definedName>
    <definedName name="Link_GM_Percent">'[45]GM% Trend'!$A$1</definedName>
    <definedName name="Link_Linearity">[45]Linearity!$A$15</definedName>
    <definedName name="Link_Linearity_Graph">'[45]Linearity Chart'!$A$1</definedName>
    <definedName name="Link_NP">'[45]NP Trend'!$A$1</definedName>
    <definedName name="Link_Recon">[45]Recon!$A$16</definedName>
    <definedName name="Link_Rev">'[45]Rev Trend'!$A$1</definedName>
    <definedName name="Link_Rev_GM1">'[45]Rev-GM Detail 1'!$A$1</definedName>
    <definedName name="Link_Rev_GM2">'[45]Rev-GM Detail 2'!$A$1</definedName>
    <definedName name="Link_Rev_Mix">'[45]Rev Mix Trend'!$A$1</definedName>
    <definedName name="Link_Summary">[45]SUMMARY!$A$1</definedName>
    <definedName name="Link_Summary_Expd">'[45]SUMMARY (EXPD)'!$A$1</definedName>
    <definedName name="Link_Summary_Percent">'[45]SUMMARY (%)'!$A$1</definedName>
    <definedName name="Link_Togo">'[45]QTD TO GO'!$A$1</definedName>
    <definedName name="liz" hidden="1">{#N/A,#N/A,TRUE,"Distribution";#N/A,#N/A,TRUE,"Fulfillment";#N/A,#N/A,TRUE,"Aged Backorders"}</definedName>
    <definedName name="lizbeth" hidden="1">{#N/A,#N/A,TRUE,"Distribution";#N/A,#N/A,TRUE,"Fulfillment";#N/A,#N/A,TRUE,"Aged Backorders"}</definedName>
    <definedName name="lk">'[13]Container Cost Assumptions'!#REF!</definedName>
    <definedName name="lklk">#REF!</definedName>
    <definedName name="LKLKLKL">#REF!</definedName>
    <definedName name="LkupTbl">#REF!</definedName>
    <definedName name="LLKJJH" hidden="1">{#N/A,#N/A,TRUE,"Distribution";#N/A,#N/A,TRUE,"Fulfillment";#N/A,#N/A,TRUE,"Aged Backorders"}</definedName>
    <definedName name="lll">#REF!</definedName>
    <definedName name="lllk">#REF!</definedName>
    <definedName name="llllk">#REF!</definedName>
    <definedName name="Loan_Amount">#REF!</definedName>
    <definedName name="Loan_Start">#REF!</definedName>
    <definedName name="Loan_Years">#REF!</definedName>
    <definedName name="Locations">[38]EPR!$P$1:$P$5</definedName>
    <definedName name="lodl" hidden="1">{#N/A,#N/A,TRUE,"Distribution";#N/A,#N/A,TRUE,"Fulfillment";#N/A,#N/A,TRUE,"Aged Backorders"}</definedName>
    <definedName name="lol" hidden="1">{#N/A,#N/A,TRUE,"Distribution";#N/A,#N/A,TRUE,"Fulfillment";#N/A,#N/A,TRUE,"Aged Backorders"}</definedName>
    <definedName name="Long_title">[45]FP!$E$14</definedName>
    <definedName name="LookList">#REF!</definedName>
    <definedName name="lower_spec">#REF!</definedName>
    <definedName name="lp">#REF!</definedName>
    <definedName name="M" hidden="1">{"'打点割り振り (2)'!$A$1:$G$35"}</definedName>
    <definedName name="M04_">#REF!</definedName>
    <definedName name="M05_">#REF!</definedName>
    <definedName name="mab" hidden="1">{#N/A,#N/A,TRUE,"Distribution";#N/A,#N/A,TRUE,"Fulfillment";#N/A,#N/A,TRUE,"Aged Backorders"}</definedName>
    <definedName name="Macros">#REF!</definedName>
    <definedName name="maindata">#REF!</definedName>
    <definedName name="MAKEDATE">#REF!</definedName>
    <definedName name="MAKEPRSN">#REF!</definedName>
    <definedName name="MAKER">#REF!</definedName>
    <definedName name="Manager_s">#REF!</definedName>
    <definedName name="mande" hidden="1">{#N/A,#N/A,TRUE,"Distribution";#N/A,#N/A,TRUE,"Fulfillment";#N/A,#N/A,TRUE,"Aged Backorders"}</definedName>
    <definedName name="marchcost">'[13]Container Cost Assumptions'!$A$9:$IV$235</definedName>
    <definedName name="MARCOST">'[13]Container Cost Assumptions'!$A:$IV</definedName>
    <definedName name="MarketList">[41]LOV!$A$13</definedName>
    <definedName name="Markets">[41]LOV!$A$14:$R$14</definedName>
    <definedName name="markupleap">'[89]Leap PO Std.'!$A$25:$IV$317</definedName>
    <definedName name="markupquantum">'[89]Quantum PO Std'!$A$6:$IV$829</definedName>
    <definedName name="MASTER1">#REF!</definedName>
    <definedName name="MASTER2">#REF!</definedName>
    <definedName name="MASTER3">#REF!</definedName>
    <definedName name="MASTER4">#REF!</definedName>
    <definedName name="MASTER5">#REF!</definedName>
    <definedName name="MASTER6">#REF!</definedName>
    <definedName name="MASTER7">#REF!</definedName>
    <definedName name="may">[28]mayo!$I$1:$J$65536</definedName>
    <definedName name="maycost">'[13]Container Cost Assumptions'!$A$9:$H$232</definedName>
    <definedName name="maydante">'[28]May Dante'!$A$1:$E$65536</definedName>
    <definedName name="MCDRWISS">'[90]MC3(main)'!$I$1:$I$65536</definedName>
    <definedName name="MCDRWRCV">'[90]MC3(main)'!$J$1:$J$65536</definedName>
    <definedName name="MCISIR">'[90]MC3(main)'!$R$1:$R$65536</definedName>
    <definedName name="MCITEM">'[90]MC1'!$A$1:$A$65536</definedName>
    <definedName name="MCMPLAN">'[90]MC3(main)'!$N$1:$N$65536</definedName>
    <definedName name="MCSAMPLAN">'[90]MC3(main)'!$P$1:$P$65536</definedName>
    <definedName name="MCSAMRCVD">'[90]MC3(main)'!$Q$1:$Q$65536</definedName>
    <definedName name="mdfnkjsndf" hidden="1">{#N/A,#N/A,TRUE,"Distribution";#N/A,#N/A,TRUE,"Fulfillment";#N/A,#N/A,TRUE,"Aged Backorders"}</definedName>
    <definedName name="mdfnsdnv" hidden="1">{#N/A,#N/A,TRUE,"Distribution";#N/A,#N/A,TRUE,"Fulfillment";#N/A,#N/A,TRUE,"Aged Backorders"}</definedName>
    <definedName name="MeasBatch_Current_17_Initial_Process_Study">#REF!</definedName>
    <definedName name="MeasBatch_Current_Batch_Measurements_0">#REF!</definedName>
    <definedName name="MeasBatch_Current_Cp_Cpk_DATA">#REF!</definedName>
    <definedName name="MeasBatch_Current_CP_DATA">#REF!</definedName>
    <definedName name="MeasBatch_CurrentData_17_Initial_Process_Study">#REF!</definedName>
    <definedName name="MeasBatch_CurrentData_Batch_Measurements_0">#REF!</definedName>
    <definedName name="MeasBatch_CurrentData_Cp_Cpk_DATA">#REF!</definedName>
    <definedName name="MeasBatch_CurrentData_CP_DATA">#REF!</definedName>
    <definedName name="MeasBatch_CurrentDimension_17_Initial_Process_Study">#REF!</definedName>
    <definedName name="MeasBatch_CurrentDimension_Batch_Measurements_0">#REF!</definedName>
    <definedName name="MeasBatch_CurrentDimension_Cp_Cpk_DATA">#REF!</definedName>
    <definedName name="MeasBatch_CurrentDimension_CP_DATA">#REF!</definedName>
    <definedName name="MeasBatch_Data">#REF!</definedName>
    <definedName name="MeasBatch_Data_Start">#REF!</definedName>
    <definedName name="MeasBatch_Dimension">#REF!</definedName>
    <definedName name="MeasBatch_Dimension_Start">#REF!</definedName>
    <definedName name="MeasBatch_Formats">#REF!</definedName>
    <definedName name="MeasBatch_Formulas">#REF!</definedName>
    <definedName name="MeasBatch_Header_Designer">#REF!</definedName>
    <definedName name="MeasBatch_Header_Measurer">#REF!</definedName>
    <definedName name="MeasBatch_Header_PartIssue">#REF!</definedName>
    <definedName name="MeasBatch_Header_PartName">#REF!</definedName>
    <definedName name="MeasBatch_Header_PartNumber">#REF!</definedName>
    <definedName name="MeasBatch_Header_Reason">#REF!</definedName>
    <definedName name="MeasBatch_Header_Requested">#REF!</definedName>
    <definedName name="MeasBatch_Header_SampleSize">#REF!</definedName>
    <definedName name="MeasBatch_Header_StudyEnd">#REF!</definedName>
    <definedName name="MeasBatch_Header_StudyStart">#REF!</definedName>
    <definedName name="MeasBatch_Header_Using">#REF!</definedName>
    <definedName name="MeasBatch_Header_USLs">#REF!</definedName>
    <definedName name="MeasBatch_RowInsert">#REF!</definedName>
    <definedName name="MeasIndv_Data">'[20]Meas Indv Template'!$E$23:$E$24</definedName>
    <definedName name="MeasIndv_Data_Start">'[20]Meas Indv Template'!$E$23</definedName>
    <definedName name="MeasIndv_Dimension">'[20]Meas Indv Template'!$E$13:$E$17</definedName>
    <definedName name="MeasIndv_Dimension_Start">'[20]Meas Indv Template'!$E$13</definedName>
    <definedName name="MeasIndv_Formats">'[20]Meas Indv Template'!$E$13:$E$32</definedName>
    <definedName name="MeasIndv_Formulas">'[20]Meas Indv Template'!$E$26:$E$32</definedName>
    <definedName name="MeasIndv_Header_Designer">'[20]Meas Indv Template'!$C$9</definedName>
    <definedName name="MeasIndv_Header_Measurer">'[20]Meas Indv Template'!$C$7</definedName>
    <definedName name="MeasIndv_Header_PartIssue">'[20]Meas Indv Template'!$F$5</definedName>
    <definedName name="MeasIndv_Header_PartName">'[20]Meas Indv Template'!$E$4</definedName>
    <definedName name="MeasIndv_Header_PartNumber">'[20]Meas Indv Template'!$C$5</definedName>
    <definedName name="MeasIndv_Header_Reason">'[20]Meas Indv Template'!$C$10</definedName>
    <definedName name="MeasIndv_Header_Requested">'[20]Meas Indv Template'!$C$6</definedName>
    <definedName name="MeasIndv_Header_SampleSize">'[20]Meas Indv Template'!$I$7</definedName>
    <definedName name="MeasIndv_Header_StudyEnd">'[20]Meas Indv Template'!$F$8</definedName>
    <definedName name="MeasIndv_Header_StudyStart">'[20]Meas Indv Template'!$C$8</definedName>
    <definedName name="MeasIndv_Header_SubgroupSize">'[20]Meas Indv Template'!$I$5</definedName>
    <definedName name="MeasIndv_Header_Using">'[20]Meas Indv Template'!$I$8</definedName>
    <definedName name="MeasIndv_Header_USLs">'[20]Meas Indv Template'!$E$16:$IV$16</definedName>
    <definedName name="MeasIndv_RowInsert">'[20]Meas Indv Template'!$E$24</definedName>
    <definedName name="Meilenstein">"AutoForm 4"</definedName>
    <definedName name="MES">#REF!</definedName>
    <definedName name="Mion">[89]Summary!$G$28</definedName>
    <definedName name="MIQ">#REF!</definedName>
    <definedName name="mis" hidden="1">{#N/A,#N/A,TRUE,"Distribution";#N/A,#N/A,TRUE,"Fulfillment";#N/A,#N/A,TRUE,"Aged Backorders"}</definedName>
    <definedName name="Mission_Critical">#REF!</definedName>
    <definedName name="mjdfnjkbn" hidden="1">{#N/A,#N/A,TRUE,"Distribution";#N/A,#N/A,TRUE,"Fulfillment";#N/A,#N/A,TRUE,"Aged Backorders"}</definedName>
    <definedName name="MK">#REF!</definedName>
    <definedName name="ml">#REF!</definedName>
    <definedName name="MM">#REF!</definedName>
    <definedName name="MMMM">#REF!</definedName>
    <definedName name="mmmmm">#REF!</definedName>
    <definedName name="mmmmmmj">#REF!</definedName>
    <definedName name="MMMMMMMMM">#REF!</definedName>
    <definedName name="mmmmmmmmmm">#REF!</definedName>
    <definedName name="MMVVVVVVV">#REF!</definedName>
    <definedName name="MO_NO">"MO85110026"</definedName>
    <definedName name="mod">#REF!</definedName>
    <definedName name="ModelList">#REF!</definedName>
    <definedName name="models">#REF!</definedName>
    <definedName name="ModelYear">'[38]VSAMS Summary'!$F$18</definedName>
    <definedName name="MonthInPriorQuarter">#REF!</definedName>
    <definedName name="monthlist">#REF!</definedName>
    <definedName name="monthplan">#REF!</definedName>
    <definedName name="months">'[36]Fixed calculations'!$A$2:$B$13</definedName>
    <definedName name="months_2">'[36]Fixed calculations'!$A$15:$B$158</definedName>
    <definedName name="MPLAN">'[62]NEW003'!$N$1:$N$65536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">#REF!</definedName>
    <definedName name="MS_Business_Continuity_and_Recovery_Service">[41]LOV!#REF!</definedName>
    <definedName name="MS_Software_Publishing">[41]LOV!#REF!</definedName>
    <definedName name="MSa">[35]APJSum!$A$507</definedName>
    <definedName name="MSame">[35]AmeSum!$A$507</definedName>
    <definedName name="MSAP">[37]AmeSum!#REF!</definedName>
    <definedName name="msaspi">#REF!</definedName>
    <definedName name="MSe">[35]EMEASum!$A$507</definedName>
    <definedName name="MSEMEA">[37]AmeSum!#REF!</definedName>
    <definedName name="MSh">[35]HPCoSum!$A$507</definedName>
    <definedName name="MSHPCo">[37]AmeSum!#REF!</definedName>
    <definedName name="MSJP">[37]AmeSum!#REF!</definedName>
    <definedName name="MSo">[35]OGSum!$A$507</definedName>
    <definedName name="MSOG">[37]AmeSum!#REF!</definedName>
    <definedName name="msrestat">#REF!</definedName>
    <definedName name="MSw">#REF!</definedName>
    <definedName name="MTBF_GOAL">#REF!</definedName>
    <definedName name="mulu">#REF!</definedName>
    <definedName name="MV">'[4]FA-LISTING'!#REF!</definedName>
    <definedName name="n">#REF!</definedName>
    <definedName name="name">[85]假设!#REF!</definedName>
    <definedName name="name2">[85]假设!#REF!</definedName>
    <definedName name="nbvbn" hidden="1">{#N/A,#N/A,TRUE,"Distribution";#N/A,#N/A,TRUE,"Fulfillment";#N/A,#N/A,TRUE,"Aged Backorders"}</definedName>
    <definedName name="NED">#REF!</definedName>
    <definedName name="NetBySku">#REF!</definedName>
    <definedName name="new">#REF!</definedName>
    <definedName name="NewBrk1">[91]SPals!#REF!</definedName>
    <definedName name="NewBrk2">[91]SPals!#REF!</definedName>
    <definedName name="NewBrk3">[91]SPals!#REF!</definedName>
    <definedName name="NewBrk4">[91]SPals!#REF!</definedName>
    <definedName name="NewBrk5">[91]SPals!#REF!</definedName>
    <definedName name="NewRt1">[91]SPals!#REF!</definedName>
    <definedName name="NewRt2">[91]SPals!#REF!</definedName>
    <definedName name="NewRt3">[91]SPals!#REF!</definedName>
    <definedName name="NewRt4">[91]SPals!#REF!</definedName>
    <definedName name="NewRt5">[91]SPals!#REF!</definedName>
    <definedName name="NewSched">#REF!</definedName>
    <definedName name="Next_DP_Date">[26]Summary!$W$13</definedName>
    <definedName name="Next_DP_Date_10">[26]Summary!$W$13</definedName>
    <definedName name="Next_DP_Point">[26]Summary!$AE$14</definedName>
    <definedName name="Next_DP_Point_10">[26]Summary!$AE$14</definedName>
    <definedName name="NineMonthsBack">#REF!</definedName>
    <definedName name="nj">#REF!</definedName>
    <definedName name="ñlnbhjgfdsjgsdj" hidden="1">{#N/A,#N/A,TRUE,"Distribution";#N/A,#N/A,TRUE,"Fulfillment";#N/A,#N/A,TRUE,"Aged Backorders"}</definedName>
    <definedName name="nmkl">#REF!</definedName>
    <definedName name="NN">#REF!</definedName>
    <definedName name="NNN">#REF!</definedName>
    <definedName name="ñññ" hidden="1">{#N/A,#N/A,TRUE,"Distribution";#N/A,#N/A,TRUE,"Fulfillment";#N/A,#N/A,TRUE,"Aged Backorders"}</definedName>
    <definedName name="nnnnn">#REF!</definedName>
    <definedName name="No._of_bars">#REF!</definedName>
    <definedName name="NomeTabella">"Dummy"</definedName>
    <definedName name="nondispInter">[21]Optimize!$BD$63</definedName>
    <definedName name="nondispSlope">[21]Optimize!$BC$63</definedName>
    <definedName name="NOO">#REF!</definedName>
    <definedName name="NOS">#REF!</definedName>
    <definedName name="NOT">#REF!</definedName>
    <definedName name="NOV">'[13]Container Cost Assumptions'!$A:$IV</definedName>
    <definedName name="Nov." hidden="1">{"PG1",#N/A,FALSE,"AugFlashTemplate";"PG2",#N/A,FALSE,"AugFlashTemplate"}</definedName>
    <definedName name="novprod">'[58]produccion Nov'!$E$1:$AD$65536</definedName>
    <definedName name="novship">#REF!</definedName>
    <definedName name="NP">#REF!</definedName>
    <definedName name="NPI_class">'[36]Program Inputs'!$C$8</definedName>
    <definedName name="NPV_incremental">'[36]Inc_DCRR by Yr'!$B$60</definedName>
    <definedName name="NRO">#REF!</definedName>
    <definedName name="NSSa">[35]APJSum!$A$1107</definedName>
    <definedName name="NSSame">[35]AmeSum!$A$1107</definedName>
    <definedName name="NSSe">[35]EMEASum!$A$1107</definedName>
    <definedName name="NSSh">[35]HPCoSum!$A$1107</definedName>
    <definedName name="NSSo">[35]OGSum!$A$1107</definedName>
    <definedName name="NSSw">#REF!</definedName>
    <definedName name="Num_Pmt_Per_Year">#REF!</definedName>
    <definedName name="number">'[88]April Antonio'!$B$1:$HE$65536</definedName>
    <definedName name="Number_of_Operators">#REF!</definedName>
    <definedName name="Number_of_Parts">#REF!</definedName>
    <definedName name="Number_of_Payments">MATCH(0.01,End_Bal,-1)+1</definedName>
    <definedName name="Number_of_Trials">#REF!</definedName>
    <definedName name="nvkjnd" hidden="1">{#N/A,#N/A,TRUE,"Distribution";#N/A,#N/A,TRUE,"Fulfillment";#N/A,#N/A,TRUE,"Aged Backorders"}</definedName>
    <definedName name="O">#REF!</definedName>
    <definedName name="oct">'[58]Oct Production'!$C$1:$EQ$65536</definedName>
    <definedName name="octbaan">'[58]Oct FW42 BaaN'!$A$1:$M$65536</definedName>
    <definedName name="octmar">'[28]Oct-Mzo'!$F$1:$G$65536</definedName>
    <definedName name="OE">'[4]FA-LISTING'!#REF!</definedName>
    <definedName name="OESS">#REF!</definedName>
    <definedName name="OESSa">[35]APJSum!$A$1207</definedName>
    <definedName name="OESSame">[35]AmeSum!$A$1207</definedName>
    <definedName name="OESSe">[35]EMEASum!$A$1207</definedName>
    <definedName name="OESSh">[35]HPCoSum!$A$1207</definedName>
    <definedName name="OESSo">[35]OGSum!$A$1207</definedName>
    <definedName name="OESSw">#REF!</definedName>
    <definedName name="OG">#REF!</definedName>
    <definedName name="OgCI">#REF!</definedName>
    <definedName name="OgCS">#REF!</definedName>
    <definedName name="OgGBUHq">#REF!</definedName>
    <definedName name="OgMS">#REF!</definedName>
    <definedName name="OgOSS">#REF!</definedName>
    <definedName name="OH">#REF!</definedName>
    <definedName name="Ohm">'[10]4 审核发现描述'!#REF!</definedName>
    <definedName name="OK">#REF!</definedName>
    <definedName name="old.augflsh" hidden="1">{"PG1",#N/A,FALSE,"AugFlashTemplate";"PG2",#N/A,FALSE,"AugFlashTemplate"}</definedName>
    <definedName name="ooo">#REF!</definedName>
    <definedName name="OpenPhases">[41]LOV!$D$7:$G$7</definedName>
    <definedName name="OperatorA">#REF!</definedName>
    <definedName name="OperatorB">#REF!</definedName>
    <definedName name="OperatorC">#REF!</definedName>
    <definedName name="OPEX">#REF!</definedName>
    <definedName name="oph">#REF!</definedName>
    <definedName name="OptSortArea">#REF!</definedName>
    <definedName name="OSA_Contract_PERCENT">[36]OSA!$T$1:$T$65536</definedName>
    <definedName name="OSA_GSB_per_unit">[36]OSA!$G$1:$G$65536</definedName>
    <definedName name="OSA_NSB_per_unit">[36]OSA!$H$1:$H$65536</definedName>
    <definedName name="OSA_SKUs">[36]OSA!$A$1:$A$65536</definedName>
    <definedName name="OSA_Volume">[36]OSA!$B$1:$B$65536</definedName>
    <definedName name="OSS">#REF!</definedName>
    <definedName name="OSSa">[35]APJSum!$A$807</definedName>
    <definedName name="OSSame">[35]AmeSum!$A$807</definedName>
    <definedName name="OSSAP">[37]AmeSum!#REF!</definedName>
    <definedName name="OSSe">[35]EMEASum!$A$807</definedName>
    <definedName name="OSSEMEA">[37]AmeSum!#REF!</definedName>
    <definedName name="OSSh">[35]HPCoSum!$A$807</definedName>
    <definedName name="OSSHPCo">[35]AmeSum!#REF!</definedName>
    <definedName name="OSSJP">[37]AmeSum!#REF!</definedName>
    <definedName name="OSSo">[35]OGSum!$A$807</definedName>
    <definedName name="OSSOG">[37]AmeSum!#REF!</definedName>
    <definedName name="OSSw">#REF!</definedName>
    <definedName name="OtherGeo">#REF!</definedName>
    <definedName name="Owners">[92]Sheet1!$A$2:$A$16</definedName>
    <definedName name="P">#REF!</definedName>
    <definedName name="P_Attributi">25</definedName>
    <definedName name="P_Dimensione">"Account"</definedName>
    <definedName name="P_M">'[4]FA-LISTING'!#REF!</definedName>
    <definedName name="PA_AL_01">'[26]Top Lvl  Logic'!$I$9</definedName>
    <definedName name="PA_AL_01_10">'[26]Top Lvl  Logic'!$I$9</definedName>
    <definedName name="PA_AL_12">'[26]Top Lvl  Logic'!$J$9</definedName>
    <definedName name="PA_AL_12_10">'[26]Top Lvl  Logic'!$J$9</definedName>
    <definedName name="PA_AL_23">'[26]Top Lvl  Logic'!$K$9</definedName>
    <definedName name="PA_AL_23_10">'[26]Top Lvl  Logic'!$K$9</definedName>
    <definedName name="PA_AL_34">'[26]Top Lvl  Logic'!$L$9</definedName>
    <definedName name="PA_AL_34_10">'[26]Top Lvl  Logic'!$L$9</definedName>
    <definedName name="PA_AL_45">'[26]Top Lvl  Logic'!$M$9</definedName>
    <definedName name="PA_AL_45_10">'[26]Top Lvl  Logic'!$M$9</definedName>
    <definedName name="PA_AL_56">'[26]Top Lvl  Logic'!$N$9</definedName>
    <definedName name="PA_AL_56_10">'[26]Top Lvl  Logic'!$N$9</definedName>
    <definedName name="PA_AL_G6">'[26]Top Lvl  Logic'!$O$9</definedName>
    <definedName name="PA_AL_G6_10">'[26]Top Lvl  Logic'!$O$9</definedName>
    <definedName name="PA_AL_L0">'[26]Top Lvl  Logic'!$H$9</definedName>
    <definedName name="PA_AL_L0_10">'[26]Top Lvl  Logic'!$H$9</definedName>
    <definedName name="PA_AL_NA">'[26]Top Lvl  Logic'!$G$9</definedName>
    <definedName name="PA_AL_NA_10">'[26]Top Lvl  Logic'!$G$9</definedName>
    <definedName name="PA_ALL">'[26]Top Lvl  Logic'!$D$8</definedName>
    <definedName name="PA_ALL_10">'[26]Top Lvl  Logic'!$D$8</definedName>
    <definedName name="PA_CO_01">'[26]Top Lvl  Logic'!$I$13</definedName>
    <definedName name="PA_CO_01_10">'[26]Top Lvl  Logic'!$I$13</definedName>
    <definedName name="PA_CO_12">'[26]Top Lvl  Logic'!$J$13</definedName>
    <definedName name="PA_CO_12_10">'[26]Top Lvl  Logic'!$J$13</definedName>
    <definedName name="PA_CO_23">'[26]Top Lvl  Logic'!$K$13</definedName>
    <definedName name="PA_CO_23_10">'[26]Top Lvl  Logic'!$K$13</definedName>
    <definedName name="PA_CO_34">'[26]Top Lvl  Logic'!$L$13</definedName>
    <definedName name="PA_CO_34_10">'[26]Top Lvl  Logic'!$L$13</definedName>
    <definedName name="PA_CO_45">'[26]Top Lvl  Logic'!$M$13</definedName>
    <definedName name="PA_CO_45_10">'[26]Top Lvl  Logic'!$M$13</definedName>
    <definedName name="PA_CO_56">'[26]Top Lvl  Logic'!$N$13</definedName>
    <definedName name="PA_CO_56_10">'[26]Top Lvl  Logic'!$N$13</definedName>
    <definedName name="PA_CO_G6">'[26]Top Lvl  Logic'!$O$13</definedName>
    <definedName name="PA_CO_G6_10">'[26]Top Lvl  Logic'!$O$13</definedName>
    <definedName name="PA_CO_L0">'[26]Top Lvl  Logic'!$H$13</definedName>
    <definedName name="PA_CO_L0_10">'[26]Top Lvl  Logic'!$H$13</definedName>
    <definedName name="PA_CO_NA">'[26]Top Lvl  Logic'!$G$13</definedName>
    <definedName name="PA_CO_NA_10">'[26]Top Lvl  Logic'!$G$13</definedName>
    <definedName name="PA_CON">'[26]Top Lvl  Logic'!$D$12</definedName>
    <definedName name="PA_CON_10">'[26]Top Lvl  Logic'!$D$12</definedName>
    <definedName name="PA_ID_01">'[26]Top Lvl  Logic'!$I$8</definedName>
    <definedName name="PA_ID_01_10">'[26]Top Lvl  Logic'!$I$8</definedName>
    <definedName name="PA_ID_12">'[26]Top Lvl  Logic'!$J$8</definedName>
    <definedName name="PA_ID_12_10">'[26]Top Lvl  Logic'!$J$8</definedName>
    <definedName name="PA_ID_23">'[26]Top Lvl  Logic'!$K$8</definedName>
    <definedName name="PA_ID_23_10">'[26]Top Lvl  Logic'!$K$8</definedName>
    <definedName name="PA_ID_34">'[26]Top Lvl  Logic'!$L$8</definedName>
    <definedName name="PA_ID_34_10">'[26]Top Lvl  Logic'!$L$8</definedName>
    <definedName name="PA_ID_45">'[26]Top Lvl  Logic'!$M$8</definedName>
    <definedName name="PA_ID_45_10">'[26]Top Lvl  Logic'!$M$8</definedName>
    <definedName name="PA_ID_56">'[26]Top Lvl  Logic'!$N$8</definedName>
    <definedName name="PA_ID_56_10">'[26]Top Lvl  Logic'!$N$8</definedName>
    <definedName name="PA_ID_G6">'[26]Top Lvl  Logic'!$O$8</definedName>
    <definedName name="PA_ID_G6_10">'[26]Top Lvl  Logic'!$O$8</definedName>
    <definedName name="PA_ID_L0">'[26]Top Lvl  Logic'!$H$8</definedName>
    <definedName name="PA_ID_L0_10">'[26]Top Lvl  Logic'!$H$8</definedName>
    <definedName name="PA_ID_NA">'[26]Top Lvl  Logic'!$G$8</definedName>
    <definedName name="PA_ID_NA_10">'[26]Top Lvl  Logic'!$G$8</definedName>
    <definedName name="PA_IDE">'[26]Top Lvl  Logic'!$D$7</definedName>
    <definedName name="PA_IDE_10">'[26]Top Lvl  Logic'!$D$7</definedName>
    <definedName name="PA_ME_01">'[26]Top Lvl  Logic'!$I$11</definedName>
    <definedName name="PA_ME_01_10">'[26]Top Lvl  Logic'!$I$11</definedName>
    <definedName name="PA_ME_12">'[26]Top Lvl  Logic'!$J$11</definedName>
    <definedName name="PA_ME_12_10">'[26]Top Lvl  Logic'!$J$11</definedName>
    <definedName name="PA_ME_23">'[26]Top Lvl  Logic'!$K$11</definedName>
    <definedName name="PA_ME_23_10">'[26]Top Lvl  Logic'!$K$11</definedName>
    <definedName name="PA_ME_34">'[26]Top Lvl  Logic'!$L$11</definedName>
    <definedName name="PA_ME_34_10">'[26]Top Lvl  Logic'!$L$11</definedName>
    <definedName name="PA_ME_45">'[26]Top Lvl  Logic'!$M$11</definedName>
    <definedName name="PA_ME_45_10">'[26]Top Lvl  Logic'!$M$11</definedName>
    <definedName name="PA_ME_56">'[26]Top Lvl  Logic'!$N$11</definedName>
    <definedName name="PA_ME_56_10">'[26]Top Lvl  Logic'!$N$11</definedName>
    <definedName name="PA_ME_G6">'[26]Top Lvl  Logic'!$O$11</definedName>
    <definedName name="PA_ME_G6_10">'[26]Top Lvl  Logic'!$O$11</definedName>
    <definedName name="PA_ME_L0">'[26]Top Lvl  Logic'!$H$11</definedName>
    <definedName name="PA_ME_L0_10">'[26]Top Lvl  Logic'!$H$11</definedName>
    <definedName name="PA_ME_NA">'[26]Top Lvl  Logic'!$G$11</definedName>
    <definedName name="PA_ME_NA_10">'[26]Top Lvl  Logic'!$G$11</definedName>
    <definedName name="PA_MEA">'[26]Top Lvl  Logic'!$D$10</definedName>
    <definedName name="PA_MEA_10">'[26]Top Lvl  Logic'!$D$10</definedName>
    <definedName name="PA_PR_01">'[26]Top Lvl  Logic'!$I$10</definedName>
    <definedName name="PA_PR_01_10">'[26]Top Lvl  Logic'!$I$10</definedName>
    <definedName name="PA_PR_12">'[26]Top Lvl  Logic'!$J$10</definedName>
    <definedName name="PA_PR_12_10">'[26]Top Lvl  Logic'!$J$10</definedName>
    <definedName name="PA_PR_23">'[26]Top Lvl  Logic'!$K$10</definedName>
    <definedName name="PA_PR_23_10">'[26]Top Lvl  Logic'!$K$10</definedName>
    <definedName name="PA_PR_34">'[26]Top Lvl  Logic'!$L$10</definedName>
    <definedName name="PA_PR_34_10">'[26]Top Lvl  Logic'!$L$10</definedName>
    <definedName name="PA_PR_45">'[26]Top Lvl  Logic'!$M$10</definedName>
    <definedName name="PA_PR_45_10">'[26]Top Lvl  Logic'!$M$10</definedName>
    <definedName name="PA_PR_56">'[26]Top Lvl  Logic'!$N$10</definedName>
    <definedName name="PA_PR_56_10">'[26]Top Lvl  Logic'!$N$10</definedName>
    <definedName name="PA_PR_G6">'[26]Top Lvl  Logic'!$O$10</definedName>
    <definedName name="PA_PR_G6_10">'[26]Top Lvl  Logic'!$O$10</definedName>
    <definedName name="PA_PR_L0">'[26]Top Lvl  Logic'!$H$10</definedName>
    <definedName name="PA_PR_L0_10">'[26]Top Lvl  Logic'!$H$10</definedName>
    <definedName name="PA_PR_NA">'[26]Top Lvl  Logic'!$G$10</definedName>
    <definedName name="PA_PR_NA_10">'[26]Top Lvl  Logic'!$G$10</definedName>
    <definedName name="PA_PRE">'[26]Top Lvl  Logic'!$D$9</definedName>
    <definedName name="PA_PRE_10">'[26]Top Lvl  Logic'!$D$9</definedName>
    <definedName name="PA_VA_01">'[26]Top Lvl  Logic'!$I$12</definedName>
    <definedName name="PA_VA_01_10">'[26]Top Lvl  Logic'!$I$12</definedName>
    <definedName name="PA_VA_12">'[26]Top Lvl  Logic'!$J$12</definedName>
    <definedName name="PA_VA_12_10">'[26]Top Lvl  Logic'!$J$12</definedName>
    <definedName name="PA_VA_23">'[26]Top Lvl  Logic'!$K$12</definedName>
    <definedName name="PA_VA_23_10">'[26]Top Lvl  Logic'!$K$12</definedName>
    <definedName name="PA_VA_34">'[26]Top Lvl  Logic'!$L$12</definedName>
    <definedName name="PA_VA_34_10">'[26]Top Lvl  Logic'!$L$12</definedName>
    <definedName name="PA_VA_45">'[26]Top Lvl  Logic'!$M$12</definedName>
    <definedName name="PA_VA_45_10">'[26]Top Lvl  Logic'!$M$12</definedName>
    <definedName name="PA_VA_56">'[26]Top Lvl  Logic'!$N$12</definedName>
    <definedName name="PA_VA_56_10">'[26]Top Lvl  Logic'!$N$12</definedName>
    <definedName name="PA_VA_G6">'[26]Top Lvl  Logic'!$O$12</definedName>
    <definedName name="PA_VA_G6_10">'[26]Top Lvl  Logic'!$O$12</definedName>
    <definedName name="PA_VA_L0">'[26]Top Lvl  Logic'!$H$12</definedName>
    <definedName name="PA_VA_L0_10">'[26]Top Lvl  Logic'!$H$12</definedName>
    <definedName name="PA_VA_NA">'[26]Top Lvl  Logic'!$G$12</definedName>
    <definedName name="PA_VA_NA_10">'[26]Top Lvl  Logic'!$G$12</definedName>
    <definedName name="PA_VAL">'[26]Top Lvl  Logic'!$D$11</definedName>
    <definedName name="PA_VAL_10">'[26]Top Lvl  Logic'!$D$11</definedName>
    <definedName name="PACK">#REF!</definedName>
    <definedName name="paco" hidden="1">{#N/A,#N/A,TRUE,"Distribution";#N/A,#N/A,TRUE,"Fulfillment";#N/A,#N/A,TRUE,"Aged Backorders"}</definedName>
    <definedName name="PAGE1">#REF!</definedName>
    <definedName name="pajaro" hidden="1">{#N/A,#N/A,TRUE,"Distribution";#N/A,#N/A,TRUE,"Fulfillment";#N/A,#N/A,TRUE,"Aged Backorders"}</definedName>
    <definedName name="PART">'[60]10. Thermal Limiter Test'!$A$4:$A$50</definedName>
    <definedName name="PartionS">#REF!</definedName>
    <definedName name="PartitionL">[32]Spec!$B$48:$F$50</definedName>
    <definedName name="PartitionS">[32]Spec!$B$43:$F$45</definedName>
    <definedName name="PartName">'[63]LRR Summary'!$F$12</definedName>
    <definedName name="PartNumber">'[63]LRR Summary'!$F$14</definedName>
    <definedName name="Parts_DPU">[26]Summary!$C$6</definedName>
    <definedName name="Parts_DPU_10">[26]Summary!$C$6</definedName>
    <definedName name="Parts_M">[26]Summary!$F$6</definedName>
    <definedName name="Parts_M_10">[26]Summary!$F$6</definedName>
    <definedName name="Parts_M_Opp">[26]Summary!$H$6</definedName>
    <definedName name="Parts_M_Opp_10">[26]Summary!$H$6</definedName>
    <definedName name="Parts_Name">[26]Parts!$B$5</definedName>
    <definedName name="Parts_Name_10">[26]Parts!$B$5</definedName>
    <definedName name="Parts_Opp">[26]Summary!$D$6</definedName>
    <definedName name="Parts_Opp_10">[26]Summary!$D$6</definedName>
    <definedName name="Parts_Total_M">[26]Summary!$G$6</definedName>
    <definedName name="Parts_Total_M_10">[26]Summary!$G$6</definedName>
    <definedName name="Parts_Zst">[26]Summary!$E$6</definedName>
    <definedName name="Parts_Zst_10">[26]Summary!$E$6</definedName>
    <definedName name="pasti" hidden="1">{#N/A,#N/A,TRUE,"Distribution";#N/A,#N/A,TRUE,"Fulfillment";#N/A,#N/A,TRUE,"Aged Backorders"}</definedName>
    <definedName name="Pay_Date">#REF!</definedName>
    <definedName name="Pay_Num">#REF!</definedName>
    <definedName name="Payment_Date">DATE(YEAR(Loan_Start),MONTH(Loan_Start)+Payment_Number,DAY(Loan_Start))</definedName>
    <definedName name="PE_AL_01">'[26]Top Lvl  Logic'!$I$37</definedName>
    <definedName name="PE_AL_01_10">'[26]Top Lvl  Logic'!$I$37</definedName>
    <definedName name="PE_AL_12">'[26]Top Lvl  Logic'!$J$37</definedName>
    <definedName name="PE_AL_12_10">'[26]Top Lvl  Logic'!$J$37</definedName>
    <definedName name="PE_AL_23">'[26]Top Lvl  Logic'!$K$37</definedName>
    <definedName name="PE_AL_23_10">'[26]Top Lvl  Logic'!$K$37</definedName>
    <definedName name="PE_AL_34">'[26]Top Lvl  Logic'!$L$37</definedName>
    <definedName name="PE_AL_34_10">'[26]Top Lvl  Logic'!$L$37</definedName>
    <definedName name="PE_AL_45">'[26]Top Lvl  Logic'!$M$37</definedName>
    <definedName name="PE_AL_45_10">'[26]Top Lvl  Logic'!$M$37</definedName>
    <definedName name="PE_AL_56">'[26]Top Lvl  Logic'!$N$37</definedName>
    <definedName name="PE_AL_56_10">'[26]Top Lvl  Logic'!$N$37</definedName>
    <definedName name="PE_AL_G6">'[26]Top Lvl  Logic'!$O$37</definedName>
    <definedName name="PE_AL_G6_10">'[26]Top Lvl  Logic'!$O$37</definedName>
    <definedName name="PE_AL_L0">'[26]Top Lvl  Logic'!$H$37</definedName>
    <definedName name="PE_AL_L0_10">'[26]Top Lvl  Logic'!$H$37</definedName>
    <definedName name="PE_AL_NA">'[26]Top Lvl  Logic'!$G$37</definedName>
    <definedName name="PE_AL_NA_10">'[26]Top Lvl  Logic'!$G$37</definedName>
    <definedName name="PE_ALL">'[26]Top Lvl  Logic'!$D$36</definedName>
    <definedName name="PE_ALL_10">'[26]Top Lvl  Logic'!$D$36</definedName>
    <definedName name="PE_CO_01">'[26]Top Lvl  Logic'!$I$41</definedName>
    <definedName name="PE_CO_01_10">'[26]Top Lvl  Logic'!$I$41</definedName>
    <definedName name="PE_CO_12">'[26]Top Lvl  Logic'!$J$41</definedName>
    <definedName name="PE_CO_12_10">'[26]Top Lvl  Logic'!$J$41</definedName>
    <definedName name="PE_CO_23">'[26]Top Lvl  Logic'!$K$41</definedName>
    <definedName name="PE_CO_23_10">'[26]Top Lvl  Logic'!$K$41</definedName>
    <definedName name="PE_CO_34">'[26]Top Lvl  Logic'!$L$41</definedName>
    <definedName name="PE_CO_34_10">'[26]Top Lvl  Logic'!$L$41</definedName>
    <definedName name="PE_CO_45">'[26]Top Lvl  Logic'!$M$41</definedName>
    <definedName name="PE_CO_45_10">'[26]Top Lvl  Logic'!$M$41</definedName>
    <definedName name="PE_CO_56">'[26]Top Lvl  Logic'!$N$41</definedName>
    <definedName name="PE_CO_56_10">'[26]Top Lvl  Logic'!$N$41</definedName>
    <definedName name="PE_CO_G6">'[26]Top Lvl  Logic'!$O$41</definedName>
    <definedName name="PE_CO_G6_10">'[26]Top Lvl  Logic'!$O$41</definedName>
    <definedName name="PE_CO_L0">'[26]Top Lvl  Logic'!$H$41</definedName>
    <definedName name="PE_CO_L0_10">'[26]Top Lvl  Logic'!$H$41</definedName>
    <definedName name="PE_CO_NA">'[26]Top Lvl  Logic'!$G$41</definedName>
    <definedName name="PE_CO_NA_10">'[26]Top Lvl  Logic'!$G$41</definedName>
    <definedName name="PE_CON">'[26]Top Lvl  Logic'!$D$40</definedName>
    <definedName name="PE_CON_10">'[26]Top Lvl  Logic'!$D$40</definedName>
    <definedName name="PE_ID_01">'[26]Top Lvl  Logic'!$I$36</definedName>
    <definedName name="PE_ID_01_10">'[26]Top Lvl  Logic'!$I$36</definedName>
    <definedName name="PE_ID_12">'[26]Top Lvl  Logic'!$J$36</definedName>
    <definedName name="PE_ID_12_10">'[26]Top Lvl  Logic'!$J$36</definedName>
    <definedName name="PE_ID_23">'[26]Top Lvl  Logic'!$K$36</definedName>
    <definedName name="PE_ID_23_10">'[26]Top Lvl  Logic'!$K$36</definedName>
    <definedName name="PE_ID_34">'[26]Top Lvl  Logic'!$L$36</definedName>
    <definedName name="PE_ID_34_10">'[26]Top Lvl  Logic'!$L$36</definedName>
    <definedName name="PE_ID_45">'[26]Top Lvl  Logic'!$M$36</definedName>
    <definedName name="PE_ID_45_10">'[26]Top Lvl  Logic'!$M$36</definedName>
    <definedName name="PE_ID_56">'[26]Top Lvl  Logic'!$N$36</definedName>
    <definedName name="PE_ID_56_10">'[26]Top Lvl  Logic'!$N$36</definedName>
    <definedName name="PE_ID_G6">'[26]Top Lvl  Logic'!$O$36</definedName>
    <definedName name="PE_ID_G6_10">'[26]Top Lvl  Logic'!$O$36</definedName>
    <definedName name="PE_ID_L0">'[26]Top Lvl  Logic'!$H$36</definedName>
    <definedName name="PE_ID_L0_10">'[26]Top Lvl  Logic'!$H$36</definedName>
    <definedName name="PE_ID_NA">'[26]Top Lvl  Logic'!$G$36</definedName>
    <definedName name="PE_ID_NA_10">'[26]Top Lvl  Logic'!$G$36</definedName>
    <definedName name="PE_IDE">'[26]Top Lvl  Logic'!$D$35</definedName>
    <definedName name="PE_IDE_10">'[26]Top Lvl  Logic'!$D$35</definedName>
    <definedName name="PE_ME_01">'[26]Top Lvl  Logic'!$I$39</definedName>
    <definedName name="PE_ME_01_10">'[26]Top Lvl  Logic'!$I$39</definedName>
    <definedName name="PE_ME_12">'[26]Top Lvl  Logic'!$J$39</definedName>
    <definedName name="PE_ME_12_10">'[26]Top Lvl  Logic'!$J$39</definedName>
    <definedName name="PE_ME_23">'[26]Top Lvl  Logic'!$K$39</definedName>
    <definedName name="PE_ME_23_10">'[26]Top Lvl  Logic'!$K$39</definedName>
    <definedName name="PE_ME_34">'[26]Top Lvl  Logic'!$L$39</definedName>
    <definedName name="PE_ME_34_10">'[26]Top Lvl  Logic'!$L$39</definedName>
    <definedName name="PE_ME_45">'[26]Top Lvl  Logic'!$M$39</definedName>
    <definedName name="PE_ME_45_10">'[26]Top Lvl  Logic'!$M$39</definedName>
    <definedName name="PE_ME_56">'[26]Top Lvl  Logic'!$N$39</definedName>
    <definedName name="PE_ME_56_10">'[26]Top Lvl  Logic'!$N$39</definedName>
    <definedName name="PE_ME_G6">'[26]Top Lvl  Logic'!$O$39</definedName>
    <definedName name="PE_ME_G6_10">'[26]Top Lvl  Logic'!$O$39</definedName>
    <definedName name="PE_ME_L0">'[26]Top Lvl  Logic'!$H$39</definedName>
    <definedName name="PE_ME_L0_10">'[26]Top Lvl  Logic'!$H$39</definedName>
    <definedName name="PE_ME_NA">'[26]Top Lvl  Logic'!$G$39</definedName>
    <definedName name="PE_ME_NA_10">'[26]Top Lvl  Logic'!$G$39</definedName>
    <definedName name="PE_MEA">'[26]Top Lvl  Logic'!$D$38</definedName>
    <definedName name="PE_MEA_10">'[26]Top Lvl  Logic'!$D$38</definedName>
    <definedName name="PE_PR_01">'[26]Top Lvl  Logic'!$I$38</definedName>
    <definedName name="PE_PR_01_10">'[26]Top Lvl  Logic'!$I$38</definedName>
    <definedName name="PE_PR_12">'[26]Top Lvl  Logic'!$J$38</definedName>
    <definedName name="PE_PR_12_10">'[26]Top Lvl  Logic'!$J$38</definedName>
    <definedName name="PE_PR_23">'[26]Top Lvl  Logic'!$K$38</definedName>
    <definedName name="PE_PR_23_10">'[26]Top Lvl  Logic'!$K$38</definedName>
    <definedName name="PE_PR_34">'[26]Top Lvl  Logic'!$L$38</definedName>
    <definedName name="PE_PR_34_10">'[26]Top Lvl  Logic'!$L$38</definedName>
    <definedName name="PE_PR_45">'[26]Top Lvl  Logic'!$M$38</definedName>
    <definedName name="PE_PR_45_10">'[26]Top Lvl  Logic'!$M$38</definedName>
    <definedName name="PE_PR_56">'[26]Top Lvl  Logic'!$N$38</definedName>
    <definedName name="PE_PR_56_10">'[26]Top Lvl  Logic'!$N$38</definedName>
    <definedName name="PE_PR_G6">'[26]Top Lvl  Logic'!$O$38</definedName>
    <definedName name="PE_PR_G6_10">'[26]Top Lvl  Logic'!$O$38</definedName>
    <definedName name="PE_PR_L0">'[26]Top Lvl  Logic'!$H$38</definedName>
    <definedName name="PE_PR_L0_10">'[26]Top Lvl  Logic'!$H$38</definedName>
    <definedName name="PE_PR_NA">'[26]Top Lvl  Logic'!$G$38</definedName>
    <definedName name="PE_PR_NA_10">'[26]Top Lvl  Logic'!$G$38</definedName>
    <definedName name="PE_PRE">'[26]Top Lvl  Logic'!$D$37</definedName>
    <definedName name="PE_PRE_10">'[26]Top Lvl  Logic'!$D$37</definedName>
    <definedName name="PE_VA_01">'[26]Top Lvl  Logic'!$I$40</definedName>
    <definedName name="PE_VA_01_10">'[26]Top Lvl  Logic'!$I$40</definedName>
    <definedName name="PE_VA_12">'[26]Top Lvl  Logic'!$J$40</definedName>
    <definedName name="PE_VA_12_10">'[26]Top Lvl  Logic'!$J$40</definedName>
    <definedName name="PE_VA_23">'[26]Top Lvl  Logic'!$K$40</definedName>
    <definedName name="PE_VA_23_10">'[26]Top Lvl  Logic'!$K$40</definedName>
    <definedName name="PE_VA_34">'[26]Top Lvl  Logic'!$L$40</definedName>
    <definedName name="PE_VA_34_10">'[26]Top Lvl  Logic'!$L$40</definedName>
    <definedName name="PE_VA_45">'[26]Top Lvl  Logic'!$M$40</definedName>
    <definedName name="PE_VA_45_10">'[26]Top Lvl  Logic'!$M$40</definedName>
    <definedName name="PE_VA_56">'[26]Top Lvl  Logic'!$N$40</definedName>
    <definedName name="PE_VA_56_10">'[26]Top Lvl  Logic'!$N$40</definedName>
    <definedName name="PE_VA_G6">'[26]Top Lvl  Logic'!$O$40</definedName>
    <definedName name="PE_VA_G6_10">'[26]Top Lvl  Logic'!$O$40</definedName>
    <definedName name="PE_VA_L0">'[26]Top Lvl  Logic'!$H$40</definedName>
    <definedName name="PE_VA_L0_10">'[26]Top Lvl  Logic'!$H$40</definedName>
    <definedName name="PE_VA_NA">'[26]Top Lvl  Logic'!$G$40</definedName>
    <definedName name="PE_VA_NA_10">'[26]Top Lvl  Logic'!$G$40</definedName>
    <definedName name="PE_VAL">'[26]Top Lvl  Logic'!$D$39</definedName>
    <definedName name="PE_VAL_10">'[26]Top Lvl  Logic'!$D$39</definedName>
    <definedName name="pentagon">#REF!</definedName>
    <definedName name="percentage">[42]SUM14ZC1!#REF!</definedName>
    <definedName name="Perf_DPU">[26]Summary!$C$8</definedName>
    <definedName name="Perf_DPU_10">[26]Summary!$C$8</definedName>
    <definedName name="Perf_M">[26]Summary!$F$8</definedName>
    <definedName name="Perf_M_10">[26]Summary!$F$8</definedName>
    <definedName name="Perf_M_Opp">[26]Summary!$H$8</definedName>
    <definedName name="Perf_M_Opp_10">[26]Summary!$H$8</definedName>
    <definedName name="Perf_Opp">[26]Summary!$D$8</definedName>
    <definedName name="Perf_Opp_10">[26]Summary!$D$8</definedName>
    <definedName name="Perf_Total_M">[26]Summary!$G$8</definedName>
    <definedName name="Perf_Total_M_10">[26]Summary!$G$8</definedName>
    <definedName name="Perf_Zst">[26]Summary!$E$8</definedName>
    <definedName name="Perf_Zst_10">[26]Summary!$E$8</definedName>
    <definedName name="Performance_Name">#REF!</definedName>
    <definedName name="perro" hidden="1">{#N/A,#N/A,TRUE,"Distribution";#N/A,#N/A,TRUE,"Fulfillment";#N/A,#N/A,TRUE,"Aged Backorders"}</definedName>
    <definedName name="pescado" hidden="1">{#N/A,#N/A,TRUE,"Distribution";#N/A,#N/A,TRUE,"Fulfillment";#N/A,#N/A,TRUE,"Aged Backorders"}</definedName>
    <definedName name="PFS_No">'[36]Program Inputs'!$C$6</definedName>
    <definedName name="PhaseList">[41]LOV!$A$6</definedName>
    <definedName name="Phases">[41]LOV!$A$7:$H$7</definedName>
    <definedName name="PJC">#REF!</definedName>
    <definedName name="pkkdmhbdcj" hidden="1">{#N/A,#N/A,TRUE,"Distribution";#N/A,#N/A,TRUE,"Fulfillment";#N/A,#N/A,TRUE,"Aged Backorders"}</definedName>
    <definedName name="PL">#REF!</definedName>
    <definedName name="PL_Avg_NSB">'[36]Program Inputs'!$C$24</definedName>
    <definedName name="PL_Avg_NSM">'[36]Program Inputs'!$C$25</definedName>
    <definedName name="PLAll">#REF!</definedName>
    <definedName name="PLALL1">[93]PLALL!$A$1:$BM$137</definedName>
    <definedName name="PLALL2">[94]PLALL2!$A$1:$BH$37</definedName>
    <definedName name="PLALL3">[95]PLALL!$A$1:$BM$141</definedName>
    <definedName name="Planer">#REF!</definedName>
    <definedName name="Planet_Ame">[96]Planet_Ame!$A$1:$AO$128</definedName>
    <definedName name="Planet_Ame_Q2">#REF!</definedName>
    <definedName name="Planet_AP">[96]Planet_AP!$A$1:$AO$128</definedName>
    <definedName name="Planet_AP_H1">#REF!</definedName>
    <definedName name="Planet_AP_H2">#REF!</definedName>
    <definedName name="Planet_AP_Q2">#REF!</definedName>
    <definedName name="Planet_AP_Q3">#REF!</definedName>
    <definedName name="Planet_AP_Q4">#REF!</definedName>
    <definedName name="Planet_CI">#REF!</definedName>
    <definedName name="Planet_CI_Q2">#REF!</definedName>
    <definedName name="Planet_CI_Q3">#REF!</definedName>
    <definedName name="Planet_CI_Q4">#REF!</definedName>
    <definedName name="Planet_CS">#REF!</definedName>
    <definedName name="Planet_CS_Q2">#REF!</definedName>
    <definedName name="Planet_CS_Q3">#REF!</definedName>
    <definedName name="Planet_CS_Q4">#REF!</definedName>
    <definedName name="Planet_EMEA">[96]Planet_EMEA!$A$1:$AO$128</definedName>
    <definedName name="Planet_EMEA_Q2">#REF!</definedName>
    <definedName name="Planet_EMEA_Q3">#REF!</definedName>
    <definedName name="Planet_EMEA_Q4">#REF!</definedName>
    <definedName name="Planet_JP">#REF!</definedName>
    <definedName name="Planet_JP_Q2">#REF!</definedName>
    <definedName name="Planet_JP_Q3">#REF!</definedName>
    <definedName name="Planet_JP_Q4">#REF!</definedName>
    <definedName name="Planet_MS">#REF!</definedName>
    <definedName name="Planet_MS_Q2">#REF!</definedName>
    <definedName name="Planet_MS_Q3">#REF!</definedName>
    <definedName name="Planet_MS_Q4">#REF!</definedName>
    <definedName name="Planet_OG">[96]Planet_OG!$A$1:$AO$128</definedName>
    <definedName name="Planet_OG_Q2">#REF!</definedName>
    <definedName name="Planet_OG_Q3">#REF!</definedName>
    <definedName name="Planet_OG_Q4">#REF!</definedName>
    <definedName name="Planet_WW">[96]Planet_WW!$A$1:$AO$128</definedName>
    <definedName name="Planet_WW_Q2">#REF!</definedName>
    <definedName name="Planet_WW_Q3">#REF!</definedName>
    <definedName name="Planet_WW_Q4">#REF!</definedName>
    <definedName name="PLANRCV">#REF!</definedName>
    <definedName name="Plant1">[40]Instructions!$D$13</definedName>
    <definedName name="Plant2">[40]Instructions!$D$14</definedName>
    <definedName name="Plant3">[40]Instructions!$D$15</definedName>
    <definedName name="PLBCO">#REF!</definedName>
    <definedName name="plete" hidden="1">{#N/A,#N/A,TRUE,"Distribution";#N/A,#N/A,TRUE,"Fulfillment";#N/A,#N/A,TRUE,"Aged Backorders"}</definedName>
    <definedName name="PLSS_DB">#REF!</definedName>
    <definedName name="podec3">'[58]Quantum Stds 12-3-01'!$A$6:$IV$216</definedName>
    <definedName name="pofile3">'[97]PO File 2002'!$B$1:$AJ$65536</definedName>
    <definedName name="pofinal">'[97]PO File 2002 Final'!$B$1:$GO$65536</definedName>
    <definedName name="POL">#REF!</definedName>
    <definedName name="pole">[39]abbr!$I$2:$I$10</definedName>
    <definedName name="polistmark2">'[78]po list'!$B$1:$M$65536</definedName>
    <definedName name="poprice">'[89]master PO'!$A$1:$CP$65536</definedName>
    <definedName name="poprice3">'[58]Quantum Stds prev'!$A$6:$IV$528</definedName>
    <definedName name="POWER">#REF!</definedName>
    <definedName name="PPD">#REF!</definedName>
    <definedName name="PQ">[98]Original!#REF!</definedName>
    <definedName name="PR_AL_01">'[26]Top Lvl  Logic'!$I$23</definedName>
    <definedName name="PR_AL_01_10">'[26]Top Lvl  Logic'!$I$23</definedName>
    <definedName name="PR_AL_12">'[26]Top Lvl  Logic'!$J$23</definedName>
    <definedName name="PR_AL_12_10">'[26]Top Lvl  Logic'!$J$23</definedName>
    <definedName name="PR_AL_23">'[26]Top Lvl  Logic'!$K$23</definedName>
    <definedName name="PR_AL_23_10">'[26]Top Lvl  Logic'!$K$23</definedName>
    <definedName name="PR_AL_34">'[26]Top Lvl  Logic'!$L$23</definedName>
    <definedName name="PR_AL_34_10">'[26]Top Lvl  Logic'!$L$23</definedName>
    <definedName name="PR_AL_45">'[26]Top Lvl  Logic'!$M$23</definedName>
    <definedName name="PR_AL_45_10">'[26]Top Lvl  Logic'!$M$23</definedName>
    <definedName name="PR_AL_56">'[26]Top Lvl  Logic'!$N$23</definedName>
    <definedName name="PR_AL_56_10">'[26]Top Lvl  Logic'!$N$23</definedName>
    <definedName name="PR_AL_G6">'[26]Top Lvl  Logic'!$O$23</definedName>
    <definedName name="PR_AL_G6_10">'[26]Top Lvl  Logic'!$O$23</definedName>
    <definedName name="PR_AL_L0">'[26]Top Lvl  Logic'!$H$23</definedName>
    <definedName name="PR_AL_L0_10">'[26]Top Lvl  Logic'!$H$23</definedName>
    <definedName name="PR_AL_NA">'[26]Top Lvl  Logic'!$G$23</definedName>
    <definedName name="PR_AL_NA_10">'[26]Top Lvl  Logic'!$G$23</definedName>
    <definedName name="PR_ALL">'[26]Top Lvl  Logic'!$D$22</definedName>
    <definedName name="PR_ALL_10">'[26]Top Lvl  Logic'!$D$22</definedName>
    <definedName name="PR_CO_01">'[26]Top Lvl  Logic'!$I$27</definedName>
    <definedName name="PR_CO_01_10">'[26]Top Lvl  Logic'!$I$27</definedName>
    <definedName name="PR_CO_12">'[26]Top Lvl  Logic'!$J$27</definedName>
    <definedName name="PR_CO_12_10">'[26]Top Lvl  Logic'!$J$27</definedName>
    <definedName name="PR_CO_23">'[26]Top Lvl  Logic'!$K$27</definedName>
    <definedName name="PR_CO_23_10">'[26]Top Lvl  Logic'!$K$27</definedName>
    <definedName name="PR_CO_34">'[26]Top Lvl  Logic'!$L$27</definedName>
    <definedName name="PR_CO_34_10">'[26]Top Lvl  Logic'!$L$27</definedName>
    <definedName name="PR_CO_45">'[26]Top Lvl  Logic'!$M$27</definedName>
    <definedName name="PR_CO_45_10">'[26]Top Lvl  Logic'!$M$27</definedName>
    <definedName name="PR_CO_56">'[26]Top Lvl  Logic'!$N$27</definedName>
    <definedName name="PR_CO_56_10">'[26]Top Lvl  Logic'!$N$27</definedName>
    <definedName name="PR_CO_G6">'[26]Top Lvl  Logic'!$O$27</definedName>
    <definedName name="PR_CO_G6_10">'[26]Top Lvl  Logic'!$O$27</definedName>
    <definedName name="PR_CO_L0">'[26]Top Lvl  Logic'!$H$27</definedName>
    <definedName name="PR_CO_L0_10">'[26]Top Lvl  Logic'!$H$27</definedName>
    <definedName name="PR_CO_NA">'[26]Top Lvl  Logic'!$G$27</definedName>
    <definedName name="PR_CO_NA_10">'[26]Top Lvl  Logic'!$G$27</definedName>
    <definedName name="PR_CON">'[26]Top Lvl  Logic'!$D$26</definedName>
    <definedName name="PR_CON_10">'[26]Top Lvl  Logic'!$D$26</definedName>
    <definedName name="PR_ID_01">'[26]Top Lvl  Logic'!$I$22</definedName>
    <definedName name="PR_ID_01_10">'[26]Top Lvl  Logic'!$I$22</definedName>
    <definedName name="PR_ID_12">'[26]Top Lvl  Logic'!$J$22</definedName>
    <definedName name="PR_ID_12_10">'[26]Top Lvl  Logic'!$J$22</definedName>
    <definedName name="PR_ID_23">'[26]Top Lvl  Logic'!$K$22</definedName>
    <definedName name="PR_ID_23_10">'[26]Top Lvl  Logic'!$K$22</definedName>
    <definedName name="PR_ID_34">'[26]Top Lvl  Logic'!$L$22</definedName>
    <definedName name="PR_ID_34_10">'[26]Top Lvl  Logic'!$L$22</definedName>
    <definedName name="PR_ID_45">'[26]Top Lvl  Logic'!$M$22</definedName>
    <definedName name="PR_ID_45_10">'[26]Top Lvl  Logic'!$M$22</definedName>
    <definedName name="PR_ID_56">'[26]Top Lvl  Logic'!$N$22</definedName>
    <definedName name="PR_ID_56_10">'[26]Top Lvl  Logic'!$N$22</definedName>
    <definedName name="PR_ID_G6">'[26]Top Lvl  Logic'!$O$22</definedName>
    <definedName name="PR_ID_G6_10">'[26]Top Lvl  Logic'!$O$22</definedName>
    <definedName name="PR_ID_L0">'[26]Top Lvl  Logic'!$H$22</definedName>
    <definedName name="PR_ID_L0_10">'[26]Top Lvl  Logic'!$H$22</definedName>
    <definedName name="PR_ID_NA">'[26]Top Lvl  Logic'!$G$22</definedName>
    <definedName name="PR_ID_NA_10">'[26]Top Lvl  Logic'!$G$22</definedName>
    <definedName name="PR_IDE">'[26]Top Lvl  Logic'!$D$21</definedName>
    <definedName name="PR_IDE_10">'[26]Top Lvl  Logic'!$D$21</definedName>
    <definedName name="PR_ME_01">'[26]Top Lvl  Logic'!$I$25</definedName>
    <definedName name="PR_ME_01_10">'[26]Top Lvl  Logic'!$I$25</definedName>
    <definedName name="PR_ME_12">'[26]Top Lvl  Logic'!$J$25</definedName>
    <definedName name="PR_ME_12_10">'[26]Top Lvl  Logic'!$J$25</definedName>
    <definedName name="PR_ME_23">'[26]Top Lvl  Logic'!$K$25</definedName>
    <definedName name="PR_ME_23_10">'[26]Top Lvl  Logic'!$K$25</definedName>
    <definedName name="PR_ME_34">'[26]Top Lvl  Logic'!$L$25</definedName>
    <definedName name="PR_ME_34_10">'[26]Top Lvl  Logic'!$L$25</definedName>
    <definedName name="PR_ME_45">'[26]Top Lvl  Logic'!$M$25</definedName>
    <definedName name="PR_ME_45_10">'[26]Top Lvl  Logic'!$M$25</definedName>
    <definedName name="PR_ME_56">'[26]Top Lvl  Logic'!$N$25</definedName>
    <definedName name="PR_ME_56_10">'[26]Top Lvl  Logic'!$N$25</definedName>
    <definedName name="PR_ME_G6">'[26]Top Lvl  Logic'!$O$25</definedName>
    <definedName name="PR_ME_G6_10">'[26]Top Lvl  Logic'!$O$25</definedName>
    <definedName name="PR_ME_L0">'[26]Top Lvl  Logic'!$H$25</definedName>
    <definedName name="PR_ME_L0_10">'[26]Top Lvl  Logic'!$H$25</definedName>
    <definedName name="PR_ME_NA">'[26]Top Lvl  Logic'!$G$25</definedName>
    <definedName name="PR_ME_NA_10">'[26]Top Lvl  Logic'!$G$25</definedName>
    <definedName name="PR_MEA">'[26]Top Lvl  Logic'!$D$24</definedName>
    <definedName name="PR_MEA_10">'[26]Top Lvl  Logic'!$D$24</definedName>
    <definedName name="PR_PR_01">'[26]Top Lvl  Logic'!$I$24</definedName>
    <definedName name="PR_PR_01_10">'[26]Top Lvl  Logic'!$I$24</definedName>
    <definedName name="PR_PR_12">'[26]Top Lvl  Logic'!$J$24</definedName>
    <definedName name="PR_PR_12_10">'[26]Top Lvl  Logic'!$J$24</definedName>
    <definedName name="PR_PR_23">'[26]Top Lvl  Logic'!$K$24</definedName>
    <definedName name="PR_PR_23_10">'[26]Top Lvl  Logic'!$K$24</definedName>
    <definedName name="PR_PR_34">'[26]Top Lvl  Logic'!$L$24</definedName>
    <definedName name="PR_PR_34_10">'[26]Top Lvl  Logic'!$L$24</definedName>
    <definedName name="PR_PR_45">'[26]Top Lvl  Logic'!$M$24</definedName>
    <definedName name="PR_PR_45_10">'[26]Top Lvl  Logic'!$M$24</definedName>
    <definedName name="PR_PR_56">'[26]Top Lvl  Logic'!$N$24</definedName>
    <definedName name="PR_PR_56_10">'[26]Top Lvl  Logic'!$N$24</definedName>
    <definedName name="PR_PR_G6">'[26]Top Lvl  Logic'!$O$24</definedName>
    <definedName name="PR_PR_G6_10">'[26]Top Lvl  Logic'!$O$24</definedName>
    <definedName name="PR_PR_L0">'[26]Top Lvl  Logic'!$H$24</definedName>
    <definedName name="PR_PR_L0_10">'[26]Top Lvl  Logic'!$H$24</definedName>
    <definedName name="PR_PR_NA">'[26]Top Lvl  Logic'!$G$24</definedName>
    <definedName name="PR_PR_NA_10">'[26]Top Lvl  Logic'!$G$24</definedName>
    <definedName name="PR_PRE">'[26]Top Lvl  Logic'!$D$23</definedName>
    <definedName name="PR_PRE_10">'[26]Top Lvl  Logic'!$D$23</definedName>
    <definedName name="PR_VA_01">'[26]Top Lvl  Logic'!$I$26</definedName>
    <definedName name="PR_VA_01_10">'[26]Top Lvl  Logic'!$I$26</definedName>
    <definedName name="PR_VA_12">'[26]Top Lvl  Logic'!$J$26</definedName>
    <definedName name="PR_VA_12_10">'[26]Top Lvl  Logic'!$J$26</definedName>
    <definedName name="PR_VA_23">'[26]Top Lvl  Logic'!$K$26</definedName>
    <definedName name="PR_VA_23_10">'[26]Top Lvl  Logic'!$K$26</definedName>
    <definedName name="PR_VA_34">'[26]Top Lvl  Logic'!$L$26</definedName>
    <definedName name="PR_VA_34_10">'[26]Top Lvl  Logic'!$L$26</definedName>
    <definedName name="PR_VA_45">'[26]Top Lvl  Logic'!$M$26</definedName>
    <definedName name="PR_VA_45_10">'[26]Top Lvl  Logic'!$M$26</definedName>
    <definedName name="PR_VA_56">'[26]Top Lvl  Logic'!$N$26</definedName>
    <definedName name="PR_VA_56_10">'[26]Top Lvl  Logic'!$N$26</definedName>
    <definedName name="PR_VA_G6">'[26]Top Lvl  Logic'!$O$26</definedName>
    <definedName name="PR_VA_G6_10">'[26]Top Lvl  Logic'!$O$26</definedName>
    <definedName name="PR_VA_L0">'[26]Top Lvl  Logic'!$H$26</definedName>
    <definedName name="PR_VA_L0_10">'[26]Top Lvl  Logic'!$H$26</definedName>
    <definedName name="PR_VA_NA">'[26]Top Lvl  Logic'!$G$26</definedName>
    <definedName name="PR_VA_NA_10">'[26]Top Lvl  Logic'!$G$26</definedName>
    <definedName name="PR_VAL">'[26]Top Lvl  Logic'!$D$25</definedName>
    <definedName name="PR_VAL_10">'[26]Top Lvl  Logic'!$D$25</definedName>
    <definedName name="PracticeList">[41]LOV!$A$25</definedName>
    <definedName name="Practices">[41]LOV!$A$26:$I$26</definedName>
    <definedName name="PRD_CHG">""</definedName>
    <definedName name="PRD_NM_C">"底盘组件"</definedName>
    <definedName name="PRD_NO">"RYF111A002B"</definedName>
    <definedName name="PRD_NOMBC">"QT10050"</definedName>
    <definedName name="PredictClean">#REF!</definedName>
    <definedName name="PredictionRow">#REF!</definedName>
    <definedName name="Prepared">[56]產品基本信息!$B$5</definedName>
    <definedName name="pricedesignother">'[13]Cont Cost Var by Month (SII)'!$AS$3:$AT$54</definedName>
    <definedName name="Princ">#REF!</definedName>
    <definedName name="Print_Area_MI">#REF!</definedName>
    <definedName name="Print_Area_MIs">#REF!</definedName>
    <definedName name="Print_Area_Reset">OFFSET(Full_Print,0,0,Last_Row)</definedName>
    <definedName name="Print_Aus">#REF!</definedName>
    <definedName name="Print_EC">#REF!</definedName>
    <definedName name="Print_Inventory_Package">[13]!Print_Inventory_Package</definedName>
    <definedName name="Print_Tables">#REF!,#REF!,#REF!,#REF!,#REF!,#REF!</definedName>
    <definedName name="Print_Titles_MI">#REF!</definedName>
    <definedName name="prior">'[22]FY00 Restated'!$A$2:$P$48</definedName>
    <definedName name="Prior_Flash">[50]FP!$D$31</definedName>
    <definedName name="Prior_Half">'[50]Time Dimension Lookup'!$E$3</definedName>
    <definedName name="Prior_Qtr_a">'[50]Time Dimension Lookup'!$C$3</definedName>
    <definedName name="Prior_Qtr_b">'[50]Time Dimension Lookup'!$D$3</definedName>
    <definedName name="PriorMonth">#REF!</definedName>
    <definedName name="PriorQuarter">#REF!</definedName>
    <definedName name="Pro.Model">[56]產品基本信息!$B$4</definedName>
    <definedName name="Probabilities">[41]LOV!$A$4:$F$4</definedName>
    <definedName name="ProbList">[41]LOV!$A$3</definedName>
    <definedName name="Proc_DPU">[26]Summary!$C$7</definedName>
    <definedName name="Proc_DPU_10">[26]Summary!$C$7</definedName>
    <definedName name="Proc_M">[26]Summary!$F$7</definedName>
    <definedName name="Proc_M_10">[26]Summary!$F$7</definedName>
    <definedName name="Proc_M_Opp">[26]Summary!$H$7</definedName>
    <definedName name="Proc_M_Opp_10">[26]Summary!$H$7</definedName>
    <definedName name="Proc_Opp">[26]Summary!$D$7</definedName>
    <definedName name="Proc_Opp_10">[26]Summary!$D$7</definedName>
    <definedName name="Proc_Total_M">[26]Summary!$G$7</definedName>
    <definedName name="Proc_Total_M_10">[26]Summary!$G$7</definedName>
    <definedName name="Proc_Zst">[26]Summary!$E$7</definedName>
    <definedName name="Proc_Zst_10">[26]Summary!$E$7</definedName>
    <definedName name="Process_Name">[26]Process!$B$5</definedName>
    <definedName name="Process_Name_10">[26]Process!$B$5</definedName>
    <definedName name="Process_Variation">#REF!</definedName>
    <definedName name="prod">'[13]QMI Monthly Summary Reports_FW0'!$A$1:$B$51</definedName>
    <definedName name="Product_line">'[36]Program Inputs'!$C$7</definedName>
    <definedName name="Product_lines">'[36]Fixed calculations'!$M$2:$M$40</definedName>
    <definedName name="profile1">#REF!</definedName>
    <definedName name="profile2">#REF!</definedName>
    <definedName name="profile3">#REF!</definedName>
    <definedName name="Program">'[38]VSAMS Summary'!$F$16</definedName>
    <definedName name="Program_name">'[36]Program Inputs'!$C$5</definedName>
    <definedName name="Program_types">'[36]Fixed calculations'!$J$2:$K$40</definedName>
    <definedName name="Programs">'[36]Fixed calculations'!$J$2:$J$15</definedName>
    <definedName name="project">[42]SUM14ZC1!#REF!</definedName>
    <definedName name="project_list">[42]SUM14ZC1!#REF!</definedName>
    <definedName name="project_list1">[99]SUM14ZC1!#REF!</definedName>
    <definedName name="Projekt">#REF!</definedName>
    <definedName name="PrSchr1">[67]数据输入!$C$30</definedName>
    <definedName name="PrSchr10">[63]数据输入!#REF!</definedName>
    <definedName name="PrSchr2">[63]数据输入!#REF!</definedName>
    <definedName name="PrSchr3">[63]数据输入!#REF!</definedName>
    <definedName name="PrSchr4">[63]数据输入!#REF!</definedName>
    <definedName name="PrSchr5">[67]数据输入!$C$31</definedName>
    <definedName name="PrSchr7">[63]数据输入!#REF!</definedName>
    <definedName name="PrSchr8">[63]数据输入!#REF!</definedName>
    <definedName name="PrSchr9">[63]数据输入!#REF!</definedName>
    <definedName name="PrSchrNr2">[63]数据输入!#REF!</definedName>
    <definedName name="PrSchrNr3">[63]数据输入!#REF!</definedName>
    <definedName name="PrSchrNr4">[63]数据输入!#REF!</definedName>
    <definedName name="PRSCHRNR5">[63]数据输入!#REF!</definedName>
    <definedName name="PrSchrNr6">[63]数据输入!#REF!</definedName>
    <definedName name="PrSchrNr7">[63]数据输入!#REF!</definedName>
    <definedName name="PrSchrNr8">[63]数据输入!#REF!</definedName>
    <definedName name="PrSchrNr9">[63]数据输入!#REF!</definedName>
    <definedName name="PtichDTL">#N/A</definedName>
    <definedName name="pull">#REF!</definedName>
    <definedName name="PurpleClean">#REF!</definedName>
    <definedName name="PV">#REF!</definedName>
    <definedName name="q">#REF!</definedName>
    <definedName name="Q1_Rev_GM">#REF!</definedName>
    <definedName name="Q2_Rev_GM">#REF!</definedName>
    <definedName name="Q3BEGIN">#REF!</definedName>
    <definedName name="Q3R">#REF!</definedName>
    <definedName name="Q4BEG">#REF!</definedName>
    <definedName name="Q4R">#REF!</definedName>
    <definedName name="QC">#REF!</definedName>
    <definedName name="qq">#REF!</definedName>
    <definedName name="qqq">#REF!</definedName>
    <definedName name="QQQQQ">#REF!</definedName>
    <definedName name="QSD">#REF!</definedName>
    <definedName name="qtd">#REF!</definedName>
    <definedName name="qtd_col_match">#REF!</definedName>
    <definedName name="qtd_row_match">#REF!</definedName>
    <definedName name="QTRPercent">[45]FP!$E$50</definedName>
    <definedName name="QTY_RSV">150</definedName>
    <definedName name="QTYB_RTN">1.2</definedName>
    <definedName name="QTYMBC">150</definedName>
    <definedName name="Quantities">[21]Optimize!$BF$16:$BI$54</definedName>
    <definedName name="quarter_number">'[36]Fixed calculations'!$G$2:$H$13</definedName>
    <definedName name="quarters_months">'[36]Fixed calculations'!$D$2:$E$5</definedName>
    <definedName name="queso" hidden="1">{#N/A,#N/A,TRUE,"Distribution";#N/A,#N/A,TRUE,"Fulfillment";#N/A,#N/A,TRUE,"Aged Backorders"}</definedName>
    <definedName name="QUOTE">#REF!</definedName>
    <definedName name="QW">#REF!</definedName>
    <definedName name="QWall1">#REF!</definedName>
    <definedName name="Qwall2">#REF!</definedName>
    <definedName name="QWERTDFSFDS">[63]数据输入!#REF!</definedName>
    <definedName name="qwewrgfdhgfkhjljkl">#REF!</definedName>
    <definedName name="R_2">#REF!</definedName>
    <definedName name="R_bar">#REF!</definedName>
    <definedName name="R_R">#REF!</definedName>
    <definedName name="RAC">#REF!</definedName>
    <definedName name="rail">#REF!</definedName>
    <definedName name="Range">[100]Histogram!$B$7</definedName>
    <definedName name="rate">14000</definedName>
    <definedName name="RbarA">#REF!</definedName>
    <definedName name="RbarB">#REF!</definedName>
    <definedName name="Rbarbar">#REF!</definedName>
    <definedName name="RbarC">#REF!</definedName>
    <definedName name="Rbars">#REF!</definedName>
    <definedName name="re" hidden="1">{"'打点割り振り (2)'!$A$1:$G$35"}</definedName>
    <definedName name="REASON">#REF!</definedName>
    <definedName name="Recon">[45]Recon!$A$1:$D$15</definedName>
    <definedName name="Recorder">#N/A</definedName>
    <definedName name="RECOUT">#N/A</definedName>
    <definedName name="RefList">#REF!</definedName>
    <definedName name="refno">#REF!</definedName>
    <definedName name="RegEFROct">#REF!</definedName>
    <definedName name="RegEFRSept">#REF!</definedName>
    <definedName name="RegRev">#REF!</definedName>
    <definedName name="REMARK_H">""</definedName>
    <definedName name="RepData">#REF!</definedName>
    <definedName name="req">#REF!</definedName>
    <definedName name="REQUIRED_GROWTH_SLOPE">#REF!</definedName>
    <definedName name="REQWR">[71]Spec!$B$25:$F$27</definedName>
    <definedName name="RETRIEVAL">#REF!</definedName>
    <definedName name="RETRIEVE_REST">[98]Restate!$E$10</definedName>
    <definedName name="ReviewDate">'[38]VSAMS Summary'!$F$20</definedName>
    <definedName name="Reviewers">[92]Sheet1!$D$2:$D$16</definedName>
    <definedName name="rew">[101]Spec!$B$53:$F$56</definedName>
    <definedName name="RL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"*110000000000000"</definedName>
    <definedName name="RMCOptions_1">"*010000000000000"</definedName>
    <definedName name="rmcPeriod">9701</definedName>
    <definedName name="ROR_Incremental">'[36]Inc_DCRR by Yr'!$B$61</definedName>
    <definedName name="rot">"Ellipse 244"</definedName>
    <definedName name="rowIndex1">#REF!</definedName>
    <definedName name="rowIndex2">#REF!</definedName>
    <definedName name="rowIndex3">#REF!</definedName>
    <definedName name="Rp">#REF!</definedName>
    <definedName name="RR">#REF!</definedName>
    <definedName name="RRR">#REF!</definedName>
    <definedName name="rtwr5tyr" hidden="1">{#N/A,#N/A,TRUE,"Distribution";#N/A,#N/A,TRUE,"Fulfillment";#N/A,#N/A,TRUE,"Aged Backorders"}</definedName>
    <definedName name="rty">#REF!</definedName>
    <definedName name="S">#REF!</definedName>
    <definedName name="s_1">{"Folie 3",#N/A,FALSE,"Jahresumsätze";"Folie 4",#N/A,FALSE,"Jahresumsätze";"Folie 5",#N/A,FALSE,"Jahresumsätze";"Folie 6",#N/A,FALSE,"Jahresumsätze";"Folie 7",#N/A,FALSE,"Jahresumsätze";"Folie 8",#N/A,FALSE,"Jahresumsätze"}</definedName>
    <definedName name="S05_">#REF!</definedName>
    <definedName name="sad">#REF!</definedName>
    <definedName name="SAGRTY" hidden="1">{#N/A,#N/A,TRUE,"Distribution";#N/A,#N/A,TRUE,"Fulfillment";#N/A,#N/A,TRUE,"Aged Backorders"}</definedName>
    <definedName name="SAMACT">#REF!</definedName>
    <definedName name="SAMPLAN">'[62]NEW003'!$P$1:$P$65536</definedName>
    <definedName name="sample1">#REF!</definedName>
    <definedName name="Sample10">#REF!</definedName>
    <definedName name="Sample2">#REF!</definedName>
    <definedName name="sample26">#REF!</definedName>
    <definedName name="Sample3">#REF!</definedName>
    <definedName name="Sample4">#REF!</definedName>
    <definedName name="Sample5">#REF!</definedName>
    <definedName name="Sample6">#REF!</definedName>
    <definedName name="Sample7">#REF!</definedName>
    <definedName name="Sample8">#REF!</definedName>
    <definedName name="Sample9">#REF!</definedName>
    <definedName name="SAP__Company_Code__Char_4">#REF!</definedName>
    <definedName name="SAPBEXrevision" hidden="1">2</definedName>
    <definedName name="SAPBEXsysID" hidden="1">"BWP"</definedName>
    <definedName name="SAPBEXwbID" hidden="1">"3UI2QXGJXX7RQVSLMH71UA3V7"</definedName>
    <definedName name="SATLIQ12">[75]Refrigerants!$F$14:$G$34</definedName>
    <definedName name="SATLIQ134">[75]Refrigerants!$O$14:$P$34</definedName>
    <definedName name="SATVAP12">[75]Refrigerants!$B$14:$D$34</definedName>
    <definedName name="SATVAP134">[75]Refrigerants!$K$14:$M$34</definedName>
    <definedName name="sav">#REF!</definedName>
    <definedName name="SC">[38]Glossary!$B$32</definedName>
    <definedName name="SCCODE">#N/A</definedName>
    <definedName name="SCHD">#REF!</definedName>
    <definedName name="Sched_Pay">#REF!</definedName>
    <definedName name="schedule" hidden="1">{#N/A,#N/A,TRUE,"Distribution";#N/A,#N/A,TRUE,"Fulfillment";#N/A,#N/A,TRUE,"Aged Backorders"}</definedName>
    <definedName name="Scheduled_Extra_Payments">#REF!</definedName>
    <definedName name="Scheduled_Interest_Rate">#REF!</definedName>
    <definedName name="Scheduled_Monthly_Payment">#REF!</definedName>
    <definedName name="scrapdata">#REF!</definedName>
    <definedName name="scrapdata2">#REF!</definedName>
    <definedName name="SD">#REF!</definedName>
    <definedName name="sdfa" hidden="1">{#N/A,#N/A,TRUE,"Distribution";#N/A,#N/A,TRUE,"Fulfillment";#N/A,#N/A,TRUE,"Aged Backorders"}</definedName>
    <definedName name="sdfe">#N/A</definedName>
    <definedName name="sdfsdfd">[102]ＴＦ関連Ｐｒｊ日程表!#REF!</definedName>
    <definedName name="SDG">#REF!</definedName>
    <definedName name="SectorList">#REF!</definedName>
    <definedName name="Seite">[63]行动计划!#REF!</definedName>
    <definedName name="SELECT">#REF!</definedName>
    <definedName name="Select_Summary_A1">[21]Optimize!$AC$66</definedName>
    <definedName name="SelectClean">#REF!</definedName>
    <definedName name="SEMBUT">#REF!</definedName>
    <definedName name="sepcosts">'[31]Sep BaaN'!$B$1:$L$65536</definedName>
    <definedName name="sequential">'[30]Comet Sequential'!$A:$IV</definedName>
    <definedName name="sequential_col_match">'[30]Comet Sequential'!$A$2:$IV$2</definedName>
    <definedName name="sequential_row_match">'[30]Comet Sequential'!$A$1:$A$65536</definedName>
    <definedName name="SevenMonthsBack">#REF!</definedName>
    <definedName name="SEVERITY_FACTOR">#REF!</definedName>
    <definedName name="sewre">#REF!</definedName>
    <definedName name="SFALL">'[23]Pull All SFs'!#REF!</definedName>
    <definedName name="SFALLTEMP">#REF!</definedName>
    <definedName name="SFGH" hidden="1">{#N/A,#N/A,TRUE,"Distribution";#N/A,#N/A,TRUE,"Fulfillment";#N/A,#N/A,TRUE,"Aged Backorders"}</definedName>
    <definedName name="SFGHFTH" hidden="1">{#N/A,#N/A,TRUE,"Distribution";#N/A,#N/A,TRUE,"Fulfillment";#N/A,#N/A,TRUE,"Aged Backorders"}</definedName>
    <definedName name="sfhtyyty" hidden="1">{#N/A,#N/A,TRUE,"Distribution";#N/A,#N/A,TRUE,"Fulfillment";#N/A,#N/A,TRUE,"Aged Backorders"}</definedName>
    <definedName name="sfsdfe">[32]Spec!$B$53:$F$56</definedName>
    <definedName name="sfsf">#REF!</definedName>
    <definedName name="SFX">#REF!</definedName>
    <definedName name="SGBU">#REF!</definedName>
    <definedName name="SGBU.Amer">#REF!</definedName>
    <definedName name="SGBU.AP">#REF!</definedName>
    <definedName name="SGBU.EMEA">#REF!</definedName>
    <definedName name="SGHR5YFG" hidden="1">{#N/A,#N/A,TRUE,"Distribution";#N/A,#N/A,TRUE,"Fulfillment";#N/A,#N/A,TRUE,"Aged Backorders"}</definedName>
    <definedName name="SHFRTH" hidden="1">{#N/A,#N/A,TRUE,"Distribution";#N/A,#N/A,TRUE,"Fulfillment";#N/A,#N/A,TRUE,"Aged Backorders"}</definedName>
    <definedName name="ShowZeroValues">"TRUE"</definedName>
    <definedName name="SII_Var_by_Lane_per_container">[13]Sheet2!$B$5:$P$18</definedName>
    <definedName name="sim" hidden="1">{#N/A,#N/A,TRUE,"Distribution";#N/A,#N/A,TRUE,"Fulfillment";#N/A,#N/A,TRUE,"Aged Backorders"}</definedName>
    <definedName name="SixMonthsBack">#REF!</definedName>
    <definedName name="SJHAN">#REF!</definedName>
    <definedName name="SKU_duplicates">'[36]SKU Data Input'!$BN$7:$BN$238</definedName>
    <definedName name="SLIDE">#REF!</definedName>
    <definedName name="SLIDERS">#REF!</definedName>
    <definedName name="Sname">'[103]Kautex 4WD St.IV P&amp;D:Sachs FL WHL'!$E$4</definedName>
    <definedName name="SO_NOMRP">""</definedName>
    <definedName name="SOP">[38]Glossary!$B$33</definedName>
    <definedName name="Sort">#REF!</definedName>
    <definedName name="SORT1">[15]!SORT1</definedName>
    <definedName name="SORT2">[15]!SORT2</definedName>
    <definedName name="SORTALL">[15]!SORTALL</definedName>
    <definedName name="Spectra_Production_Reliability_Data_Database_List">#REF!</definedName>
    <definedName name="Spectra_Production_Reliability_Data_ISSUES_List">#REF!</definedName>
    <definedName name="Spectra_Production_Reliability_Data_Sheet1_List">#REF!</definedName>
    <definedName name="Spectra_Production_Reliability_Data_USAGE_List">#REF!</definedName>
    <definedName name="SPEND_TOTAL">#REF!</definedName>
    <definedName name="SPENT_TOTAL">#REF!</definedName>
    <definedName name="SPL">#REF!</definedName>
    <definedName name="SPR">[38]Glossary!$B$34</definedName>
    <definedName name="square">#REF!</definedName>
    <definedName name="SRC">#REF!</definedName>
    <definedName name="SRCV">#REF!</definedName>
    <definedName name="SRL">#REF!</definedName>
    <definedName name="ss">#REF!</definedName>
    <definedName name="SSe">#REF!</definedName>
    <definedName name="SSo">#REF!</definedName>
    <definedName name="SSop">#REF!</definedName>
    <definedName name="SSp">#REF!</definedName>
    <definedName name="sss">#N/A</definedName>
    <definedName name="ssss" hidden="1">{#N/A,#N/A,TRUE,"Distribution";#N/A,#N/A,TRUE,"Fulfillment";#N/A,#N/A,TRUE,"Aged Backorders"}</definedName>
    <definedName name="ST">#REF!</definedName>
    <definedName name="ST_POS">#REF!</definedName>
    <definedName name="Stand">#REF!</definedName>
    <definedName name="Start">"AutoForm 2"</definedName>
    <definedName name="START_DD_H">"2008-05-13"</definedName>
    <definedName name="StartDate">[41]LOV!$A$1</definedName>
    <definedName name="startup">#REF!</definedName>
    <definedName name="StatsGraphs_Cp">#REF!</definedName>
    <definedName name="StatsGraphs_Data">#REF!</definedName>
    <definedName name="StatsGraphs_DataSource">#REF!</definedName>
    <definedName name="StatsGraphs_Dimension">#REF!</definedName>
    <definedName name="StatsGraphs_Dimension_LShift">'[34]Stats Graph Template'!$L$9</definedName>
    <definedName name="StatsGraphs_Dimension_LSL">'[34]Stats Graph Template'!$L$7</definedName>
    <definedName name="StatsGraphs_Dimension_Max">#REF!</definedName>
    <definedName name="StatsGraphs_Dimension_Mean">#REF!</definedName>
    <definedName name="StatsGraphs_Dimension_Min">#REF!</definedName>
    <definedName name="StatsGraphs_Dimension_Nom">'[34]Stats Graph Template'!$L$5</definedName>
    <definedName name="StatsGraphs_Dimension_NoSamples">#REF!</definedName>
    <definedName name="StatsGraphs_Dimension_SD">#REF!</definedName>
    <definedName name="StatsGraphs_Dimension_UShift">'[34]Stats Graph Template'!$L$8</definedName>
    <definedName name="StatsGraphs_Dimension_USL">'[34]Stats Graph Template'!$L$6</definedName>
    <definedName name="StatsGraphs_Header_Designer">#REF!</definedName>
    <definedName name="StatsGraphs_Header_Measurer">#REF!</definedName>
    <definedName name="StatsGraphs_Header_PartIssue">#REF!</definedName>
    <definedName name="StatsGraphs_Header_PartName">#REF!</definedName>
    <definedName name="StatsGraphs_Header_PartNumber">#REF!</definedName>
    <definedName name="StatsGraphs_Header_Reason">#REF!</definedName>
    <definedName name="StatsGraphs_Header_Requested">#REF!</definedName>
    <definedName name="StatsGraphs_Header_SampleSize">#REF!</definedName>
    <definedName name="StatsGraphs_Header_StudyEnd">#REF!</definedName>
    <definedName name="StatsGraphs_Header_StudyStart">#REF!</definedName>
    <definedName name="StatsGraphs_Header_Using">#REF!</definedName>
    <definedName name="StatsGraphs_Hist_Bins">#REF!</definedName>
    <definedName name="StatsGraphs_Hist_BinStart">#REF!</definedName>
    <definedName name="StatsGraphs_Hist_Data">#REF!</definedName>
    <definedName name="StatsGraphs_Hist_Interval">#REF!</definedName>
    <definedName name="StatsGraphs_Hist_Labels">#REF!</definedName>
    <definedName name="StatsGraphs_Hist_NoBins">#REF!</definedName>
    <definedName name="StatsGraphs_Hist_Nom">#REF!</definedName>
    <definedName name="StatsGraphs_Hist_Normal">#REF!</definedName>
    <definedName name="StatsGraphs_Hist_Shifts">#REF!</definedName>
    <definedName name="StatsGraphs_Hist_Specs">#REF!</definedName>
    <definedName name="StatsGraphs_Hist_TotalNoBins">#REF!</definedName>
    <definedName name="StatsGraphs_Hist_xMax">'[34]Stats Graph Template'!$Z$7</definedName>
    <definedName name="StatsGraphs_Hist_xMin">'[34]Stats Graph Template'!$Z$8</definedName>
    <definedName name="StatsGraphs_NormDist_Formula">'[34]Stats Graph Template'!$Z$6</definedName>
    <definedName name="StatsGraphs_NormDist_LSL">#N/A</definedName>
    <definedName name="StatsGraphs_NormDist_Nominal">#N/A</definedName>
    <definedName name="StatsGraphs_NormDist_ShiftLL">#N/A</definedName>
    <definedName name="StatsGraphs_NormDist_ShiftUL">#N/A</definedName>
    <definedName name="StatsGraphs_NormDist_USL">#N/A</definedName>
    <definedName name="StatsGraphs_NormDist_Y">#N/A</definedName>
    <definedName name="StatsGraphs_NormDist_yMax">'[34]Stats Graph Template'!$Z$9</definedName>
    <definedName name="Status">'[104]EPR &amp; LRR'!#REF!</definedName>
    <definedName name="STBODY">#REF!</definedName>
    <definedName name="STDEST">#REF!</definedName>
    <definedName name="STDRIV">#REF!</definedName>
    <definedName name="stds2002">#REF!</definedName>
    <definedName name="stds2002b">#REF!</definedName>
    <definedName name="stds2002c">#REF!</definedName>
    <definedName name="stdsfinal2002">#REF!</definedName>
    <definedName name="steady">#REF!</definedName>
    <definedName name="STENGN">#REF!</definedName>
    <definedName name="STHYRWTY" hidden="1">{#N/A,#N/A,TRUE,"Distribution";#N/A,#N/A,TRUE,"Fulfillment";#N/A,#N/A,TRUE,"Aged Backorders"}</definedName>
    <definedName name="STMISS">#REF!</definedName>
    <definedName name="STMMMM">#REF!</definedName>
    <definedName name="STMPDT">#REF!</definedName>
    <definedName name="stopsign">#REF!</definedName>
    <definedName name="STPACK">#REF!</definedName>
    <definedName name="STPROJ">#REF!</definedName>
    <definedName name="strhy" hidden="1">{#N/A,#N/A,TRUE,"Distribution";#N/A,#N/A,TRUE,"Fulfillment";#N/A,#N/A,TRUE,"Aged Backorders"}</definedName>
    <definedName name="STSTAT">#REF!</definedName>
    <definedName name="STSTER">#REF!</definedName>
    <definedName name="Stueckzahl">#REF!</definedName>
    <definedName name="STYYYY">#REF!</definedName>
    <definedName name="SUM__Xi">#REF!</definedName>
    <definedName name="SUM__Xi__2">#REF!</definedName>
    <definedName name="SUM__Xi__n">#REF!</definedName>
    <definedName name="SUM__XY">#REF!</definedName>
    <definedName name="SUM__Yi">#REF!</definedName>
    <definedName name="SUM__Yi__2">#REF!</definedName>
    <definedName name="SUM__Yi__n">#REF!</definedName>
    <definedName name="SUM_Xi2">#REF!</definedName>
    <definedName name="SUM_Yi2">#REF!</definedName>
    <definedName name="Summary_Data">'[105]Summary Data'!$A$4:$B$8,'[105]Summary Data'!$A$10:$I$85</definedName>
    <definedName name="SuppCode">'[63]LRR Summary'!$F$10</definedName>
    <definedName name="SUPPLIER">#REF!</definedName>
    <definedName name="SuppLocation">'[38]VSAMS Summary'!$F$8</definedName>
    <definedName name="SuppName">'[63]LRR Summary'!$F$6</definedName>
    <definedName name="SUPVAP12">[75]Refrigerants!$B$39:$H$59</definedName>
    <definedName name="SUPVAP134">[75]Refrigerants!$K$39:$Q$59</definedName>
    <definedName name="SWa">[35]APJSum!$A$307</definedName>
    <definedName name="SWame">[35]AmeSum!$A$307</definedName>
    <definedName name="SWD">#REF!</definedName>
    <definedName name="SWe">[35]EMEASum!$A$307</definedName>
    <definedName name="SWh">[35]HPCoSum!$A$307</definedName>
    <definedName name="SWo">[35]OGSum!$A$307</definedName>
    <definedName name="SWQ">#REF!</definedName>
    <definedName name="SWw">#REF!</definedName>
    <definedName name="T">[99]SUM14ZC1!#REF!</definedName>
    <definedName name="T_12_SV">[75]Refrigerants!$B$14:$B$34</definedName>
    <definedName name="T_134_SV">[75]Refrigerants!$K$14:$K$34</definedName>
    <definedName name="Table">'[13]Container Cost Assumptions'!$A$2:$M$25</definedName>
    <definedName name="Table_04">[13]Sheet1!$AV$3:$AX$32</definedName>
    <definedName name="TableName">"Dummy"</definedName>
    <definedName name="tablke" hidden="1">{#N/A,#N/A,TRUE,"Distribution";#N/A,#N/A,TRUE,"Fulfillment";#N/A,#N/A,TRUE,"Aged Backorders"}</definedName>
    <definedName name="tai">[32]Spec!$B$18:$F$22</definedName>
    <definedName name="taktzeit">#REF!</definedName>
    <definedName name="TAM">#N/A</definedName>
    <definedName name="Tamb">#REF!</definedName>
    <definedName name="Target_MTBF_Inherent">#REF!</definedName>
    <definedName name="targets">'[22]FY01 Quota'!$A$2:$P$41</definedName>
    <definedName name="TaxTV">10%</definedName>
    <definedName name="TaxXL">5%</definedName>
    <definedName name="Tbl_Location_Sel">[14]Tables!$D$8</definedName>
    <definedName name="TBX22Aham">[21]Optimize!$AT$70</definedName>
    <definedName name="TBX22Cost">[21]Optimize!$AI$16:$AI$54</definedName>
    <definedName name="TBX22Fix">[21]Optimize!$AT$16:$AT$54</definedName>
    <definedName name="TBX22Goal">[21]Optimize!$AT$74</definedName>
    <definedName name="TBX22Kwh">[21]Optimize!$AN$16:$AN$54</definedName>
    <definedName name="TBX22RAham">[21]Optimize!$AU$70</definedName>
    <definedName name="TBX22RCost">[21]Optimize!$AJ$16:$AJ$54</definedName>
    <definedName name="TBX22RFix">[21]Optimize!$AU$16:$AU$54</definedName>
    <definedName name="TBX22RGoal">[21]Optimize!$AU$74</definedName>
    <definedName name="TBX22RKwh">[21]Optimize!$AO$16:$AO$54</definedName>
    <definedName name="TBX22RSelection">[21]Optimize!$AD$16:$AD$54</definedName>
    <definedName name="TBX22RStand">[21]Optimize!$AU$67</definedName>
    <definedName name="TBX22RVolume">[21]Optimize!$AD$58</definedName>
    <definedName name="TBX22Selection">[21]Optimize!$AC$16:$AC$54</definedName>
    <definedName name="TBX22Stand">[21]Optimize!$AT$67</definedName>
    <definedName name="TBX22Volume">[21]Optimize!$AC$58</definedName>
    <definedName name="TBX25Aham">[21]Optimize!$AV$70</definedName>
    <definedName name="TBX25Cost">[21]Optimize!$AK$16:$AK$54</definedName>
    <definedName name="TBX25Fix">[21]Optimize!$AV$16:$AV$54</definedName>
    <definedName name="TBX25Goal">[21]Optimize!$AV$74</definedName>
    <definedName name="TBX25Kwh">[21]Optimize!$AP$16:$AP$54</definedName>
    <definedName name="TBX25RAham">[21]Optimize!$AW$70</definedName>
    <definedName name="TBX25RCost">[21]Optimize!$AL$16:$AL$54</definedName>
    <definedName name="TBX25RFix">[21]Optimize!$AW$16:$AW$54</definedName>
    <definedName name="TBX25RGoal">[21]Optimize!$AW$74</definedName>
    <definedName name="TBX25RKwh">[21]Optimize!$AQ$16:$AQ$54</definedName>
    <definedName name="TBX25RSelection">[21]Optimize!$AF$16:$AF$54</definedName>
    <definedName name="TBX25RStand">[21]Optimize!$AW$67</definedName>
    <definedName name="TBX25RVolume">[21]Optimize!$AF$58</definedName>
    <definedName name="TBX25Selection">[21]Optimize!$AE$16:$AE$54</definedName>
    <definedName name="TBX25Stand">[21]Optimize!$AV$67</definedName>
    <definedName name="TBX25Volume">[21]Optimize!$AE$58</definedName>
    <definedName name="TCP">#REF!</definedName>
    <definedName name="TCR">#REF!</definedName>
    <definedName name="TCW">#REF!</definedName>
    <definedName name="team">[39]abbr!$A$2:$A$40</definedName>
    <definedName name="TechnVerf">#REF!</definedName>
    <definedName name="Telefon">#REF!</definedName>
    <definedName name="temp">#REF!</definedName>
    <definedName name="temp33">'[106]Quantum Stds 12-4-01'!#REF!</definedName>
    <definedName name="temp35">'[106]Quantum Stds 12-4-01'!#REF!</definedName>
    <definedName name="temp4">#REF!</definedName>
    <definedName name="temp44">#REF!</definedName>
    <definedName name="temp66">#REF!</definedName>
    <definedName name="temp67">#REF!</definedName>
    <definedName name="TenMonthsBack">#REF!</definedName>
    <definedName name="TEST0">'[106]Raw materials'!#REF!</definedName>
    <definedName name="TEST1">#REF!</definedName>
    <definedName name="TESTHKEY">#REF!</definedName>
    <definedName name="TESTKEYS">#REF!</definedName>
    <definedName name="TESTVKEY">#REF!</definedName>
    <definedName name="TFHFSTH" hidden="1">{#N/A,#N/A,TRUE,"Distribution";#N/A,#N/A,TRUE,"Fulfillment";#N/A,#N/A,TRUE,"Aged Backorders"}</definedName>
    <definedName name="tFoam">#REF!</definedName>
    <definedName name="TFX20AAham">#REF!</definedName>
    <definedName name="TFX20ACost">#REF!</definedName>
    <definedName name="TFX20AFix">#REF!</definedName>
    <definedName name="TFX20AGoal">#REF!</definedName>
    <definedName name="TFX20AKwh">#REF!</definedName>
    <definedName name="TFX20ASelection">#REF!</definedName>
    <definedName name="TFX20AStand">#REF!</definedName>
    <definedName name="TFX20AVolume">#REF!</definedName>
    <definedName name="TFX20RAham">#REF!</definedName>
    <definedName name="TFX20RCost">#REF!</definedName>
    <definedName name="TFX20RFix">#REF!</definedName>
    <definedName name="TFX20RGoal">#REF!</definedName>
    <definedName name="TFX20RKwh">#REF!</definedName>
    <definedName name="TFX20RSelection">#REF!</definedName>
    <definedName name="TFX20RStand">#REF!</definedName>
    <definedName name="TFX20RVolume">#REF!</definedName>
    <definedName name="TFX22AAham">#REF!</definedName>
    <definedName name="TFX22ACost">#REF!</definedName>
    <definedName name="TFX22AFix">#REF!</definedName>
    <definedName name="TFX22AGoal">#REF!</definedName>
    <definedName name="TFX22AKwh">#REF!</definedName>
    <definedName name="TFX22ASelection">#REF!</definedName>
    <definedName name="TFX22AStand">#REF!</definedName>
    <definedName name="TFX22AVolume">#REF!</definedName>
    <definedName name="TFX22RAham">#REF!</definedName>
    <definedName name="TFX22RCost">#REF!</definedName>
    <definedName name="TFX22RFix">#REF!</definedName>
    <definedName name="TFX22RGoal">#REF!</definedName>
    <definedName name="TFX22RKwh">#REF!</definedName>
    <definedName name="TFX22RSelection">#REF!</definedName>
    <definedName name="TFX22RStand">#REF!</definedName>
    <definedName name="TFX22RVolume">#REF!</definedName>
    <definedName name="TFX25AAham">#REF!</definedName>
    <definedName name="TFX25ACost">#REF!</definedName>
    <definedName name="TFX25AFix">#REF!</definedName>
    <definedName name="TFX25AGoal">#REF!</definedName>
    <definedName name="TFX25AKwh">#REF!</definedName>
    <definedName name="TFX25ASelection">#REF!</definedName>
    <definedName name="TFX25AStand">#REF!</definedName>
    <definedName name="TFX25AVolume">#REF!</definedName>
    <definedName name="TFX25RAham">#REF!</definedName>
    <definedName name="TFX25RCost">#REF!</definedName>
    <definedName name="TFX25RFix">#REF!</definedName>
    <definedName name="TFX25RGoal">#REF!</definedName>
    <definedName name="TFX25RKwh">#REF!</definedName>
    <definedName name="TFX25RSelection">#REF!</definedName>
    <definedName name="TFX25RStand">#REF!</definedName>
    <definedName name="TFX25RVolume">#REF!</definedName>
    <definedName name="Ti">#REF!</definedName>
    <definedName name="Time0">[45]FP!$D$60</definedName>
    <definedName name="Time1">[45]FP!$E$60</definedName>
    <definedName name="Time2">[45]FP!$F$60</definedName>
    <definedName name="Time3">[45]FP!$G$60</definedName>
    <definedName name="Time4">[45]FP!$H$60</definedName>
    <definedName name="Time5">[45]FP!$I$60</definedName>
    <definedName name="Titel">#REF!</definedName>
    <definedName name="tito" hidden="1">{#N/A,#N/A,TRUE,"Distribution";#N/A,#N/A,TRUE,"Fulfillment";#N/A,#N/A,TRUE,"Aged Backorders"}</definedName>
    <definedName name="TL_AL_01">'[26]Top Lvl  Logic'!$Z$9</definedName>
    <definedName name="TL_AL_01_10">'[26]Top Lvl  Logic'!$Z$9</definedName>
    <definedName name="TL_AL_12">'[26]Top Lvl  Logic'!$AA$9</definedName>
    <definedName name="TL_AL_12_10">'[26]Top Lvl  Logic'!$AA$9</definedName>
    <definedName name="TL_AL_23">'[26]Top Lvl  Logic'!$AB$9</definedName>
    <definedName name="TL_AL_23_10">'[26]Top Lvl  Logic'!$AB$9</definedName>
    <definedName name="TL_AL_34">'[26]Top Lvl  Logic'!$AC$9</definedName>
    <definedName name="TL_AL_34_10">'[26]Top Lvl  Logic'!$AC$9</definedName>
    <definedName name="TL_AL_45">'[26]Top Lvl  Logic'!$AD$9</definedName>
    <definedName name="TL_AL_45_10">'[26]Top Lvl  Logic'!$AD$9</definedName>
    <definedName name="TL_AL_56">'[26]Top Lvl  Logic'!$AE$9</definedName>
    <definedName name="TL_AL_56_10">'[26]Top Lvl  Logic'!$AE$9</definedName>
    <definedName name="TL_AL_G6">'[26]Top Lvl  Logic'!$AF$9</definedName>
    <definedName name="TL_AL_G6_10">'[26]Top Lvl  Logic'!$AF$9</definedName>
    <definedName name="TL_AL_L0">'[26]Top Lvl  Logic'!$Y$9</definedName>
    <definedName name="TL_AL_L0_10">'[26]Top Lvl  Logic'!$Y$9</definedName>
    <definedName name="TL_AL_NA">'[26]Top Lvl  Logic'!$X$9</definedName>
    <definedName name="TL_AL_NA_10">'[26]Top Lvl  Logic'!$X$9</definedName>
    <definedName name="TL_ALL">'[26]Top Lvl  Logic'!$U$8</definedName>
    <definedName name="TL_ALL_10">'[26]Top Lvl  Logic'!$U$8</definedName>
    <definedName name="TL_CO_01">'[26]Top Lvl  Logic'!$Z$13</definedName>
    <definedName name="TL_CO_01_10">'[26]Top Lvl  Logic'!$Z$13</definedName>
    <definedName name="TL_CO_12">'[26]Top Lvl  Logic'!$AA$13</definedName>
    <definedName name="TL_CO_12_10">'[26]Top Lvl  Logic'!$AA$13</definedName>
    <definedName name="TL_CO_23">'[26]Top Lvl  Logic'!$AB$13</definedName>
    <definedName name="TL_CO_23_10">'[26]Top Lvl  Logic'!$AB$13</definedName>
    <definedName name="TL_CO_34">'[26]Top Lvl  Logic'!$AC$13</definedName>
    <definedName name="TL_CO_34_10">'[26]Top Lvl  Logic'!$AC$13</definedName>
    <definedName name="TL_CO_45">'[26]Top Lvl  Logic'!$AD$13</definedName>
    <definedName name="TL_CO_45_10">'[26]Top Lvl  Logic'!$AD$13</definedName>
    <definedName name="TL_CO_56">'[26]Top Lvl  Logic'!$AE$13</definedName>
    <definedName name="TL_CO_56_10">'[26]Top Lvl  Logic'!$AE$13</definedName>
    <definedName name="TL_CO_G6">'[26]Top Lvl  Logic'!$AF$13</definedName>
    <definedName name="TL_CO_G6_10">'[26]Top Lvl  Logic'!$AF$13</definedName>
    <definedName name="TL_CO_L0">'[26]Top Lvl  Logic'!$Y$13</definedName>
    <definedName name="TL_CO_L0_10">'[26]Top Lvl  Logic'!$Y$13</definedName>
    <definedName name="TL_CO_NA">'[26]Top Lvl  Logic'!$X$13</definedName>
    <definedName name="TL_CO_NA_10">'[26]Top Lvl  Logic'!$X$13</definedName>
    <definedName name="TL_CON">'[26]Top Lvl  Logic'!$U$12</definedName>
    <definedName name="TL_CON_10">'[26]Top Lvl  Logic'!$U$12</definedName>
    <definedName name="TL_DPU">[26]Summary!$C$9</definedName>
    <definedName name="TL_DPU_10">[26]Summary!$C$9</definedName>
    <definedName name="TL_ID_01">'[26]Top Lvl  Logic'!$Z$8</definedName>
    <definedName name="TL_ID_01_10">'[26]Top Lvl  Logic'!$Z$8</definedName>
    <definedName name="TL_ID_12">'[26]Top Lvl  Logic'!$AA$8</definedName>
    <definedName name="TL_ID_12_10">'[26]Top Lvl  Logic'!$AA$8</definedName>
    <definedName name="TL_ID_23">'[26]Top Lvl  Logic'!$AB$8</definedName>
    <definedName name="TL_ID_23_10">'[26]Top Lvl  Logic'!$AB$8</definedName>
    <definedName name="TL_ID_34">'[26]Top Lvl  Logic'!$AC$8</definedName>
    <definedName name="TL_ID_34_10">'[26]Top Lvl  Logic'!$AC$8</definedName>
    <definedName name="TL_ID_45">'[26]Top Lvl  Logic'!$AD$8</definedName>
    <definedName name="TL_ID_45_10">'[26]Top Lvl  Logic'!$AD$8</definedName>
    <definedName name="TL_ID_56">'[26]Top Lvl  Logic'!$AE$8</definedName>
    <definedName name="TL_ID_56_10">'[26]Top Lvl  Logic'!$AE$8</definedName>
    <definedName name="TL_ID_G6">'[26]Top Lvl  Logic'!$AF$8</definedName>
    <definedName name="TL_ID_G6_10">'[26]Top Lvl  Logic'!$AF$8</definedName>
    <definedName name="TL_ID_L0">'[26]Top Lvl  Logic'!$Y$8</definedName>
    <definedName name="TL_ID_L0_10">'[26]Top Lvl  Logic'!$Y$8</definedName>
    <definedName name="TL_ID_NA">'[26]Top Lvl  Logic'!$X$8</definedName>
    <definedName name="TL_ID_NA_10">'[26]Top Lvl  Logic'!$X$8</definedName>
    <definedName name="TL_IDE">'[26]Top Lvl  Logic'!$U$7</definedName>
    <definedName name="TL_IDE_10">'[26]Top Lvl  Logic'!$U$7</definedName>
    <definedName name="TL_M">[26]Summary!$F$9</definedName>
    <definedName name="TL_M_10">[26]Summary!$F$9</definedName>
    <definedName name="TL_M_Opp">[26]Summary!$H$9</definedName>
    <definedName name="TL_M_Opp_10">[26]Summary!$H$9</definedName>
    <definedName name="TL_ME_01">'[26]Top Lvl  Logic'!$Z$11</definedName>
    <definedName name="TL_ME_01_10">'[26]Top Lvl  Logic'!$Z$11</definedName>
    <definedName name="TL_ME_12">'[26]Top Lvl  Logic'!$AA$11</definedName>
    <definedName name="TL_ME_12_10">'[26]Top Lvl  Logic'!$AA$11</definedName>
    <definedName name="TL_ME_23">'[26]Top Lvl  Logic'!$AB$11</definedName>
    <definedName name="TL_ME_23_10">'[26]Top Lvl  Logic'!$AB$11</definedName>
    <definedName name="TL_ME_34">'[26]Top Lvl  Logic'!$AC$11</definedName>
    <definedName name="TL_ME_34_10">'[26]Top Lvl  Logic'!$AC$11</definedName>
    <definedName name="TL_ME_45">'[26]Top Lvl  Logic'!$AD$11</definedName>
    <definedName name="TL_ME_45_10">'[26]Top Lvl  Logic'!$AD$11</definedName>
    <definedName name="TL_ME_56">'[26]Top Lvl  Logic'!$AE$11</definedName>
    <definedName name="TL_ME_56_10">'[26]Top Lvl  Logic'!$AE$11</definedName>
    <definedName name="TL_ME_G6">'[26]Top Lvl  Logic'!$AF$11</definedName>
    <definedName name="TL_ME_G6_10">'[26]Top Lvl  Logic'!$AF$11</definedName>
    <definedName name="TL_ME_L0">'[26]Top Lvl  Logic'!$Y$11</definedName>
    <definedName name="TL_ME_L0_10">'[26]Top Lvl  Logic'!$Y$11</definedName>
    <definedName name="TL_ME_NA">'[26]Top Lvl  Logic'!$X$11</definedName>
    <definedName name="TL_ME_NA_10">'[26]Top Lvl  Logic'!$X$11</definedName>
    <definedName name="TL_MEA">'[26]Top Lvl  Logic'!$U$10</definedName>
    <definedName name="TL_MEA_10">'[26]Top Lvl  Logic'!$U$10</definedName>
    <definedName name="TL_Opp">[26]Summary!$D$9</definedName>
    <definedName name="TL_Opp_10">[26]Summary!$D$9</definedName>
    <definedName name="TL_PR_01">'[26]Top Lvl  Logic'!$Z$10</definedName>
    <definedName name="TL_PR_01_10">'[26]Top Lvl  Logic'!$Z$10</definedName>
    <definedName name="TL_PR_12">'[26]Top Lvl  Logic'!$AA$10</definedName>
    <definedName name="TL_PR_12_10">'[26]Top Lvl  Logic'!$AA$10</definedName>
    <definedName name="TL_PR_23">'[26]Top Lvl  Logic'!$AB$10</definedName>
    <definedName name="TL_PR_23_10">'[26]Top Lvl  Logic'!$AB$10</definedName>
    <definedName name="TL_PR_34">'[26]Top Lvl  Logic'!$AC$10</definedName>
    <definedName name="TL_PR_34_10">'[26]Top Lvl  Logic'!$AC$10</definedName>
    <definedName name="TL_PR_45">'[26]Top Lvl  Logic'!$AD$10</definedName>
    <definedName name="TL_PR_45_10">'[26]Top Lvl  Logic'!$AD$10</definedName>
    <definedName name="TL_PR_56">'[26]Top Lvl  Logic'!$AE$10</definedName>
    <definedName name="TL_PR_56_10">'[26]Top Lvl  Logic'!$AE$10</definedName>
    <definedName name="TL_PR_G6">'[26]Top Lvl  Logic'!$AF$10</definedName>
    <definedName name="TL_PR_G6_10">'[26]Top Lvl  Logic'!$AF$10</definedName>
    <definedName name="TL_PR_L0">'[26]Top Lvl  Logic'!$Y$10</definedName>
    <definedName name="TL_PR_L0_10">'[26]Top Lvl  Logic'!$Y$10</definedName>
    <definedName name="TL_PR_NA">'[26]Top Lvl  Logic'!$X$10</definedName>
    <definedName name="TL_PR_NA_10">'[26]Top Lvl  Logic'!$X$10</definedName>
    <definedName name="TL_PRE">'[26]Top Lvl  Logic'!$U$9</definedName>
    <definedName name="TL_PRE_10">'[26]Top Lvl  Logic'!$U$9</definedName>
    <definedName name="TL_Total_M">[26]Summary!$G$9</definedName>
    <definedName name="TL_Total_M_10">[26]Summary!$G$9</definedName>
    <definedName name="TL_VA_01">'[26]Top Lvl  Logic'!$Z$12</definedName>
    <definedName name="TL_VA_01_10">'[26]Top Lvl  Logic'!$Z$12</definedName>
    <definedName name="TL_VA_12">'[26]Top Lvl  Logic'!$AA$12</definedName>
    <definedName name="TL_VA_12_10">'[26]Top Lvl  Logic'!$AA$12</definedName>
    <definedName name="TL_VA_23">'[26]Top Lvl  Logic'!$AB$12</definedName>
    <definedName name="TL_VA_23_10">'[26]Top Lvl  Logic'!$AB$12</definedName>
    <definedName name="TL_VA_34">'[26]Top Lvl  Logic'!$AC$12</definedName>
    <definedName name="TL_VA_34_10">'[26]Top Lvl  Logic'!$AC$12</definedName>
    <definedName name="TL_VA_45">'[26]Top Lvl  Logic'!$AD$12</definedName>
    <definedName name="TL_VA_45_10">'[26]Top Lvl  Logic'!$AD$12</definedName>
    <definedName name="TL_VA_56">'[26]Top Lvl  Logic'!$AE$12</definedName>
    <definedName name="TL_VA_56_10">'[26]Top Lvl  Logic'!$AE$12</definedName>
    <definedName name="TL_VA_G6">'[26]Top Lvl  Logic'!$AF$12</definedName>
    <definedName name="TL_VA_G6_10">'[26]Top Lvl  Logic'!$AF$12</definedName>
    <definedName name="TL_VA_L0">'[26]Top Lvl  Logic'!$Y$12</definedName>
    <definedName name="TL_VA_L0_10">'[26]Top Lvl  Logic'!$Y$12</definedName>
    <definedName name="TL_VA_NA">'[26]Top Lvl  Logic'!$X$12</definedName>
    <definedName name="TL_VA_NA_10">'[26]Top Lvl  Logic'!$X$12</definedName>
    <definedName name="TL_VAL">'[26]Top Lvl  Logic'!$U$11</definedName>
    <definedName name="TL_VAL_10">'[26]Top Lvl  Logic'!$U$11</definedName>
    <definedName name="TL_Zst">[26]Summary!$E$9</definedName>
    <definedName name="TL_Zst_10">[26]Summary!$E$9</definedName>
    <definedName name="tmp_exExcel">'[107]NVA-300T返品リスト'!$A$1:$AA$6</definedName>
    <definedName name="Tolerance">#REF!</definedName>
    <definedName name="Tolerance_Range">#REF!</definedName>
    <definedName name="TOOL">#REF!</definedName>
    <definedName name="tools">#REF!</definedName>
    <definedName name="Total_Interest">#REF!</definedName>
    <definedName name="Total_Pay">#REF!</definedName>
    <definedName name="TOTAL_PLANNED_TEST_TIME">#REF!</definedName>
    <definedName name="TOTAL_PROG_YRS">#REF!</definedName>
    <definedName name="TotalCost">[21]Optimize!$L$16:$L$54</definedName>
    <definedName name="totalscrap">#REF!</definedName>
    <definedName name="TOUROKU">[24]WIBLE!$F$1</definedName>
    <definedName name="TP_12_SV">[75]Refrigerants!$B$14:$C$34</definedName>
    <definedName name="TP_134_SV">[75]Refrigerants!$K$14:$L$34</definedName>
    <definedName name="TP_CRDET">#REF!</definedName>
    <definedName name="Tray">[32]Spec!$B$18:$F$22</definedName>
    <definedName name="TRD">#REF!</definedName>
    <definedName name="TrialColumn">#REF!</definedName>
    <definedName name="triangle">#REF!</definedName>
    <definedName name="trisisclo" hidden="1">{#N/A,#N/A,TRUE,"Distribution";#N/A,#N/A,TRUE,"Fulfillment";#N/A,#N/A,TRUE,"Aged Backorders"}</definedName>
    <definedName name="TRP">'[108]URBANO P EST'!$Y$7</definedName>
    <definedName name="TRQ">#REF!</definedName>
    <definedName name="tryui" hidden="1">{#N/A,#N/A,TRUE,"Distribution";#N/A,#N/A,TRUE,"Fulfillment";#N/A,#N/A,TRUE,"Aged Backorders"}</definedName>
    <definedName name="TS">#REF!</definedName>
    <definedName name="TSG">#REF!</definedName>
    <definedName name="TSG.Reg">#REF!</definedName>
    <definedName name="TSGa">#REF!</definedName>
    <definedName name="TSGame">#REF!</definedName>
    <definedName name="TSGe">#REF!</definedName>
    <definedName name="TSGo">[35]OGSum!$A$7</definedName>
    <definedName name="TSGw">#REF!</definedName>
    <definedName name="TSS">#REF!</definedName>
    <definedName name="tttttttt" hidden="1">{#N/A,#N/A,TRUE,"Distribution";#N/A,#N/A,TRUE,"Fulfillment";#N/A,#N/A,TRUE,"Aged Backorders"}</definedName>
    <definedName name="tttttttttttttttttttttttttt" hidden="1">{#N/A,#N/A,TRUE,"Distribution";#N/A,#N/A,TRUE,"Fulfillment";#N/A,#N/A,TRUE,"Aged Backorders"}</definedName>
    <definedName name="TVL_0020_R_1B">#REF!</definedName>
    <definedName name="tVP">#REF!</definedName>
    <definedName name="TwoMonthsBack">#REF!</definedName>
    <definedName name="TXL">#N/A</definedName>
    <definedName name="ty">#REF!</definedName>
    <definedName name="Type">[38]EPR!$O$1:$O$8</definedName>
    <definedName name="TYU">#REF!</definedName>
    <definedName name="UAF_VP">#REF!</definedName>
    <definedName name="UAFoam">#REF!</definedName>
    <definedName name="UBS">#REF!</definedName>
    <definedName name="UCL">#REF!</definedName>
    <definedName name="UCLR">#REF!</definedName>
    <definedName name="UF_VP">#REF!</definedName>
    <definedName name="UFoam">#REF!</definedName>
    <definedName name="Unit_Years_Week">#REF!</definedName>
    <definedName name="upper_spec">#REF!</definedName>
    <definedName name="USD">'[85]UPPER BLOCK'!#REF!</definedName>
    <definedName name="v">#REF!</definedName>
    <definedName name="V_12">!G1</definedName>
    <definedName name="V04_">#REF!</definedName>
    <definedName name="V05_">#REF!</definedName>
    <definedName name="V06_">#REF!</definedName>
    <definedName name="V07_">#REF!</definedName>
    <definedName name="V08_">#REF!</definedName>
    <definedName name="V75_">#REF!</definedName>
    <definedName name="V78_">#REF!</definedName>
    <definedName name="V95_">#REF!</definedName>
    <definedName name="VAÄT_LIEÄU">"ATRAM"</definedName>
    <definedName name="ValidBOMRange">#REF!</definedName>
    <definedName name="ValidMaterialDatabaseC">'[109]MTL1'!$C$4:$E$500</definedName>
    <definedName name="Value">[47]Chart!$A$19:$A$39</definedName>
    <definedName name="Values_Entered">IF(Loan_Amount*Interest_Rate*Loan_Years*Loan_Start&gt;0,1,0)</definedName>
    <definedName name="vb">#REF!</definedName>
    <definedName name="vbn">#REF!</definedName>
    <definedName name="vcplq302">'[108]Comet Q202 Flash'!$A:$IV</definedName>
    <definedName name="vcplq302_col_match">'[108]Comet Q202 Flash'!$A$2:$IV$2</definedName>
    <definedName name="vcplq302_row_match">'[108]Comet Q202 Flash'!$A$1:$A$65536</definedName>
    <definedName name="vendor">[44]供应商!$A$1:$B$68</definedName>
    <definedName name="Ver.">[56]產品基本信息!$B$3</definedName>
    <definedName name="Version">[38]Contents!$G$2</definedName>
    <definedName name="Version0">[45]FP!$F$26</definedName>
    <definedName name="Version1">[45]FP!$F$30</definedName>
    <definedName name="Version2">[45]FP!$F$32</definedName>
    <definedName name="Version3">[45]FP!$F$34</definedName>
    <definedName name="Version4">[45]FP!$F$36</definedName>
    <definedName name="vfb">#REF!</definedName>
    <definedName name="vg">#REF!</definedName>
    <definedName name="viv" hidden="1">{#N/A,#N/A,TRUE,"Distribution";#N/A,#N/A,TRUE,"Fulfillment";#N/A,#N/A,TRUE,"Aged Backorders"}</definedName>
    <definedName name="viva" hidden="1">{#N/A,#N/A,TRUE,"Distribution";#N/A,#N/A,TRUE,"Fulfillment";#N/A,#N/A,TRUE,"Aged Backorders"}</definedName>
    <definedName name="Volumes">[21]Optimize!$BK$16:$BN$54</definedName>
    <definedName name="VVV">#REF!</definedName>
    <definedName name="w">#REF!</definedName>
    <definedName name="WARRANTY">#REF!</definedName>
    <definedName name="we">#REF!</definedName>
    <definedName name="WE_1">#N/A</definedName>
    <definedName name="web_data">#REF!</definedName>
    <definedName name="weeeeeeee">#REF!</definedName>
    <definedName name="wegghj">#REF!</definedName>
    <definedName name="WeightCalcMatrix">[21]Optimize!$BP$16:$BS$54</definedName>
    <definedName name="werker">#REF!</definedName>
    <definedName name="werker1">#REF!</definedName>
    <definedName name="WERS">[38]Glossary!$B$36</definedName>
    <definedName name="WH_BODY">"2201"</definedName>
    <definedName name="WH_NM">""</definedName>
    <definedName name="WH_NO">"2201"</definedName>
    <definedName name="white">[80]!white</definedName>
    <definedName name="wk18st13c">#REF!</definedName>
    <definedName name="wk18st13nc">#REF!</definedName>
    <definedName name="wk18st14c">#REF!</definedName>
    <definedName name="wk18st14nc">#REF!</definedName>
    <definedName name="wk18st15c">#REF!</definedName>
    <definedName name="wk18st15nc">#REF!</definedName>
    <definedName name="wk18st19c">#REF!</definedName>
    <definedName name="wk18st19nc">#REF!</definedName>
    <definedName name="wk18st20c">#REF!</definedName>
    <definedName name="wk18st20nc">#REF!</definedName>
    <definedName name="wk18st21c">#REF!</definedName>
    <definedName name="wk18st21nc">#REF!</definedName>
    <definedName name="wk18st25c">#REF!</definedName>
    <definedName name="wk18st25nc">#REF!</definedName>
    <definedName name="wk18st26c">#REF!</definedName>
    <definedName name="wk18st26nc">#REF!</definedName>
    <definedName name="wk18st27c">#REF!</definedName>
    <definedName name="wk18st27nc">#REF!</definedName>
    <definedName name="wk18st28c">#REF!</definedName>
    <definedName name="wk18st29c">#REF!</definedName>
    <definedName name="wk18st30c">#REF!</definedName>
    <definedName name="wk19st13c">#REF!</definedName>
    <definedName name="wk19st14c">#REF!</definedName>
    <definedName name="wk19st15c">#REF!</definedName>
    <definedName name="wk19st19c">#REF!</definedName>
    <definedName name="wk19st20c">#REF!</definedName>
    <definedName name="wk19st21c">#REF!</definedName>
    <definedName name="wk19st25c">#REF!</definedName>
    <definedName name="wk19st26c">#REF!</definedName>
    <definedName name="wk19st27c">#REF!</definedName>
    <definedName name="wk19st28c">#REF!</definedName>
    <definedName name="wk19st29c">#REF!</definedName>
    <definedName name="wk19st30c">#REF!</definedName>
    <definedName name="wk20st13c">#REF!</definedName>
    <definedName name="wk20st15c">#REF!</definedName>
    <definedName name="wk20st16c">#REF!</definedName>
    <definedName name="wk20st19c">#REF!</definedName>
    <definedName name="wk20st21c">#REF!</definedName>
    <definedName name="wk20st22c">#REF!</definedName>
    <definedName name="wk20st23c">#REF!</definedName>
    <definedName name="wk20st24c">#REF!</definedName>
    <definedName name="wk20st26c">#REF!</definedName>
    <definedName name="wk20st27c">#REF!</definedName>
    <definedName name="wk20st28c">#REF!</definedName>
    <definedName name="wk20st29c">#REF!</definedName>
    <definedName name="wk20st31c">#REF!</definedName>
    <definedName name="wk20st32c">#REF!</definedName>
    <definedName name="wk20st33c">#REF!</definedName>
    <definedName name="wk20st34c">#REF!</definedName>
    <definedName name="wk20st35c">#REF!</definedName>
    <definedName name="wk21st13c">#REF!</definedName>
    <definedName name="wk21st14c">#REF!</definedName>
    <definedName name="wk21st15c">#REF!</definedName>
    <definedName name="wk21st16c">#REF!</definedName>
    <definedName name="wk21st17c">#REF!</definedName>
    <definedName name="wk21st18c">#REF!</definedName>
    <definedName name="wk21st20c">#REF!</definedName>
    <definedName name="wk21st21c">#REF!</definedName>
    <definedName name="wk21st22c">#REF!</definedName>
    <definedName name="wk21st23c">#REF!</definedName>
    <definedName name="wk21st24c">#REF!</definedName>
    <definedName name="wk21st25c">#REF!</definedName>
    <definedName name="wk21st26c">#REF!</definedName>
    <definedName name="wk21st27c">#REF!</definedName>
    <definedName name="wk21st28c">#REF!</definedName>
    <definedName name="wk21st29c">#REF!</definedName>
    <definedName name="wk21st30c">#REF!</definedName>
    <definedName name="wk21st31c">#REF!</definedName>
    <definedName name="wk21st32c">#REF!</definedName>
    <definedName name="wk21st33c">#REF!</definedName>
    <definedName name="wk21st34c">#REF!</definedName>
    <definedName name="wk21st35c">#REF!</definedName>
    <definedName name="wk21st36c">#REF!</definedName>
    <definedName name="wk22st13c">#REF!</definedName>
    <definedName name="wk22st14c">#REF!</definedName>
    <definedName name="wk22st15c">#REF!</definedName>
    <definedName name="wk22st16c">#REF!</definedName>
    <definedName name="wk22st17c">#REF!</definedName>
    <definedName name="wk22st18c">#REF!</definedName>
    <definedName name="wk22st22c">#REF!</definedName>
    <definedName name="wk22st23c">#REF!</definedName>
    <definedName name="wk22st24c">#REF!</definedName>
    <definedName name="wk22st28c">#REF!</definedName>
    <definedName name="wk22st29c">#REF!</definedName>
    <definedName name="wk22st30c">#REF!</definedName>
    <definedName name="wk22st31c">#REF!</definedName>
    <definedName name="wk22st32c">#REF!</definedName>
    <definedName name="wk22st33c">#REF!</definedName>
    <definedName name="wk22st34c">#REF!</definedName>
    <definedName name="wk22st35c">#REF!</definedName>
    <definedName name="wk22st36c">#REF!</definedName>
    <definedName name="wk23st13c">#REF!</definedName>
    <definedName name="wk23st17c">#REF!</definedName>
    <definedName name="wk23st18c">#REF!</definedName>
    <definedName name="wk23st20c">#REF!</definedName>
    <definedName name="wk23st21c">#REF!</definedName>
    <definedName name="wk23st22c">#REF!</definedName>
    <definedName name="wk23st23c">#REF!</definedName>
    <definedName name="wk23st24c">#REF!</definedName>
    <definedName name="wk23st29c">#REF!</definedName>
    <definedName name="wk23st32c">#REF!</definedName>
    <definedName name="wk23st36c">#REF!</definedName>
    <definedName name="wk24st13c">#REF!</definedName>
    <definedName name="wk24st14c">#REF!</definedName>
    <definedName name="wk24st15c">#REF!</definedName>
    <definedName name="wk24st16c">#REF!</definedName>
    <definedName name="wk24st17c">#REF!</definedName>
    <definedName name="wk24st18c">#REF!</definedName>
    <definedName name="wk24st19c">#REF!</definedName>
    <definedName name="wk24st20c">#REF!</definedName>
    <definedName name="wk24st21c">#REF!</definedName>
    <definedName name="wk24st22c">#REF!</definedName>
    <definedName name="wk24st23c">#REF!</definedName>
    <definedName name="wk24st24c">#REF!</definedName>
    <definedName name="wk24st25c">#REF!</definedName>
    <definedName name="wk24st26c">#REF!</definedName>
    <definedName name="wk24st27c">#REF!</definedName>
    <definedName name="wk24st28c">#REF!</definedName>
    <definedName name="wk24st29c">#REF!</definedName>
    <definedName name="wk24st30c">#REF!</definedName>
    <definedName name="wk24st31c">#REF!</definedName>
    <definedName name="wk24st32c">#REF!</definedName>
    <definedName name="wk24st33c">#REF!</definedName>
    <definedName name="wk24st34c">#REF!</definedName>
    <definedName name="wk24st35c">#REF!</definedName>
    <definedName name="wk24st36c">#REF!</definedName>
    <definedName name="wk25st13c">#REF!</definedName>
    <definedName name="wk25st14c">#REF!</definedName>
    <definedName name="wk25st15c">#REF!</definedName>
    <definedName name="wk25st16c">#REF!</definedName>
    <definedName name="wk25st17c">#REF!</definedName>
    <definedName name="wk25st18c">#REF!</definedName>
    <definedName name="wk25st21c">#REF!</definedName>
    <definedName name="wk25st23c">#REF!</definedName>
    <definedName name="wk25st24c">#REF!</definedName>
    <definedName name="wk25st25c">#REF!</definedName>
    <definedName name="wk25st26c">#REF!</definedName>
    <definedName name="wk25st27c">#REF!</definedName>
    <definedName name="wk25st28c">#REF!</definedName>
    <definedName name="wk25st29c">#REF!</definedName>
    <definedName name="wk25st30c">#REF!</definedName>
    <definedName name="wk25st31c">#REF!</definedName>
    <definedName name="wk25st32c">#REF!</definedName>
    <definedName name="wk25st33c">#REF!</definedName>
    <definedName name="wk25st34c">#REF!</definedName>
    <definedName name="wk25st35c">#REF!</definedName>
    <definedName name="wk25st36c">#REF!</definedName>
    <definedName name="wk26st13c">#REF!</definedName>
    <definedName name="wk26st14c">#REF!</definedName>
    <definedName name="wk26st16c">#REF!</definedName>
    <definedName name="wk26st19c">#REF!</definedName>
    <definedName name="wk26st20c">#REF!</definedName>
    <definedName name="wk26st21c">#REF!</definedName>
    <definedName name="wk26st22c">#REF!</definedName>
    <definedName name="wk26st23c">#REF!</definedName>
    <definedName name="wk26st24c">#REF!</definedName>
    <definedName name="wk26st25c">#REF!</definedName>
    <definedName name="wk26st26c">#REF!</definedName>
    <definedName name="wk26st27c">#REF!</definedName>
    <definedName name="wk26st28c">#REF!</definedName>
    <definedName name="wk26st29c">#REF!</definedName>
    <definedName name="wk26st30c">#REF!</definedName>
    <definedName name="wk26st31c">#REF!</definedName>
    <definedName name="wk26st32c">#REF!</definedName>
    <definedName name="wk26st33c">#REF!</definedName>
    <definedName name="wk26st34c">#REF!</definedName>
    <definedName name="wk26st35c">#REF!</definedName>
    <definedName name="wk26st36c">#REF!</definedName>
    <definedName name="wk27st13c">#REF!</definedName>
    <definedName name="wk27st14c">#REF!</definedName>
    <definedName name="wk27st15c">#REF!</definedName>
    <definedName name="wk27st16c">#REF!</definedName>
    <definedName name="wk27st17c">#REF!</definedName>
    <definedName name="wk27st18c">#REF!</definedName>
    <definedName name="wk27st19c">#REF!</definedName>
    <definedName name="wk27st20c">#REF!</definedName>
    <definedName name="wk27st21c">#REF!</definedName>
    <definedName name="wk27st22c">#REF!</definedName>
    <definedName name="wk27st23c">#REF!</definedName>
    <definedName name="wk27st24c">#REF!</definedName>
    <definedName name="wk27st25c">#REF!</definedName>
    <definedName name="wk27st26c">#REF!</definedName>
    <definedName name="wk27st27c">#REF!</definedName>
    <definedName name="wk27st28c">#REF!</definedName>
    <definedName name="wk27st31c">#REF!</definedName>
    <definedName name="wk27st32c">#REF!</definedName>
    <definedName name="wk27st33c">#REF!</definedName>
    <definedName name="wk27st34c">#REF!</definedName>
    <definedName name="wk27st35c">#REF!</definedName>
    <definedName name="wk27st36c">#REF!</definedName>
    <definedName name="wk28st15c">#REF!</definedName>
    <definedName name="wk28st16c">#REF!</definedName>
    <definedName name="wk28st17c">#REF!</definedName>
    <definedName name="wk28st18c">#REF!</definedName>
    <definedName name="wk28st19c">#REF!</definedName>
    <definedName name="wk28st20c">#REF!</definedName>
    <definedName name="wk28st21c">#REF!</definedName>
    <definedName name="wk28st22c">#REF!</definedName>
    <definedName name="wk28st23c">#REF!</definedName>
    <definedName name="wk28st24c">#REF!</definedName>
    <definedName name="wk28st25c">#REF!</definedName>
    <definedName name="wk28st26c">#REF!</definedName>
    <definedName name="wk28st27c">#REF!</definedName>
    <definedName name="wk28st28c">#REF!</definedName>
    <definedName name="wk28st29c">#REF!</definedName>
    <definedName name="wk28st30c">#REF!</definedName>
    <definedName name="wk28st31c">#REF!</definedName>
    <definedName name="wk28st32c">#REF!</definedName>
    <definedName name="wk28st33c">#REF!</definedName>
    <definedName name="wk28st34c">#REF!</definedName>
    <definedName name="wk29st14c">#REF!</definedName>
    <definedName name="wk29st15c">#REF!</definedName>
    <definedName name="wk29st16c">#REF!</definedName>
    <definedName name="wk29st20c">#REF!</definedName>
    <definedName name="wk29st21c">#REF!</definedName>
    <definedName name="wk29st25c">#REF!</definedName>
    <definedName name="wk29st26c">#REF!</definedName>
    <definedName name="wk29st29c">#REF!</definedName>
    <definedName name="wk29st32c">#REF!</definedName>
    <definedName name="wk29st33c">#REF!</definedName>
    <definedName name="wk29st34c">#REF!</definedName>
    <definedName name="wk29st35c">#REF!</definedName>
    <definedName name="wk29st36c">#REF!</definedName>
    <definedName name="wk30st14c">#REF!</definedName>
    <definedName name="wk30st16c">#REF!</definedName>
    <definedName name="wk30st20c">#REF!</definedName>
    <definedName name="wk30st21c">#REF!</definedName>
    <definedName name="wk30st23c">#REF!</definedName>
    <definedName name="wk30st25c">#REF!</definedName>
    <definedName name="wk30st28c">#REF!</definedName>
    <definedName name="wk30st29c">#REF!</definedName>
    <definedName name="wk31st15c">#REF!</definedName>
    <definedName name="wk31st19c">#REF!</definedName>
    <definedName name="wk31st20c">#REF!</definedName>
    <definedName name="wk31st22c">#REF!</definedName>
    <definedName name="wk31st23c">#REF!</definedName>
    <definedName name="wk31st24c">#REF!</definedName>
    <definedName name="wk31st27c">#REF!</definedName>
    <definedName name="wk31st30c">#REF!</definedName>
    <definedName name="wk32st13c">#REF!</definedName>
    <definedName name="wk32st21c">#REF!</definedName>
    <definedName name="wk32st26c">#REF!</definedName>
    <definedName name="wk32st28c">#REF!</definedName>
    <definedName name="wk32st29c">#REF!</definedName>
    <definedName name="wk32st30c">#REF!</definedName>
    <definedName name="wk32st31c">#REF!</definedName>
    <definedName name="wk32st32c">#REF!</definedName>
    <definedName name="wk32st33c">#REF!</definedName>
    <definedName name="wk32st34c">#REF!</definedName>
    <definedName name="wk32st35c">#REF!</definedName>
    <definedName name="wk32st36c">#REF!</definedName>
    <definedName name="wk33st14c">#REF!</definedName>
    <definedName name="wk33st31c">#REF!</definedName>
    <definedName name="wlw">#REF!</definedName>
    <definedName name="WM99_APD">#REF!</definedName>
    <definedName name="WM99_EMEA">#REF!</definedName>
    <definedName name="WM99_GCD">#REF!</definedName>
    <definedName name="WM99_JP">#REF!</definedName>
    <definedName name="WM99_LA">#REF!</definedName>
    <definedName name="WM99_NA">#REF!</definedName>
    <definedName name="WORK">#REF!</definedName>
    <definedName name="wrn.AugFlsh." hidden="1">{"PG1",#N/A,FALSE,"AugFlashTemplate";"PG2",#N/A,FALSE,"AugFlashTemplate"}</definedName>
    <definedName name="wrn.jes" hidden="1">{#N/A,#N/A,TRUE,"Out-Month "}</definedName>
    <definedName name="wrn.jes." hidden="1">{#N/A,#N/A,TRUE,"Out-Month "}</definedName>
    <definedName name="wrn.jesadakorn" hidden="1">{#N/A,#N/A,TRUE,"Sheet1";#N/A,#N/A,TRUE,"Sheet1";#N/A,#N/A,TRUE,"Sheet1";#N/A,#N/A,TRUE,"Sheet1";#N/A,#N/A,TRUE,"Sheet1"}</definedName>
    <definedName name="wrn.JESADAKORN." hidden="1">{#N/A,#N/A,TRUE,"Sheet1";#N/A,#N/A,TRUE,"Sheet1";#N/A,#N/A,TRUE,"Sheet1";#N/A,#N/A,TRUE,"Sheet1";#N/A,#N/A,TRUE,"Sheet1"}</definedName>
    <definedName name="wrn.PF1125" hidden="1">{#N/A,#N/A,FALSE,"Signature Page";#N/A,#N/A,FALSE,"Revision Summary";#N/A,#N/A,FALSE,"PROCESS FLOW";#N/A,#N/A,FALSE,"FMEA Worksheet"}</definedName>
    <definedName name="wrn.PF1125." hidden="1">{#N/A,#N/A,FALSE,"Signature Page";#N/A,#N/A,FALSE,"Revision Summary";#N/A,#N/A,FALSE,"PROCESS FLOW";#N/A,#N/A,FALSE,"FMEA Worksheet"}</definedName>
    <definedName name="wrn.pf1125.fd" hidden="1">{#N/A,#N/A,FALSE,"Signature Page";#N/A,#N/A,FALSE,"Revision Summary";#N/A,#N/A,FALSE,"PROCESS FLOW";#N/A,#N/A,FALSE,"FMEA Worksheet"}</definedName>
    <definedName name="wrn.QTR._.1._.LOOK." hidden="1">{"WSQ1",#N/A,FALSE,"WRK P&amp;L -Qtr";"Q1ECG",#N/A,FALSE,"ECG P&amp;L -Qtr";"SRVQ1",#N/A,FALSE,"Server P&amp;L -Qtr";"Q1OPT",#N/A,FALSE,"Server Options P&amp;L -Qtr";"SOPSQ1",#N/A,FALSE,"SOPs P&amp;L -Qtr"}</definedName>
    <definedName name="wrn.SHIPMENTS." hidden="1">{#N/A,#N/A,FALSE,"JANLN2"}</definedName>
    <definedName name="wrn.TEST." hidden="1">{"USAGE",#N/A,FALSE,"USAGE (2)"}</definedName>
    <definedName name="Wtd_Merit">#REF!</definedName>
    <definedName name="ww">#REF!</definedName>
    <definedName name="ww.augflsh" hidden="1">{"PG1",#N/A,FALSE,"AugFlashTemplate";"PG2",#N/A,FALSE,"AugFlashTemplate"}</definedName>
    <definedName name="WWops">#REF!</definedName>
    <definedName name="wwtr" hidden="1">{#N/A,#N/A,TRUE,"Distribution";#N/A,#N/A,TRUE,"Fulfillment";#N/A,#N/A,TRUE,"Aged Backorders"}</definedName>
    <definedName name="www">#REF!</definedName>
    <definedName name="x">'[9]#BEZUG'!$A$16172</definedName>
    <definedName name="x_doublebar">#REF!</definedName>
    <definedName name="X05_">#REF!</definedName>
    <definedName name="X06_">#REF!</definedName>
    <definedName name="X72H046LineDft">'[110]72HX'!$F$921</definedName>
    <definedName name="X72H048LineDft">'[110]72HX'!$K$921</definedName>
    <definedName name="X72H051LineDft">'[110]72HX'!$U$921</definedName>
    <definedName name="X72H055LineDft">'[110]72HX'!$AE$921</definedName>
    <definedName name="X72H056LineDft">'[110]72HX'!$AJ$921</definedName>
    <definedName name="X72H057LineDft">'[110]72HX'!$AO$921</definedName>
    <definedName name="X72H058LineDft">#REF!</definedName>
    <definedName name="X72H058TotOkNo">#REF!</definedName>
    <definedName name="X72H058TotSftNo">'[110]72HX'!#REF!</definedName>
    <definedName name="X72H063LineDft">'[110]72HX'!$AT$921</definedName>
    <definedName name="X72H067LineDft">'[110]72HX'!$BD$921</definedName>
    <definedName name="X72H069LineDft">'[110]72HX'!$BI$921</definedName>
    <definedName name="X72H072LineDft">'[110]72HX'!$BN$921</definedName>
    <definedName name="X75E004LineDft">'[110]75EX'!$F$921</definedName>
    <definedName name="X75E005LineDft">'[110]75EX'!$K$921</definedName>
    <definedName name="X75E006LineDft">'[110]75EX'!$P$921</definedName>
    <definedName name="X75E008LineDft">'[110]75EX'!$U$921</definedName>
    <definedName name="X75E009LineDft">'[110]75EX'!$Z$921</definedName>
    <definedName name="X75E010LineDft">'[110]75EX'!$AJ$921</definedName>
    <definedName name="X75E011LineDft">'[110]75EX'!$AO$921</definedName>
    <definedName name="X75E012LineDft">'[110]75EX'!$AT$921</definedName>
    <definedName name="X75E013LineDft">'[110]75EX'!$AY$921</definedName>
    <definedName name="X75E014LineDft">'[110]75EX'!$BD$921</definedName>
    <definedName name="X75E015LineDft">'[110]75EX'!$BI$921</definedName>
    <definedName name="X75E016LineDft">'[110]75EX'!$BN$921</definedName>
    <definedName name="X75E017LineDft">'[110]75EX'!$BS$921</definedName>
    <definedName name="X75E018LineDft">#REF!</definedName>
    <definedName name="X75E018TotOkNo">#REF!</definedName>
    <definedName name="X75E018TotSftNo">'[110]75EX'!#REF!</definedName>
    <definedName name="X75E019LineDft">'[110]75EX'!$BX$921</definedName>
    <definedName name="XbarDiff">#REF!</definedName>
    <definedName name="Xbars">#REF!</definedName>
    <definedName name="XbarsA">#REF!</definedName>
    <definedName name="XbarsB">#REF!</definedName>
    <definedName name="XbarsC">#REF!</definedName>
    <definedName name="xc">#REF!</definedName>
    <definedName name="XCCT">0.5</definedName>
    <definedName name="xcnjwkmkdeolc">#REF!</definedName>
    <definedName name="xdh" hidden="1">{#N/A,#N/A,TRUE,"Distribution";#N/A,#N/A,TRUE,"Fulfillment";#N/A,#N/A,TRUE,"Aged Backorders"}</definedName>
    <definedName name="xh" hidden="1">{#N/A,#N/A,TRUE,"Distribution";#N/A,#N/A,TRUE,"Fulfillment";#N/A,#N/A,TRUE,"Aged Backorders"}</definedName>
    <definedName name="xiao">#REF!</definedName>
    <definedName name="xin">#REF!</definedName>
    <definedName name="xinghaojingyingti">#REF!</definedName>
    <definedName name="XPRESS">#REF!</definedName>
    <definedName name="XPRESSSF">#REF!</definedName>
    <definedName name="XTEST" hidden="1">{#N/A,#N/A,FALSE,"JANLN2"}</definedName>
    <definedName name="xy">'[9]#BEZUG'!$A$16172</definedName>
    <definedName name="xyy">'[9]#BEZUG'!$A$8612</definedName>
    <definedName name="xz">#REF!</definedName>
    <definedName name="Y">'[110]Total Financials'!#REF!</definedName>
    <definedName name="Y72H017LineDft">'[110]72HY'!$F$921</definedName>
    <definedName name="Y72H028LineDft">'[110]72HY'!$K$921</definedName>
    <definedName name="Y72H030LineDft">'[110]72HY'!$U$921</definedName>
    <definedName name="Y72H032LineDft">'[110]72HY'!$Z$921</definedName>
    <definedName name="Y72H033LineDft">'[110]72HY'!$AE$921</definedName>
    <definedName name="Y72H035LineDft">'[110]72HY'!$AJ$921</definedName>
    <definedName name="Y75E001LineDft">'[110]75EY'!$F$921</definedName>
    <definedName name="Y75E004LineDft">'[110]75EY'!$K$921</definedName>
    <definedName name="Y75E005LineDft">'[110]75EY'!$P$921</definedName>
    <definedName name="Y75E006LineDft">'[110]75EY'!$U$921</definedName>
    <definedName name="Y75E007LineDft">'[110]75EY'!$Z$921</definedName>
    <definedName name="Y75E008LineDft">'[110]75EY'!$AE$921</definedName>
    <definedName name="Y75E009LineDft">'[110]75EY'!$AJ$921</definedName>
    <definedName name="Y75E010LineDft">'[110]75EY'!$AO$921</definedName>
    <definedName name="Y75E011LineDft">'[110]75EY'!$AT$921</definedName>
    <definedName name="Y75E012LineDft">'[110]75EY'!$AY$921</definedName>
    <definedName name="Y75E013LineDft">'[110]75EY'!$BD$921</definedName>
    <definedName name="Y75E013TotOkNo">#REF!</definedName>
    <definedName name="Y75E013TotSftNo">#REF!</definedName>
    <definedName name="Y75E014LineDft">'[110]75EY'!$BI$921</definedName>
    <definedName name="Y75E015LineDft">'[110]75EY'!$BN$921</definedName>
    <definedName name="YCKO">#REF!</definedName>
    <definedName name="YEAR">#REF!</definedName>
    <definedName name="Year_Rev_GM">#REF!</definedName>
    <definedName name="Yearly_Prod._M">[21]Optimize!$AB$58</definedName>
    <definedName name="YesFormula">#REF!</definedName>
    <definedName name="YL">#REF!</definedName>
    <definedName name="yoy">'[30]Comet yoy'!$A:$IV</definedName>
    <definedName name="yoy_col_match">'[30]Comet yoy'!$A$2:$IV$2</definedName>
    <definedName name="yoy_row_match">'[30]Comet yoy'!$A$1:$A$65536</definedName>
    <definedName name="yoyo" hidden="1">{#N/A,#N/A,TRUE,"Distribution";#N/A,#N/A,TRUE,"Fulfillment";#N/A,#N/A,TRUE,"Aged Backorders"}</definedName>
    <definedName name="YR_GT_9908">#REF!</definedName>
    <definedName name="YrFnPull">#REF!</definedName>
    <definedName name="YRS_of_benefit">'[36]Program Inputs'!$C$17</definedName>
    <definedName name="YSKIM">#REF!</definedName>
    <definedName name="YSLEE">#REF!</definedName>
    <definedName name="YWCHO">#REF!</definedName>
    <definedName name="YY">#REF!</definedName>
    <definedName name="YYMM">#N/A</definedName>
    <definedName name="YYYYY">#REF!</definedName>
    <definedName name="yyyyyyyyy" hidden="1">{#N/A,#N/A,TRUE,"Distribution";#N/A,#N/A,TRUE,"Fulfillment";#N/A,#N/A,TRUE,"Aged Backorders"}</definedName>
    <definedName name="z">#REF!</definedName>
    <definedName name="Z_06F09077_BC0A_4AA8_91FD_6B0C1D8C2ACC_.wvu.Cols" hidden="1">#REF!,#REF!,#REF!,#REF!</definedName>
    <definedName name="Z_06F09077_BC0A_4AA8_91FD_6B0C1D8C2ACC_.wvu.FilterData" hidden="1">#REF!</definedName>
    <definedName name="Z_673E9BB3_A2C0_4706_981F_F3580A480104_.wvu.FilterData" hidden="1">#REF!</definedName>
    <definedName name="ZA">#REF!</definedName>
    <definedName name="zaw">#REF!</definedName>
    <definedName name="zb">#REF!</definedName>
    <definedName name="ZC_NO_B">"WJG"</definedName>
    <definedName name="ZC_NO_H">"WJG"</definedName>
    <definedName name="zd">#REF!</definedName>
    <definedName name="zeitbe">#REF!</definedName>
    <definedName name="zeitbe1">#REF!</definedName>
    <definedName name="zeitbeschr">#REF!</definedName>
    <definedName name="zeiten">#REF!</definedName>
    <definedName name="zeiten1">#REF!</definedName>
    <definedName name="ZeitenBE">#REF!</definedName>
    <definedName name="ZF">#REF!</definedName>
    <definedName name="zhjvhah" hidden="1">{#N/A,#N/A,TRUE,"Distribution";#N/A,#N/A,TRUE,"Fulfillment";#N/A,#N/A,TRUE,"Aged Backorders"}</definedName>
    <definedName name="zsc">#REF!</definedName>
    <definedName name="zx">#REF!</definedName>
    <definedName name="zxxcd">'[9]#BEZUG'!#REF!</definedName>
    <definedName name="ZZ">#REF!</definedName>
    <definedName name="ZZZ">#REF!</definedName>
    <definedName name="ああ">#REF!</definedName>
    <definedName name="キベツ台数">#REF!</definedName>
    <definedName name="く" hidden="1">{"'打点割り振り (2)'!$A$1:$G$35"}</definedName>
    <definedName name="クエリ2">#REF!</definedName>
    <definedName name="ｽｸﾗｯﾌﾟ1">#REF!</definedName>
    <definedName name="ｽｸﾗｯﾌﾟ2">#REF!</definedName>
    <definedName name="ファイル閉">[111]!ファイル閉</definedName>
    <definedName name="ﾌﾞﾂﾘｭｳB">#REF!</definedName>
    <definedName name="ﾌﾞﾂﾘｭｳU">#REF!</definedName>
    <definedName name="ﾛｳﾑﾋB">#REF!</definedName>
    <definedName name="ﾛｳﾑﾋU">#REF!</definedName>
    <definedName name="เดฟเ">#REF!</definedName>
    <definedName name="กกกก">[32]Spec!$B$48:$F$50</definedName>
    <definedName name="ดกฟด" hidden="1">{#N/A,#N/A,FALSE,"Signature Page";#N/A,#N/A,FALSE,"Revision Summary";#N/A,#N/A,FALSE,"PROCESS FLOW";#N/A,#N/A,FALSE,"FMEA Worksheet"}</definedName>
    <definedName name="หดเห" hidden="1">{#N/A,#N/A,TRUE,"Out-Month "}</definedName>
    <definedName name="阿">#REF!</definedName>
    <definedName name="啊啊啊" hidden="1">{#N/A,#N/A,TRUE,"Distribution";#N/A,#N/A,TRUE,"Fulfillment";#N/A,#N/A,TRUE,"Aged Backorders"}</definedName>
    <definedName name="按照">'[10]4 审核发现描述'!#REF!</definedName>
    <definedName name="暗暗">#REF!</definedName>
    <definedName name="凹陷">#REF!</definedName>
    <definedName name="板厚database">#REF!</definedName>
    <definedName name="板厚databaseei">#REF!</definedName>
    <definedName name="办公用集装箱数量">'[64]01_宏命令库'!$F$44</definedName>
    <definedName name="办公用集装箱月数">'[64]01_宏命令库'!$F$46</definedName>
    <definedName name="备件比例">'[64]01_宏命令库'!$F$58</definedName>
    <definedName name="标准化">[112]改善路径!#REF!</definedName>
    <definedName name="表名">"Dummy"</definedName>
    <definedName name="冰箱">#REF!</definedName>
    <definedName name="材料名称">[113]自制件材料价格!$A$4:$A$19</definedName>
    <definedName name="采购订单序时簿">#REF!</definedName>
    <definedName name="策略11111">#REF!</definedName>
    <definedName name="策略1234">#REF!</definedName>
    <definedName name="叉车租赁天数">'[64]01_宏命令库'!$F$36</definedName>
    <definedName name="구분">#N/A</definedName>
    <definedName name="产品来源1">#REF!</definedName>
    <definedName name="产业线">[114]Sheet3!$A$1:$IV$1</definedName>
    <definedName name="成本2">'[10]4 审核发现描述'!#REF!</definedName>
    <definedName name="成本21">'[10]4 审核发现描述'!#REF!</definedName>
    <definedName name="급수">#REF!</definedName>
    <definedName name="기타계">#N/A</definedName>
    <definedName name="기타무료">#N/A</definedName>
    <definedName name="기타유료">#N/A</definedName>
    <definedName name="大多数">[113]XL4Poppy!$A$15</definedName>
    <definedName name="大连空调">#REF!</definedName>
    <definedName name="单车运输价格">'[64]01_宏命令库'!$F$34</definedName>
    <definedName name="的">#REF!</definedName>
    <definedName name="的输入法">#REF!</definedName>
    <definedName name="电厨">#REF!</definedName>
    <definedName name="电商新机会">#REF!</definedName>
    <definedName name="吊车租赁天数">'[64]01_宏命令库'!$F$38</definedName>
    <definedName name="定单">#REF!</definedName>
    <definedName name="対策">[115]Tﾁｬｰﾄ!$N$18:$U$18</definedName>
    <definedName name="呃呃呃">#REF!</definedName>
    <definedName name="二">#REF!</definedName>
    <definedName name="二级计划执行1" hidden="1">{#N/A,#N/A,TRUE,"Distribution";#N/A,#N/A,TRUE,"Fulfillment";#N/A,#N/A,TRUE,"Aged Backorders"}</definedName>
    <definedName name="反面泛用機著裝零件">#REF!</definedName>
    <definedName name="返品申告">#REF!</definedName>
    <definedName name="风险金比例">'[64]01_宏命令库'!$F$54</definedName>
    <definedName name="个">#REF!</definedName>
    <definedName name="更名">#REF!</definedName>
    <definedName name="更名2">#REF!</definedName>
    <definedName name="工程">"工程客单"</definedName>
    <definedName name="工程不良">'[10]4 审核发现描述'!#REF!</definedName>
    <definedName name="工程不良11.17_B9">#REF!</definedName>
    <definedName name="工程不良技改台账">[116]未闭环!#REF!</definedName>
    <definedName name="工作">#REF!</definedName>
    <definedName name="古">#REF!</definedName>
    <definedName name="関連ファイル読込">[111]!関連ファイル読込</definedName>
    <definedName name="贵州">#REF!</definedName>
    <definedName name="내근계">#N/A</definedName>
    <definedName name="내근무료">#N/A</definedName>
    <definedName name="내근유료">#N/A</definedName>
    <definedName name="国美">#REF!</definedName>
    <definedName name="海尔CCT_青岛_通讯有限公司">#REF!</definedName>
    <definedName name="海尔通讯产品2005_1到2005_7经营费用工贸费用预算完成总结汇总">#REF!</definedName>
    <definedName name="合肥">#REF!</definedName>
    <definedName name="合肥波轮">#REF!</definedName>
    <definedName name="汇总">#REF!</definedName>
    <definedName name="火">#REF!</definedName>
    <definedName name="机制">[112]改善路径!#REF!</definedName>
    <definedName name="集装箱需求数量">'[64]01_宏命令库'!$F$40</definedName>
    <definedName name="集装箱租赁月数">'[64]01_宏命令库'!$F$42</definedName>
    <definedName name="记损统计表3">#REF!</definedName>
    <definedName name="家居生态">#REF!</definedName>
    <definedName name="検討等">[102]ＴＦ関連Ｐｒｊ日程表!#REF!</definedName>
    <definedName name="見積依頼">#REF!</definedName>
    <definedName name="胶南">#REF!</definedName>
    <definedName name="胶州">#REF!</definedName>
    <definedName name="解雄偉">#REF!</definedName>
    <definedName name="金">#REF!</definedName>
    <definedName name="进度">#REF!</definedName>
    <definedName name="京东">#REF!</definedName>
    <definedName name="精益">[112]改善路径!#REF!</definedName>
    <definedName name="就3">#REF!</definedName>
    <definedName name="卡车需求数量">'[64]01_宏命令库'!$F$32</definedName>
    <definedName name="烤箱">[63]数据输入!#REF!</definedName>
    <definedName name="空调">#REF!</definedName>
    <definedName name="奎">#REF!</definedName>
    <definedName name="冷柜">#REF!</definedName>
    <definedName name="联盟">#REF!</definedName>
    <definedName name="도면">#REF!</definedName>
    <definedName name="民族">[117]Sheet2!$F$2:$F$55</definedName>
    <definedName name="模具数量分区">IF(Loan_Amount*Interest_Rate*Loan_Years*Loan_Start&gt;0,1,0)</definedName>
    <definedName name="模块化">[112]改善路径!#REF!</definedName>
    <definedName name="模块自定义模板2020.12.12">OFFSET(Full_Print,0,0,Last_Row)</definedName>
    <definedName name="木">#REF!</definedName>
    <definedName name="期初餘額">#REF!</definedName>
    <definedName name="企画書" hidden="1">{"'打点割り振り (2)'!$A$1:$G$35"}</definedName>
    <definedName name="青岛">#REF!</definedName>
    <definedName name="青岛波轮">#REF!</definedName>
    <definedName name="青岛滚筒">#REF!</definedName>
    <definedName name="区位">#REF!</definedName>
    <definedName name="取消" hidden="1">{#N/A,#N/A,TRUE,"Distribution";#N/A,#N/A,TRUE,"Fulfillment";#N/A,#N/A,TRUE,"Aged Backorders"}</definedName>
    <definedName name="日">'[10]4 审核发现描述'!#REF!</definedName>
    <definedName name="设备价格总价">#REF!</definedName>
    <definedName name="省人维度">#REF!</definedName>
    <definedName name="是">[118]未闭环!#REF!</definedName>
    <definedName name="是否需要证明核查">[119]Sheet2!$X$2:$X$3</definedName>
    <definedName name="收入">[120]目标体系横轴矩阵!$B$7,[120]目标体系横轴矩阵!$C$11,[120]目标体系横轴矩阵!$B$14+[120]目标体系横轴矩阵!$D$19,[120]目标体系横轴矩阵!$C$24,[120]目标体系横轴矩阵!$B$14,[120]目标体系横轴矩阵!$B$21,[120]目标体系横轴矩阵!$C$10,[120]目标体系横轴矩阵!$B$6</definedName>
    <definedName name="数据">#REF!</definedName>
    <definedName name="数据1">#REF!</definedName>
    <definedName name="水">#REF!</definedName>
    <definedName name="顺德">#REF!</definedName>
    <definedName name="苏宁">#REF!</definedName>
    <definedName name="台账">#REF!</definedName>
    <definedName name="台账2">#REF!</definedName>
    <definedName name="特冰">#REF!</definedName>
    <definedName name="天猫">#REF!</definedName>
    <definedName name="天域">[65]数据输入!#REF!</definedName>
    <definedName name="停机">#REF!</definedName>
    <definedName name="ㅁㅁ">#REF!</definedName>
    <definedName name="ㅁㅁㅁ">#REF!</definedName>
    <definedName name="推进">#REF!</definedName>
    <definedName name="万达女">[65]数据输入!#REF!</definedName>
    <definedName name="五线">#REF!</definedName>
    <definedName name="五线措施">#REF!</definedName>
    <definedName name="五线改善措施">#REF!</definedName>
    <definedName name="五星">#REF!</definedName>
    <definedName name="洗涤">#REF!</definedName>
    <definedName name="洗衣机">#REF!</definedName>
    <definedName name="线体">#REF!</definedName>
    <definedName name="销量">#REF!</definedName>
    <definedName name="心">#REF!</definedName>
    <definedName name="新">#REF!</definedName>
    <definedName name="新1">#REF!</definedName>
    <definedName name="新規" hidden="1">{"'打点割り振り (2)'!$A$1:$G$35"}</definedName>
    <definedName name="信息化">[112]改善路径!#REF!</definedName>
    <definedName name="选择">#REF!</definedName>
    <definedName name="烟机">[63]数据输入!#REF!</definedName>
    <definedName name="陽烈1">#REF!</definedName>
    <definedName name="楊烈">#REF!</definedName>
    <definedName name="一级下拉">[118]未闭环!#REF!</definedName>
    <definedName name="一线">#REF!</definedName>
    <definedName name="椅套">'[10]4 审核发现描述'!#REF!</definedName>
    <definedName name="盈利">#REF!</definedName>
    <definedName name="営業用取得税">[121]!営業用取得税</definedName>
    <definedName name="営業用重量税">[121]!営業用重量税</definedName>
    <definedName name="园区">[120]Sheet2!$E$2:$E$20</definedName>
    <definedName name="原因">[115]Tﾁｬｰﾄ!$AG$19:$AG$36</definedName>
    <definedName name="月">#REF!</definedName>
    <definedName name="月份纵轴">#REF!</definedName>
    <definedName name="在">[65]数据输入!#REF!</definedName>
    <definedName name="张祥">#REF!</definedName>
    <definedName name="症状">[115]Tﾁｬｰﾄ!$C$18:$I$18</definedName>
    <definedName name="症状順位">#REF!</definedName>
    <definedName name="直营">#REF!</definedName>
    <definedName name="质量">'[10]4 审核发现描述'!#REF!</definedName>
    <definedName name="质量平台">#REF!</definedName>
    <definedName name="中鬼片">#REF!</definedName>
    <definedName name="重庆">#REF!</definedName>
    <definedName name="重庆滚筒1月停机时汇总">#REF!</definedName>
    <definedName name="主箱">[65]数据输入!#REF!</definedName>
    <definedName name="自动化">[112]改善路径!#REF!</definedName>
    <definedName name="自家用取得税">[121]!自家用取得税</definedName>
    <definedName name="自家用重量税">[121]!自家用重量税</definedName>
    <definedName name="总价格">#REF!</definedName>
    <definedName name="사업부">#N/A</definedName>
    <definedName name="신">#REF!</definedName>
    <definedName name="신냉매">#REF!</definedName>
    <definedName name="에너지">#REF!</definedName>
    <definedName name="외근계">#N/A</definedName>
    <definedName name="외근무료">#N/A</definedName>
    <definedName name="외근유료">#N/A</definedName>
    <definedName name="자체계">#N/A</definedName>
    <definedName name="자체무료">#N/A</definedName>
    <definedName name="자체유료">#N/A</definedName>
    <definedName name="전">#REF!</definedName>
    <definedName name="제품군">"JEPUM"</definedName>
    <definedName name="주택사업본부">#REF!</definedName>
    <definedName name="철구사업본부">#REF!</definedName>
    <definedName name="총계">#N/A</definedName>
    <definedName name="총무료">#N/A</definedName>
    <definedName name="총유료">#N/A</definedName>
    <definedName name="ListSub">'C:\Users\21057143\Desktop\李想\绩效\https:\mazarsglobal-my.sharepoint.com\2018-2019 Season\201902 Haier\Candy\Candy-list-of-subsidiaries.xlsx'!Tableau1[#Data]</definedName>
    <definedName name="Month">[135]menu!$AX$1:$AX$12</definedName>
    <definedName name="SCENARIO">[135]menu!$AU$1:$AU$5</definedName>
    <definedName name="View">[135]menu!$AW$1:$AW$2</definedName>
    <definedName name="_xlnm.Criteria">#REF!</definedName>
    <definedName name="_xlnm.Extract">#REF!</definedName>
    <definedName name="\0" localSheetId="0">#REF!</definedName>
    <definedName name="\2" localSheetId="0">#REF!</definedName>
    <definedName name="\a" localSheetId="0">#REF!</definedName>
    <definedName name="\b" localSheetId="0">#REF!</definedName>
    <definedName name="\b1" localSheetId="0">#REF!</definedName>
    <definedName name="\m" localSheetId="0">#REF!</definedName>
    <definedName name="___" localSheetId="0">#REF!</definedName>
    <definedName name="_______5월국내제품" localSheetId="0">#REF!</definedName>
    <definedName name="_______AEM14" localSheetId="0">#REF!</definedName>
    <definedName name="_______CAR05" localSheetId="0">#REF!</definedName>
    <definedName name="_______FED18" localSheetId="0">#REF!</definedName>
    <definedName name="_______GMC1" localSheetId="0">#REF!</definedName>
    <definedName name="_______GMC2" localSheetId="0">#REF!</definedName>
    <definedName name="______ST2" localSheetId="0">#REF!</definedName>
    <definedName name="_____5월국내제품" localSheetId="0">#REF!</definedName>
    <definedName name="_____AEM14" localSheetId="0">#REF!</definedName>
    <definedName name="_____CAR05" localSheetId="0">#REF!</definedName>
    <definedName name="_____FED18" localSheetId="0">#REF!</definedName>
    <definedName name="_____GMC1" localSheetId="0">#REF!</definedName>
    <definedName name="_____GMC2" localSheetId="0">#REF!</definedName>
    <definedName name="____5월국내제품" localSheetId="0">#REF!</definedName>
    <definedName name="____AEM14" localSheetId="0">#REF!</definedName>
    <definedName name="____CAR05" localSheetId="0">#REF!</definedName>
    <definedName name="____FED18" localSheetId="0">#REF!</definedName>
    <definedName name="____GMC1" localSheetId="0">#REF!</definedName>
    <definedName name="____GMC2" localSheetId="0">#REF!</definedName>
    <definedName name="____ST2" localSheetId="0">#REF!</definedName>
    <definedName name="___5월국내제품" localSheetId="0">#REF!</definedName>
    <definedName name="___AEM14" localSheetId="0">#REF!</definedName>
    <definedName name="___CAR05" localSheetId="0">#REF!</definedName>
    <definedName name="___FED18" localSheetId="0">#REF!</definedName>
    <definedName name="__5월국내제품" localSheetId="0">#REF!</definedName>
    <definedName name="__a66000" localSheetId="0">#REF!</definedName>
    <definedName name="__a69000" localSheetId="0">#REF!</definedName>
    <definedName name="__act2" localSheetId="0">#REF!</definedName>
    <definedName name="__act3" localSheetId="0">#REF!</definedName>
    <definedName name="__act4" localSheetId="0">#REF!</definedName>
    <definedName name="__AEM14" localSheetId="0">#REF!</definedName>
    <definedName name="__afo3" localSheetId="0">#REF!</definedName>
    <definedName name="__CAR05" localSheetId="0">#REF!</definedName>
    <definedName name="__CSD3" localSheetId="0">#REF!</definedName>
    <definedName name="__DAT10" localSheetId="0">#REF!</definedName>
    <definedName name="__DAT11" localSheetId="0">#REF!</definedName>
    <definedName name="__DAT12" localSheetId="0">#REF!</definedName>
    <definedName name="__DAT13" localSheetId="0">#REF!</definedName>
    <definedName name="__DAT14" localSheetId="0">#REF!</definedName>
    <definedName name="__DAT15" localSheetId="0">#REF!</definedName>
    <definedName name="__DAT16" localSheetId="0">#REF!</definedName>
    <definedName name="__DAT17" localSheetId="0">#REF!</definedName>
    <definedName name="__FED18" localSheetId="0">#REF!</definedName>
    <definedName name="__GMC1" localSheetId="0">#REF!</definedName>
    <definedName name="__GMC2" localSheetId="0">#REF!</definedName>
    <definedName name="__MS2" localSheetId="0">#REF!</definedName>
    <definedName name="__Qtr1" localSheetId="0">#REF!</definedName>
    <definedName name="__ST2" localSheetId="0">#REF!</definedName>
    <definedName name="_1______123Graph_AGRAFICO_2" localSheetId="0" hidden="1">#REF!</definedName>
    <definedName name="_1_5월국내제품" localSheetId="0">#REF!</definedName>
    <definedName name="_18_02_94" localSheetId="0">#REF!</definedName>
    <definedName name="_1A5_" localSheetId="0">#REF!</definedName>
    <definedName name="_1ff1_" localSheetId="0">#REF!</definedName>
    <definedName name="_1月停机时汇总.xlsx" localSheetId="0">#REF!</definedName>
    <definedName name="_2______123Graph_LBL_AGRAFICO_2" localSheetId="0" hidden="1">#REF!</definedName>
    <definedName name="_2_5월국내제품" localSheetId="0">#REF!</definedName>
    <definedName name="_23" localSheetId="0">#REF!</definedName>
    <definedName name="_3_____123Graph_AGRAFICO_2" localSheetId="0" hidden="1">#REF!</definedName>
    <definedName name="_4_____123Graph_LBL_AGRAFICO_2" localSheetId="0" hidden="1">#REF!</definedName>
    <definedName name="_4A5_" localSheetId="0">#REF!</definedName>
    <definedName name="_5___123Graph_AGRAFICO_2" localSheetId="0" hidden="1">#REF!</definedName>
    <definedName name="_6___123Graph_LBL_AGRAFICO_2" localSheetId="0" hidden="1">#REF!</definedName>
    <definedName name="_7__123Graph_AGRAFICO_2" localSheetId="0" hidden="1">#REF!</definedName>
    <definedName name="_8__123Graph_LBL_AGRAFICO_2" localSheetId="0" hidden="1">#REF!</definedName>
    <definedName name="_A16572" localSheetId="0">#REF!</definedName>
    <definedName name="_A17172" localSheetId="0">#REF!</definedName>
    <definedName name="_A18172" localSheetId="0">#REF!</definedName>
    <definedName name="_A19172" localSheetId="0">#REF!</definedName>
    <definedName name="_A20000" localSheetId="0">#REF!</definedName>
    <definedName name="_a66000" localSheetId="0">#REF!</definedName>
    <definedName name="_a69000" localSheetId="0">#REF!</definedName>
    <definedName name="_A80000" localSheetId="0">#REF!</definedName>
    <definedName name="_act2" localSheetId="0">#REF!</definedName>
    <definedName name="_act3" localSheetId="0">#REF!</definedName>
    <definedName name="_act4" localSheetId="0">#REF!</definedName>
    <definedName name="_AEM14" localSheetId="0">#REF!</definedName>
    <definedName name="_afo1" localSheetId="0">#REF!</definedName>
    <definedName name="_ag1" localSheetId="0">#REF!</definedName>
    <definedName name="_ALL18" localSheetId="0">#REF!</definedName>
    <definedName name="_BKL1" localSheetId="0">#REF!</definedName>
    <definedName name="_BKL2" localSheetId="0">#REF!</definedName>
    <definedName name="_BKL3" localSheetId="0">#REF!</definedName>
    <definedName name="_CAR05" localSheetId="0">#REF!</definedName>
    <definedName name="_CSD3" localSheetId="0">#REF!</definedName>
    <definedName name="_DAT1" localSheetId="0">#REF!</definedName>
    <definedName name="_DAT10" localSheetId="0">#REF!</definedName>
    <definedName name="_DAT11" localSheetId="0">#REF!</definedName>
    <definedName name="_DAT12" localSheetId="0">#REF!</definedName>
    <definedName name="_DAT13" localSheetId="0">#REF!</definedName>
    <definedName name="_DAT14" localSheetId="0">#REF!</definedName>
    <definedName name="_DAT15" localSheetId="0">#REF!</definedName>
    <definedName name="_DAT16" localSheetId="0">#REF!</definedName>
    <definedName name="_DAT17" localSheetId="0">#REF!</definedName>
    <definedName name="_DAT2" localSheetId="0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DEL1" localSheetId="0">[15]!_xlbgnm.DEL1</definedName>
    <definedName name="_DEL2" localSheetId="0">[15]!_xlbgnm.DEL2</definedName>
    <definedName name="_FED18" localSheetId="0">#REF!</definedName>
    <definedName name="_Fill" localSheetId="0" hidden="1">#REF!</definedName>
    <definedName name="_G100000" localSheetId="0">#REF!</definedName>
    <definedName name="_GMC1" localSheetId="0">#REF!</definedName>
    <definedName name="_GMC2" localSheetId="0">#REF!</definedName>
    <definedName name="_Key1" localSheetId="0" hidden="1">#REF!</definedName>
    <definedName name="_Key1.1" localSheetId="0" hidden="1">#REF!</definedName>
    <definedName name="_Key1.2" localSheetId="0" hidden="1">#REF!</definedName>
    <definedName name="_Key1.3" localSheetId="0" hidden="1">#REF!</definedName>
    <definedName name="_KK123" localSheetId="0">#REF!</definedName>
    <definedName name="_MS1" localSheetId="0">#REF!</definedName>
    <definedName name="_MS2" localSheetId="0">#REF!</definedName>
    <definedName name="_MS3" localSheetId="0">#REF!</definedName>
    <definedName name="_Qtr1" localSheetId="0">#REF!</definedName>
    <definedName name="_Ref1" localSheetId="0">#REF!</definedName>
    <definedName name="_Sort" localSheetId="0" hidden="1">#REF!</definedName>
    <definedName name="_Sort1.1" localSheetId="0" hidden="1">#REF!</definedName>
    <definedName name="_Sort1.2" localSheetId="0" hidden="1">#REF!</definedName>
    <definedName name="_Sort1.3" localSheetId="0" hidden="1">#REF!</definedName>
    <definedName name="_ST2" localSheetId="0">#REF!</definedName>
    <definedName name="_TCP1" localSheetId="0">#REF!</definedName>
    <definedName name="_TCR1" localSheetId="0">#REF!</definedName>
    <definedName name="_Toc94602557_10" localSheetId="0">#REF!</definedName>
    <definedName name="_Toc94602558_10" localSheetId="0">#REF!</definedName>
    <definedName name="_Toc94602559_10" localSheetId="0">#REF!</definedName>
    <definedName name="_Toc94602560_10" localSheetId="0">#REF!</definedName>
    <definedName name="_TUF41" localSheetId="0">#REF!</definedName>
    <definedName name="·" localSheetId="0">#REF!</definedName>
    <definedName name="①" localSheetId="0">#REF!</definedName>
    <definedName name="②" localSheetId="0">#REF!</definedName>
    <definedName name="③" localSheetId="0">#REF!</definedName>
    <definedName name="④" localSheetId="0">#REF!</definedName>
    <definedName name="⑤" localSheetId="0">#REF!</definedName>
    <definedName name="⑥" localSheetId="0">#REF!</definedName>
    <definedName name="⑦" localSheetId="0">#REF!</definedName>
    <definedName name="⑧" localSheetId="0">#REF!</definedName>
    <definedName name="⑨" localSheetId="0">#REF!</definedName>
    <definedName name="A_Foam" localSheetId="0">#REF!</definedName>
    <definedName name="AA" localSheetId="0">#REF!</definedName>
    <definedName name="aaa" localSheetId="0">#REF!</definedName>
    <definedName name="aaas" localSheetId="0">#REF!</definedName>
    <definedName name="aar" localSheetId="0">#REF!</definedName>
    <definedName name="ABM14AA" localSheetId="0">#REF!</definedName>
    <definedName name="ABM18DA" localSheetId="0">#REF!</definedName>
    <definedName name="ABM18DA1" localSheetId="0">#REF!</definedName>
    <definedName name="ABM22DA" localSheetId="0">#REF!</definedName>
    <definedName name="ABM24DA" localSheetId="0">#REF!</definedName>
    <definedName name="Abteilung" localSheetId="0">#REF!</definedName>
    <definedName name="ABV10AA" localSheetId="0">#REF!</definedName>
    <definedName name="ACCELERATION" localSheetId="0">#REF!</definedName>
    <definedName name="accounts" localSheetId="0">#REF!</definedName>
    <definedName name="Actdata" localSheetId="0">#REF!</definedName>
    <definedName name="ADJUSTMENTS" localSheetId="0">#REF!</definedName>
    <definedName name="adsg" localSheetId="0">#REF!</definedName>
    <definedName name="ADSS" localSheetId="0">#REF!</definedName>
    <definedName name="AF_VP" localSheetId="0">#REF!</definedName>
    <definedName name="AFF_YR1_SW" localSheetId="0">#REF!</definedName>
    <definedName name="AFF_YR2_SW" localSheetId="0">#REF!</definedName>
    <definedName name="AFF_YR3_SW" localSheetId="0">#REF!</definedName>
    <definedName name="AFF_YR4_SW" localSheetId="0">#REF!</definedName>
    <definedName name="afo" localSheetId="0">#REF!</definedName>
    <definedName name="afo_neu" localSheetId="0">#REF!</definedName>
    <definedName name="AG" localSheetId="0">#REF!</definedName>
    <definedName name="agang" localSheetId="0">#REF!</definedName>
    <definedName name="agang1" localSheetId="0">#REF!</definedName>
    <definedName name="aggggggggggg" localSheetId="0">#REF!</definedName>
    <definedName name="AGH08FA" localSheetId="0">#REF!</definedName>
    <definedName name="AGP05LA" localSheetId="0">#REF!</definedName>
    <definedName name="AGP08AA" localSheetId="0">#REF!</definedName>
    <definedName name="AGP12AA" localSheetId="0">#REF!</definedName>
    <definedName name="AGV08AA" localSheetId="0">#REF!</definedName>
    <definedName name="AGV12AA" localSheetId="0">#REF!</definedName>
    <definedName name="AGV18DA" localSheetId="0">#REF!</definedName>
    <definedName name="AHF25LA" localSheetId="0">#REF!</definedName>
    <definedName name="AHF35FA" localSheetId="0">#REF!</definedName>
    <definedName name="AHF45AA" localSheetId="0">#REF!</definedName>
    <definedName name="AHG20LA" localSheetId="0">#REF!</definedName>
    <definedName name="ALPHA" localSheetId="0">#REF!</definedName>
    <definedName name="ALT_" localSheetId="0">#REF!</definedName>
    <definedName name="AME" localSheetId="0">#REF!</definedName>
    <definedName name="AmeCI" localSheetId="0">#REF!</definedName>
    <definedName name="AmeCS" localSheetId="0">#REF!</definedName>
    <definedName name="AmeGBUHq" localSheetId="0">#REF!</definedName>
    <definedName name="AmeMS" localSheetId="0">#REF!</definedName>
    <definedName name="AmeOSS" localSheetId="0">#REF!</definedName>
    <definedName name="Amer" localSheetId="0">#REF!</definedName>
    <definedName name="Americas" localSheetId="0">#REF!</definedName>
    <definedName name="AP" localSheetId="0">#REF!</definedName>
    <definedName name="ApCI" localSheetId="0">#REF!</definedName>
    <definedName name="ApCS" localSheetId="0">#REF!</definedName>
    <definedName name="ApGBUHq" localSheetId="0">#REF!</definedName>
    <definedName name="ApMS" localSheetId="0">#REF!</definedName>
    <definedName name="ApOSS" localSheetId="0">#REF!</definedName>
    <definedName name="AQ" localSheetId="0">#REF!</definedName>
    <definedName name="AQV05LA" localSheetId="0">#REF!</definedName>
    <definedName name="AQV06LA" localSheetId="0">#REF!</definedName>
    <definedName name="AQV08AA" localSheetId="0">#REF!</definedName>
    <definedName name="ar4block" localSheetId="0">#REF!</definedName>
    <definedName name="Arbeitszeit" localSheetId="0">#REF!</definedName>
    <definedName name="as" localSheetId="0">#REF!</definedName>
    <definedName name="AsiaPacific" localSheetId="0">#REF!</definedName>
    <definedName name="Aspire_Pull" localSheetId="0">#REF!</definedName>
    <definedName name="Aspireh2" localSheetId="0">#REF!</definedName>
    <definedName name="ASSESSMENT" localSheetId="0">#REF!</definedName>
    <definedName name="assfddsgghjkkjhgfds" localSheetId="0">#REF!</definedName>
    <definedName name="ASV08AA" localSheetId="0">#REF!</definedName>
    <definedName name="ATTRIB" localSheetId="0">#REF!</definedName>
    <definedName name="augustcosts" localSheetId="0">#REF!</definedName>
    <definedName name="AV" localSheetId="0">#REF!</definedName>
    <definedName name="AVP12AA" localSheetId="0">#REF!</definedName>
    <definedName name="AVP18DA" localSheetId="0">#REF!</definedName>
    <definedName name="AVP18DB" localSheetId="0">#REF!</definedName>
    <definedName name="AVV10AA" localSheetId="0">#REF!</definedName>
    <definedName name="AVV18DB" localSheetId="0">#REF!</definedName>
    <definedName name="AVV18DC" localSheetId="0">#REF!</definedName>
    <definedName name="AVX07FA" localSheetId="0">#REF!</definedName>
    <definedName name="AVX07FB" localSheetId="0">#REF!</definedName>
    <definedName name="AVX10AB" localSheetId="0">#REF!</definedName>
    <definedName name="AVX10AC" localSheetId="0">#REF!</definedName>
    <definedName name="AWE" localSheetId="0">#REF!</definedName>
    <definedName name="azx" localSheetId="0">#REF!</definedName>
    <definedName name="BadDebt" localSheetId="0">#REF!</definedName>
    <definedName name="BatchComp_Details_Max" localSheetId="0">#REF!</definedName>
    <definedName name="BatchComp_Details_MaxYs" localSheetId="0">#REF!</definedName>
    <definedName name="bauteil" localSheetId="0">#REF!</definedName>
    <definedName name="bauteil1" localSheetId="0">#REF!</definedName>
    <definedName name="bauteile" localSheetId="0">#REF!</definedName>
    <definedName name="bbbb" localSheetId="0">#REF!</definedName>
    <definedName name="BCC" localSheetId="0">#REF!</definedName>
    <definedName name="BCO" localSheetId="0">#REF!</definedName>
    <definedName name="BCS" localSheetId="0">#REF!</definedName>
    <definedName name="BCS.New" localSheetId="0">#REF!</definedName>
    <definedName name="BCSw" localSheetId="0">#REF!</definedName>
    <definedName name="Beg_Bal" localSheetId="0">#REF!</definedName>
    <definedName name="Belegungszeit" localSheetId="0">#REF!</definedName>
    <definedName name="Blah" localSheetId="0">#REF!</definedName>
    <definedName name="bn" localSheetId="0">#REF!</definedName>
    <definedName name="Book1" localSheetId="0">#REF!</definedName>
    <definedName name="BORRA" localSheetId="0">#REF!,#REF!,#REF!,#REF!,#REF!,#REF!,#REF!,#REF!,#REF!,#REF!,#REF!,#REF!,#REF!,#REF!,#REF!,#REF!,#REF!</definedName>
    <definedName name="BoxList" localSheetId="0">#REF!</definedName>
    <definedName name="BPOa" localSheetId="0">#REF!</definedName>
    <definedName name="BPOame" localSheetId="0">#REF!</definedName>
    <definedName name="BPOe" localSheetId="0">#REF!</definedName>
    <definedName name="BPOh" localSheetId="0">#REF!</definedName>
    <definedName name="BPOo" localSheetId="0">#REF!</definedName>
    <definedName name="bv" localSheetId="0">#REF!</definedName>
    <definedName name="CAPACITY" localSheetId="0">#REF!</definedName>
    <definedName name="Carton" localSheetId="0">#REF!</definedName>
    <definedName name="cbt" localSheetId="0">#REF!</definedName>
    <definedName name="CC" localSheetId="0">#REF!</definedName>
    <definedName name="Chargeable" localSheetId="0">#REF!</definedName>
    <definedName name="CHJ" localSheetId="0">#REF!</definedName>
    <definedName name="CI" localSheetId="0">#REF!</definedName>
    <definedName name="ciasp" localSheetId="0">#REF!</definedName>
    <definedName name="circle" localSheetId="0">#REF!</definedName>
    <definedName name="cirestat" localSheetId="0">#REF!</definedName>
    <definedName name="CIw" localSheetId="0">#REF!</definedName>
    <definedName name="CL" localSheetId="0">#REF!</definedName>
    <definedName name="Class" localSheetId="0">#REF!</definedName>
    <definedName name="Co_Code_in_CoNo" localSheetId="0">#REF!</definedName>
    <definedName name="CometPull" localSheetId="0">#REF!</definedName>
    <definedName name="Comp_Cap" localSheetId="0">#REF!</definedName>
    <definedName name="Comp_Pow" localSheetId="0">#REF!</definedName>
    <definedName name="Company_Code" localSheetId="0">#REF!</definedName>
    <definedName name="Compressors" localSheetId="0">#REF!</definedName>
    <definedName name="Const_D4" localSheetId="0">#REF!</definedName>
    <definedName name="Const_K1" localSheetId="0">#REF!</definedName>
    <definedName name="Const_K2" localSheetId="0">#REF!</definedName>
    <definedName name="Const_K3" localSheetId="0">#REF!</definedName>
    <definedName name="Constants" localSheetId="0">#REF!</definedName>
    <definedName name="Corporate_Reporting" localSheetId="0">#REF!</definedName>
    <definedName name="Country_Name" localSheetId="0">#REF!</definedName>
    <definedName name="CPBaug" localSheetId="0">#REF!</definedName>
    <definedName name="CPBQ4" localSheetId="0">#REF!</definedName>
    <definedName name="CPD" localSheetId="0">#REF!</definedName>
    <definedName name="CPH" localSheetId="0">#REF!</definedName>
    <definedName name="Cpk_LCLX" localSheetId="0">#REF!:OFFSET(#REF!,COUNTA(#REF!)-1,0)</definedName>
    <definedName name="Cpk_Mean" localSheetId="0">#REF!:OFFSET(#REF!,COUNTA(#REF!)-1,0)</definedName>
    <definedName name="Cpk_NumDataPoints" localSheetId="0">#REF!:OFFSET(#REF!,COUNTA(#REF!)-1,0)</definedName>
    <definedName name="Cpk_RangeAverage" localSheetId="0">#REF!:OFFSET(#REF!,COUNTA(#REF!)-1,0)</definedName>
    <definedName name="Cpk_TestValue" localSheetId="0">#REF!:OFFSET(#REF!,COUNTA(#REF!)-1,0)</definedName>
    <definedName name="Cpk_UCLR" localSheetId="0">#REF!:OFFSET(#REF!,COUNTA(#REF!)-1,0)</definedName>
    <definedName name="Cpk_UCLX" localSheetId="0">#REF!:OFFSET(#REF!,COUNTA(#REF!)-1,0)</definedName>
    <definedName name="Cpk_XmR" localSheetId="0">#REF!:OFFSET(#REF!,COUNTA(#REF!)-1,0)</definedName>
    <definedName name="CPL" localSheetId="0">#REF!</definedName>
    <definedName name="CPY" localSheetId="0">#REF!</definedName>
    <definedName name="csaspir" localSheetId="0">#REF!</definedName>
    <definedName name="csresta" localSheetId="0">#REF!</definedName>
    <definedName name="csss" localSheetId="0">#REF!</definedName>
    <definedName name="CSw" localSheetId="0">#REF!</definedName>
    <definedName name="Cum_Int" localSheetId="0">#REF!</definedName>
    <definedName name="CUM_MTBF_GOAL" localSheetId="0">#REF!</definedName>
    <definedName name="CUM_PROG_YRS" localSheetId="0">#REF!</definedName>
    <definedName name="current" localSheetId="0">#REF!</definedName>
    <definedName name="custom" localSheetId="0">#REF!</definedName>
    <definedName name="cv" localSheetId="0">#REF!</definedName>
    <definedName name="CVB" localSheetId="0">#REF!</definedName>
    <definedName name="d" localSheetId="0">#REF!</definedName>
    <definedName name="dailyt" localSheetId="0">#REF!</definedName>
    <definedName name="DASGSG" localSheetId="0">#REF!</definedName>
    <definedName name="data" localSheetId="0">#REF!</definedName>
    <definedName name="Data2" localSheetId="0">#REF!</definedName>
    <definedName name="data58" localSheetId="0">#REF!</definedName>
    <definedName name="data8" localSheetId="0">#REF!</definedName>
    <definedName name="Datum" localSheetId="0">#REF!</definedName>
    <definedName name="DDDD" localSheetId="0">#REF!</definedName>
    <definedName name="DDDDDW1" localSheetId="0">#REF!</definedName>
    <definedName name="de" localSheetId="0">#REF!</definedName>
    <definedName name="DECAAS" localSheetId="0">#REF!</definedName>
    <definedName name="DECOMEXAS" localSheetId="0">#REF!</definedName>
    <definedName name="DECSAAS" localSheetId="0">#REF!</definedName>
    <definedName name="DEH" localSheetId="0">#REF!</definedName>
    <definedName name="DEHUMS" localSheetId="0">#REF!</definedName>
    <definedName name="DEJACOAS" localSheetId="0">#REF!</definedName>
    <definedName name="DELALL" localSheetId="0">[15]!DELALL</definedName>
    <definedName name="DESAAS" localSheetId="0">#REF!</definedName>
    <definedName name="df" localSheetId="0">#REF!</definedName>
    <definedName name="diamond" localSheetId="0">#REF!</definedName>
    <definedName name="dinana" localSheetId="0">#REF!</definedName>
    <definedName name="DP" localSheetId="0">#REF!</definedName>
    <definedName name="drawing_toolbar" localSheetId="0">[61]!drawing_toolbar</definedName>
    <definedName name="DRUCK_VS" localSheetId="0">#REF!</definedName>
    <definedName name="ds" localSheetId="0">#REF!</definedName>
    <definedName name="dsafdfdffdag" localSheetId="0">#REF!</definedName>
    <definedName name="dsgjgft" localSheetId="0">#REF!</definedName>
    <definedName name="Duration" localSheetId="0">#REF!</definedName>
    <definedName name="duration2" localSheetId="0">#REF!</definedName>
    <definedName name="DWGRCV" localSheetId="0">#REF!</definedName>
    <definedName name="D재료" localSheetId="0">#REF!</definedName>
    <definedName name="E" localSheetId="0">#REF!</definedName>
    <definedName name="EDORES" localSheetId="0">#REF!</definedName>
    <definedName name="EDORES2" localSheetId="0">#REF!</definedName>
    <definedName name="EEF" localSheetId="0">#REF!</definedName>
    <definedName name="EightMonthsBack" localSheetId="0">#REF!</definedName>
    <definedName name="ElevenMonthsBack" localSheetId="0">#REF!</definedName>
    <definedName name="EMEA" localSheetId="0">#REF!</definedName>
    <definedName name="EmeaCI" localSheetId="0">#REF!</definedName>
    <definedName name="EmeaCS" localSheetId="0">#REF!</definedName>
    <definedName name="EmeaGBUHq" localSheetId="0">#REF!</definedName>
    <definedName name="EmeaMS" localSheetId="0">#REF!</definedName>
    <definedName name="EmeaOSS" localSheetId="0">#REF!</definedName>
    <definedName name="End_Bal" localSheetId="0">#REF!</definedName>
    <definedName name="ESGgroup" localSheetId="0">#REF!</definedName>
    <definedName name="ESGgroupEFR" localSheetId="0">#REF!</definedName>
    <definedName name="ESS.Amer" localSheetId="0">#REF!</definedName>
    <definedName name="ESS.AP" localSheetId="0">#REF!</definedName>
    <definedName name="ESS.EMEA" localSheetId="0">#REF!</definedName>
    <definedName name="ESS.GBU" localSheetId="0">#REF!</definedName>
    <definedName name="ESS.Reg" localSheetId="0">#REF!</definedName>
    <definedName name="ESSa" localSheetId="0">#REF!</definedName>
    <definedName name="ESSame" localSheetId="0">#REF!</definedName>
    <definedName name="ESSe" localSheetId="0">#REF!</definedName>
    <definedName name="ESSw" localSheetId="0">#REF!</definedName>
    <definedName name="ESTIMATED_GROWTH_SLOPE" localSheetId="0">#REF!</definedName>
    <definedName name="EV" localSheetId="0">#REF!</definedName>
    <definedName name="Excel_BuiltIn__FilterDatabase_10" localSheetId="0">#REF!</definedName>
    <definedName name="Excel_BuiltIn__FilterDatabase_14" localSheetId="0">#REF!</definedName>
    <definedName name="Excel_BuiltIn_Print_Titles_7" localSheetId="0">#REF!</definedName>
    <definedName name="Extra_Pay" localSheetId="0">#REF!</definedName>
    <definedName name="Extract_1" localSheetId="0">#REF!</definedName>
    <definedName name="Extract_2" localSheetId="0">#REF!</definedName>
    <definedName name="Extract_Business_Unit_Abbrev." localSheetId="0">#REF!</definedName>
    <definedName name="Extract_Cons" localSheetId="0">#REF!</definedName>
    <definedName name="Extract_CPCG" localSheetId="0">#REF!</definedName>
    <definedName name="Extract_ESSG" localSheetId="0">#REF!</definedName>
    <definedName name="EXTRACT2" localSheetId="0">#REF!</definedName>
    <definedName name="extras" localSheetId="0">#REF!</definedName>
    <definedName name="FAFA" localSheetId="0">#REF!</definedName>
    <definedName name="fb" localSheetId="0">#REF!</definedName>
    <definedName name="fdg" localSheetId="0">#REF!</definedName>
    <definedName name="fdr" localSheetId="0">#REF!</definedName>
    <definedName name="ff" localSheetId="0">#REF!</definedName>
    <definedName name="FG" localSheetId="0">#REF!</definedName>
    <definedName name="FILE" localSheetId="0">#REF!</definedName>
    <definedName name="FindingCategory" localSheetId="0">#REF!</definedName>
    <definedName name="FindingType" localSheetId="0">#REF!</definedName>
    <definedName name="FirstFixRow" localSheetId="0">#REF!</definedName>
    <definedName name="FirstSkipLast" localSheetId="0">#REF!</definedName>
    <definedName name="FirstSort" localSheetId="0">#REF!</definedName>
    <definedName name="FiveMonthsBack" localSheetId="0">#REF!</definedName>
    <definedName name="Fixes" localSheetId="0">#REF!</definedName>
    <definedName name="flash" localSheetId="0">#REF!</definedName>
    <definedName name="flash_col_match" localSheetId="0">#REF!</definedName>
    <definedName name="FLASH_pull" localSheetId="0">#REF!</definedName>
    <definedName name="flash_row_match" localSheetId="0">#REF!</definedName>
    <definedName name="FMS_Addresses" localSheetId="0">#REF!</definedName>
    <definedName name="FOAM" localSheetId="0">#REF!</definedName>
    <definedName name="FourMonthsBack" localSheetId="0">#REF!</definedName>
    <definedName name="FPAUpdate" localSheetId="0">#REF!</definedName>
    <definedName name="fr" localSheetId="0">#REF!</definedName>
    <definedName name="Full_Print" localSheetId="0">#REF!</definedName>
    <definedName name="FW_Issues" localSheetId="0">#REF!</definedName>
    <definedName name="fw27act" localSheetId="0">#REF!</definedName>
    <definedName name="fw27acttm" localSheetId="0">#REF!</definedName>
    <definedName name="fw27MCTO" localSheetId="0">#REF!</definedName>
    <definedName name="fw28act" localSheetId="0">#REF!</definedName>
    <definedName name="fw28acttm" localSheetId="0">#REF!</definedName>
    <definedName name="FW28MCTO" localSheetId="0">#REF!</definedName>
    <definedName name="fw29act" localSheetId="0">#REF!</definedName>
    <definedName name="fw29acttm" localSheetId="0">#REF!</definedName>
    <definedName name="FW29MCTO" localSheetId="0">#REF!</definedName>
    <definedName name="fw30act" localSheetId="0">#REF!</definedName>
    <definedName name="fw30acttm" localSheetId="0">#REF!</definedName>
    <definedName name="FW30MCTO" localSheetId="0">#REF!</definedName>
    <definedName name="fw31act" localSheetId="0">#REF!</definedName>
    <definedName name="fw31acttm" localSheetId="0">#REF!</definedName>
    <definedName name="FW31MCTO" localSheetId="0">#REF!</definedName>
    <definedName name="FWeek1" localSheetId="0">#REF!</definedName>
    <definedName name="Fweek2" localSheetId="0">#REF!</definedName>
    <definedName name="Fweek27" localSheetId="0">#REF!</definedName>
    <definedName name="Fweek3" localSheetId="0">#REF!</definedName>
    <definedName name="Fweek4" localSheetId="0">#REF!</definedName>
    <definedName name="Fweek5" localSheetId="0">#REF!</definedName>
    <definedName name="Fweek6" localSheetId="0">#REF!</definedName>
    <definedName name="FWeek7" localSheetId="0">#REF!</definedName>
    <definedName name="FY00ORD" localSheetId="0">#REF!</definedName>
    <definedName name="FY02_APCOS_Pull" localSheetId="0">#REF!</definedName>
    <definedName name="FY02_APHQCOS_Pull" localSheetId="0">#REF!</definedName>
    <definedName name="FY02_Order_Pull" localSheetId="0">#REF!</definedName>
    <definedName name="FY02_pull" localSheetId="0">#REF!</definedName>
    <definedName name="FY02_Subregion_Pull" localSheetId="0">#REF!</definedName>
    <definedName name="FY03_APCOS_Pull" localSheetId="0">#REF!</definedName>
    <definedName name="FY03_APHQCOS_Pull" localSheetId="0">#REF!</definedName>
    <definedName name="FY03_Forecast" localSheetId="0">#REF!</definedName>
    <definedName name="FY03_Metrics" localSheetId="0">#REF!</definedName>
    <definedName name="FY03_Pull" localSheetId="0">#REF!</definedName>
    <definedName name="FY03_Subregion_Pull" localSheetId="0">#REF!</definedName>
    <definedName name="FY03Plan" localSheetId="0">#REF!</definedName>
    <definedName name="G" localSheetId="0">#REF!</definedName>
    <definedName name="GBU" localSheetId="0">#REF!</definedName>
    <definedName name="GBUEFR" localSheetId="0">#REF!</definedName>
    <definedName name="gdsfs" localSheetId="0">#REF!</definedName>
    <definedName name="GEA_YR1_SW" localSheetId="0">#REF!</definedName>
    <definedName name="GEA_YR2_SW" localSheetId="0">#REF!</definedName>
    <definedName name="GEA_YR3_SW" localSheetId="0">#REF!</definedName>
    <definedName name="GEA_YR4_SW" localSheetId="0">#REF!</definedName>
    <definedName name="GF" localSheetId="0">#REF!</definedName>
    <definedName name="GFEFR" localSheetId="0">#REF!</definedName>
    <definedName name="GM_imp" localSheetId="0">#REF!</definedName>
    <definedName name="grey" localSheetId="0">[80]!grey</definedName>
    <definedName name="Greys" localSheetId="0">[80]!grey</definedName>
    <definedName name="GU01_LA" localSheetId="0">#REF!</definedName>
    <definedName name="Header_Row" localSheetId="0">ROW(#REF!)</definedName>
    <definedName name="heading" localSheetId="0">#REF!</definedName>
    <definedName name="HGDHD" localSheetId="0">#REF!</definedName>
    <definedName name="hh" localSheetId="0">#REF!</definedName>
    <definedName name="hhm" localSheetId="0">#REF!</definedName>
    <definedName name="hi" localSheetId="0">#REF!</definedName>
    <definedName name="hj" localSheetId="0">#REF!</definedName>
    <definedName name="HJJKL" localSheetId="0">#REF!</definedName>
    <definedName name="ho" localSheetId="0">#REF!</definedName>
    <definedName name="HPCO" localSheetId="0">#REF!</definedName>
    <definedName name="HPS.Amer" localSheetId="0">#REF!</definedName>
    <definedName name="HPS.AP" localSheetId="0">#REF!</definedName>
    <definedName name="HPS.EMEA" localSheetId="0">#REF!</definedName>
    <definedName name="HPS.GBU" localSheetId="0">#REF!</definedName>
    <definedName name="HPS.Reg" localSheetId="0">#REF!</definedName>
    <definedName name="HPSa" localSheetId="0">#REF!</definedName>
    <definedName name="HPSame" localSheetId="0">#REF!</definedName>
    <definedName name="HPSe" localSheetId="0">#REF!</definedName>
    <definedName name="HPSw" localSheetId="0">#REF!</definedName>
    <definedName name="HPWW" localSheetId="0">#REF!</definedName>
    <definedName name="IAT_에어컨" localSheetId="0">#REF!</definedName>
    <definedName name="IET" localSheetId="0">#REF!</definedName>
    <definedName name="ik" localSheetId="0">#REF!</definedName>
    <definedName name="Imp_Dur" localSheetId="0">#REF!</definedName>
    <definedName name="Implement" localSheetId="0">#REF!</definedName>
    <definedName name="INHERENT_FACTOR" localSheetId="0">#REF!</definedName>
    <definedName name="input" localSheetId="0">#REF!</definedName>
    <definedName name="INS" localSheetId="0">#REF!</definedName>
    <definedName name="INS_IE" localSheetId="0">#REF!</definedName>
    <definedName name="Int" localSheetId="0">#REF!</definedName>
    <definedName name="Interest_Rate" localSheetId="0">#REF!</definedName>
    <definedName name="ISS" localSheetId="0">#REF!</definedName>
    <definedName name="ISSD_APD" localSheetId="0">#REF!</definedName>
    <definedName name="ISSD_EMEA" localSheetId="0">#REF!</definedName>
    <definedName name="ISSD_GCD" localSheetId="0">#REF!</definedName>
    <definedName name="ISSD_JP" localSheetId="0">#REF!</definedName>
    <definedName name="ISSD_LA" localSheetId="0">#REF!</definedName>
    <definedName name="ISSD_NA" localSheetId="0">#REF!</definedName>
    <definedName name="Issue_Sheet" localSheetId="0">#REF!</definedName>
    <definedName name="Issue_Sheet_DB" localSheetId="0">#REF!</definedName>
    <definedName name="ISSUES" localSheetId="0">#REF!</definedName>
    <definedName name="ISSw" localSheetId="0">#REF!</definedName>
    <definedName name="Iteration" localSheetId="0">#REF!</definedName>
    <definedName name="J" localSheetId="0">#REF!</definedName>
    <definedName name="january" localSheetId="0">#REF!</definedName>
    <definedName name="jh" localSheetId="0">#REF!</definedName>
    <definedName name="jhjhj" localSheetId="0">#REF!</definedName>
    <definedName name="ji" localSheetId="0">#REF!</definedName>
    <definedName name="JIBGBG" localSheetId="0">#REF!</definedName>
    <definedName name="jin" localSheetId="0">#REF!</definedName>
    <definedName name="jindu" localSheetId="0">#REF!</definedName>
    <definedName name="jingn" localSheetId="0">#REF!</definedName>
    <definedName name="JMCHOI" localSheetId="0">#REF!</definedName>
    <definedName name="JpCI" localSheetId="0">#REF!</definedName>
    <definedName name="JpCS" localSheetId="0">#REF!</definedName>
    <definedName name="JpGBUHq" localSheetId="0">#REF!</definedName>
    <definedName name="JpMS" localSheetId="0">#REF!</definedName>
    <definedName name="JpOSS" localSheetId="0">#REF!</definedName>
    <definedName name="k_3" localSheetId="0">#REF!</definedName>
    <definedName name="KFoam" localSheetId="0">#REF!</definedName>
    <definedName name="ki" localSheetId="0">#REF!</definedName>
    <definedName name="KVP" localSheetId="0">#REF!</definedName>
    <definedName name="KwhClean" localSheetId="0">#REF!</definedName>
    <definedName name="KwhList" localSheetId="0">#REF!</definedName>
    <definedName name="L04_" localSheetId="0">#REF!</definedName>
    <definedName name="L05_" localSheetId="0">#REF!</definedName>
    <definedName name="LABELS" localSheetId="0">#REF!</definedName>
    <definedName name="Last_Row" localSheetId="0">IF(Values_Entered,洗碗机成本数据!Header_Row+Number_of_Payments,洗碗机成本数据!Header_Row)</definedName>
    <definedName name="LastFixRow" localSheetId="0">#REF!</definedName>
    <definedName name="LastOrder" localSheetId="0">#REF!</definedName>
    <definedName name="LastOrder2" localSheetId="0">#REF!</definedName>
    <definedName name="launch" localSheetId="0">#REF!</definedName>
    <definedName name="launchcosts" localSheetId="0">#REF!</definedName>
    <definedName name="launchstd" localSheetId="0">#REF!</definedName>
    <definedName name="launchvol" localSheetId="0">#REF!</definedName>
    <definedName name="LCL" localSheetId="0">#REF!</definedName>
    <definedName name="lh" localSheetId="0">#REF!</definedName>
    <definedName name="line" localSheetId="0">#REF!</definedName>
    <definedName name="Linearity" localSheetId="0">#REF!</definedName>
    <definedName name="lklk" localSheetId="0">#REF!</definedName>
    <definedName name="LKLKLKL" localSheetId="0">#REF!</definedName>
    <definedName name="LkupTbl" localSheetId="0">#REF!</definedName>
    <definedName name="lll" localSheetId="0">#REF!</definedName>
    <definedName name="lllk" localSheetId="0">#REF!</definedName>
    <definedName name="llllk" localSheetId="0">#REF!</definedName>
    <definedName name="Loan_Amount" localSheetId="0">#REF!</definedName>
    <definedName name="Loan_Start" localSheetId="0">#REF!</definedName>
    <definedName name="Loan_Years" localSheetId="0">#REF!</definedName>
    <definedName name="LookList" localSheetId="0">#REF!</definedName>
    <definedName name="lower_spec" localSheetId="0">#REF!</definedName>
    <definedName name="lp" localSheetId="0">#REF!</definedName>
    <definedName name="M04_" localSheetId="0">#REF!</definedName>
    <definedName name="M05_" localSheetId="0">#REF!</definedName>
    <definedName name="Macros" localSheetId="0">#REF!</definedName>
    <definedName name="maindata" localSheetId="0">#REF!</definedName>
    <definedName name="MAKEDATE" localSheetId="0">#REF!</definedName>
    <definedName name="MAKEPRSN" localSheetId="0">#REF!</definedName>
    <definedName name="MAKER" localSheetId="0">#REF!</definedName>
    <definedName name="Manager_s" localSheetId="0">#REF!</definedName>
    <definedName name="MASTER1" localSheetId="0">#REF!</definedName>
    <definedName name="MASTER2" localSheetId="0">#REF!</definedName>
    <definedName name="MASTER3" localSheetId="0">#REF!</definedName>
    <definedName name="MASTER4" localSheetId="0">#REF!</definedName>
    <definedName name="MASTER5" localSheetId="0">#REF!</definedName>
    <definedName name="MASTER6" localSheetId="0">#REF!</definedName>
    <definedName name="MASTER7" localSheetId="0">#REF!</definedName>
    <definedName name="MeasBatch_Current_17_Initial_Process_Study" localSheetId="0">#REF!</definedName>
    <definedName name="MeasBatch_Current_Batch_Measurements_0" localSheetId="0">#REF!</definedName>
    <definedName name="MeasBatch_Current_Cp_Cpk_DATA" localSheetId="0">#REF!</definedName>
    <definedName name="MeasBatch_Current_CP_DATA" localSheetId="0">#REF!</definedName>
    <definedName name="MeasBatch_CurrentData_17_Initial_Process_Study" localSheetId="0">#REF!</definedName>
    <definedName name="MeasBatch_CurrentData_Batch_Measurements_0" localSheetId="0">#REF!</definedName>
    <definedName name="MeasBatch_CurrentData_Cp_Cpk_DATA" localSheetId="0">#REF!</definedName>
    <definedName name="MeasBatch_CurrentData_CP_DATA" localSheetId="0">#REF!</definedName>
    <definedName name="MeasBatch_CurrentDimension_17_Initial_Process_Study" localSheetId="0">#REF!</definedName>
    <definedName name="MeasBatch_CurrentDimension_Batch_Measurements_0" localSheetId="0">#REF!</definedName>
    <definedName name="MeasBatch_CurrentDimension_Cp_Cpk_DATA" localSheetId="0">#REF!</definedName>
    <definedName name="MeasBatch_CurrentDimension_CP_DATA" localSheetId="0">#REF!</definedName>
    <definedName name="MeasBatch_Data" localSheetId="0">#REF!</definedName>
    <definedName name="MeasBatch_Data_Start" localSheetId="0">#REF!</definedName>
    <definedName name="MeasBatch_Dimension" localSheetId="0">#REF!</definedName>
    <definedName name="MeasBatch_Dimension_Start" localSheetId="0">#REF!</definedName>
    <definedName name="MeasBatch_Formats" localSheetId="0">#REF!</definedName>
    <definedName name="MeasBatch_Formulas" localSheetId="0">#REF!</definedName>
    <definedName name="MeasBatch_Header_Designer" localSheetId="0">#REF!</definedName>
    <definedName name="MeasBatch_Header_Measurer" localSheetId="0">#REF!</definedName>
    <definedName name="MeasBatch_Header_PartIssue" localSheetId="0">#REF!</definedName>
    <definedName name="MeasBatch_Header_PartName" localSheetId="0">#REF!</definedName>
    <definedName name="MeasBatch_Header_PartNumber" localSheetId="0">#REF!</definedName>
    <definedName name="MeasBatch_Header_Reason" localSheetId="0">#REF!</definedName>
    <definedName name="MeasBatch_Header_Requested" localSheetId="0">#REF!</definedName>
    <definedName name="MeasBatch_Header_SampleSize" localSheetId="0">#REF!</definedName>
    <definedName name="MeasBatch_Header_StudyEnd" localSheetId="0">#REF!</definedName>
    <definedName name="MeasBatch_Header_StudyStart" localSheetId="0">#REF!</definedName>
    <definedName name="MeasBatch_Header_Using" localSheetId="0">#REF!</definedName>
    <definedName name="MeasBatch_Header_USLs" localSheetId="0">#REF!</definedName>
    <definedName name="MeasBatch_RowInsert" localSheetId="0">#REF!</definedName>
    <definedName name="MES" localSheetId="0">#REF!</definedName>
    <definedName name="MIQ" localSheetId="0">#REF!</definedName>
    <definedName name="Mission_Critical" localSheetId="0">#REF!</definedName>
    <definedName name="MK" localSheetId="0">#REF!</definedName>
    <definedName name="ml" localSheetId="0">#REF!</definedName>
    <definedName name="MM" localSheetId="0">#REF!</definedName>
    <definedName name="MMMM" localSheetId="0">#REF!</definedName>
    <definedName name="mmmmm" localSheetId="0">#REF!</definedName>
    <definedName name="mmmmmmj" localSheetId="0">#REF!</definedName>
    <definedName name="MMMMMMMMM" localSheetId="0">#REF!</definedName>
    <definedName name="mmmmmmmmmm" localSheetId="0">#REF!</definedName>
    <definedName name="MMVVVVVVV" localSheetId="0">#REF!</definedName>
    <definedName name="mod" localSheetId="0">#REF!</definedName>
    <definedName name="ModelList" localSheetId="0">#REF!</definedName>
    <definedName name="models" localSheetId="0">#REF!</definedName>
    <definedName name="MonthInPriorQuarter" localSheetId="0">#REF!</definedName>
    <definedName name="monthlist" localSheetId="0">#REF!</definedName>
    <definedName name="monthplan" localSheetId="0">#REF!</definedName>
    <definedName name="MS" localSheetId="0">#REF!</definedName>
    <definedName name="msaspi" localSheetId="0">#REF!</definedName>
    <definedName name="msrestat" localSheetId="0">#REF!</definedName>
    <definedName name="MSw" localSheetId="0">#REF!</definedName>
    <definedName name="MTBF_GOAL" localSheetId="0">#REF!</definedName>
    <definedName name="mulu" localSheetId="0">#REF!</definedName>
    <definedName name="n" localSheetId="0">#REF!</definedName>
    <definedName name="NED" localSheetId="0">#REF!</definedName>
    <definedName name="NetBySku" localSheetId="0">#REF!</definedName>
    <definedName name="new" localSheetId="0">#REF!</definedName>
    <definedName name="NewSched" localSheetId="0">#REF!</definedName>
    <definedName name="NineMonthsBack" localSheetId="0">#REF!</definedName>
    <definedName name="nj" localSheetId="0">#REF!</definedName>
    <definedName name="nmkl" localSheetId="0">#REF!</definedName>
    <definedName name="NN" localSheetId="0">#REF!</definedName>
    <definedName name="NNN" localSheetId="0">#REF!</definedName>
    <definedName name="nnnnn" localSheetId="0">#REF!</definedName>
    <definedName name="No._of_bars" localSheetId="0">#REF!</definedName>
    <definedName name="NOO" localSheetId="0">#REF!</definedName>
    <definedName name="NOS" localSheetId="0">#REF!</definedName>
    <definedName name="NOT" localSheetId="0">#REF!</definedName>
    <definedName name="novship" localSheetId="0">#REF!</definedName>
    <definedName name="NP" localSheetId="0">#REF!</definedName>
    <definedName name="NRO" localSheetId="0">#REF!</definedName>
    <definedName name="NSSw" localSheetId="0">#REF!</definedName>
    <definedName name="Num_Pmt_Per_Year" localSheetId="0">#REF!</definedName>
    <definedName name="Number_of_Operators" localSheetId="0">#REF!</definedName>
    <definedName name="Number_of_Parts" localSheetId="0">#REF!</definedName>
    <definedName name="Number_of_Payments" localSheetId="0">MATCH(0.01,洗碗机成本数据!End_Bal,-1)+1</definedName>
    <definedName name="Number_of_Trials" localSheetId="0">#REF!</definedName>
    <definedName name="O" localSheetId="0">#REF!</definedName>
    <definedName name="OESS" localSheetId="0">#REF!</definedName>
    <definedName name="OESSw" localSheetId="0">#REF!</definedName>
    <definedName name="OG" localSheetId="0">#REF!</definedName>
    <definedName name="OgCI" localSheetId="0">#REF!</definedName>
    <definedName name="OgCS" localSheetId="0">#REF!</definedName>
    <definedName name="OgGBUHq" localSheetId="0">#REF!</definedName>
    <definedName name="OgMS" localSheetId="0">#REF!</definedName>
    <definedName name="OgOSS" localSheetId="0">#REF!</definedName>
    <definedName name="OH" localSheetId="0">#REF!</definedName>
    <definedName name="OK" localSheetId="0">#REF!</definedName>
    <definedName name="ooo" localSheetId="0">#REF!</definedName>
    <definedName name="OperatorA" localSheetId="0">#REF!</definedName>
    <definedName name="OperatorB" localSheetId="0">#REF!</definedName>
    <definedName name="OperatorC" localSheetId="0">#REF!</definedName>
    <definedName name="OPEX" localSheetId="0">#REF!</definedName>
    <definedName name="oph" localSheetId="0">#REF!</definedName>
    <definedName name="OptSortArea" localSheetId="0">#REF!</definedName>
    <definedName name="OSS" localSheetId="0">#REF!</definedName>
    <definedName name="OSSw" localSheetId="0">#REF!</definedName>
    <definedName name="OtherGeo" localSheetId="0">#REF!</definedName>
    <definedName name="P" localSheetId="0">#REF!</definedName>
    <definedName name="PACK" localSheetId="0">#REF!</definedName>
    <definedName name="PAGE1" localSheetId="0">#REF!</definedName>
    <definedName name="PartionS" localSheetId="0">#REF!</definedName>
    <definedName name="Pay_Date" localSheetId="0">#REF!</definedName>
    <definedName name="Pay_Num" localSheetId="0">#REF!</definedName>
    <definedName name="Payment_Date" localSheetId="0">DATE(YEAR(洗碗机成本数据!Loan_Start),MONTH(洗碗机成本数据!Loan_Start)+Payment_Number,DAY(洗碗机成本数据!Loan_Start))</definedName>
    <definedName name="pentagon" localSheetId="0">#REF!</definedName>
    <definedName name="Performance_Name" localSheetId="0">#REF!</definedName>
    <definedName name="PJC" localSheetId="0">#REF!</definedName>
    <definedName name="PL" localSheetId="0">#REF!</definedName>
    <definedName name="PLAll" localSheetId="0">#REF!</definedName>
    <definedName name="Planer" localSheetId="0">#REF!</definedName>
    <definedName name="Planet_Ame_Q2" localSheetId="0">#REF!</definedName>
    <definedName name="Planet_AP_H1" localSheetId="0">#REF!</definedName>
    <definedName name="Planet_AP_H2" localSheetId="0">#REF!</definedName>
    <definedName name="Planet_AP_Q2" localSheetId="0">#REF!</definedName>
    <definedName name="Planet_AP_Q3" localSheetId="0">#REF!</definedName>
    <definedName name="Planet_AP_Q4" localSheetId="0">#REF!</definedName>
    <definedName name="Planet_CI" localSheetId="0">#REF!</definedName>
    <definedName name="Planet_CI_Q2" localSheetId="0">#REF!</definedName>
    <definedName name="Planet_CI_Q3" localSheetId="0">#REF!</definedName>
    <definedName name="Planet_CI_Q4" localSheetId="0">#REF!</definedName>
    <definedName name="Planet_CS" localSheetId="0">#REF!</definedName>
    <definedName name="Planet_CS_Q2" localSheetId="0">#REF!</definedName>
    <definedName name="Planet_CS_Q3" localSheetId="0">#REF!</definedName>
    <definedName name="Planet_CS_Q4" localSheetId="0">#REF!</definedName>
    <definedName name="Planet_EMEA_Q2" localSheetId="0">#REF!</definedName>
    <definedName name="Planet_EMEA_Q3" localSheetId="0">#REF!</definedName>
    <definedName name="Planet_EMEA_Q4" localSheetId="0">#REF!</definedName>
    <definedName name="Planet_JP" localSheetId="0">#REF!</definedName>
    <definedName name="Planet_JP_Q2" localSheetId="0">#REF!</definedName>
    <definedName name="Planet_JP_Q3" localSheetId="0">#REF!</definedName>
    <definedName name="Planet_JP_Q4" localSheetId="0">#REF!</definedName>
    <definedName name="Planet_MS" localSheetId="0">#REF!</definedName>
    <definedName name="Planet_MS_Q2" localSheetId="0">#REF!</definedName>
    <definedName name="Planet_MS_Q3" localSheetId="0">#REF!</definedName>
    <definedName name="Planet_MS_Q4" localSheetId="0">#REF!</definedName>
    <definedName name="Planet_OG_Q2" localSheetId="0">#REF!</definedName>
    <definedName name="Planet_OG_Q3" localSheetId="0">#REF!</definedName>
    <definedName name="Planet_OG_Q4" localSheetId="0">#REF!</definedName>
    <definedName name="Planet_WW_Q2" localSheetId="0">#REF!</definedName>
    <definedName name="Planet_WW_Q3" localSheetId="0">#REF!</definedName>
    <definedName name="Planet_WW_Q4" localSheetId="0">#REF!</definedName>
    <definedName name="PLANRCV" localSheetId="0">#REF!</definedName>
    <definedName name="PLBCO" localSheetId="0">#REF!</definedName>
    <definedName name="PLSS_DB" localSheetId="0">#REF!</definedName>
    <definedName name="POL" localSheetId="0">#REF!</definedName>
    <definedName name="POWER" localSheetId="0">#REF!</definedName>
    <definedName name="PPD" localSheetId="0">#REF!</definedName>
    <definedName name="PredictClean" localSheetId="0">#REF!</definedName>
    <definedName name="PredictionRow" localSheetId="0">#REF!</definedName>
    <definedName name="Princ" localSheetId="0">#REF!</definedName>
    <definedName name="Print_Area_MI" localSheetId="0">#REF!</definedName>
    <definedName name="Print_Area_MIs" localSheetId="0">#REF!</definedName>
    <definedName name="Print_Area_Reset" localSheetId="0">OFFSET(洗碗机成本数据!Full_Print,0,0,洗碗机成本数据!Last_Row)</definedName>
    <definedName name="Print_Aus" localSheetId="0">#REF!</definedName>
    <definedName name="Print_EC" localSheetId="0">#REF!</definedName>
    <definedName name="Print_Inventory_Package" localSheetId="0">[13]!Print_Inventory_Package</definedName>
    <definedName name="Print_Tables" localSheetId="0">#REF!,#REF!,#REF!,#REF!,#REF!,#REF!</definedName>
    <definedName name="Print_Titles_MI" localSheetId="0">#REF!</definedName>
    <definedName name="PriorMonth" localSheetId="0">#REF!</definedName>
    <definedName name="PriorQuarter" localSheetId="0">#REF!</definedName>
    <definedName name="Process_Variation" localSheetId="0">#REF!</definedName>
    <definedName name="profile1" localSheetId="0">#REF!</definedName>
    <definedName name="profile2" localSheetId="0">#REF!</definedName>
    <definedName name="profile3" localSheetId="0">#REF!</definedName>
    <definedName name="Projekt" localSheetId="0">#REF!</definedName>
    <definedName name="pull" localSheetId="0">#REF!</definedName>
    <definedName name="PurpleClean" localSheetId="0">#REF!</definedName>
    <definedName name="PV" localSheetId="0">#REF!</definedName>
    <definedName name="q" localSheetId="0">#REF!</definedName>
    <definedName name="Q1_Rev_GM" localSheetId="0">#REF!</definedName>
    <definedName name="Q2_Rev_GM" localSheetId="0">#REF!</definedName>
    <definedName name="Q3BEGIN" localSheetId="0">#REF!</definedName>
    <definedName name="Q3R" localSheetId="0">#REF!</definedName>
    <definedName name="Q4BEG" localSheetId="0">#REF!</definedName>
    <definedName name="Q4R" localSheetId="0">#REF!</definedName>
    <definedName name="QC" localSheetId="0">#REF!</definedName>
    <definedName name="qq" localSheetId="0">#REF!</definedName>
    <definedName name="qqq" localSheetId="0">#REF!</definedName>
    <definedName name="QQQQQ" localSheetId="0">#REF!</definedName>
    <definedName name="QSD" localSheetId="0">#REF!</definedName>
    <definedName name="qtd" localSheetId="0">#REF!</definedName>
    <definedName name="qtd_col_match" localSheetId="0">#REF!</definedName>
    <definedName name="qtd_row_match" localSheetId="0">#REF!</definedName>
    <definedName name="QUOTE" localSheetId="0">#REF!</definedName>
    <definedName name="QW" localSheetId="0">#REF!</definedName>
    <definedName name="QWall1" localSheetId="0">#REF!</definedName>
    <definedName name="Qwall2" localSheetId="0">#REF!</definedName>
    <definedName name="qwewrgfdhgfkhjljkl" localSheetId="0">#REF!</definedName>
    <definedName name="R_2" localSheetId="0">#REF!</definedName>
    <definedName name="R_bar" localSheetId="0">#REF!</definedName>
    <definedName name="R_R" localSheetId="0">#REF!</definedName>
    <definedName name="RAC" localSheetId="0">#REF!</definedName>
    <definedName name="rail" localSheetId="0">#REF!</definedName>
    <definedName name="RbarA" localSheetId="0">#REF!</definedName>
    <definedName name="RbarB" localSheetId="0">#REF!</definedName>
    <definedName name="Rbarbar" localSheetId="0">#REF!</definedName>
    <definedName name="RbarC" localSheetId="0">#REF!</definedName>
    <definedName name="Rbars" localSheetId="0">#REF!</definedName>
    <definedName name="REASON" localSheetId="0">#REF!</definedName>
    <definedName name="RefList" localSheetId="0">#REF!</definedName>
    <definedName name="refno" localSheetId="0">#REF!</definedName>
    <definedName name="RegEFROct" localSheetId="0">#REF!</definedName>
    <definedName name="RegEFRSept" localSheetId="0">#REF!</definedName>
    <definedName name="RegRev" localSheetId="0">#REF!</definedName>
    <definedName name="RepData" localSheetId="0">#REF!</definedName>
    <definedName name="req" localSheetId="0">#REF!</definedName>
    <definedName name="REQUIRED_GROWTH_SLOPE" localSheetId="0">#REF!</definedName>
    <definedName name="RETRIEVAL" localSheetId="0">#REF!</definedName>
    <definedName name="RL" localSheetId="0">#REF!</definedName>
    <definedName name="rowIndex1" localSheetId="0">#REF!</definedName>
    <definedName name="rowIndex2" localSheetId="0">#REF!</definedName>
    <definedName name="rowIndex3" localSheetId="0">#REF!</definedName>
    <definedName name="Rp" localSheetId="0">#REF!</definedName>
    <definedName name="RR" localSheetId="0">#REF!</definedName>
    <definedName name="RRR" localSheetId="0">#REF!</definedName>
    <definedName name="rty" localSheetId="0">#REF!</definedName>
    <definedName name="S" localSheetId="0">#REF!</definedName>
    <definedName name="S05_" localSheetId="0">#REF!</definedName>
    <definedName name="sad" localSheetId="0">#REF!</definedName>
    <definedName name="SAMACT" localSheetId="0">#REF!</definedName>
    <definedName name="sample1" localSheetId="0">#REF!</definedName>
    <definedName name="Sample10" localSheetId="0">#REF!</definedName>
    <definedName name="Sample2" localSheetId="0">#REF!</definedName>
    <definedName name="sample26" localSheetId="0">#REF!</definedName>
    <definedName name="Sample3" localSheetId="0">#REF!</definedName>
    <definedName name="Sample4" localSheetId="0">#REF!</definedName>
    <definedName name="Sample5" localSheetId="0">#REF!</definedName>
    <definedName name="Sample6" localSheetId="0">#REF!</definedName>
    <definedName name="Sample7" localSheetId="0">#REF!</definedName>
    <definedName name="Sample8" localSheetId="0">#REF!</definedName>
    <definedName name="Sample9" localSheetId="0">#REF!</definedName>
    <definedName name="SAP__Company_Code__Char_4" localSheetId="0">#REF!</definedName>
    <definedName name="sav" localSheetId="0">#REF!</definedName>
    <definedName name="SCHD" localSheetId="0">#REF!</definedName>
    <definedName name="Sched_Pay" localSheetId="0">#REF!</definedName>
    <definedName name="Scheduled_Extra_Payments" localSheetId="0">#REF!</definedName>
    <definedName name="Scheduled_Interest_Rate" localSheetId="0">#REF!</definedName>
    <definedName name="Scheduled_Monthly_Payment" localSheetId="0">#REF!</definedName>
    <definedName name="scrapdata" localSheetId="0">#REF!</definedName>
    <definedName name="scrapdata2" localSheetId="0">#REF!</definedName>
    <definedName name="SD" localSheetId="0">#REF!</definedName>
    <definedName name="SDG" localSheetId="0">#REF!</definedName>
    <definedName name="SectorList" localSheetId="0">#REF!</definedName>
    <definedName name="SELECT" localSheetId="0">#REF!</definedName>
    <definedName name="SelectClean" localSheetId="0">#REF!</definedName>
    <definedName name="SEMBUT" localSheetId="0">#REF!</definedName>
    <definedName name="SevenMonthsBack" localSheetId="0">#REF!</definedName>
    <definedName name="SEVERITY_FACTOR" localSheetId="0">#REF!</definedName>
    <definedName name="sewre" localSheetId="0">#REF!</definedName>
    <definedName name="SFALLTEMP" localSheetId="0">#REF!</definedName>
    <definedName name="sfsf" localSheetId="0">#REF!</definedName>
    <definedName name="SFX" localSheetId="0">#REF!</definedName>
    <definedName name="SGBU" localSheetId="0">#REF!</definedName>
    <definedName name="SGBU.Amer" localSheetId="0">#REF!</definedName>
    <definedName name="SGBU.AP" localSheetId="0">#REF!</definedName>
    <definedName name="SGBU.EMEA" localSheetId="0">#REF!</definedName>
    <definedName name="SixMonthsBack" localSheetId="0">#REF!</definedName>
    <definedName name="SJHAN" localSheetId="0">#REF!</definedName>
    <definedName name="SLIDE" localSheetId="0">#REF!</definedName>
    <definedName name="SLIDERS" localSheetId="0">#REF!</definedName>
    <definedName name="Sort" localSheetId="0">#REF!</definedName>
    <definedName name="SORT1" localSheetId="0">[15]!SORT1</definedName>
    <definedName name="SORT2" localSheetId="0">[15]!SORT2</definedName>
    <definedName name="SORTALL" localSheetId="0">[15]!SORTALL</definedName>
    <definedName name="Spectra_Production_Reliability_Data_Database_List" localSheetId="0">#REF!</definedName>
    <definedName name="Spectra_Production_Reliability_Data_ISSUES_List" localSheetId="0">#REF!</definedName>
    <definedName name="Spectra_Production_Reliability_Data_Sheet1_List" localSheetId="0">#REF!</definedName>
    <definedName name="Spectra_Production_Reliability_Data_USAGE_List" localSheetId="0">#REF!</definedName>
    <definedName name="SPEND_TOTAL" localSheetId="0">#REF!</definedName>
    <definedName name="SPENT_TOTAL" localSheetId="0">#REF!</definedName>
    <definedName name="SPL" localSheetId="0">#REF!</definedName>
    <definedName name="square" localSheetId="0">#REF!</definedName>
    <definedName name="SRC" localSheetId="0">#REF!</definedName>
    <definedName name="SRCV" localSheetId="0">#REF!</definedName>
    <definedName name="SRL" localSheetId="0">#REF!</definedName>
    <definedName name="ss" localSheetId="0">#REF!</definedName>
    <definedName name="SSe" localSheetId="0">#REF!</definedName>
    <definedName name="SSo" localSheetId="0">#REF!</definedName>
    <definedName name="SSop" localSheetId="0">#REF!</definedName>
    <definedName name="SSp" localSheetId="0">#REF!</definedName>
    <definedName name="ST" localSheetId="0">#REF!</definedName>
    <definedName name="ST_POS" localSheetId="0">#REF!</definedName>
    <definedName name="Stand" localSheetId="0">#REF!</definedName>
    <definedName name="startup" localSheetId="0">#REF!</definedName>
    <definedName name="StatsGraphs_Cp" localSheetId="0">#REF!</definedName>
    <definedName name="StatsGraphs_Data" localSheetId="0">#REF!</definedName>
    <definedName name="StatsGraphs_DataSource" localSheetId="0">#REF!</definedName>
    <definedName name="StatsGraphs_Dimension" localSheetId="0">#REF!</definedName>
    <definedName name="StatsGraphs_Dimension_Max" localSheetId="0">#REF!</definedName>
    <definedName name="StatsGraphs_Dimension_Mean" localSheetId="0">#REF!</definedName>
    <definedName name="StatsGraphs_Dimension_Min" localSheetId="0">#REF!</definedName>
    <definedName name="StatsGraphs_Dimension_NoSamples" localSheetId="0">#REF!</definedName>
    <definedName name="StatsGraphs_Dimension_SD" localSheetId="0">#REF!</definedName>
    <definedName name="StatsGraphs_Header_Designer" localSheetId="0">#REF!</definedName>
    <definedName name="StatsGraphs_Header_Measurer" localSheetId="0">#REF!</definedName>
    <definedName name="StatsGraphs_Header_PartIssue" localSheetId="0">#REF!</definedName>
    <definedName name="StatsGraphs_Header_PartName" localSheetId="0">#REF!</definedName>
    <definedName name="StatsGraphs_Header_PartNumber" localSheetId="0">#REF!</definedName>
    <definedName name="StatsGraphs_Header_Reason" localSheetId="0">#REF!</definedName>
    <definedName name="StatsGraphs_Header_Requested" localSheetId="0">#REF!</definedName>
    <definedName name="StatsGraphs_Header_SampleSize" localSheetId="0">#REF!</definedName>
    <definedName name="StatsGraphs_Header_StudyEnd" localSheetId="0">#REF!</definedName>
    <definedName name="StatsGraphs_Header_StudyStart" localSheetId="0">#REF!</definedName>
    <definedName name="StatsGraphs_Header_Using" localSheetId="0">#REF!</definedName>
    <definedName name="StatsGraphs_Hist_Bins" localSheetId="0">#REF!</definedName>
    <definedName name="StatsGraphs_Hist_BinStart" localSheetId="0">#REF!</definedName>
    <definedName name="StatsGraphs_Hist_Data" localSheetId="0">#REF!</definedName>
    <definedName name="StatsGraphs_Hist_Interval" localSheetId="0">#REF!</definedName>
    <definedName name="StatsGraphs_Hist_Labels" localSheetId="0">#REF!</definedName>
    <definedName name="StatsGraphs_Hist_NoBins" localSheetId="0">#REF!</definedName>
    <definedName name="StatsGraphs_Hist_Nom" localSheetId="0">#REF!</definedName>
    <definedName name="StatsGraphs_Hist_Normal" localSheetId="0">#REF!</definedName>
    <definedName name="StatsGraphs_Hist_Shifts" localSheetId="0">#REF!</definedName>
    <definedName name="StatsGraphs_Hist_Specs" localSheetId="0">#REF!</definedName>
    <definedName name="StatsGraphs_Hist_TotalNoBins" localSheetId="0">#REF!</definedName>
    <definedName name="STBODY" localSheetId="0">#REF!</definedName>
    <definedName name="STDEST" localSheetId="0">#REF!</definedName>
    <definedName name="STDRIV" localSheetId="0">#REF!</definedName>
    <definedName name="stds2002" localSheetId="0">#REF!</definedName>
    <definedName name="stds2002b" localSheetId="0">#REF!</definedName>
    <definedName name="stds2002c" localSheetId="0">#REF!</definedName>
    <definedName name="stdsfinal2002" localSheetId="0">#REF!</definedName>
    <definedName name="steady" localSheetId="0">#REF!</definedName>
    <definedName name="STENGN" localSheetId="0">#REF!</definedName>
    <definedName name="STMISS" localSheetId="0">#REF!</definedName>
    <definedName name="STMMMM" localSheetId="0">#REF!</definedName>
    <definedName name="STMPDT" localSheetId="0">#REF!</definedName>
    <definedName name="stopsign" localSheetId="0">#REF!</definedName>
    <definedName name="STPACK" localSheetId="0">#REF!</definedName>
    <definedName name="STPROJ" localSheetId="0">#REF!</definedName>
    <definedName name="STSTAT" localSheetId="0">#REF!</definedName>
    <definedName name="STSTER" localSheetId="0">#REF!</definedName>
    <definedName name="Stueckzahl" localSheetId="0">#REF!</definedName>
    <definedName name="STYYYY" localSheetId="0">#REF!</definedName>
    <definedName name="SUM__Xi" localSheetId="0">#REF!</definedName>
    <definedName name="SUM__Xi__2" localSheetId="0">#REF!</definedName>
    <definedName name="SUM__Xi__n" localSheetId="0">#REF!</definedName>
    <definedName name="SUM__XY" localSheetId="0">#REF!</definedName>
    <definedName name="SUM__Yi" localSheetId="0">#REF!</definedName>
    <definedName name="SUM__Yi__2" localSheetId="0">#REF!</definedName>
    <definedName name="SUM__Yi__n" localSheetId="0">#REF!</definedName>
    <definedName name="SUM_Xi2" localSheetId="0">#REF!</definedName>
    <definedName name="SUM_Yi2" localSheetId="0">#REF!</definedName>
    <definedName name="SUPPLIER" localSheetId="0">#REF!</definedName>
    <definedName name="SWD" localSheetId="0">#REF!</definedName>
    <definedName name="SWQ" localSheetId="0">#REF!</definedName>
    <definedName name="SWw" localSheetId="0">#REF!</definedName>
    <definedName name="taktzeit" localSheetId="0">#REF!</definedName>
    <definedName name="Tamb" localSheetId="0">#REF!</definedName>
    <definedName name="Target_MTBF_Inherent" localSheetId="0">#REF!</definedName>
    <definedName name="TCP" localSheetId="0">#REF!</definedName>
    <definedName name="TCR" localSheetId="0">#REF!</definedName>
    <definedName name="TCW" localSheetId="0">#REF!</definedName>
    <definedName name="TechnVerf" localSheetId="0">#REF!</definedName>
    <definedName name="Telefon" localSheetId="0">#REF!</definedName>
    <definedName name="temp" localSheetId="0">#REF!</definedName>
    <definedName name="temp4" localSheetId="0">#REF!</definedName>
    <definedName name="temp44" localSheetId="0">#REF!</definedName>
    <definedName name="temp66" localSheetId="0">#REF!</definedName>
    <definedName name="temp67" localSheetId="0">#REF!</definedName>
    <definedName name="TenMonthsBack" localSheetId="0">#REF!</definedName>
    <definedName name="TEST1" localSheetId="0">#REF!</definedName>
    <definedName name="TESTHKEY" localSheetId="0">#REF!</definedName>
    <definedName name="TESTKEYS" localSheetId="0">#REF!</definedName>
    <definedName name="TESTVKEY" localSheetId="0">#REF!</definedName>
    <definedName name="tFoam" localSheetId="0">#REF!</definedName>
    <definedName name="TFX20AAham" localSheetId="0">#REF!</definedName>
    <definedName name="TFX20ACost" localSheetId="0">#REF!</definedName>
    <definedName name="TFX20AFix" localSheetId="0">#REF!</definedName>
    <definedName name="TFX20AGoal" localSheetId="0">#REF!</definedName>
    <definedName name="TFX20AKwh" localSheetId="0">#REF!</definedName>
    <definedName name="TFX20ASelection" localSheetId="0">#REF!</definedName>
    <definedName name="TFX20AStand" localSheetId="0">#REF!</definedName>
    <definedName name="TFX20AVolume" localSheetId="0">#REF!</definedName>
    <definedName name="TFX20RAham" localSheetId="0">#REF!</definedName>
    <definedName name="TFX20RCost" localSheetId="0">#REF!</definedName>
    <definedName name="TFX20RFix" localSheetId="0">#REF!</definedName>
    <definedName name="TFX20RGoal" localSheetId="0">#REF!</definedName>
    <definedName name="TFX20RKwh" localSheetId="0">#REF!</definedName>
    <definedName name="TFX20RSelection" localSheetId="0">#REF!</definedName>
    <definedName name="TFX20RStand" localSheetId="0">#REF!</definedName>
    <definedName name="TFX20RVolume" localSheetId="0">#REF!</definedName>
    <definedName name="TFX22AAham" localSheetId="0">#REF!</definedName>
    <definedName name="TFX22ACost" localSheetId="0">#REF!</definedName>
    <definedName name="TFX22AFix" localSheetId="0">#REF!</definedName>
    <definedName name="TFX22AGoal" localSheetId="0">#REF!</definedName>
    <definedName name="TFX22AKwh" localSheetId="0">#REF!</definedName>
    <definedName name="TFX22ASelection" localSheetId="0">#REF!</definedName>
    <definedName name="TFX22AStand" localSheetId="0">#REF!</definedName>
    <definedName name="TFX22AVolume" localSheetId="0">#REF!</definedName>
    <definedName name="TFX22RAham" localSheetId="0">#REF!</definedName>
    <definedName name="TFX22RCost" localSheetId="0">#REF!</definedName>
    <definedName name="TFX22RFix" localSheetId="0">#REF!</definedName>
    <definedName name="TFX22RGoal" localSheetId="0">#REF!</definedName>
    <definedName name="TFX22RKwh" localSheetId="0">#REF!</definedName>
    <definedName name="TFX22RSelection" localSheetId="0">#REF!</definedName>
    <definedName name="TFX22RStand" localSheetId="0">#REF!</definedName>
    <definedName name="TFX22RVolume" localSheetId="0">#REF!</definedName>
    <definedName name="TFX25AAham" localSheetId="0">#REF!</definedName>
    <definedName name="TFX25ACost" localSheetId="0">#REF!</definedName>
    <definedName name="TFX25AFix" localSheetId="0">#REF!</definedName>
    <definedName name="TFX25AGoal" localSheetId="0">#REF!</definedName>
    <definedName name="TFX25AKwh" localSheetId="0">#REF!</definedName>
    <definedName name="TFX25ASelection" localSheetId="0">#REF!</definedName>
    <definedName name="TFX25AStand" localSheetId="0">#REF!</definedName>
    <definedName name="TFX25AVolume" localSheetId="0">#REF!</definedName>
    <definedName name="TFX25RAham" localSheetId="0">#REF!</definedName>
    <definedName name="TFX25RCost" localSheetId="0">#REF!</definedName>
    <definedName name="TFX25RFix" localSheetId="0">#REF!</definedName>
    <definedName name="TFX25RGoal" localSheetId="0">#REF!</definedName>
    <definedName name="TFX25RKwh" localSheetId="0">#REF!</definedName>
    <definedName name="TFX25RSelection" localSheetId="0">#REF!</definedName>
    <definedName name="TFX25RStand" localSheetId="0">#REF!</definedName>
    <definedName name="TFX25RVolume" localSheetId="0">#REF!</definedName>
    <definedName name="Ti" localSheetId="0">#REF!</definedName>
    <definedName name="Titel" localSheetId="0">#REF!</definedName>
    <definedName name="Tolerance" localSheetId="0">#REF!</definedName>
    <definedName name="Tolerance_Range" localSheetId="0">#REF!</definedName>
    <definedName name="TOOL" localSheetId="0">#REF!</definedName>
    <definedName name="tools" localSheetId="0">#REF!</definedName>
    <definedName name="Total_Interest" localSheetId="0">#REF!</definedName>
    <definedName name="Total_Pay" localSheetId="0">#REF!</definedName>
    <definedName name="TOTAL_PLANNED_TEST_TIME" localSheetId="0">#REF!</definedName>
    <definedName name="TOTAL_PROG_YRS" localSheetId="0">#REF!</definedName>
    <definedName name="totalscrap" localSheetId="0">#REF!</definedName>
    <definedName name="TP_CRDET" localSheetId="0">#REF!</definedName>
    <definedName name="TRD" localSheetId="0">#REF!</definedName>
    <definedName name="TrialColumn" localSheetId="0">#REF!</definedName>
    <definedName name="triangle" localSheetId="0">#REF!</definedName>
    <definedName name="TRQ" localSheetId="0">#REF!</definedName>
    <definedName name="TS" localSheetId="0">#REF!</definedName>
    <definedName name="TSG" localSheetId="0">#REF!</definedName>
    <definedName name="TSG.Reg" localSheetId="0">#REF!</definedName>
    <definedName name="TSGa" localSheetId="0">#REF!</definedName>
    <definedName name="TSGame" localSheetId="0">#REF!</definedName>
    <definedName name="TSGe" localSheetId="0">#REF!</definedName>
    <definedName name="TSGw" localSheetId="0">#REF!</definedName>
    <definedName name="TSS" localSheetId="0">#REF!</definedName>
    <definedName name="TVL_0020_R_1B" localSheetId="0">#REF!</definedName>
    <definedName name="tVP" localSheetId="0">#REF!</definedName>
    <definedName name="TwoMonthsBack" localSheetId="0">#REF!</definedName>
    <definedName name="ty" localSheetId="0">#REF!</definedName>
    <definedName name="TYU" localSheetId="0">#REF!</definedName>
    <definedName name="UAF_VP" localSheetId="0">#REF!</definedName>
    <definedName name="UAFoam" localSheetId="0">#REF!</definedName>
    <definedName name="UBS" localSheetId="0">#REF!</definedName>
    <definedName name="UCL" localSheetId="0">#REF!</definedName>
    <definedName name="UCLR" localSheetId="0">#REF!</definedName>
    <definedName name="UF_VP" localSheetId="0">#REF!</definedName>
    <definedName name="UFoam" localSheetId="0">#REF!</definedName>
    <definedName name="Unit_Years_Week" localSheetId="0">#REF!</definedName>
    <definedName name="upper_spec" localSheetId="0">#REF!</definedName>
    <definedName name="v" localSheetId="0">#REF!</definedName>
    <definedName name="V04_" localSheetId="0">#REF!</definedName>
    <definedName name="V05_" localSheetId="0">#REF!</definedName>
    <definedName name="V06_" localSheetId="0">#REF!</definedName>
    <definedName name="V07_" localSheetId="0">#REF!</definedName>
    <definedName name="V08_" localSheetId="0">#REF!</definedName>
    <definedName name="V75_" localSheetId="0">#REF!</definedName>
    <definedName name="V78_" localSheetId="0">#REF!</definedName>
    <definedName name="V95_" localSheetId="0">#REF!</definedName>
    <definedName name="ValidBOMRange" localSheetId="0">#REF!</definedName>
    <definedName name="Values_Entered" localSheetId="0">IF(洗碗机成本数据!Loan_Amount*洗碗机成本数据!Interest_Rate*洗碗机成本数据!Loan_Years*洗碗机成本数据!Loan_Start&gt;0,1,0)</definedName>
    <definedName name="vb" localSheetId="0">#REF!</definedName>
    <definedName name="vbn" localSheetId="0">#REF!</definedName>
    <definedName name="vfb" localSheetId="0">#REF!</definedName>
    <definedName name="vg" localSheetId="0">#REF!</definedName>
    <definedName name="VVV" localSheetId="0">#REF!</definedName>
    <definedName name="w" localSheetId="0">#REF!</definedName>
    <definedName name="WARRANTY" localSheetId="0">#REF!</definedName>
    <definedName name="we" localSheetId="0">#REF!</definedName>
    <definedName name="web_data" localSheetId="0">#REF!</definedName>
    <definedName name="weeeeeeee" localSheetId="0">#REF!</definedName>
    <definedName name="wegghj" localSheetId="0">#REF!</definedName>
    <definedName name="werker" localSheetId="0">#REF!</definedName>
    <definedName name="werker1" localSheetId="0">#REF!</definedName>
    <definedName name="white" localSheetId="0">[80]!white</definedName>
    <definedName name="wk18st13c" localSheetId="0">#REF!</definedName>
    <definedName name="wk18st13nc" localSheetId="0">#REF!</definedName>
    <definedName name="wk18st14c" localSheetId="0">#REF!</definedName>
    <definedName name="wk18st14nc" localSheetId="0">#REF!</definedName>
    <definedName name="wk18st15c" localSheetId="0">#REF!</definedName>
    <definedName name="wk18st15nc" localSheetId="0">#REF!</definedName>
    <definedName name="wk18st19c" localSheetId="0">#REF!</definedName>
    <definedName name="wk18st19nc" localSheetId="0">#REF!</definedName>
    <definedName name="wk18st20c" localSheetId="0">#REF!</definedName>
    <definedName name="wk18st20nc" localSheetId="0">#REF!</definedName>
    <definedName name="wk18st21c" localSheetId="0">#REF!</definedName>
    <definedName name="wk18st21nc" localSheetId="0">#REF!</definedName>
    <definedName name="wk18st25c" localSheetId="0">#REF!</definedName>
    <definedName name="wk18st25nc" localSheetId="0">#REF!</definedName>
    <definedName name="wk18st26c" localSheetId="0">#REF!</definedName>
    <definedName name="wk18st26nc" localSheetId="0">#REF!</definedName>
    <definedName name="wk18st27c" localSheetId="0">#REF!</definedName>
    <definedName name="wk18st27nc" localSheetId="0">#REF!</definedName>
    <definedName name="wk18st28c" localSheetId="0">#REF!</definedName>
    <definedName name="wk18st29c" localSheetId="0">#REF!</definedName>
    <definedName name="wk18st30c" localSheetId="0">#REF!</definedName>
    <definedName name="wk19st13c" localSheetId="0">#REF!</definedName>
    <definedName name="wk19st14c" localSheetId="0">#REF!</definedName>
    <definedName name="wk19st15c" localSheetId="0">#REF!</definedName>
    <definedName name="wk19st19c" localSheetId="0">#REF!</definedName>
    <definedName name="wk19st20c" localSheetId="0">#REF!</definedName>
    <definedName name="wk19st21c" localSheetId="0">#REF!</definedName>
    <definedName name="wk19st25c" localSheetId="0">#REF!</definedName>
    <definedName name="wk19st26c" localSheetId="0">#REF!</definedName>
    <definedName name="wk19st27c" localSheetId="0">#REF!</definedName>
    <definedName name="wk19st28c" localSheetId="0">#REF!</definedName>
    <definedName name="wk19st29c" localSheetId="0">#REF!</definedName>
    <definedName name="wk19st30c" localSheetId="0">#REF!</definedName>
    <definedName name="wk20st13c" localSheetId="0">#REF!</definedName>
    <definedName name="wk20st15c" localSheetId="0">#REF!</definedName>
    <definedName name="wk20st16c" localSheetId="0">#REF!</definedName>
    <definedName name="wk20st19c" localSheetId="0">#REF!</definedName>
    <definedName name="wk20st21c" localSheetId="0">#REF!</definedName>
    <definedName name="wk20st22c" localSheetId="0">#REF!</definedName>
    <definedName name="wk20st23c" localSheetId="0">#REF!</definedName>
    <definedName name="wk20st24c" localSheetId="0">#REF!</definedName>
    <definedName name="wk20st26c" localSheetId="0">#REF!</definedName>
    <definedName name="wk20st27c" localSheetId="0">#REF!</definedName>
    <definedName name="wk20st28c" localSheetId="0">#REF!</definedName>
    <definedName name="wk20st29c" localSheetId="0">#REF!</definedName>
    <definedName name="wk20st31c" localSheetId="0">#REF!</definedName>
    <definedName name="wk20st32c" localSheetId="0">#REF!</definedName>
    <definedName name="wk20st33c" localSheetId="0">#REF!</definedName>
    <definedName name="wk20st34c" localSheetId="0">#REF!</definedName>
    <definedName name="wk20st35c" localSheetId="0">#REF!</definedName>
    <definedName name="wk21st13c" localSheetId="0">#REF!</definedName>
    <definedName name="wk21st14c" localSheetId="0">#REF!</definedName>
    <definedName name="wk21st15c" localSheetId="0">#REF!</definedName>
    <definedName name="wk21st16c" localSheetId="0">#REF!</definedName>
    <definedName name="wk21st17c" localSheetId="0">#REF!</definedName>
    <definedName name="wk21st18c" localSheetId="0">#REF!</definedName>
    <definedName name="wk21st20c" localSheetId="0">#REF!</definedName>
    <definedName name="wk21st21c" localSheetId="0">#REF!</definedName>
    <definedName name="wk21st22c" localSheetId="0">#REF!</definedName>
    <definedName name="wk21st23c" localSheetId="0">#REF!</definedName>
    <definedName name="wk21st24c" localSheetId="0">#REF!</definedName>
    <definedName name="wk21st25c" localSheetId="0">#REF!</definedName>
    <definedName name="wk21st26c" localSheetId="0">#REF!</definedName>
    <definedName name="wk21st27c" localSheetId="0">#REF!</definedName>
    <definedName name="wk21st28c" localSheetId="0">#REF!</definedName>
    <definedName name="wk21st29c" localSheetId="0">#REF!</definedName>
    <definedName name="wk21st30c" localSheetId="0">#REF!</definedName>
    <definedName name="wk21st31c" localSheetId="0">#REF!</definedName>
    <definedName name="wk21st32c" localSheetId="0">#REF!</definedName>
    <definedName name="wk21st33c" localSheetId="0">#REF!</definedName>
    <definedName name="wk21st34c" localSheetId="0">#REF!</definedName>
    <definedName name="wk21st35c" localSheetId="0">#REF!</definedName>
    <definedName name="wk21st36c" localSheetId="0">#REF!</definedName>
    <definedName name="wk22st13c" localSheetId="0">#REF!</definedName>
    <definedName name="wk22st14c" localSheetId="0">#REF!</definedName>
    <definedName name="wk22st15c" localSheetId="0">#REF!</definedName>
    <definedName name="wk22st16c" localSheetId="0">#REF!</definedName>
    <definedName name="wk22st17c" localSheetId="0">#REF!</definedName>
    <definedName name="wk22st18c" localSheetId="0">#REF!</definedName>
    <definedName name="wk22st22c" localSheetId="0">#REF!</definedName>
    <definedName name="wk22st23c" localSheetId="0">#REF!</definedName>
    <definedName name="wk22st24c" localSheetId="0">#REF!</definedName>
    <definedName name="wk22st28c" localSheetId="0">#REF!</definedName>
    <definedName name="wk22st29c" localSheetId="0">#REF!</definedName>
    <definedName name="wk22st30c" localSheetId="0">#REF!</definedName>
    <definedName name="wk22st31c" localSheetId="0">#REF!</definedName>
    <definedName name="wk22st32c" localSheetId="0">#REF!</definedName>
    <definedName name="wk22st33c" localSheetId="0">#REF!</definedName>
    <definedName name="wk22st34c" localSheetId="0">#REF!</definedName>
    <definedName name="wk22st35c" localSheetId="0">#REF!</definedName>
    <definedName name="wk22st36c" localSheetId="0">#REF!</definedName>
    <definedName name="wk23st13c" localSheetId="0">#REF!</definedName>
    <definedName name="wk23st17c" localSheetId="0">#REF!</definedName>
    <definedName name="wk23st18c" localSheetId="0">#REF!</definedName>
    <definedName name="wk23st20c" localSheetId="0">#REF!</definedName>
    <definedName name="wk23st21c" localSheetId="0">#REF!</definedName>
    <definedName name="wk23st22c" localSheetId="0">#REF!</definedName>
    <definedName name="wk23st23c" localSheetId="0">#REF!</definedName>
    <definedName name="wk23st24c" localSheetId="0">#REF!</definedName>
    <definedName name="wk23st29c" localSheetId="0">#REF!</definedName>
    <definedName name="wk23st32c" localSheetId="0">#REF!</definedName>
    <definedName name="wk23st36c" localSheetId="0">#REF!</definedName>
    <definedName name="wk24st13c" localSheetId="0">#REF!</definedName>
    <definedName name="wk24st14c" localSheetId="0">#REF!</definedName>
    <definedName name="wk24st15c" localSheetId="0">#REF!</definedName>
    <definedName name="wk24st16c" localSheetId="0">#REF!</definedName>
    <definedName name="wk24st17c" localSheetId="0">#REF!</definedName>
    <definedName name="wk24st18c" localSheetId="0">#REF!</definedName>
    <definedName name="wk24st19c" localSheetId="0">#REF!</definedName>
    <definedName name="wk24st20c" localSheetId="0">#REF!</definedName>
    <definedName name="wk24st21c" localSheetId="0">#REF!</definedName>
    <definedName name="wk24st22c" localSheetId="0">#REF!</definedName>
    <definedName name="wk24st23c" localSheetId="0">#REF!</definedName>
    <definedName name="wk24st24c" localSheetId="0">#REF!</definedName>
    <definedName name="wk24st25c" localSheetId="0">#REF!</definedName>
    <definedName name="wk24st26c" localSheetId="0">#REF!</definedName>
    <definedName name="wk24st27c" localSheetId="0">#REF!</definedName>
    <definedName name="wk24st28c" localSheetId="0">#REF!</definedName>
    <definedName name="wk24st29c" localSheetId="0">#REF!</definedName>
    <definedName name="wk24st30c" localSheetId="0">#REF!</definedName>
    <definedName name="wk24st31c" localSheetId="0">#REF!</definedName>
    <definedName name="wk24st32c" localSheetId="0">#REF!</definedName>
    <definedName name="wk24st33c" localSheetId="0">#REF!</definedName>
    <definedName name="wk24st34c" localSheetId="0">#REF!</definedName>
    <definedName name="wk24st35c" localSheetId="0">#REF!</definedName>
    <definedName name="wk24st36c" localSheetId="0">#REF!</definedName>
    <definedName name="wk25st13c" localSheetId="0">#REF!</definedName>
    <definedName name="wk25st14c" localSheetId="0">#REF!</definedName>
    <definedName name="wk25st15c" localSheetId="0">#REF!</definedName>
    <definedName name="wk25st16c" localSheetId="0">#REF!</definedName>
    <definedName name="wk25st17c" localSheetId="0">#REF!</definedName>
    <definedName name="wk25st18c" localSheetId="0">#REF!</definedName>
    <definedName name="wk25st21c" localSheetId="0">#REF!</definedName>
    <definedName name="wk25st23c" localSheetId="0">#REF!</definedName>
    <definedName name="wk25st24c" localSheetId="0">#REF!</definedName>
    <definedName name="wk25st25c" localSheetId="0">#REF!</definedName>
    <definedName name="wk25st26c" localSheetId="0">#REF!</definedName>
    <definedName name="wk25st27c" localSheetId="0">#REF!</definedName>
    <definedName name="wk25st28c" localSheetId="0">#REF!</definedName>
    <definedName name="wk25st29c" localSheetId="0">#REF!</definedName>
    <definedName name="wk25st30c" localSheetId="0">#REF!</definedName>
    <definedName name="wk25st31c" localSheetId="0">#REF!</definedName>
    <definedName name="wk25st32c" localSheetId="0">#REF!</definedName>
    <definedName name="wk25st33c" localSheetId="0">#REF!</definedName>
    <definedName name="wk25st34c" localSheetId="0">#REF!</definedName>
    <definedName name="wk25st35c" localSheetId="0">#REF!</definedName>
    <definedName name="wk25st36c" localSheetId="0">#REF!</definedName>
    <definedName name="wk26st13c" localSheetId="0">#REF!</definedName>
    <definedName name="wk26st14c" localSheetId="0">#REF!</definedName>
    <definedName name="wk26st16c" localSheetId="0">#REF!</definedName>
    <definedName name="wk26st19c" localSheetId="0">#REF!</definedName>
    <definedName name="wk26st20c" localSheetId="0">#REF!</definedName>
    <definedName name="wk26st21c" localSheetId="0">#REF!</definedName>
    <definedName name="wk26st22c" localSheetId="0">#REF!</definedName>
    <definedName name="wk26st23c" localSheetId="0">#REF!</definedName>
    <definedName name="wk26st24c" localSheetId="0">#REF!</definedName>
    <definedName name="wk26st25c" localSheetId="0">#REF!</definedName>
    <definedName name="wk26st26c" localSheetId="0">#REF!</definedName>
    <definedName name="wk26st27c" localSheetId="0">#REF!</definedName>
    <definedName name="wk26st28c" localSheetId="0">#REF!</definedName>
    <definedName name="wk26st29c" localSheetId="0">#REF!</definedName>
    <definedName name="wk26st30c" localSheetId="0">#REF!</definedName>
    <definedName name="wk26st31c" localSheetId="0">#REF!</definedName>
    <definedName name="wk26st32c" localSheetId="0">#REF!</definedName>
    <definedName name="wk26st33c" localSheetId="0">#REF!</definedName>
    <definedName name="wk26st34c" localSheetId="0">#REF!</definedName>
    <definedName name="wk26st35c" localSheetId="0">#REF!</definedName>
    <definedName name="wk26st36c" localSheetId="0">#REF!</definedName>
    <definedName name="wk27st13c" localSheetId="0">#REF!</definedName>
    <definedName name="wk27st14c" localSheetId="0">#REF!</definedName>
    <definedName name="wk27st15c" localSheetId="0">#REF!</definedName>
    <definedName name="wk27st16c" localSheetId="0">#REF!</definedName>
    <definedName name="wk27st17c" localSheetId="0">#REF!</definedName>
    <definedName name="wk27st18c" localSheetId="0">#REF!</definedName>
    <definedName name="wk27st19c" localSheetId="0">#REF!</definedName>
    <definedName name="wk27st20c" localSheetId="0">#REF!</definedName>
    <definedName name="wk27st21c" localSheetId="0">#REF!</definedName>
    <definedName name="wk27st22c" localSheetId="0">#REF!</definedName>
    <definedName name="wk27st23c" localSheetId="0">#REF!</definedName>
    <definedName name="wk27st24c" localSheetId="0">#REF!</definedName>
    <definedName name="wk27st25c" localSheetId="0">#REF!</definedName>
    <definedName name="wk27st26c" localSheetId="0">#REF!</definedName>
    <definedName name="wk27st27c" localSheetId="0">#REF!</definedName>
    <definedName name="wk27st28c" localSheetId="0">#REF!</definedName>
    <definedName name="wk27st31c" localSheetId="0">#REF!</definedName>
    <definedName name="wk27st32c" localSheetId="0">#REF!</definedName>
    <definedName name="wk27st33c" localSheetId="0">#REF!</definedName>
    <definedName name="wk27st34c" localSheetId="0">#REF!</definedName>
    <definedName name="wk27st35c" localSheetId="0">#REF!</definedName>
    <definedName name="wk27st36c" localSheetId="0">#REF!</definedName>
    <definedName name="wk28st15c" localSheetId="0">#REF!</definedName>
    <definedName name="wk28st16c" localSheetId="0">#REF!</definedName>
    <definedName name="wk28st17c" localSheetId="0">#REF!</definedName>
    <definedName name="wk28st18c" localSheetId="0">#REF!</definedName>
    <definedName name="wk28st19c" localSheetId="0">#REF!</definedName>
    <definedName name="wk28st20c" localSheetId="0">#REF!</definedName>
    <definedName name="wk28st21c" localSheetId="0">#REF!</definedName>
    <definedName name="wk28st22c" localSheetId="0">#REF!</definedName>
    <definedName name="wk28st23c" localSheetId="0">#REF!</definedName>
    <definedName name="wk28st24c" localSheetId="0">#REF!</definedName>
    <definedName name="wk28st25c" localSheetId="0">#REF!</definedName>
    <definedName name="wk28st26c" localSheetId="0">#REF!</definedName>
    <definedName name="wk28st27c" localSheetId="0">#REF!</definedName>
    <definedName name="wk28st28c" localSheetId="0">#REF!</definedName>
    <definedName name="wk28st29c" localSheetId="0">#REF!</definedName>
    <definedName name="wk28st30c" localSheetId="0">#REF!</definedName>
    <definedName name="wk28st31c" localSheetId="0">#REF!</definedName>
    <definedName name="wk28st32c" localSheetId="0">#REF!</definedName>
    <definedName name="wk28st33c" localSheetId="0">#REF!</definedName>
    <definedName name="wk28st34c" localSheetId="0">#REF!</definedName>
    <definedName name="wk29st14c" localSheetId="0">#REF!</definedName>
    <definedName name="wk29st15c" localSheetId="0">#REF!</definedName>
    <definedName name="wk29st16c" localSheetId="0">#REF!</definedName>
    <definedName name="wk29st20c" localSheetId="0">#REF!</definedName>
    <definedName name="wk29st21c" localSheetId="0">#REF!</definedName>
    <definedName name="wk29st25c" localSheetId="0">#REF!</definedName>
    <definedName name="wk29st26c" localSheetId="0">#REF!</definedName>
    <definedName name="wk29st29c" localSheetId="0">#REF!</definedName>
    <definedName name="wk29st32c" localSheetId="0">#REF!</definedName>
    <definedName name="wk29st33c" localSheetId="0">#REF!</definedName>
    <definedName name="wk29st34c" localSheetId="0">#REF!</definedName>
    <definedName name="wk29st35c" localSheetId="0">#REF!</definedName>
    <definedName name="wk29st36c" localSheetId="0">#REF!</definedName>
    <definedName name="wk30st14c" localSheetId="0">#REF!</definedName>
    <definedName name="wk30st16c" localSheetId="0">#REF!</definedName>
    <definedName name="wk30st20c" localSheetId="0">#REF!</definedName>
    <definedName name="wk30st21c" localSheetId="0">#REF!</definedName>
    <definedName name="wk30st23c" localSheetId="0">#REF!</definedName>
    <definedName name="wk30st25c" localSheetId="0">#REF!</definedName>
    <definedName name="wk30st28c" localSheetId="0">#REF!</definedName>
    <definedName name="wk30st29c" localSheetId="0">#REF!</definedName>
    <definedName name="wk31st15c" localSheetId="0">#REF!</definedName>
    <definedName name="wk31st19c" localSheetId="0">#REF!</definedName>
    <definedName name="wk31st20c" localSheetId="0">#REF!</definedName>
    <definedName name="wk31st22c" localSheetId="0">#REF!</definedName>
    <definedName name="wk31st23c" localSheetId="0">#REF!</definedName>
    <definedName name="wk31st24c" localSheetId="0">#REF!</definedName>
    <definedName name="wk31st27c" localSheetId="0">#REF!</definedName>
    <definedName name="wk31st30c" localSheetId="0">#REF!</definedName>
    <definedName name="wk32st13c" localSheetId="0">#REF!</definedName>
    <definedName name="wk32st21c" localSheetId="0">#REF!</definedName>
    <definedName name="wk32st26c" localSheetId="0">#REF!</definedName>
    <definedName name="wk32st28c" localSheetId="0">#REF!</definedName>
    <definedName name="wk32st29c" localSheetId="0">#REF!</definedName>
    <definedName name="wk32st30c" localSheetId="0">#REF!</definedName>
    <definedName name="wk32st31c" localSheetId="0">#REF!</definedName>
    <definedName name="wk32st32c" localSheetId="0">#REF!</definedName>
    <definedName name="wk32st33c" localSheetId="0">#REF!</definedName>
    <definedName name="wk32st34c" localSheetId="0">#REF!</definedName>
    <definedName name="wk32st35c" localSheetId="0">#REF!</definedName>
    <definedName name="wk32st36c" localSheetId="0">#REF!</definedName>
    <definedName name="wk33st14c" localSheetId="0">#REF!</definedName>
    <definedName name="wk33st31c" localSheetId="0">#REF!</definedName>
    <definedName name="wlw" localSheetId="0">#REF!</definedName>
    <definedName name="WM99_APD" localSheetId="0">#REF!</definedName>
    <definedName name="WM99_EMEA" localSheetId="0">#REF!</definedName>
    <definedName name="WM99_GCD" localSheetId="0">#REF!</definedName>
    <definedName name="WM99_JP" localSheetId="0">#REF!</definedName>
    <definedName name="WM99_LA" localSheetId="0">#REF!</definedName>
    <definedName name="WM99_NA" localSheetId="0">#REF!</definedName>
    <definedName name="WORK" localSheetId="0">#REF!</definedName>
    <definedName name="Wtd_Merit" localSheetId="0">#REF!</definedName>
    <definedName name="ww" localSheetId="0">#REF!</definedName>
    <definedName name="WWops" localSheetId="0">#REF!</definedName>
    <definedName name="www" localSheetId="0">#REF!</definedName>
    <definedName name="x_doublebar" localSheetId="0">#REF!</definedName>
    <definedName name="X05_" localSheetId="0">#REF!</definedName>
    <definedName name="X06_" localSheetId="0">#REF!</definedName>
    <definedName name="X72H058LineDft" localSheetId="0">#REF!</definedName>
    <definedName name="X72H058TotOkNo" localSheetId="0">#REF!</definedName>
    <definedName name="X75E018LineDft" localSheetId="0">#REF!</definedName>
    <definedName name="X75E018TotOkNo" localSheetId="0">#REF!</definedName>
    <definedName name="XbarDiff" localSheetId="0">#REF!</definedName>
    <definedName name="Xbars" localSheetId="0">#REF!</definedName>
    <definedName name="XbarsA" localSheetId="0">#REF!</definedName>
    <definedName name="XbarsB" localSheetId="0">#REF!</definedName>
    <definedName name="XbarsC" localSheetId="0">#REF!</definedName>
    <definedName name="xc" localSheetId="0">#REF!</definedName>
    <definedName name="xcnjwkmkdeolc" localSheetId="0">#REF!</definedName>
    <definedName name="xiao" localSheetId="0">#REF!</definedName>
    <definedName name="xin" localSheetId="0">#REF!</definedName>
    <definedName name="xinghaojingyingti" localSheetId="0">#REF!</definedName>
    <definedName name="XPRESS" localSheetId="0">#REF!</definedName>
    <definedName name="XPRESSSF" localSheetId="0">#REF!</definedName>
    <definedName name="xz" localSheetId="0">#REF!</definedName>
    <definedName name="Y75E013TotOkNo" localSheetId="0">#REF!</definedName>
    <definedName name="Y75E013TotSftNo" localSheetId="0">#REF!</definedName>
    <definedName name="YCKO" localSheetId="0">#REF!</definedName>
    <definedName name="YEAR" localSheetId="0">[135]menu!$AV$1:$AV$12</definedName>
    <definedName name="Year_Rev_GM" localSheetId="0">#REF!</definedName>
    <definedName name="YesFormula" localSheetId="0">#REF!</definedName>
    <definedName name="YL" localSheetId="0">#REF!</definedName>
    <definedName name="YR_GT_9908" localSheetId="0">#REF!</definedName>
    <definedName name="YrFnPull" localSheetId="0">#REF!</definedName>
    <definedName name="YSKIM" localSheetId="0">#REF!</definedName>
    <definedName name="YSLEE" localSheetId="0">#REF!</definedName>
    <definedName name="YWCHO" localSheetId="0">#REF!</definedName>
    <definedName name="YY" localSheetId="0">#REF!</definedName>
    <definedName name="YYYYY" localSheetId="0">#REF!</definedName>
    <definedName name="z" localSheetId="0">#REF!</definedName>
    <definedName name="Z_06F09077_BC0A_4AA8_91FD_6B0C1D8C2ACC_.wvu.Cols" localSheetId="0" hidden="1">#REF!,#REF!,#REF!,#REF!</definedName>
    <definedName name="Z_06F09077_BC0A_4AA8_91FD_6B0C1D8C2ACC_.wvu.FilterData" localSheetId="0" hidden="1">#REF!</definedName>
    <definedName name="Z_673E9BB3_A2C0_4706_981F_F3580A480104_.wvu.FilterData" localSheetId="0" hidden="1">#REF!</definedName>
    <definedName name="ZA" localSheetId="0">#REF!</definedName>
    <definedName name="zaw" localSheetId="0">#REF!</definedName>
    <definedName name="zb" localSheetId="0">#REF!</definedName>
    <definedName name="zd" localSheetId="0">#REF!</definedName>
    <definedName name="zeitbe" localSheetId="0">#REF!</definedName>
    <definedName name="zeitbe1" localSheetId="0">#REF!</definedName>
    <definedName name="zeitbeschr" localSheetId="0">#REF!</definedName>
    <definedName name="zeiten" localSheetId="0">#REF!</definedName>
    <definedName name="zeiten1" localSheetId="0">#REF!</definedName>
    <definedName name="ZeitenBE" localSheetId="0">#REF!</definedName>
    <definedName name="ZF" localSheetId="0">#REF!</definedName>
    <definedName name="zsc" localSheetId="0">#REF!</definedName>
    <definedName name="zx" localSheetId="0">#REF!</definedName>
    <definedName name="ZZ" localSheetId="0">#REF!</definedName>
    <definedName name="ZZZ" localSheetId="0">#REF!</definedName>
    <definedName name="ああ" localSheetId="0">#REF!</definedName>
    <definedName name="キベツ台数" localSheetId="0">#REF!</definedName>
    <definedName name="クエリ2" localSheetId="0">#REF!</definedName>
    <definedName name="ｽｸﾗｯﾌﾟ1" localSheetId="0">#REF!</definedName>
    <definedName name="ｽｸﾗｯﾌﾟ2" localSheetId="0">#REF!</definedName>
    <definedName name="ファイル閉" localSheetId="0">[111]!ファイル閉</definedName>
    <definedName name="ﾌﾞﾂﾘｭｳB" localSheetId="0">#REF!</definedName>
    <definedName name="ﾌﾞﾂﾘｭｳU" localSheetId="0">#REF!</definedName>
    <definedName name="ﾛｳﾑﾋB" localSheetId="0">#REF!</definedName>
    <definedName name="ﾛｳﾑﾋU" localSheetId="0">#REF!</definedName>
    <definedName name="เดฟเ" localSheetId="0">#REF!</definedName>
    <definedName name="阿" localSheetId="0">#REF!</definedName>
    <definedName name="暗暗" localSheetId="0">#REF!</definedName>
    <definedName name="凹陷" localSheetId="0">#REF!</definedName>
    <definedName name="板厚database" localSheetId="0">#REF!</definedName>
    <definedName name="板厚databaseei" localSheetId="0">#REF!</definedName>
    <definedName name="冰箱" localSheetId="0">#REF!</definedName>
    <definedName name="采购订单序时簿" localSheetId="0">#REF!</definedName>
    <definedName name="策略11111" localSheetId="0">#REF!</definedName>
    <definedName name="策略1234" localSheetId="0">#REF!</definedName>
    <definedName name="产品来源1" localSheetId="0">#REF!</definedName>
    <definedName name="급수" localSheetId="0">#REF!</definedName>
    <definedName name="大连空调" localSheetId="0">#REF!</definedName>
    <definedName name="的" localSheetId="0">#REF!</definedName>
    <definedName name="的输入法" localSheetId="0">#REF!</definedName>
    <definedName name="电厨" localSheetId="0">#REF!</definedName>
    <definedName name="电商新机会" localSheetId="0">#REF!</definedName>
    <definedName name="定单" localSheetId="0">#REF!</definedName>
    <definedName name="呃呃呃" localSheetId="0">#REF!</definedName>
    <definedName name="二" localSheetId="0">#REF!</definedName>
    <definedName name="反面泛用機著裝零件" localSheetId="0">#REF!</definedName>
    <definedName name="返品申告" localSheetId="0">#REF!</definedName>
    <definedName name="个" localSheetId="0">#REF!</definedName>
    <definedName name="更名" localSheetId="0">#REF!</definedName>
    <definedName name="更名2" localSheetId="0">#REF!</definedName>
    <definedName name="工程不良11.17_B9" localSheetId="0">#REF!</definedName>
    <definedName name="工作" localSheetId="0">#REF!</definedName>
    <definedName name="古" localSheetId="0">#REF!</definedName>
    <definedName name="関連ファイル読込" localSheetId="0">[111]!関連ファイル読込</definedName>
    <definedName name="贵州" localSheetId="0">#REF!</definedName>
    <definedName name="国美" localSheetId="0">#REF!</definedName>
    <definedName name="海尔CCT_青岛_通讯有限公司" localSheetId="0">#REF!</definedName>
    <definedName name="海尔通讯产品2005_1到2005_7经营费用工贸费用预算完成总结汇总" localSheetId="0">#REF!</definedName>
    <definedName name="合肥" localSheetId="0">#REF!</definedName>
    <definedName name="合肥波轮" localSheetId="0">#REF!</definedName>
    <definedName name="汇总" localSheetId="0">#REF!</definedName>
    <definedName name="火" localSheetId="0">#REF!</definedName>
    <definedName name="记损统计表3" localSheetId="0">#REF!</definedName>
    <definedName name="家居生态" localSheetId="0">#REF!</definedName>
    <definedName name="見積依頼" localSheetId="0">#REF!</definedName>
    <definedName name="胶南" localSheetId="0">#REF!</definedName>
    <definedName name="胶州" localSheetId="0">#REF!</definedName>
    <definedName name="解雄偉" localSheetId="0">#REF!</definedName>
    <definedName name="金" localSheetId="0">#REF!</definedName>
    <definedName name="进度" localSheetId="0">#REF!</definedName>
    <definedName name="京东" localSheetId="0">#REF!</definedName>
    <definedName name="就3" localSheetId="0">#REF!</definedName>
    <definedName name="空调" localSheetId="0">#REF!</definedName>
    <definedName name="奎" localSheetId="0">#REF!</definedName>
    <definedName name="冷柜" localSheetId="0">#REF!</definedName>
    <definedName name="联盟" localSheetId="0">#REF!</definedName>
    <definedName name="도면" localSheetId="0">#REF!</definedName>
    <definedName name="模具数量分区" localSheetId="0">IF(洗碗机成本数据!Loan_Amount*洗碗机成本数据!Interest_Rate*洗碗机成本数据!Loan_Years*洗碗机成本数据!Loan_Start&gt;0,1,0)</definedName>
    <definedName name="模块自定义模板2020.12.12" localSheetId="0">OFFSET(洗碗机成本数据!Full_Print,0,0,洗碗机成本数据!Last_Row)</definedName>
    <definedName name="木" localSheetId="0">#REF!</definedName>
    <definedName name="期初餘額" localSheetId="0">#REF!</definedName>
    <definedName name="青岛" localSheetId="0">#REF!</definedName>
    <definedName name="青岛波轮" localSheetId="0">#REF!</definedName>
    <definedName name="青岛滚筒" localSheetId="0">#REF!</definedName>
    <definedName name="区位" localSheetId="0">#REF!</definedName>
    <definedName name="设备价格总价" localSheetId="0">#REF!</definedName>
    <definedName name="省人维度" localSheetId="0">#REF!</definedName>
    <definedName name="数据" localSheetId="0">#REF!</definedName>
    <definedName name="数据1" localSheetId="0">#REF!</definedName>
    <definedName name="水" localSheetId="0">#REF!</definedName>
    <definedName name="顺德" localSheetId="0">#REF!</definedName>
    <definedName name="苏宁" localSheetId="0">#REF!</definedName>
    <definedName name="台账" localSheetId="0">#REF!</definedName>
    <definedName name="台账2" localSheetId="0">#REF!</definedName>
    <definedName name="特冰" localSheetId="0">#REF!</definedName>
    <definedName name="天猫" localSheetId="0">#REF!</definedName>
    <definedName name="停机" localSheetId="0">#REF!</definedName>
    <definedName name="ㅁㅁ" localSheetId="0">#REF!</definedName>
    <definedName name="ㅁㅁㅁ" localSheetId="0">#REF!</definedName>
    <definedName name="推进" localSheetId="0">#REF!</definedName>
    <definedName name="五线" localSheetId="0">#REF!</definedName>
    <definedName name="五线措施" localSheetId="0">#REF!</definedName>
    <definedName name="五线改善措施" localSheetId="0">#REF!</definedName>
    <definedName name="五星" localSheetId="0">#REF!</definedName>
    <definedName name="洗涤" localSheetId="0">#REF!</definedName>
    <definedName name="洗衣机" localSheetId="0">#REF!</definedName>
    <definedName name="线体" localSheetId="0">#REF!</definedName>
    <definedName name="销量" localSheetId="0">#REF!</definedName>
    <definedName name="心" localSheetId="0">#REF!</definedName>
    <definedName name="新" localSheetId="0">#REF!</definedName>
    <definedName name="新1" localSheetId="0">#REF!</definedName>
    <definedName name="选择" localSheetId="0">#REF!</definedName>
    <definedName name="陽烈1" localSheetId="0">#REF!</definedName>
    <definedName name="楊烈" localSheetId="0">#REF!</definedName>
    <definedName name="一线" localSheetId="0">#REF!</definedName>
    <definedName name="盈利" localSheetId="0">#REF!</definedName>
    <definedName name="営業用取得税" localSheetId="0">[121]!営業用取得税</definedName>
    <definedName name="営業用重量税" localSheetId="0">[121]!営業用重量税</definedName>
    <definedName name="月" localSheetId="0">#REF!</definedName>
    <definedName name="月份纵轴" localSheetId="0">#REF!</definedName>
    <definedName name="张祥" localSheetId="0">#REF!</definedName>
    <definedName name="症状順位" localSheetId="0">#REF!</definedName>
    <definedName name="直营" localSheetId="0">#REF!</definedName>
    <definedName name="质量平台" localSheetId="0">#REF!</definedName>
    <definedName name="中鬼片" localSheetId="0">#REF!</definedName>
    <definedName name="重庆" localSheetId="0">#REF!</definedName>
    <definedName name="重庆滚筒1月停机时汇总" localSheetId="0">#REF!</definedName>
    <definedName name="自家用取得税" localSheetId="0">[121]!自家用取得税</definedName>
    <definedName name="自家用重量税" localSheetId="0">[121]!自家用重量税</definedName>
    <definedName name="总价格" localSheetId="0">#REF!</definedName>
    <definedName name="신" localSheetId="0">#REF!</definedName>
    <definedName name="신냉매" localSheetId="0">#REF!</definedName>
    <definedName name="에너지" localSheetId="0">#REF!</definedName>
    <definedName name="전" localSheetId="0">#REF!</definedName>
    <definedName name="주택사업본부" localSheetId="0">#REF!</definedName>
    <definedName name="철구사업본부" localSheetId="0">#REF!</definedName>
    <definedName name="\0" localSheetId="1">#REF!</definedName>
    <definedName name="\2" localSheetId="1">#REF!</definedName>
    <definedName name="\a" localSheetId="1">'[122]FA-LISTING'!#REF!</definedName>
    <definedName name="\B" localSheetId="1">'[122]FA-LISTING'!#REF!</definedName>
    <definedName name="\b1" localSheetId="1">#REF!</definedName>
    <definedName name="\m" localSheetId="1">#REF!</definedName>
    <definedName name="\p" localSheetId="1">'[122]FA-LISTING'!#REF!</definedName>
    <definedName name="\v" localSheetId="1">'[122]FA-LISTING'!#REF!</definedName>
    <definedName name="___" localSheetId="1">#REF!</definedName>
    <definedName name="_______5월국내제품" localSheetId="1">#REF!</definedName>
    <definedName name="_______AEM14" localSheetId="1">#REF!</definedName>
    <definedName name="_______CAR05" localSheetId="1">#REF!</definedName>
    <definedName name="_______FED18" localSheetId="1">#REF!</definedName>
    <definedName name="_______GMC1" localSheetId="1">#REF!</definedName>
    <definedName name="_______GMC2" localSheetId="1">#REF!</definedName>
    <definedName name="______ST2" localSheetId="1">#REF!</definedName>
    <definedName name="_____5월국내제품" localSheetId="1">#REF!</definedName>
    <definedName name="_____AEM14" localSheetId="1">#REF!</definedName>
    <definedName name="_____CAR05" localSheetId="1">#REF!</definedName>
    <definedName name="_____FED18" localSheetId="1">#REF!</definedName>
    <definedName name="_____GMC1" localSheetId="1">#REF!</definedName>
    <definedName name="_____GMC2" localSheetId="1">#REF!</definedName>
    <definedName name="____5월국내제품" localSheetId="1">#REF!</definedName>
    <definedName name="____AEM14" localSheetId="1">#REF!</definedName>
    <definedName name="____CAR05" localSheetId="1">#REF!</definedName>
    <definedName name="____FED18" localSheetId="1">#REF!</definedName>
    <definedName name="____GMC1" localSheetId="1">#REF!</definedName>
    <definedName name="____GMC2" localSheetId="1">#REF!</definedName>
    <definedName name="____ST2" localSheetId="1">#REF!</definedName>
    <definedName name="___5월국내제품" localSheetId="1">#REF!</definedName>
    <definedName name="___AEM14" localSheetId="1">#REF!</definedName>
    <definedName name="___CAR05" localSheetId="1">#REF!</definedName>
    <definedName name="___FED18" localSheetId="1">#REF!</definedName>
    <definedName name="__5월국내제품" localSheetId="1">#REF!</definedName>
    <definedName name="__a66000" localSheetId="1">#REF!</definedName>
    <definedName name="__a69000" localSheetId="1">#REF!</definedName>
    <definedName name="__act2" localSheetId="1">#REF!</definedName>
    <definedName name="__act3" localSheetId="1">#REF!</definedName>
    <definedName name="__act4" localSheetId="1">#REF!</definedName>
    <definedName name="__AEM14" localSheetId="1">#REF!</definedName>
    <definedName name="__afo3" localSheetId="1">#REF!</definedName>
    <definedName name="__all22" localSheetId="1">[6]PLALL!$A$1:$BM$137</definedName>
    <definedName name="__CAR05" localSheetId="1">#REF!</definedName>
    <definedName name="__cat2" localSheetId="1" hidden="1">{#N/A,#N/A,TRUE,"Distribution";#N/A,#N/A,TRUE,"Fulfillment";#N/A,#N/A,TRUE,"Aged Backorders"}</definedName>
    <definedName name="__Col3" localSheetId="1">[7]Tables!$S$7</definedName>
    <definedName name="__Col6" localSheetId="1">[7]Tables!$S$12</definedName>
    <definedName name="__CSD3" localSheetId="1">#REF!</definedName>
    <definedName name="__DAT1" localSheetId="1">'[8]Raw materials'!#REF!</definedName>
    <definedName name="__DAT10" localSheetId="1">#REF!</definedName>
    <definedName name="__DAT11" localSheetId="1">#REF!</definedName>
    <definedName name="__DAT12" localSheetId="1">#REF!</definedName>
    <definedName name="__DAT13" localSheetId="1">#REF!</definedName>
    <definedName name="__DAT14" localSheetId="1">#REF!</definedName>
    <definedName name="__DAT15" localSheetId="1">#REF!</definedName>
    <definedName name="__DAT16" localSheetId="1">#REF!</definedName>
    <definedName name="__DAT17" localSheetId="1">#REF!</definedName>
    <definedName name="__DAT2" localSheetId="1">'[8]Raw materials'!#REF!</definedName>
    <definedName name="__DAT3" localSheetId="1">'[8]Raw materials'!#REF!</definedName>
    <definedName name="__DAT4" localSheetId="1">'[8]Raw materials'!#REF!</definedName>
    <definedName name="__DAT5" localSheetId="1">'[8]Raw materials'!#REF!</definedName>
    <definedName name="__DAT6" localSheetId="1">'[8]Raw materials'!#REF!</definedName>
    <definedName name="__DAT7" localSheetId="1">'[8]Raw materials'!#REF!</definedName>
    <definedName name="__DAT8" localSheetId="1">'[8]Raw materials'!#REF!</definedName>
    <definedName name="__DAT9" localSheetId="1">'[9]9100-PO'!#REF!</definedName>
    <definedName name="__FED18" localSheetId="1">#REF!</definedName>
    <definedName name="__GMC1" localSheetId="1">#REF!</definedName>
    <definedName name="__GMC2" localSheetId="1">#REF!</definedName>
    <definedName name="__M111" localSheetId="1" hidden="1">{"'打点割り振り (2)'!$A$1:$G$35"}</definedName>
    <definedName name="__MS2" localSheetId="1">#REF!</definedName>
    <definedName name="__Qtr1" localSheetId="1">#REF!</definedName>
    <definedName name="__ST2" localSheetId="1">#REF!</definedName>
    <definedName name="__wd6" localSheetId="1">[123]tables!$A$1:$B$29</definedName>
    <definedName name="_1.1经营合规性" localSheetId="1">'[124]4 审核发现描述'!#REF!</definedName>
    <definedName name="_1.2行业合规性" localSheetId="1">'[124]4 审核发现描述'!#REF!</definedName>
    <definedName name="_1.3体系认证合规性" localSheetId="1">'[124]4 审核发现描述'!#REF!</definedName>
    <definedName name="_1.4市场抽查" localSheetId="1">'[124]4 审核发现描述'!#REF!</definedName>
    <definedName name="_1.5产品合规性" localSheetId="1">'[124]4 审核发现描述'!#REF!</definedName>
    <definedName name="_1______123Graph_AGRAFICO_2" localSheetId="1" hidden="1">#REF!</definedName>
    <definedName name="_1_5월국내제품" localSheetId="1">#REF!</definedName>
    <definedName name="_112d" localSheetId="1" hidden="1">{#N/A,#N/A,TRUE,"Distribution";#N/A,#N/A,TRUE,"Fulfillment";#N/A,#N/A,TRUE,"Aged Backorders"}</definedName>
    <definedName name="_18_02_94" localSheetId="1">#REF!</definedName>
    <definedName name="_1A5_" localSheetId="1">#REF!</definedName>
    <definedName name="_1ff1_" localSheetId="1">#REF!</definedName>
    <definedName name="_1月停机时汇总.xlsx" localSheetId="1">#REF!</definedName>
    <definedName name="_2.1采购管理" localSheetId="1">'[124]4 审核发现描述'!#REF!</definedName>
    <definedName name="_2.2供方管理" localSheetId="1">'[124]4 审核发现描述'!#REF!</definedName>
    <definedName name="_2______123Graph_LBL_AGRAFICO_2" localSheetId="1" hidden="1">#REF!</definedName>
    <definedName name="_2_5월국내제품" localSheetId="1">#REF!</definedName>
    <definedName name="_23" localSheetId="1">#REF!</definedName>
    <definedName name="_2GO_TO" localSheetId="1">'[125]Total Financials'!#REF!</definedName>
    <definedName name="_3.1设计开发" localSheetId="1">'[124]4 审核发现描述'!#REF!</definedName>
    <definedName name="_3.2制程管理" localSheetId="1">'[124]4 审核发现描述'!#REF!</definedName>
    <definedName name="_3_____123Graph_AGRAFICO_2" localSheetId="1" hidden="1">#REF!</definedName>
    <definedName name="_4.1进货检验" localSheetId="1">'[124]4 审核发现描述'!#REF!</definedName>
    <definedName name="_4.5.18" localSheetId="1">'[124]4 审核发现描述'!#REF!</definedName>
    <definedName name="_4_____123Graph_LBL_AGRAFICO_2" localSheetId="1" hidden="1">#REF!</definedName>
    <definedName name="_4A5_" localSheetId="1">#REF!</definedName>
    <definedName name="_5.1.2" localSheetId="1">'[124]4 审核发现描述'!#REF!</definedName>
    <definedName name="_5___123Graph_AGRAFICO_2" localSheetId="1" hidden="1">#REF!</definedName>
    <definedName name="_6___123Graph_LBL_AGRAFICO_2" localSheetId="1" hidden="1">#REF!</definedName>
    <definedName name="_7__123Graph_AGRAFICO_2" localSheetId="1" hidden="1">#REF!</definedName>
    <definedName name="_8__123Graph_LBL_AGRAFICO_2" localSheetId="1" hidden="1">#REF!</definedName>
    <definedName name="_8GO_TO" localSheetId="1">'[125]Total Financials'!#REF!</definedName>
    <definedName name="_A16572" localSheetId="1">#REF!</definedName>
    <definedName name="_A165721" localSheetId="1">'[123]#BEZUG'!$A$16172</definedName>
    <definedName name="_A17172" localSheetId="1">#REF!</definedName>
    <definedName name="_A18172" localSheetId="1">#REF!</definedName>
    <definedName name="_A19172" localSheetId="1">#REF!</definedName>
    <definedName name="_A20000" localSheetId="1">#REF!</definedName>
    <definedName name="_a66000" localSheetId="1">#REF!</definedName>
    <definedName name="_a69000" localSheetId="1">#REF!</definedName>
    <definedName name="_A80000" localSheetId="1">#REF!</definedName>
    <definedName name="_act2" localSheetId="1">#REF!</definedName>
    <definedName name="_act3" localSheetId="1">#REF!</definedName>
    <definedName name="_act4" localSheetId="1">#REF!</definedName>
    <definedName name="_AEM14" localSheetId="1">#REF!</definedName>
    <definedName name="_afo1" localSheetId="1">#REF!</definedName>
    <definedName name="_ag1" localSheetId="1">#REF!</definedName>
    <definedName name="_ALL18" localSheetId="1">#REF!</definedName>
    <definedName name="_all22" localSheetId="1">[126]PLALL!$A$1:$BM$137</definedName>
    <definedName name="_BKL1" localSheetId="1">#REF!</definedName>
    <definedName name="_BKL2" localSheetId="1">#REF!</definedName>
    <definedName name="_BKL3" localSheetId="1">#REF!</definedName>
    <definedName name="_BQ4.2" localSheetId="1" hidden="1">'[15]#REF'!#REF!</definedName>
    <definedName name="_BQ4.5" localSheetId="1" hidden="1">[15]Table!#REF!</definedName>
    <definedName name="_CAR05" localSheetId="1">#REF!</definedName>
    <definedName name="_cat2" localSheetId="1" hidden="1">{#N/A,#N/A,TRUE,"Distribution";#N/A,#N/A,TRUE,"Fulfillment";#N/A,#N/A,TRUE,"Aged Backorders"}</definedName>
    <definedName name="_Col3" localSheetId="1">[127]tables!$S$7</definedName>
    <definedName name="_Col6" localSheetId="1">[127]tables!$S$12</definedName>
    <definedName name="_CSD3" localSheetId="1">#REF!</definedName>
    <definedName name="_DAT1" localSheetId="1">#REF!</definedName>
    <definedName name="_DAT10" localSheetId="1">#REF!</definedName>
    <definedName name="_DAT11" localSheetId="1">#REF!</definedName>
    <definedName name="_DAT12" localSheetId="1">#REF!</definedName>
    <definedName name="_DAT13" localSheetId="1">#REF!</definedName>
    <definedName name="_DAT14" localSheetId="1">#REF!</definedName>
    <definedName name="_DAT15" localSheetId="1">#REF!</definedName>
    <definedName name="_DAT16" localSheetId="1">#REF!</definedName>
    <definedName name="_DAT17" localSheetId="1">#REF!</definedName>
    <definedName name="_DAT2" localSheetId="1">#REF!</definedName>
    <definedName name="_DAT3" localSheetId="1">#REF!</definedName>
    <definedName name="_DAT4" localSheetId="1">#REF!</definedName>
    <definedName name="_DAT5" localSheetId="1">#REF!</definedName>
    <definedName name="_DAT6" localSheetId="1">#REF!</definedName>
    <definedName name="_DAT7" localSheetId="1">#REF!</definedName>
    <definedName name="_DAT8" localSheetId="1">#REF!</definedName>
    <definedName name="_DAT9" localSheetId="1">#REF!</definedName>
    <definedName name="_DEL1" localSheetId="1">[19]!_xlbgnm.DEL1</definedName>
    <definedName name="_DEL2" localSheetId="1">[19]!_xlbgnm.DEL2</definedName>
    <definedName name="_dfjkasfbwefyusvasd" localSheetId="1" hidden="1">{#N/A,#N/A,TRUE,"Distribution";#N/A,#N/A,TRUE,"Fulfillment";#N/A,#N/A,TRUE,"Aged Backorders"}</definedName>
    <definedName name="_FED18" localSheetId="1">#REF!</definedName>
    <definedName name="_Fill" localSheetId="1" hidden="1">#REF!</definedName>
    <definedName name="_G100000" localSheetId="1">#REF!</definedName>
    <definedName name="_GMC1" localSheetId="1">#REF!</definedName>
    <definedName name="_GMC2" localSheetId="1">#REF!</definedName>
    <definedName name="_Key1" localSheetId="1" hidden="1">#REF!</definedName>
    <definedName name="_Key1.1" localSheetId="1" hidden="1">#REF!</definedName>
    <definedName name="_Key1.2" localSheetId="1" hidden="1">#REF!</definedName>
    <definedName name="_Key1.3" localSheetId="1" hidden="1">#REF!</definedName>
    <definedName name="_KK123" localSheetId="1">#REF!</definedName>
    <definedName name="_MS1" localSheetId="1">#REF!</definedName>
    <definedName name="_MS2" localSheetId="1">#REF!</definedName>
    <definedName name="_MS3" localSheetId="1">#REF!</definedName>
    <definedName name="_pos2" localSheetId="1">'[21]Quantum PO Std'!$A$6:$IV$526</definedName>
    <definedName name="_pos3" localSheetId="1">'[21]Leap PO Std.'!$A$25:$IV$445</definedName>
    <definedName name="_Qtr1" localSheetId="1">#REF!</definedName>
    <definedName name="_Ref1" localSheetId="1">#REF!</definedName>
    <definedName name="_Sort" localSheetId="1" hidden="1">#REF!</definedName>
    <definedName name="_Sort1.1" localSheetId="1" hidden="1">#REF!</definedName>
    <definedName name="_Sort1.2" localSheetId="1" hidden="1">#REF!</definedName>
    <definedName name="_Sort1.3" localSheetId="1" hidden="1">#REF!</definedName>
    <definedName name="_spp1301" localSheetId="1">'[128]SPP current as of 1-3-01'!$C$1:$GY$65536</definedName>
    <definedName name="_ST2" localSheetId="1">#REF!</definedName>
    <definedName name="_TCP1" localSheetId="1">#REF!</definedName>
    <definedName name="_TCR1" localSheetId="1">#REF!</definedName>
    <definedName name="_Toc94602557_10" localSheetId="1">#REF!</definedName>
    <definedName name="_Toc94602558_10" localSheetId="1">#REF!</definedName>
    <definedName name="_Toc94602559_10" localSheetId="1">#REF!</definedName>
    <definedName name="_Toc94602560_10" localSheetId="1">#REF!</definedName>
    <definedName name="_TUF41" localSheetId="1">#REF!</definedName>
    <definedName name="_wd6" localSheetId="1">[24]Tables!$A$1:$B$29</definedName>
    <definedName name="·" localSheetId="1">#REF!</definedName>
    <definedName name="①" localSheetId="1">#REF!</definedName>
    <definedName name="②" localSheetId="1">#REF!</definedName>
    <definedName name="③" localSheetId="1">#REF!</definedName>
    <definedName name="④" localSheetId="1">#REF!</definedName>
    <definedName name="⑤" localSheetId="1">#REF!</definedName>
    <definedName name="⑥" localSheetId="1">#REF!</definedName>
    <definedName name="⑦" localSheetId="1">#REF!</definedName>
    <definedName name="⑧" localSheetId="1">#REF!</definedName>
    <definedName name="⑨" localSheetId="1">#REF!</definedName>
    <definedName name="A" localSheetId="1" hidden="1">#REF!</definedName>
    <definedName name="A.K" localSheetId="1">'[25]NVA-300T返品リスト'!$A$1:$AA$6</definedName>
    <definedName name="A_Foam" localSheetId="1">#REF!</definedName>
    <definedName name="aa" localSheetId="1">#REF!</definedName>
    <definedName name="aaa" localSheetId="1">#REF!</definedName>
    <definedName name="aaaa" localSheetId="1" hidden="1">#REF!</definedName>
    <definedName name="aaas" localSheetId="1">#REF!</definedName>
    <definedName name="aar" localSheetId="1">#REF!</definedName>
    <definedName name="aawe" localSheetId="1" hidden="1">{"'打点割り振り (2)'!$A$1:$G$35"}</definedName>
    <definedName name="abc" localSheetId="1" hidden="1">{"WSQ1",#N/A,FALSE,"WRK P&amp;L -Qtr";"Q1ECG",#N/A,FALSE,"ECG P&amp;L -Qtr";"SRVQ1",#N/A,FALSE,"Server P&amp;L -Qtr";"Q1OPT",#N/A,FALSE,"Server Options P&amp;L -Qtr";"SOPSQ1",#N/A,FALSE,"SOPs P&amp;L -Qtr"}</definedName>
    <definedName name="ABM14AA" localSheetId="1">#REF!</definedName>
    <definedName name="ABM18DA" localSheetId="1">#REF!</definedName>
    <definedName name="ABM18DA1" localSheetId="1">#REF!</definedName>
    <definedName name="ABM22DA" localSheetId="1">#REF!</definedName>
    <definedName name="ABM24DA" localSheetId="1">#REF!</definedName>
    <definedName name="Abteilung" localSheetId="1">#REF!</definedName>
    <definedName name="ABV10AA" localSheetId="1">#REF!</definedName>
    <definedName name="ACCELERATION" localSheetId="1">#REF!</definedName>
    <definedName name="Acceptance_Data_Start" localSheetId="1">'[26]Meas Acceptance Template'!$C$21</definedName>
    <definedName name="Acceptance_Formats" localSheetId="1">'[26]Meas Acceptance Template'!$B$21:$R$21</definedName>
    <definedName name="Acceptance_Formulas" localSheetId="1">'[26]Meas Acceptance Template'!$H$21:$R$21</definedName>
    <definedName name="Acceptance_Header_Measurer" localSheetId="1">'[26]Meas Acceptance Template'!$C$7</definedName>
    <definedName name="Acceptance_Header_PartIssue" localSheetId="1">'[26]Meas Acceptance Template'!$E$5</definedName>
    <definedName name="Acceptance_Header_PartName" localSheetId="1">'[26]Meas Acceptance Template'!$C$4</definedName>
    <definedName name="Acceptance_Header_PartNumber" localSheetId="1">'[26]Meas Acceptance Template'!$C$5</definedName>
    <definedName name="Acceptance_Header_Reason" localSheetId="1">'[26]Meas Acceptance Template'!$C$10</definedName>
    <definedName name="Acceptance_Header_Requested" localSheetId="1">'[26]Meas Acceptance Template'!$C$6</definedName>
    <definedName name="Acceptance_Header_SampleSize" localSheetId="1">'[26]Meas Acceptance Template'!$G$7</definedName>
    <definedName name="Acceptance_Header_StudyEnd" localSheetId="1">'[26]Meas Acceptance Template'!$E$8</definedName>
    <definedName name="Acceptance_Header_StudyStart" localSheetId="1">'[26]Meas Acceptance Template'!$C$8</definedName>
    <definedName name="Acceptance_Header_Using" localSheetId="1">'[26]Meas Acceptance Template'!$G$8</definedName>
    <definedName name="accounts" localSheetId="1">#REF!</definedName>
    <definedName name="Actdata" localSheetId="1">#REF!</definedName>
    <definedName name="Actual_AHAM" localSheetId="1">[129]Optimize!$AS$70</definedName>
    <definedName name="actuals" localSheetId="1">'[29]FY01 Actuals'!$A$2:$P$48</definedName>
    <definedName name="actuals2" localSheetId="1">'[29]FY01 Actuals'!$E$3:$N$13</definedName>
    <definedName name="ADFGHJdafhg" localSheetId="1" hidden="1">{#N/A,#N/A,TRUE,"Distribution";#N/A,#N/A,TRUE,"Fulfillment";#N/A,#N/A,TRUE,"Aged Backorders"}</definedName>
    <definedName name="ADJUSTMENTS" localSheetId="1">#REF!</definedName>
    <definedName name="adsg" localSheetId="1">#REF!</definedName>
    <definedName name="ADSS" localSheetId="1">#REF!</definedName>
    <definedName name="AF_VP" localSheetId="1">#REF!</definedName>
    <definedName name="afd" localSheetId="1" hidden="1">{#N/A,#N/A,TRUE,"Distribution";#N/A,#N/A,TRUE,"Fulfillment";#N/A,#N/A,TRUE,"Aged Backorders"}</definedName>
    <definedName name="AFF_YR1_SW" localSheetId="1">#REF!</definedName>
    <definedName name="AFF_YR2_SW" localSheetId="1">#REF!</definedName>
    <definedName name="AFF_YR3_SW" localSheetId="1">#REF!</definedName>
    <definedName name="AFF_YR4_SW" localSheetId="1">#REF!</definedName>
    <definedName name="afo" localSheetId="1">#REF!</definedName>
    <definedName name="afo_neu" localSheetId="1">#REF!</definedName>
    <definedName name="AG" localSheetId="1">#REF!</definedName>
    <definedName name="AGA" localSheetId="1" hidden="1">{#N/A,#N/A,TRUE,"Distribution";#N/A,#N/A,TRUE,"Fulfillment";#N/A,#N/A,TRUE,"Aged Backorders"}</definedName>
    <definedName name="agag" localSheetId="1" hidden="1">{#N/A,#N/A,TRUE,"Distribution";#N/A,#N/A,TRUE,"Fulfillment";#N/A,#N/A,TRUE,"Aged Backorders"}</definedName>
    <definedName name="agang" localSheetId="1">#REF!</definedName>
    <definedName name="agang1" localSheetId="1">#REF!</definedName>
    <definedName name="agEGRTTRTH" localSheetId="1" hidden="1">{#N/A,#N/A,TRUE,"Distribution";#N/A,#N/A,TRUE,"Fulfillment";#N/A,#N/A,TRUE,"Aged Backorders"}</definedName>
    <definedName name="aggggggggggg" localSheetId="1">#REF!</definedName>
    <definedName name="AGH08FA" localSheetId="1">#REF!</definedName>
    <definedName name="Agilent" localSheetId="1">'[30]Pull HP Wide'!#REF!</definedName>
    <definedName name="AGP05LA" localSheetId="1">#REF!</definedName>
    <definedName name="AGP08AA" localSheetId="1">#REF!</definedName>
    <definedName name="AGP12AA" localSheetId="1">#REF!</definedName>
    <definedName name="AGV08AA" localSheetId="1">#REF!</definedName>
    <definedName name="AGV12AA" localSheetId="1">#REF!</definedName>
    <definedName name="AGV18DA" localSheetId="1">#REF!</definedName>
    <definedName name="AHF25LA" localSheetId="1">#REF!</definedName>
    <definedName name="AHF35FA" localSheetId="1">#REF!</definedName>
    <definedName name="AHF45AA" localSheetId="1">#REF!</definedName>
    <definedName name="AHG20LA" localSheetId="1">#REF!</definedName>
    <definedName name="ale" localSheetId="1" hidden="1">{#N/A,#N/A,TRUE,"Distribution";#N/A,#N/A,TRUE,"Fulfillment";#N/A,#N/A,TRUE,"Aged Backorders"}</definedName>
    <definedName name="all" localSheetId="1">[126]PLALL!$A$1:$BM$137</definedName>
    <definedName name="ALLCAR" localSheetId="1">[32]WIBLE!$D$1</definedName>
    <definedName name="ALPHA" localSheetId="1">#REF!</definedName>
    <definedName name="ALT_" localSheetId="1">#REF!</definedName>
    <definedName name="AME" localSheetId="1">#REF!</definedName>
    <definedName name="AmeCI" localSheetId="1">#REF!</definedName>
    <definedName name="AmeCS" localSheetId="1">#REF!</definedName>
    <definedName name="AmeGBUHq" localSheetId="1">#REF!</definedName>
    <definedName name="AmeMS" localSheetId="1">#REF!</definedName>
    <definedName name="AmeOSS" localSheetId="1">#REF!</definedName>
    <definedName name="Amer" localSheetId="1">#REF!</definedName>
    <definedName name="Americas" localSheetId="1">#REF!</definedName>
    <definedName name="analisis" localSheetId="1">[130]ANALISIS!$B$1:$N$65536</definedName>
    <definedName name="Analyst" localSheetId="1">[131]Summary!$W$7</definedName>
    <definedName name="Analyst_10" localSheetId="1">[131]Summary!$W$7</definedName>
    <definedName name="AP" localSheetId="1">#REF!</definedName>
    <definedName name="ApCI" localSheetId="1">#REF!</definedName>
    <definedName name="ApCS" localSheetId="1">#REF!</definedName>
    <definedName name="ApGBUHq" localSheetId="1">#REF!</definedName>
    <definedName name="ApMS" localSheetId="1">#REF!</definedName>
    <definedName name="ApOSS" localSheetId="1">#REF!</definedName>
    <definedName name="approvals" localSheetId="1">'[132]AR Signature Page'!#REF!</definedName>
    <definedName name="AprCost" localSheetId="1">'[16]Container Cost Assumptions'!$A:$IV</definedName>
    <definedName name="april" localSheetId="1">[36]abril!$I$1:$J$65536</definedName>
    <definedName name="aprilcost" localSheetId="1">'[16]Container Cost Assumptions'!$A$9:$IV$235</definedName>
    <definedName name="aprildante" localSheetId="1">'[36]april Dante'!$A$1:$K$65536</definedName>
    <definedName name="AQ" localSheetId="1">#REF!</definedName>
    <definedName name="AQV05LA" localSheetId="1">#REF!</definedName>
    <definedName name="AQV06LA" localSheetId="1">#REF!</definedName>
    <definedName name="AQV08AA" localSheetId="1">#REF!</definedName>
    <definedName name="ar4block" localSheetId="1">#REF!</definedName>
    <definedName name="Arbeitszeit" localSheetId="1">#REF!</definedName>
    <definedName name="art" localSheetId="1" hidden="1">{#N/A,#N/A,TRUE,"Distribution";#N/A,#N/A,TRUE,"Fulfillment";#N/A,#N/A,TRUE,"Aged Backorders"}</definedName>
    <definedName name="as" localSheetId="1">#REF!</definedName>
    <definedName name="asd" localSheetId="1">[37]工厂!$A$1:$A$65536</definedName>
    <definedName name="asdf" localSheetId="1" hidden="1">{"WSQ1",#N/A,FALSE,"WRK P&amp;L -Qtr";"Q1ECG",#N/A,FALSE,"ECG P&amp;L -Qtr";"SRVQ1",#N/A,FALSE,"Server P&amp;L -Qtr";"Q1OPT",#N/A,FALSE,"Server Options P&amp;L -Qtr";"SOPSQ1",#N/A,FALSE,"SOPs P&amp;L -Qtr"}</definedName>
    <definedName name="AsiaPacific" localSheetId="1">#REF!</definedName>
    <definedName name="Asmgrp_avg_cont_cost" localSheetId="1">'[16]BRK BY LOCATION'!$D$5:$J$39</definedName>
    <definedName name="aspire" localSheetId="1">'[38]Comet ASPIRE'!$A:$IV</definedName>
    <definedName name="aspire_col_match" localSheetId="1">'[38]Comet ASPIRE'!$A$2:$IV$2</definedName>
    <definedName name="Aspire_Pull" localSheetId="1">#REF!</definedName>
    <definedName name="aspire_row_match" localSheetId="1">'[38]Comet ASPIRE'!$A$1:$A$65536</definedName>
    <definedName name="Aspireh2" localSheetId="1">#REF!</definedName>
    <definedName name="Assembly_Name" localSheetId="1">[131]Summary!$W$3</definedName>
    <definedName name="Assembly_Name_10" localSheetId="1">[131]Summary!$W$3</definedName>
    <definedName name="ASSESSMENT" localSheetId="1">#REF!</definedName>
    <definedName name="assfddsgghjkkjhgfds" localSheetId="1">#REF!</definedName>
    <definedName name="ASV08AA" localSheetId="1">#REF!</definedName>
    <definedName name="ATTRIB" localSheetId="1">#REF!</definedName>
    <definedName name="August" localSheetId="1">'[16]Container Cost Assumptions'!$A:$IV</definedName>
    <definedName name="augustcosts" localSheetId="1">#REF!</definedName>
    <definedName name="AV" localSheetId="1">#REF!</definedName>
    <definedName name="AVP12AA" localSheetId="1">#REF!</definedName>
    <definedName name="AVP18DA" localSheetId="1">#REF!</definedName>
    <definedName name="AVP18DB" localSheetId="1">#REF!</definedName>
    <definedName name="AVV10AA" localSheetId="1">#REF!</definedName>
    <definedName name="AVV18DB" localSheetId="1">#REF!</definedName>
    <definedName name="AVV18DC" localSheetId="1">#REF!</definedName>
    <definedName name="AVX07FA" localSheetId="1">#REF!</definedName>
    <definedName name="AVX07FB" localSheetId="1">#REF!</definedName>
    <definedName name="AVX10AB" localSheetId="1">#REF!</definedName>
    <definedName name="AVX10AC" localSheetId="1">#REF!</definedName>
    <definedName name="AWE" localSheetId="1">#REF!</definedName>
    <definedName name="azx" localSheetId="1">#REF!</definedName>
    <definedName name="b" localSheetId="1" hidden="1">{"WSQ1",#N/A,FALSE,"WRK P&amp;L -Qtr";"Q1ECG",#N/A,FALSE,"ECG P&amp;L -Qtr";"SRVQ1",#N/A,FALSE,"Server P&amp;L -Qtr";"Q1OPT",#N/A,FALSE,"Server Options P&amp;L -Qtr";"SOPSQ1",#N/A,FALSE,"SOPs P&amp;L -Qtr"}</definedName>
    <definedName name="baanfw47a" localSheetId="1">'[133]BaaN FW47'!$B$1:$P$65536</definedName>
    <definedName name="BadDebt" localSheetId="1">#REF!</definedName>
    <definedName name="Bag" localSheetId="1">[40]Spec!$B$30:$F$40</definedName>
    <definedName name="Basic_PMM_rng" localSheetId="1">'[42]Basic PMM'!$D$6:$FK$26,'[42]Basic PMM'!$D$28:$FK$96,'[42]Basic PMM'!$FN$28:$FX$96</definedName>
    <definedName name="BatchComp_Cp" localSheetId="1">'[26]Batch Comparison Template'!$L$10</definedName>
    <definedName name="BatchComp_Data" localSheetId="1">'[26]Batch Comparison Template'!$Z$21</definedName>
    <definedName name="BatchComp_Details" localSheetId="1">'[26]Batch Comparison Template'!$Z$14</definedName>
    <definedName name="BatchComp_Details_Max" localSheetId="1">#REF!</definedName>
    <definedName name="BatchComp_Details_Max_Population" localSheetId="1">'[26]Batch Comparison Template'!$Y$16</definedName>
    <definedName name="BatchComp_Details_MaxY" localSheetId="1">'[26]Batch Comparison Template'!$Y$19</definedName>
    <definedName name="BatchComp_Details_MaxYs" localSheetId="1">#REF!</definedName>
    <definedName name="BatchComp_Details_Mean_Population" localSheetId="1">'[26]Batch Comparison Template'!$Y$14</definedName>
    <definedName name="BatchComp_Details_Min_Population" localSheetId="1">'[26]Batch Comparison Template'!$Y$17</definedName>
    <definedName name="BatchComp_Details_SD_Population" localSheetId="1">'[26]Batch Comparison Template'!$Y$15</definedName>
    <definedName name="BatchComp_Dimension" localSheetId="1">'[26]Batch Comparison Template'!$Z$8:$Z$12</definedName>
    <definedName name="BatchComp_Dimension_LShift" localSheetId="1">'[26]Batch Comparison Template'!$L$9</definedName>
    <definedName name="BatchComp_Dimension_LSL" localSheetId="1">'[26]Batch Comparison Template'!$L$7</definedName>
    <definedName name="BatchComp_Dimension_Mean" localSheetId="1">'[26]Batch Comparison Template'!$L$41</definedName>
    <definedName name="BatchComp_Dimension_Nom" localSheetId="1">'[26]Batch Comparison Template'!$L$5</definedName>
    <definedName name="BatchComp_Dimension_NoSamples" localSheetId="1">'[26]Batch Comparison Template'!$L$40</definedName>
    <definedName name="BatchComp_Dimension_SD" localSheetId="1">'[26]Batch Comparison Template'!$L$42</definedName>
    <definedName name="BatchComp_Dimension_UShift" localSheetId="1">'[26]Batch Comparison Template'!$L$8</definedName>
    <definedName name="BatchComp_Dimension_USL" localSheetId="1">'[26]Batch Comparison Template'!$L$6</definedName>
    <definedName name="BatchComp_Header_Measurer" localSheetId="1">'[43]Batch Comparison Template'!#REF!</definedName>
    <definedName name="BatchComp_Header_PartIssue" localSheetId="1">'[26]Batch Comparison Template'!$C$6</definedName>
    <definedName name="BatchComp_Header_PartName" localSheetId="1">'[26]Batch Comparison Template'!$C$4</definedName>
    <definedName name="BatchComp_Header_PartNumber" localSheetId="1">'[26]Batch Comparison Template'!$C$5</definedName>
    <definedName name="BatchComp_Header_Requested" localSheetId="1">'[43]Batch Comparison Template'!#REF!</definedName>
    <definedName name="BatchComp_Header_Using" localSheetId="1">'[43]Batch Comparison Template'!#REF!</definedName>
    <definedName name="BatchComp_NormDist_Formula_Population" localSheetId="1">'[26]Batch Comparison Template'!$Y$18</definedName>
    <definedName name="BatchComp_Shift" localSheetId="1">'[43]Batch Comparison Template'!#REF!</definedName>
    <definedName name="BatchComp_Source" localSheetId="1">'[26]Batch Comparison Template'!$Z$3</definedName>
    <definedName name="bauteil" localSheetId="1">#REF!</definedName>
    <definedName name="bauteil1" localSheetId="1">#REF!</definedName>
    <definedName name="bauteile" localSheetId="1">#REF!</definedName>
    <definedName name="bbbb" localSheetId="1">#REF!</definedName>
    <definedName name="BCC" localSheetId="1">#REF!</definedName>
    <definedName name="BCO" localSheetId="1">#REF!</definedName>
    <definedName name="BCS" localSheetId="1">#REF!</definedName>
    <definedName name="BCS.New" localSheetId="1">#REF!</definedName>
    <definedName name="BCSa" localSheetId="1">[134]APJSum!$A$1007</definedName>
    <definedName name="BCSame" localSheetId="1">[134]AmeSum!$A$1007</definedName>
    <definedName name="BCSe" localSheetId="1">[134]EMEASum!$A$1007</definedName>
    <definedName name="BCSh" localSheetId="1">[134]HPCoSum!$A$1007</definedName>
    <definedName name="BCSo" localSheetId="1">[134]OGSum!$A$1007</definedName>
    <definedName name="BCSw" localSheetId="1">#REF!</definedName>
    <definedName name="Beg_Bal" localSheetId="1">#REF!</definedName>
    <definedName name="Belegungszeit" localSheetId="1">#REF!</definedName>
    <definedName name="benefit_distribution" localSheetId="1">'[47]Commercial Benefits'!$K$7:$L$18</definedName>
    <definedName name="benefit_dollars_gross" localSheetId="1">'[47]Commercial Benefits'!$O$39:$AJ$43</definedName>
    <definedName name="benefit_dollars_incremental" localSheetId="1">'[47]Commercial Benefits'!$AM$39:$BH$43</definedName>
    <definedName name="bfdfjahgrfjb" localSheetId="1" hidden="1">{#N/A,#N/A,TRUE,"Distribution";#N/A,#N/A,TRUE,"Fulfillment";#N/A,#N/A,TRUE,"Aged Backorders"}</definedName>
    <definedName name="Blah" localSheetId="1">#REF!</definedName>
    <definedName name="blank" localSheetId="1">'[43]Batch Comparison Template'!#REF!</definedName>
    <definedName name="BLDG" localSheetId="1">'[122]FA-LISTING'!#REF!</definedName>
    <definedName name="BLDGIMP" localSheetId="1">'[122]FA-LISTING'!#REF!</definedName>
    <definedName name="BLDGREV" localSheetId="1">'[122]FA-LISTING'!#REF!</definedName>
    <definedName name="bn" localSheetId="1">#REF!</definedName>
    <definedName name="Book" localSheetId="1" hidden="1">{#N/A,#N/A,TRUE,"Out-Month "}</definedName>
    <definedName name="Book1" localSheetId="1">#REF!</definedName>
    <definedName name="BORRA" localSheetId="1">#REF!,#REF!,#REF!,#REF!,#REF!,#REF!,#REF!,#REF!,#REF!,#REF!,#REF!,#REF!,#REF!,#REF!,#REF!,#REF!,#REF!</definedName>
    <definedName name="BoxList" localSheetId="1">#REF!</definedName>
    <definedName name="BPOa" localSheetId="1">#REF!</definedName>
    <definedName name="BPOame" localSheetId="1">#REF!</definedName>
    <definedName name="BPOe" localSheetId="1">#REF!</definedName>
    <definedName name="BPOh" localSheetId="1">#REF!</definedName>
    <definedName name="BPOo" localSheetId="1">#REF!</definedName>
    <definedName name="BPOww" localSheetId="1">[134]WWSum!$A$707</definedName>
    <definedName name="Build1" localSheetId="1">[49]Dates!$C$6</definedName>
    <definedName name="Build2" localSheetId="1">[49]Dates!$C$7</definedName>
    <definedName name="Build3" localSheetId="1">[49]Dates!$C$8</definedName>
    <definedName name="Build4" localSheetId="1">[49]Dates!$C$9</definedName>
    <definedName name="Build5" localSheetId="1">[49]Dates!$C$10</definedName>
    <definedName name="bv" localSheetId="1">#REF!</definedName>
    <definedName name="cai" localSheetId="1" hidden="1">{#N/A,#N/A,TRUE,"Distribution";#N/A,#N/A,TRUE,"Fulfillment";#N/A,#N/A,TRUE,"Aged Backorders"}</definedName>
    <definedName name="caja" localSheetId="1" hidden="1">{#N/A,#N/A,TRUE,"Distribution";#N/A,#N/A,TRUE,"Fulfillment";#N/A,#N/A,TRUE,"Aged Backorders"}</definedName>
    <definedName name="Calendar_Payback" localSheetId="1">'[47]Inc_DCRR by Yr'!$B$62</definedName>
    <definedName name="CAPACITY" localSheetId="1">#REF!</definedName>
    <definedName name="Carton" localSheetId="1">#REF!</definedName>
    <definedName name="Cash_flow_last_yr" localSheetId="1">'[47]Program Inputs'!$C$18</definedName>
    <definedName name="Cash_inflow_date" localSheetId="1">'[47]Program Inputs'!$C$19</definedName>
    <definedName name="Cash_inflow_date_end" localSheetId="1">'[47]Program Inputs'!$C$20</definedName>
    <definedName name="Cash_inflow_month" localSheetId="1">'[47]Program Inputs'!$C$15</definedName>
    <definedName name="Cash_inflow_yr" localSheetId="1">'[47]Program Inputs'!$C$14</definedName>
    <definedName name="cash_outflow_quarter_start" localSheetId="1">'[47]Program Inputs'!$C$11</definedName>
    <definedName name="Cash_outflow_yr" localSheetId="1">'[47]Program Inputs'!$C$10</definedName>
    <definedName name="cat" localSheetId="1" hidden="1">{#N/A,#N/A,TRUE,"Distribution";#N/A,#N/A,TRUE,"Fulfillment";#N/A,#N/A,TRUE,"Aged Backorders"}</definedName>
    <definedName name="cbt" localSheetId="1">#REF!</definedName>
    <definedName name="CBT_TEAMS" localSheetId="1">'[16]Cont Cost Var by Month (SII)'!$AV$3:$AX$32</definedName>
    <definedName name="CC" localSheetId="1">#REF!</definedName>
    <definedName name="ccc" localSheetId="1" hidden="1">{#N/A,#N/A,TRUE,"Distribution";#N/A,#N/A,TRUE,"Fulfillment";#N/A,#N/A,TRUE,"Aged Backorders"}</definedName>
    <definedName name="CcyLabel" localSheetId="1">[51]Instructions!$D$10</definedName>
    <definedName name="cents" localSheetId="1">[16]Table1!$A$1:$B$37</definedName>
    <definedName name="ch" localSheetId="1" hidden="1">{#N/A,#N/A,TRUE,"Distribution";#N/A,#N/A,TRUE,"Fulfillment";#N/A,#N/A,TRUE,"Aged Backorders"}</definedName>
    <definedName name="Chargeable" localSheetId="1">#REF!</definedName>
    <definedName name="Check" localSheetId="1">[42]產品基本信息!#REF!</definedName>
    <definedName name="CHJ" localSheetId="1">#REF!</definedName>
    <definedName name="cht" localSheetId="1" hidden="1">{#N/A,#N/A,TRUE,"Distribution";#N/A,#N/A,TRUE,"Fulfillment";#N/A,#N/A,TRUE,"Aged Backorders"}</definedName>
    <definedName name="chy" localSheetId="1" hidden="1">{#N/A,#N/A,TRUE,"Distribution";#N/A,#N/A,TRUE,"Fulfillment";#N/A,#N/A,TRUE,"Aged Backorders"}</definedName>
    <definedName name="CI" localSheetId="1">#REF!</definedName>
    <definedName name="CI_Enterprise_Business" localSheetId="1">[52]LOV!#REF!</definedName>
    <definedName name="CIa" localSheetId="1">[134]APJSum!$A$607</definedName>
    <definedName name="CIame" localSheetId="1">[134]AmeSum!$A$607</definedName>
    <definedName name="ciasp" localSheetId="1">#REF!</definedName>
    <definedName name="CIe" localSheetId="1">[134]EMEASum!$A$607</definedName>
    <definedName name="CIh" localSheetId="1">[134]HPCoSum!$A$607</definedName>
    <definedName name="CIo" localSheetId="1">[134]OGSum!$A$607</definedName>
    <definedName name="circle" localSheetId="1">#REF!</definedName>
    <definedName name="cirestat" localSheetId="1">#REF!</definedName>
    <definedName name="CIw" localSheetId="1">#REF!</definedName>
    <definedName name="CL" localSheetId="1">#REF!</definedName>
    <definedName name="Class" localSheetId="1">#REF!</definedName>
    <definedName name="Co_Code_in_CoNo" localSheetId="1">#REF!</definedName>
    <definedName name="coefficient" localSheetId="1">[54]SUM14ZC1!#REF!</definedName>
    <definedName name="CometASPIRETable" localSheetId="1">'[55]3D ASPIRE Table'!$E$2:$P$182</definedName>
    <definedName name="CometPull" localSheetId="1">#REF!</definedName>
    <definedName name="COMP" localSheetId="1">'[122]FA-LISTING'!#REF!</definedName>
    <definedName name="Comp_Cap" localSheetId="1">#REF!</definedName>
    <definedName name="Comp_Pow" localSheetId="1">#REF!</definedName>
    <definedName name="Company_Code" localSheetId="1">#REF!</definedName>
    <definedName name="Compressors" localSheetId="1">#REF!</definedName>
    <definedName name="Const_D4" localSheetId="1">#REF!</definedName>
    <definedName name="Const_K1" localSheetId="1">#REF!</definedName>
    <definedName name="Const_K2" localSheetId="1">#REF!</definedName>
    <definedName name="Const_K3" localSheetId="1">#REF!</definedName>
    <definedName name="Constants" localSheetId="1">#REF!</definedName>
    <definedName name="Corporate_Reporting" localSheetId="1">#REF!</definedName>
    <definedName name="Cost_of_Capital" localSheetId="1">'[47]Fixed calculations'!$O$2</definedName>
    <definedName name="COST_UNIT" localSheetId="1">[129]Optimize!$AB$57</definedName>
    <definedName name="CostMatrix" localSheetId="1">[129]Optimize!$AI$16:$AL$54</definedName>
    <definedName name="CostStruPull" localSheetId="1">[60]FY03CostStructure!#REF!</definedName>
    <definedName name="Count" localSheetId="1">[62]Chart!$B$19:$B$38</definedName>
    <definedName name="CountReaudit" localSheetId="1">[64]审核总览!$F$57</definedName>
    <definedName name="Countries" localSheetId="1">[52]LOV!$A$10:$M$10</definedName>
    <definedName name="Country_Name" localSheetId="1">#REF!</definedName>
    <definedName name="CountryList" localSheetId="1">[52]LOV!$A$9</definedName>
    <definedName name="CPBaug" localSheetId="1">#REF!</definedName>
    <definedName name="CPBQ4" localSheetId="1">#REF!</definedName>
    <definedName name="CPD" localSheetId="1">#REF!</definedName>
    <definedName name="CPH" localSheetId="1">#REF!</definedName>
    <definedName name="Cpk_LCLX" localSheetId="1">#REF!:OFFSET(#REF!,COUNTA(#REF!)-1,0)</definedName>
    <definedName name="Cpk_Mean" localSheetId="1">#REF!:OFFSET(#REF!,COUNTA(#REF!)-1,0)</definedName>
    <definedName name="Cpk_NumDataPoints" localSheetId="1">#REF!:OFFSET(#REF!,COUNTA(#REF!)-1,0)</definedName>
    <definedName name="Cpk_RangeAverage" localSheetId="1">#REF!:OFFSET(#REF!,COUNTA(#REF!)-1,0)</definedName>
    <definedName name="Cpk_TestValue" localSheetId="1">#REF!:OFFSET(#REF!,COUNTA(#REF!)-1,0)</definedName>
    <definedName name="Cpk_UCLR" localSheetId="1">#REF!:OFFSET(#REF!,COUNTA(#REF!)-1,0)</definedName>
    <definedName name="Cpk_UCLX" localSheetId="1">#REF!:OFFSET(#REF!,COUNTA(#REF!)-1,0)</definedName>
    <definedName name="Cpk_XmR" localSheetId="1">#REF!:OFFSET(#REF!,COUNTA(#REF!)-1,0)</definedName>
    <definedName name="CPL" localSheetId="1">#REF!</definedName>
    <definedName name="CPMC" localSheetId="1">[65]产品!$C$3:$C$16</definedName>
    <definedName name="CPY" localSheetId="1">#REF!</definedName>
    <definedName name="CS_Customer_Services" localSheetId="1">[52]LOV!#REF!</definedName>
    <definedName name="CS_PlatformList" localSheetId="1">[52]LOV!$A$22</definedName>
    <definedName name="CS_Platforms" localSheetId="1">[52]LOV!$A$23:$G$23</definedName>
    <definedName name="CS_TypeList" localSheetId="1">[52]LOV!$A$19</definedName>
    <definedName name="CS_Types" localSheetId="1">[52]LOV!$A$20:$C$20</definedName>
    <definedName name="CSa" localSheetId="1">[134]APJSum!$A$407</definedName>
    <definedName name="CSame" localSheetId="1">[134]AmeSum!$A$407</definedName>
    <definedName name="csaspir" localSheetId="1">#REF!</definedName>
    <definedName name="CSe" localSheetId="1">[134]EMEASum!$A$407</definedName>
    <definedName name="CSh" localSheetId="1">[134]HPCoSum!$A$407</definedName>
    <definedName name="CSo" localSheetId="1">[134]OGSum!$A$407</definedName>
    <definedName name="csresta" localSheetId="1">#REF!</definedName>
    <definedName name="csss" localSheetId="1">#REF!</definedName>
    <definedName name="CSw" localSheetId="1">#REF!</definedName>
    <definedName name="Cum_Int" localSheetId="1">#REF!</definedName>
    <definedName name="CUM_MTBF_GOAL" localSheetId="1">#REF!</definedName>
    <definedName name="CUM_PROG_YRS" localSheetId="1">#REF!</definedName>
    <definedName name="cumlative_benefits_percent" localSheetId="1">'[47]Commercial Benefits'!$I$10:$I$293</definedName>
    <definedName name="Curr_Flash" localSheetId="1">[68]FP!$D$30</definedName>
    <definedName name="Curr_Half" localSheetId="1">'[68]Time Dimension Lookup'!$H$3</definedName>
    <definedName name="Curr_Qtr_a" localSheetId="1">'[68]Time Dimension Lookup'!$F$3</definedName>
    <definedName name="Curr_Qtr_b" localSheetId="1">'[68]Time Dimension Lookup'!$G$3</definedName>
    <definedName name="Curr_Yr" localSheetId="1">[68]FP!$D$28</definedName>
    <definedName name="current" localSheetId="1">#REF!</definedName>
    <definedName name="custom" localSheetId="1">#REF!</definedName>
    <definedName name="cv" localSheetId="1">#REF!</definedName>
    <definedName name="CVB" localSheetId="1">#REF!</definedName>
    <definedName name="d" localSheetId="1">#REF!</definedName>
    <definedName name="da" localSheetId="1">[70]Spec!$B$30:$F$40</definedName>
    <definedName name="daf" localSheetId="1" hidden="1">{#N/A,#N/A,TRUE,"Distribution";#N/A,#N/A,TRUE,"Fulfillment";#N/A,#N/A,TRUE,"Aged Backorders"}</definedName>
    <definedName name="dailyt" localSheetId="1">#REF!</definedName>
    <definedName name="dantejune" localSheetId="1">'[36]June Dante'!$A$1:$F$65536</definedName>
    <definedName name="DASGSG" localSheetId="1">#REF!</definedName>
    <definedName name="data" localSheetId="1">#REF!</definedName>
    <definedName name="data1" localSheetId="1">[71]Table!$A$1:$AK$24</definedName>
    <definedName name="Data2" localSheetId="1">#REF!</definedName>
    <definedName name="data56" localSheetId="1">[72]spp!$A$1:$L$65536</definedName>
    <definedName name="data58" localSheetId="1">#REF!</definedName>
    <definedName name="data8" localSheetId="1">#REF!</definedName>
    <definedName name="Database" localSheetId="1">[66]MCS!#REF!</definedName>
    <definedName name="DATASET" localSheetId="1">'[16]Cont Cost Var by Month (SII)'!$A$1:$AM$31</definedName>
    <definedName name="Date" localSheetId="1">[75]產品基本信息!$B$9</definedName>
    <definedName name="Date_benefits_lookup" localSheetId="1">'[47]Commercial Benefits'!$C$10:$C$293</definedName>
    <definedName name="Date_Last_Modified" localSheetId="1">[131]Summary!$W$10</definedName>
    <definedName name="Date_Last_Modified_10" localSheetId="1">[131]Summary!$W$10</definedName>
    <definedName name="Datum" localSheetId="1">#REF!</definedName>
    <definedName name="dd" localSheetId="1">#REF!</definedName>
    <definedName name="DDDD" localSheetId="1">#REF!</definedName>
    <definedName name="DDDDDW1" localSheetId="1">#REF!</definedName>
    <definedName name="de" localSheetId="1">#REF!</definedName>
    <definedName name="DECAAS" localSheetId="1">#REF!</definedName>
    <definedName name="decbaan" localSheetId="1">'[76]costos fw 52'!$A$1:$D$65536</definedName>
    <definedName name="DECOMEXAS" localSheetId="1">#REF!</definedName>
    <definedName name="decprod" localSheetId="1">[77]produccion!$C$1:$G$65536</definedName>
    <definedName name="DECSAAS" localSheetId="1">#REF!</definedName>
    <definedName name="dedo" localSheetId="1" hidden="1">{#N/A,#N/A,TRUE,"Distribution";#N/A,#N/A,TRUE,"Fulfillment";#N/A,#N/A,TRUE,"Aged Backorders"}</definedName>
    <definedName name="DEH" localSheetId="1">#REF!</definedName>
    <definedName name="DEHUMS" localSheetId="1">#REF!</definedName>
    <definedName name="DEJACOAS" localSheetId="1">#REF!</definedName>
    <definedName name="DELALL" localSheetId="1">[19]!DELALL</definedName>
    <definedName name="Depreciation_by_Yr" localSheetId="1">'[47]Depreciation Tables'!$C$77:$Z$78</definedName>
    <definedName name="DESAAS" localSheetId="1">#REF!</definedName>
    <definedName name="df" localSheetId="1">#REF!</definedName>
    <definedName name="DFAHDFGKJH" localSheetId="1" hidden="1">{#N/A,#N/A,TRUE,"Distribution";#N/A,#N/A,TRUE,"Fulfillment";#N/A,#N/A,TRUE,"Aged Backorders"}</definedName>
    <definedName name="dfbjhdgfhj" localSheetId="1" hidden="1">{#N/A,#N/A,TRUE,"Distribution";#N/A,#N/A,TRUE,"Fulfillment";#N/A,#N/A,TRUE,"Aged Backorders"}</definedName>
    <definedName name="dfd" localSheetId="1" hidden="1">{#N/A,#N/A,FALSE,"Signature Page";#N/A,#N/A,FALSE,"Revision Summary";#N/A,#N/A,FALSE,"PROCESS FLOW";#N/A,#N/A,FALSE,"FMEA Worksheet"}</definedName>
    <definedName name="dfgg" localSheetId="1">[70]Spec!$B$53:$F$56</definedName>
    <definedName name="dfht" localSheetId="1" hidden="1">{#N/A,#N/A,TRUE,"Distribution";#N/A,#N/A,TRUE,"Fulfillment";#N/A,#N/A,TRUE,"Aged Backorders"}</definedName>
    <definedName name="dfhy" localSheetId="1" hidden="1">{#N/A,#N/A,TRUE,"Distribution";#N/A,#N/A,TRUE,"Fulfillment";#N/A,#N/A,TRUE,"Aged Backorders"}</definedName>
    <definedName name="DFJHLAJHF" localSheetId="1" hidden="1">{#N/A,#N/A,TRUE,"Distribution";#N/A,#N/A,TRUE,"Fulfillment";#N/A,#N/A,TRUE,"Aged Backorders"}</definedName>
    <definedName name="dfkjdnf" localSheetId="1" hidden="1">{#N/A,#N/A,TRUE,"Distribution";#N/A,#N/A,TRUE,"Fulfillment";#N/A,#N/A,TRUE,"Aged Backorders"}</definedName>
    <definedName name="DFKJHFDNGK" localSheetId="1" hidden="1">{#N/A,#N/A,TRUE,"Distribution";#N/A,#N/A,TRUE,"Fulfillment";#N/A,#N/A,TRUE,"Aged Backorders"}</definedName>
    <definedName name="dflksmd" localSheetId="1" hidden="1">{#N/A,#N/A,TRUE,"Distribution";#N/A,#N/A,TRUE,"Fulfillment";#N/A,#N/A,TRUE,"Aged Backorders"}</definedName>
    <definedName name="dfmnbasdrf" localSheetId="1" hidden="1">{#N/A,#N/A,TRUE,"Distribution";#N/A,#N/A,TRUE,"Fulfillment";#N/A,#N/A,TRUE,"Aged Backorders"}</definedName>
    <definedName name="DFSJHKJN" localSheetId="1" hidden="1">{#N/A,#N/A,TRUE,"Distribution";#N/A,#N/A,TRUE,"Fulfillment";#N/A,#N/A,TRUE,"Aged Backorders"}</definedName>
    <definedName name="dh" localSheetId="1" hidden="1">{#N/A,#N/A,TRUE,"Distribution";#N/A,#N/A,TRUE,"Fulfillment";#N/A,#N/A,TRUE,"Aged Backorders"}</definedName>
    <definedName name="dhy" localSheetId="1" hidden="1">{#N/A,#N/A,TRUE,"Distribution";#N/A,#N/A,TRUE,"Fulfillment";#N/A,#N/A,TRUE,"Aged Backorders"}</definedName>
    <definedName name="diamond" localSheetId="1">#REF!</definedName>
    <definedName name="dinana" localSheetId="1">#REF!</definedName>
    <definedName name="dispIntercept" localSheetId="1">[129]Optimize!$BD$64</definedName>
    <definedName name="dispSlope" localSheetId="1">[129]Optimize!$BC$64</definedName>
    <definedName name="Divider" localSheetId="1">[40]Spec!$B$53:$F$56</definedName>
    <definedName name="DJFHKh" localSheetId="1" hidden="1">{#N/A,#N/A,TRUE,"Distribution";#N/A,#N/A,TRUE,"Fulfillment";#N/A,#N/A,TRUE,"Aged Backorders"}</definedName>
    <definedName name="djhcfjksdh" localSheetId="1" hidden="1">{#N/A,#N/A,TRUE,"Distribution";#N/A,#N/A,TRUE,"Fulfillment";#N/A,#N/A,TRUE,"Aged Backorders"}</definedName>
    <definedName name="dkfjskdjf" localSheetId="1" hidden="1">{#N/A,#N/A,TRUE,"Distribution";#N/A,#N/A,TRUE,"Fulfillment";#N/A,#N/A,TRUE,"Aged Backorders"}</definedName>
    <definedName name="DNG" localSheetId="1">'[124]4 审核发现描述'!#REF!</definedName>
    <definedName name="Doc.No." localSheetId="1">[75]產品基本信息!$B$2</definedName>
    <definedName name="DP" localSheetId="1">#REF!</definedName>
    <definedName name="drawing_toolbar" localSheetId="1">[81]!drawing_toolbar</definedName>
    <definedName name="DRUCK_VS" localSheetId="1">#REF!</definedName>
    <definedName name="ds" localSheetId="1">#REF!</definedName>
    <definedName name="dsafdfdffdag" localSheetId="1">#REF!</definedName>
    <definedName name="DSFkjhefkjha" localSheetId="1" hidden="1">{#N/A,#N/A,TRUE,"Distribution";#N/A,#N/A,TRUE,"Fulfillment";#N/A,#N/A,TRUE,"Aged Backorders"}</definedName>
    <definedName name="dsgjgft" localSheetId="1">#REF!</definedName>
    <definedName name="dsry" localSheetId="1" hidden="1">{#N/A,#N/A,TRUE,"Distribution";#N/A,#N/A,TRUE,"Fulfillment";#N/A,#N/A,TRUE,"Aged Backorders"}</definedName>
    <definedName name="dsthy" localSheetId="1" hidden="1">{#N/A,#N/A,TRUE,"Distribution";#N/A,#N/A,TRUE,"Fulfillment";#N/A,#N/A,TRUE,"Aged Backorders"}</definedName>
    <definedName name="dthy" localSheetId="1" hidden="1">{#N/A,#N/A,TRUE,"Distribution";#N/A,#N/A,TRUE,"Fulfillment";#N/A,#N/A,TRUE,"Aged Backorders"}</definedName>
    <definedName name="du" localSheetId="1" hidden="1">{#N/A,#N/A,TRUE,"Distribution";#N/A,#N/A,TRUE,"Fulfillment";#N/A,#N/A,TRUE,"Aged Backorders"}</definedName>
    <definedName name="DUNS_Nr" localSheetId="1">[84]数据输入!#REF!</definedName>
    <definedName name="Duration" localSheetId="1">#REF!</definedName>
    <definedName name="duration2" localSheetId="1">#REF!</definedName>
    <definedName name="DWGRCV" localSheetId="1">#REF!</definedName>
    <definedName name="D재료" localSheetId="1">#REF!</definedName>
    <definedName name="E" localSheetId="1">#REF!</definedName>
    <definedName name="EDORES" localSheetId="1">#REF!</definedName>
    <definedName name="EDORES2" localSheetId="1">#REF!</definedName>
    <definedName name="EEF" localSheetId="1">#REF!</definedName>
    <definedName name="EFWEFQW" localSheetId="1">[86]数据输入!#REF!</definedName>
    <definedName name="eieio" localSheetId="1">'[81]Q4 CURRENCY'!$B$47:$C$51</definedName>
    <definedName name="EightMonthsBack" localSheetId="1">#REF!</definedName>
    <definedName name="ElevenMonthsBack" localSheetId="1">#REF!</definedName>
    <definedName name="Elias0874" localSheetId="1">'[87]HTP 2001'!$F$1:$CY$65536</definedName>
    <definedName name="elm" localSheetId="1">[88]评价矩阵!$AS$29</definedName>
    <definedName name="EMEA" localSheetId="1">#REF!</definedName>
    <definedName name="EmeaCI" localSheetId="1">#REF!</definedName>
    <definedName name="EmeaCS" localSheetId="1">#REF!</definedName>
    <definedName name="EmeaGBUHq" localSheetId="1">#REF!</definedName>
    <definedName name="EmeaMS" localSheetId="1">#REF!</definedName>
    <definedName name="EmeaOSS" localSheetId="1">#REF!</definedName>
    <definedName name="End_Bal" localSheetId="1">#REF!</definedName>
    <definedName name="Energy_Goal" localSheetId="1">[129]Optimize!$AS$74</definedName>
    <definedName name="Energy_Standard" localSheetId="1">[129]Optimize!$AS$67</definedName>
    <definedName name="EnergyList" localSheetId="1">[129]Optimize!$AT$61:$AW$76</definedName>
    <definedName name="epg" localSheetId="1">[88]评价矩阵!$AS$41</definedName>
    <definedName name="epm" localSheetId="1">[88]评价矩阵!$AS$8</definedName>
    <definedName name="epp" localSheetId="1">[88]评价矩阵!$AS$14</definedName>
    <definedName name="epr" localSheetId="1">[88]评价矩阵!$AS$22</definedName>
    <definedName name="er" localSheetId="1">[87]Funnel!$B$32</definedName>
    <definedName name="ESGgroup" localSheetId="1">#REF!</definedName>
    <definedName name="ESGgroupEFR" localSheetId="1">#REF!</definedName>
    <definedName name="ESS.Amer" localSheetId="1">#REF!</definedName>
    <definedName name="ESS.AP" localSheetId="1">#REF!</definedName>
    <definedName name="ESS.EMEA" localSheetId="1">#REF!</definedName>
    <definedName name="ESS.GBU" localSheetId="1">#REF!</definedName>
    <definedName name="ESS.Reg" localSheetId="1">#REF!</definedName>
    <definedName name="ESSa" localSheetId="1">#REF!</definedName>
    <definedName name="ESSame" localSheetId="1">#REF!</definedName>
    <definedName name="ESSe" localSheetId="1">#REF!</definedName>
    <definedName name="ESSw" localSheetId="1">#REF!</definedName>
    <definedName name="ESTIMATED_GROWTH_SLOPE" localSheetId="1">#REF!</definedName>
    <definedName name="EV" localSheetId="1">#REF!</definedName>
    <definedName name="ewq" localSheetId="1" hidden="1">{"'打点割り振り (2)'!$A$1:$G$35"}</definedName>
    <definedName name="Excel_BuiltIn__FilterDatabase_10" localSheetId="1">#REF!</definedName>
    <definedName name="Excel_BuiltIn__FilterDatabase_14" localSheetId="1">#REF!</definedName>
    <definedName name="Excel_BuiltIn_Print_Titles_7" localSheetId="1">#REF!</definedName>
    <definedName name="Excel_BuiltIn_Print_Titles_7_4" localSheetId="1">'[89]Safety _ P_A'!#REF!</definedName>
    <definedName name="Extra_Pay" localSheetId="1">#REF!</definedName>
    <definedName name="Extract_1" localSheetId="1">#REF!</definedName>
    <definedName name="Extract_2" localSheetId="1">#REF!</definedName>
    <definedName name="Extract_Business_Unit_Abbrev." localSheetId="1">#REF!</definedName>
    <definedName name="Extract_Cons" localSheetId="1">#REF!</definedName>
    <definedName name="Extract_CPCG" localSheetId="1">#REF!</definedName>
    <definedName name="Extract_ESSG" localSheetId="1">#REF!</definedName>
    <definedName name="EXTRACT2" localSheetId="1">#REF!</definedName>
    <definedName name="extras" localSheetId="1">#REF!</definedName>
    <definedName name="f" localSheetId="1">[92]Spec!$B$53:$F$56</definedName>
    <definedName name="faf" localSheetId="1">[70]Spec!$B$18:$F$22</definedName>
    <definedName name="FAFA" localSheetId="1">#REF!</definedName>
    <definedName name="fb" localSheetId="1">#REF!</definedName>
    <definedName name="FD" localSheetId="1" hidden="1">{#N/A,#N/A,TRUE,"Distribution";#N/A,#N/A,TRUE,"Fulfillment";#N/A,#N/A,TRUE,"Aged Backorders"}</definedName>
    <definedName name="fdfdas" localSheetId="1">[92]Spec!$B$43:$F$45</definedName>
    <definedName name="fdg" localSheetId="1">#REF!</definedName>
    <definedName name="FDHGJHAG" localSheetId="1" hidden="1">{#N/A,#N/A,TRUE,"Distribution";#N/A,#N/A,TRUE,"Fulfillment";#N/A,#N/A,TRUE,"Aged Backorders"}</definedName>
    <definedName name="fdr" localSheetId="1">#REF!</definedName>
    <definedName name="FEBCOST" localSheetId="1">'[16]Container Cost Assumptions'!$A:$IV</definedName>
    <definedName name="ff" localSheetId="1">#REF!</definedName>
    <definedName name="ffff" localSheetId="1" hidden="1">{#N/A,#N/A,TRUE,"Distribution";#N/A,#N/A,TRUE,"Fulfillment";#N/A,#N/A,TRUE,"Aged Backorders"}</definedName>
    <definedName name="FG" localSheetId="1">#REF!</definedName>
    <definedName name="fghkERJHGF" localSheetId="1" hidden="1">{#N/A,#N/A,TRUE,"Distribution";#N/A,#N/A,TRUE,"Fulfillment";#N/A,#N/A,TRUE,"Aged Backorders"}</definedName>
    <definedName name="fgyjf" localSheetId="1" hidden="1">{#N/A,#N/A,TRUE,"Distribution";#N/A,#N/A,TRUE,"Fulfillment";#N/A,#N/A,TRUE,"Aged Backorders"}</definedName>
    <definedName name="FHKHA" localSheetId="1" hidden="1">{#N/A,#N/A,TRUE,"Distribution";#N/A,#N/A,TRUE,"Fulfillment";#N/A,#N/A,TRUE,"Aged Backorders"}</definedName>
    <definedName name="FILE" localSheetId="1">#REF!</definedName>
    <definedName name="FindingCategory" localSheetId="1">#REF!</definedName>
    <definedName name="FindingType" localSheetId="1">#REF!</definedName>
    <definedName name="first" localSheetId="1">'[44]Batch Comparison Template'!#REF!</definedName>
    <definedName name="FirstFixRow" localSheetId="1">#REF!</definedName>
    <definedName name="FirstSkipLast" localSheetId="1">#REF!</definedName>
    <definedName name="FirstSort" localSheetId="1">#REF!</definedName>
    <definedName name="FiveMonthsBack" localSheetId="1">#REF!</definedName>
    <definedName name="Fixes" localSheetId="1">#REF!</definedName>
    <definedName name="flash" localSheetId="1">#REF!</definedName>
    <definedName name="flash_col_match" localSheetId="1">#REF!</definedName>
    <definedName name="FLASH_pull" localSheetId="1">#REF!</definedName>
    <definedName name="Flash_Qtr" localSheetId="1">'[68]Time Dimension Lookup'!$I$3</definedName>
    <definedName name="flash_row_match" localSheetId="1">#REF!</definedName>
    <definedName name="floor_loads" localSheetId="1">'[47]Floor Loads'!$G$239:$R$239</definedName>
    <definedName name="FMS_Addresses" localSheetId="1">#REF!</definedName>
    <definedName name="fngnkdnfv" localSheetId="1" hidden="1">{#N/A,#N/A,TRUE,"Distribution";#N/A,#N/A,TRUE,"Fulfillment";#N/A,#N/A,TRUE,"Aged Backorders"}</definedName>
    <definedName name="fo" localSheetId="1" hidden="1">{#N/A,#N/A,FALSE,"Signature Page";#N/A,#N/A,FALSE,"Revision Summary";#N/A,#N/A,FALSE,"PROCESS FLOW";#N/A,#N/A,FALSE,"FMEA Worksheet"}</definedName>
    <definedName name="FOAM" localSheetId="1">#REF!</definedName>
    <definedName name="FoamCP" localSheetId="1">[97]Foams!$F$5:$F$13</definedName>
    <definedName name="FoamTemp" localSheetId="1">[97]Foams!$A$5:$A$13</definedName>
    <definedName name="FOAMv4" localSheetId="1">[98]Foams!$A$1:$G$10</definedName>
    <definedName name="foco" localSheetId="1" hidden="1">{#N/A,#N/A,TRUE,"Distribution";#N/A,#N/A,TRUE,"Fulfillment";#N/A,#N/A,TRUE,"Aged Backorders"}</definedName>
    <definedName name="FORK" localSheetId="1">'[122]FA-LISTING'!#REF!</definedName>
    <definedName name="FourMonthsBack" localSheetId="1">#REF!</definedName>
    <definedName name="FPAUpdate" localSheetId="1">#REF!</definedName>
    <definedName name="fr" localSheetId="1">#REF!</definedName>
    <definedName name="Full_PMM_rng" localSheetId="1">'[42]Full PMM'!$N$7:$FU$27,'[42]Full PMM'!$N$29:$FU$31,'[42]Full PMM'!$N$41:$FU$41,'[42]Full PMM'!$N$44:$FU$44,'[42]Full PMM'!$N$46:$FU$51,'[42]Full PMM'!$N$54:$FU$122,'[42]Full PMM'!$GA$54:$GK$122</definedName>
    <definedName name="Full_Print" localSheetId="1">#REF!</definedName>
    <definedName name="FW_Issues" localSheetId="1">#REF!</definedName>
    <definedName name="fw27act" localSheetId="1">#REF!</definedName>
    <definedName name="fw27acttm" localSheetId="1">#REF!</definedName>
    <definedName name="fw27MCTO" localSheetId="1">#REF!</definedName>
    <definedName name="fw28act" localSheetId="1">#REF!</definedName>
    <definedName name="fw28acttm" localSheetId="1">#REF!</definedName>
    <definedName name="FW28MCTO" localSheetId="1">#REF!</definedName>
    <definedName name="fw29act" localSheetId="1">#REF!</definedName>
    <definedName name="fw29acttm" localSheetId="1">#REF!</definedName>
    <definedName name="FW29MCTO" localSheetId="1">#REF!</definedName>
    <definedName name="fw30act" localSheetId="1">#REF!</definedName>
    <definedName name="fw30acttm" localSheetId="1">#REF!</definedName>
    <definedName name="FW30MCTO" localSheetId="1">#REF!</definedName>
    <definedName name="fw31act" localSheetId="1">#REF!</definedName>
    <definedName name="fw31acttm" localSheetId="1">#REF!</definedName>
    <definedName name="FW31MCTO" localSheetId="1">#REF!</definedName>
    <definedName name="FWeek1" localSheetId="1">#REF!</definedName>
    <definedName name="Fweek2" localSheetId="1">#REF!</definedName>
    <definedName name="Fweek27" localSheetId="1">#REF!</definedName>
    <definedName name="Fweek3" localSheetId="1">#REF!</definedName>
    <definedName name="Fweek4" localSheetId="1">#REF!</definedName>
    <definedName name="Fweek5" localSheetId="1">#REF!</definedName>
    <definedName name="Fweek6" localSheetId="1">#REF!</definedName>
    <definedName name="FWeek7" localSheetId="1">#REF!</definedName>
    <definedName name="FXP" localSheetId="1">'[99]Grafvta00 (2)'!$U$48</definedName>
    <definedName name="FXR" localSheetId="1">'[99]Grafvta00 (2)'!$U$49</definedName>
    <definedName name="FY00ORD" localSheetId="1">#REF!</definedName>
    <definedName name="FY02_APCOS_Pull" localSheetId="1">#REF!</definedName>
    <definedName name="FY02_APHQCOS_Pull" localSheetId="1">#REF!</definedName>
    <definedName name="FY02_Order_Pull" localSheetId="1">#REF!</definedName>
    <definedName name="FY02_pull" localSheetId="1">#REF!</definedName>
    <definedName name="FY02_Subregion_Pull" localSheetId="1">#REF!</definedName>
    <definedName name="FY03_APCOS_Pull" localSheetId="1">#REF!</definedName>
    <definedName name="FY03_APHQCOS_Pull" localSheetId="1">#REF!</definedName>
    <definedName name="FY03_Forecast" localSheetId="1">#REF!</definedName>
    <definedName name="FY03_Metrics" localSheetId="1">#REF!</definedName>
    <definedName name="FY03_Pull" localSheetId="1">#REF!</definedName>
    <definedName name="FY03_Subregion_Pull" localSheetId="1">#REF!</definedName>
    <definedName name="FY03Plan" localSheetId="1">#REF!</definedName>
    <definedName name="G" localSheetId="1">#REF!</definedName>
    <definedName name="GADRG" localSheetId="1" hidden="1">{#N/A,#N/A,TRUE,"Distribution";#N/A,#N/A,TRUE,"Fulfillment";#N/A,#N/A,TRUE,"Aged Backorders"}</definedName>
    <definedName name="gato" localSheetId="1" hidden="1">{#N/A,#N/A,TRUE,"Distribution";#N/A,#N/A,TRUE,"Fulfillment";#N/A,#N/A,TRUE,"Aged Backorders"}</definedName>
    <definedName name="GBU" localSheetId="1">#REF!</definedName>
    <definedName name="GBUEFR" localSheetId="1">#REF!</definedName>
    <definedName name="gcosts2" localSheetId="1">'[100]Oct FW42 BaaN for G-Line'!$C$1:$AO$65536</definedName>
    <definedName name="gcosts3" localSheetId="1">'[101]Oct FW42 BaaN for G-Line'!$C$1:$S$65536</definedName>
    <definedName name="gdsfs" localSheetId="1">#REF!</definedName>
    <definedName name="ge" localSheetId="1">'[103]GE 2001'!$F$1:$DH$65536</definedName>
    <definedName name="GEA_YR1_SW" localSheetId="1">#REF!</definedName>
    <definedName name="GEA_YR2_SW" localSheetId="1">#REF!</definedName>
    <definedName name="GEA_YR3_SW" localSheetId="1">#REF!</definedName>
    <definedName name="GEA_YR4_SW" localSheetId="1">#REF!</definedName>
    <definedName name="GEARG" localSheetId="1" hidden="1">{#N/A,#N/A,TRUE,"Distribution";#N/A,#N/A,TRUE,"Fulfillment";#N/A,#N/A,TRUE,"Aged Backorders"}</definedName>
    <definedName name="GF" localSheetId="1">#REF!</definedName>
    <definedName name="gfd" localSheetId="1" hidden="1">{#N/A,#N/A,TRUE,"Out-Month "}</definedName>
    <definedName name="GFEFR" localSheetId="1">#REF!</definedName>
    <definedName name="GFH" localSheetId="1" hidden="1">{#N/A,#N/A,TRUE,"Distribution";#N/A,#N/A,TRUE,"Fulfillment";#N/A,#N/A,TRUE,"Aged Backorders"}</definedName>
    <definedName name="gfshgdfkyg" localSheetId="1" hidden="1">{#N/A,#N/A,TRUE,"Distribution";#N/A,#N/A,TRUE,"Fulfillment";#N/A,#N/A,TRUE,"Aged Backorders"}</definedName>
    <definedName name="gfthrty" localSheetId="1" hidden="1">{#N/A,#N/A,TRUE,"Distribution";#N/A,#N/A,TRUE,"Fulfillment";#N/A,#N/A,TRUE,"Aged Backorders"}</definedName>
    <definedName name="ggggggg" localSheetId="1" hidden="1">{#N/A,#N/A,TRUE,"Distribution";#N/A,#N/A,TRUE,"Fulfillment";#N/A,#N/A,TRUE,"Aged Backorders"}</definedName>
    <definedName name="GM_imp" localSheetId="1">#REF!</definedName>
    <definedName name="go" localSheetId="1">'[122]FA-LISTING'!#REF!</definedName>
    <definedName name="Graph_benefits" localSheetId="1">'[47]Inc_DCRR by Q'!$C$25:$CT$25</definedName>
    <definedName name="Graph_Depreciation" localSheetId="1">'[47]Inc_DCRR by Q'!$C$36:$CT$36,'[47]Inc_DCRR by Q'!$C$34:$CT$34</definedName>
    <definedName name="Graph_expense" localSheetId="1">'[47]Inc_DCRR by Q'!$C$28:$CT$28</definedName>
    <definedName name="Graph_floorLoads" localSheetId="1">'[47]Inc_DCRR by Q'!$C$24:$CT$24</definedName>
    <definedName name="Graph_Investement" localSheetId="1">'[47]Inc_DCRR by Q'!$C$49:$CT$49</definedName>
    <definedName name="Graph_Other_Income" localSheetId="1">'[47]Inc_DCRR by Q'!$C$41:$CT$41</definedName>
    <definedName name="Graph_startup" localSheetId="1">'[47]Inc_DCRR by Q'!$C$29:$CT$29</definedName>
    <definedName name="Graph_tot_costs" localSheetId="1">'[47]Inc_DCRR by Q'!$C$37:$CT$37</definedName>
    <definedName name="Graph_Yr_Depreciation" localSheetId="1">'[47]Inc_DCRR by Yr'!$C$36:$Z$36,'[47]Inc_DCRR by Yr'!$C$34:$Z$34</definedName>
    <definedName name="Graph_YR_expense" localSheetId="1">'[47]Inc_DCRR by Yr'!$C$28:$Z$28</definedName>
    <definedName name="Graph_YR_floorloads" localSheetId="1">'[47]Inc_DCRR by Yr'!$C$24:$Z$24</definedName>
    <definedName name="Graph_YR_invest" localSheetId="1">'[47]Inc_DCRR by Yr'!$C$49:$Z$49</definedName>
    <definedName name="Graph_Yr_Other_income" localSheetId="1">'[47]Inc_DCRR by Yr'!$C$41:$Z$41</definedName>
    <definedName name="Graph_YR_startup" localSheetId="1">'[47]Inc_DCRR by Yr'!$C$29:$Z$29</definedName>
    <definedName name="Graph_Yr_Total_Bens" localSheetId="1">'[47]Inc_DCRR by Yr'!$C$25:$Z$25</definedName>
    <definedName name="Graph_YR_totalcosts" localSheetId="1">'[47]Inc_DCRR by Yr'!$C$37:$Z$37</definedName>
    <definedName name="grey" localSheetId="1">[104]!grey</definedName>
    <definedName name="Greys" localSheetId="1">[104]!grey</definedName>
    <definedName name="GRID" localSheetId="1">[97]Grid!$F$2:$N$16</definedName>
    <definedName name="Gross_NSB" localSheetId="1">'[47]SKU Data Input'!$BI$240</definedName>
    <definedName name="Gross_NSM" localSheetId="1">'[47]SKU Data Input'!$BJ$240</definedName>
    <definedName name="Gross_Volume" localSheetId="1">'[47]SKU Data Input'!$AE$240</definedName>
    <definedName name="GU01_LA" localSheetId="1">#REF!</definedName>
    <definedName name="gyuj" localSheetId="1" hidden="1">{#N/A,#N/A,TRUE,"Distribution";#N/A,#N/A,TRUE,"Fulfillment";#N/A,#N/A,TRUE,"Aged Backorders"}</definedName>
    <definedName name="H90_12" localSheetId="1">[98]Refrigerants!$G$14</definedName>
    <definedName name="H90_134" localSheetId="1">[98]Refrigerants!$P$14</definedName>
    <definedName name="HDFKJHa" localSheetId="1" hidden="1">{#N/A,#N/A,TRUE,"Distribution";#N/A,#N/A,TRUE,"Fulfillment";#N/A,#N/A,TRUE,"Aged Backorders"}</definedName>
    <definedName name="hds" localSheetId="1" hidden="1">{#N/A,#N/A,FALSE,"Signature Page";#N/A,#N/A,FALSE,"Revision Summary";#N/A,#N/A,FALSE,"PROCESS FLOW";#N/A,#N/A,FALSE,"FMEA Worksheet"}</definedName>
    <definedName name="Header_Row" localSheetId="1">ROW(#REF!)</definedName>
    <definedName name="heading" localSheetId="1">#REF!</definedName>
    <definedName name="henhao" localSheetId="1" hidden="1">{#N/A,#N/A,TRUE,"Distribution";#N/A,#N/A,TRUE,"Fulfillment";#N/A,#N/A,TRUE,"Aged Backorders"}</definedName>
    <definedName name="hfghjgfarhgff" localSheetId="1" hidden="1">{#N/A,#N/A,TRUE,"Distribution";#N/A,#N/A,TRUE,"Fulfillment";#N/A,#N/A,TRUE,"Aged Backorders"}</definedName>
    <definedName name="HGDHD" localSheetId="1">#REF!</definedName>
    <definedName name="hgth" localSheetId="1" hidden="1">{#N/A,#N/A,TRUE,"Distribution";#N/A,#N/A,TRUE,"Fulfillment";#N/A,#N/A,TRUE,"Aged Backorders"}</definedName>
    <definedName name="hh" localSheetId="1">#REF!</definedName>
    <definedName name="HHH" localSheetId="1">[107]분리멀티형!$B$2:$AD$38</definedName>
    <definedName name="hhhhhhhh" localSheetId="1" hidden="1">{#N/A,#N/A,TRUE,"Distribution";#N/A,#N/A,TRUE,"Fulfillment";#N/A,#N/A,TRUE,"Aged Backorders"}</definedName>
    <definedName name="hhhhhhyuyyyy" localSheetId="1" hidden="1">{#N/A,#N/A,TRUE,"Distribution";#N/A,#N/A,TRUE,"Fulfillment";#N/A,#N/A,TRUE,"Aged Backorders"}</definedName>
    <definedName name="hhhhjjfHFBJhjhfjhB" localSheetId="1" hidden="1">{#N/A,#N/A,TRUE,"Distribution";#N/A,#N/A,TRUE,"Fulfillment";#N/A,#N/A,TRUE,"Aged Backorders"}</definedName>
    <definedName name="hhj" localSheetId="1" hidden="1">{#N/A,#N/A,TRUE,"Out-Month "}</definedName>
    <definedName name="hhm" localSheetId="1">#REF!</definedName>
    <definedName name="hi" localSheetId="1">#REF!</definedName>
    <definedName name="HIGKG" localSheetId="1" hidden="1">{#N/A,#N/A,TRUE,"Distribution";#N/A,#N/A,TRUE,"Fulfillment";#N/A,#N/A,TRUE,"Aged Backorders"}</definedName>
    <definedName name="hj" localSheetId="1">#REF!</definedName>
    <definedName name="HJJKL" localSheetId="1">#REF!</definedName>
    <definedName name="ho" localSheetId="1">#REF!</definedName>
    <definedName name="hoja4" localSheetId="1" hidden="1">{#N/A,#N/A,TRUE,"Distribution";#N/A,#N/A,TRUE,"Fulfillment";#N/A,#N/A,TRUE,"Aged Backorders"}</definedName>
    <definedName name="HPCO" localSheetId="1">#REF!</definedName>
    <definedName name="HPS.Amer" localSheetId="1">#REF!</definedName>
    <definedName name="HPS.AP" localSheetId="1">#REF!</definedName>
    <definedName name="HPS.EMEA" localSheetId="1">#REF!</definedName>
    <definedName name="HPS.GBU" localSheetId="1">#REF!</definedName>
    <definedName name="HPS.Reg" localSheetId="1">#REF!</definedName>
    <definedName name="HPSa" localSheetId="1">#REF!</definedName>
    <definedName name="HPSame" localSheetId="1">#REF!</definedName>
    <definedName name="HPSe" localSheetId="1">#REF!</definedName>
    <definedName name="HPSw" localSheetId="1">#REF!</definedName>
    <definedName name="HPWW" localSheetId="1">#REF!</definedName>
    <definedName name="HTML_Control" localSheetId="1" hidden="1">{"'打点割り振り (2)'!$A$1:$G$35"}</definedName>
    <definedName name="htp" localSheetId="1">'[103]HTP 2001'!$F$1:$CY$65536</definedName>
    <definedName name="I" localSheetId="1" hidden="1">{"'打点割り振り (2)'!$A$1:$G$35"}</definedName>
    <definedName name="IAT_에어컨" localSheetId="1">#REF!</definedName>
    <definedName name="IET" localSheetId="1">#REF!</definedName>
    <definedName name="ik" localSheetId="1">#REF!</definedName>
    <definedName name="Imp_Dur" localSheetId="1">#REF!</definedName>
    <definedName name="Implement" localSheetId="1">#REF!</definedName>
    <definedName name="incremental_NSB" localSheetId="1">'[47]SKU Data Input'!$BJ$243</definedName>
    <definedName name="incremental_NSM" localSheetId="1">'[47]SKU Data Input'!$BJ$244</definedName>
    <definedName name="Incremental_vol" localSheetId="1">'[47]SKU Data Input'!$AE$242</definedName>
    <definedName name="Industries" localSheetId="1">[52]LOV!$A$17:$F$17</definedName>
    <definedName name="IndustryList" localSheetId="1">[52]LOV!$A$16</definedName>
    <definedName name="INHERENT_FACTOR" localSheetId="1">#REF!</definedName>
    <definedName name="input" localSheetId="1">#REF!</definedName>
    <definedName name="INS" localSheetId="1">#REF!</definedName>
    <definedName name="INS_IE" localSheetId="1">#REF!</definedName>
    <definedName name="Int" localSheetId="1">#REF!</definedName>
    <definedName name="Interest_Rate" localSheetId="1">#REF!</definedName>
    <definedName name="ISS" localSheetId="1">#REF!</definedName>
    <definedName name="ISSa" localSheetId="1">[134]APJSum!$A$907</definedName>
    <definedName name="ISSame" localSheetId="1">[134]AmeSum!$A$907</definedName>
    <definedName name="ISSD_APD" localSheetId="1">#REF!</definedName>
    <definedName name="ISSD_EMEA" localSheetId="1">#REF!</definedName>
    <definedName name="ISSD_GCD" localSheetId="1">#REF!</definedName>
    <definedName name="ISSD_JP" localSheetId="1">#REF!</definedName>
    <definedName name="ISSD_LA" localSheetId="1">#REF!</definedName>
    <definedName name="ISSD_NA" localSheetId="1">#REF!</definedName>
    <definedName name="ISSe" localSheetId="1">[134]EMEASum!$A$907</definedName>
    <definedName name="ISSh" localSheetId="1">[134]HPCoSum!$A$907</definedName>
    <definedName name="ISSo" localSheetId="1">[134]OGSum!$A$907</definedName>
    <definedName name="Issue_Sheet" localSheetId="1">#REF!</definedName>
    <definedName name="Issue_Sheet_DB" localSheetId="1">#REF!</definedName>
    <definedName name="ISSUES" localSheetId="1">#REF!</definedName>
    <definedName name="ISSw" localSheetId="1">#REF!</definedName>
    <definedName name="Iteration" localSheetId="1">#REF!</definedName>
    <definedName name="J" localSheetId="1">#REF!</definedName>
    <definedName name="jancost" localSheetId="1">'[16]Container Cost Assumptions'!$A$9:$H$231</definedName>
    <definedName name="january" localSheetId="1">#REF!</definedName>
    <definedName name="JC" localSheetId="1" hidden="1">{#N/A,#N/A,FALSE,"Signature Page";#N/A,#N/A,FALSE,"Revision Summary";#N/A,#N/A,FALSE,"PROCESS FLOW";#N/A,#N/A,FALSE,"FMEA Worksheet"}</definedName>
    <definedName name="jdfhkjahfkh" localSheetId="1" hidden="1">{#N/A,#N/A,TRUE,"Distribution";#N/A,#N/A,TRUE,"Fulfillment";#N/A,#N/A,TRUE,"Aged Backorders"}</definedName>
    <definedName name="jdfjhjksd" localSheetId="1" hidden="1">{#N/A,#N/A,TRUE,"Distribution";#N/A,#N/A,TRUE,"Fulfillment";#N/A,#N/A,TRUE,"Aged Backorders"}</definedName>
    <definedName name="jf.augflsh" localSheetId="1" hidden="1">{"PG1",#N/A,FALSE,"AugFlashTemplate";"PG2",#N/A,FALSE,"AugFlashTemplate"}</definedName>
    <definedName name="jh" localSheetId="1">#REF!</definedName>
    <definedName name="JHDFHJH" localSheetId="1" hidden="1">{#N/A,#N/A,TRUE,"Distribution";#N/A,#N/A,TRUE,"Fulfillment";#N/A,#N/A,TRUE,"Aged Backorders"}</definedName>
    <definedName name="jhdfjhskdf" localSheetId="1" hidden="1">{#N/A,#N/A,TRUE,"Distribution";#N/A,#N/A,TRUE,"Fulfillment";#N/A,#N/A,TRUE,"Aged Backorders"}</definedName>
    <definedName name="jhhhh" localSheetId="1" hidden="1">{#N/A,#N/A,TRUE,"Distribution";#N/A,#N/A,TRUE,"Fulfillment";#N/A,#N/A,TRUE,"Aged Backorders"}</definedName>
    <definedName name="jhjhj" localSheetId="1">#REF!</definedName>
    <definedName name="JHKFJBJKN" localSheetId="1" hidden="1">{#N/A,#N/A,TRUE,"Distribution";#N/A,#N/A,TRUE,"Fulfillment";#N/A,#N/A,TRUE,"Aged Backorders"}</definedName>
    <definedName name="JHSDJFH" localSheetId="1" hidden="1">{#N/A,#N/A,TRUE,"Distribution";#N/A,#N/A,TRUE,"Fulfillment";#N/A,#N/A,TRUE,"Aged Backorders"}</definedName>
    <definedName name="ji" localSheetId="1">#REF!</definedName>
    <definedName name="JIBGBG" localSheetId="1">#REF!</definedName>
    <definedName name="jin" localSheetId="1">#REF!</definedName>
    <definedName name="jindu" localSheetId="1">#REF!</definedName>
    <definedName name="jingn" localSheetId="1">#REF!</definedName>
    <definedName name="jjjjddd" localSheetId="1" hidden="1">{#N/A,#N/A,TRUE,"Distribution";#N/A,#N/A,TRUE,"Fulfillment";#N/A,#N/A,TRUE,"Aged Backorders"}</definedName>
    <definedName name="jjjjj" localSheetId="1" hidden="1">{#N/A,#N/A,TRUE,"Distribution";#N/A,#N/A,TRUE,"Fulfillment";#N/A,#N/A,TRUE,"Aged Backorders"}</definedName>
    <definedName name="JMCHOI" localSheetId="1">#REF!</definedName>
    <definedName name="JpCI" localSheetId="1">#REF!</definedName>
    <definedName name="JpCS" localSheetId="1">#REF!</definedName>
    <definedName name="JpGBUHq" localSheetId="1">#REF!</definedName>
    <definedName name="JpMS" localSheetId="1">#REF!</definedName>
    <definedName name="JpOSS" localSheetId="1">#REF!</definedName>
    <definedName name="JPY" localSheetId="1">'[111]UPPER BLOCK'!#REF!</definedName>
    <definedName name="judge" localSheetId="1">[111]假设!#REF!</definedName>
    <definedName name="judge1" localSheetId="1">[111]假设!#REF!</definedName>
    <definedName name="judge2" localSheetId="1">[111]假设!#REF!</definedName>
    <definedName name="JULCOST" localSheetId="1">'[16]Container Cost Assumptions'!$A$1</definedName>
    <definedName name="JULY" localSheetId="1">'[16]Container Cost Assumptions'!$A:$IV</definedName>
    <definedName name="JUN" localSheetId="1">'[16]Container Cost Assumptions'!$A:$IV</definedName>
    <definedName name="juncost" localSheetId="1">'[16]Container Cost Assumptions'!$A$1:$H$366</definedName>
    <definedName name="june" localSheetId="1">[36]junio!$I$1:$EF$65536</definedName>
    <definedName name="junk1" localSheetId="1" hidden="1">{"PG1",#N/A,FALSE,"AugFlashTemplate";"PG2",#N/A,FALSE,"AugFlashTemplate"}</definedName>
    <definedName name="Junk10" localSheetId="1" hidden="1">{"PG1",#N/A,FALSE,"AugFlashTemplate";"PG2",#N/A,FALSE,"AugFlashTemplate"}</definedName>
    <definedName name="junk100" localSheetId="1" hidden="1">{"PG1",#N/A,FALSE,"AugFlashTemplate";"PG2",#N/A,FALSE,"AugFlashTemplate"}</definedName>
    <definedName name="junk2" localSheetId="1" hidden="1">{"PG1",#N/A,FALSE,"AugFlashTemplate";"PG2",#N/A,FALSE,"AugFlashTemplate"}</definedName>
    <definedName name="junk200" localSheetId="1" hidden="1">{"PG1",#N/A,FALSE,"AugFlashTemplate";"PG2",#N/A,FALSE,"AugFlashTemplate"}</definedName>
    <definedName name="junk300" localSheetId="1" hidden="1">{"PG1",#N/A,FALSE,"AugFlashTemplate";"PG2",#N/A,FALSE,"AugFlashTemplate"}</definedName>
    <definedName name="junk500" localSheetId="1" hidden="1">{"PG1",#N/A,FALSE,"AugFlashTemplate";"PG2",#N/A,FALSE,"AugFlashTemplate"}</definedName>
    <definedName name="K" localSheetId="1">'[123]#BEZUG'!#REF!</definedName>
    <definedName name="k_3" localSheetId="1">#REF!</definedName>
    <definedName name="KDFJKJ" localSheetId="1" hidden="1">{#N/A,#N/A,TRUE,"Distribution";#N/A,#N/A,TRUE,"Fulfillment";#N/A,#N/A,TRUE,"Aged Backorders"}</definedName>
    <definedName name="KFoam" localSheetId="1">#REF!</definedName>
    <definedName name="KFRHGKJN" localSheetId="1" hidden="1">{#N/A,#N/A,TRUE,"Distribution";#N/A,#N/A,TRUE,"Fulfillment";#N/A,#N/A,TRUE,"Aged Backorders"}</definedName>
    <definedName name="khjiu" localSheetId="1" hidden="1">{#N/A,#N/A,TRUE,"Distribution";#N/A,#N/A,TRUE,"Fulfillment";#N/A,#N/A,TRUE,"Aged Backorders"}</definedName>
    <definedName name="ki" localSheetId="1">#REF!</definedName>
    <definedName name="kilo" localSheetId="1" hidden="1">{#N/A,#N/A,TRUE,"Distribution";#N/A,#N/A,TRUE,"Fulfillment";#N/A,#N/A,TRUE,"Aged Backorders"}</definedName>
    <definedName name="kjdfhkhasf" localSheetId="1" hidden="1">{#N/A,#N/A,TRUE,"Distribution";#N/A,#N/A,TRUE,"Fulfillment";#N/A,#N/A,TRUE,"Aged Backorders"}</definedName>
    <definedName name="KJFNLKMN" localSheetId="1" hidden="1">{#N/A,#N/A,TRUE,"Distribution";#N/A,#N/A,TRUE,"Fulfillment";#N/A,#N/A,TRUE,"Aged Backorders"}</definedName>
    <definedName name="KJHGJN" localSheetId="1" hidden="1">{#N/A,#N/A,TRUE,"Distribution";#N/A,#N/A,TRUE,"Fulfillment";#N/A,#N/A,TRUE,"Aged Backorders"}</definedName>
    <definedName name="kjkjkmn" localSheetId="1" hidden="1">{#N/A,#N/A,TRUE,"Distribution";#N/A,#N/A,TRUE,"Fulfillment";#N/A,#N/A,TRUE,"Aged Backorders"}</definedName>
    <definedName name="KK" localSheetId="1">'[123]#BEZUG'!#REF!</definedName>
    <definedName name="KKKKK" localSheetId="1" hidden="1">{#N/A,#N/A,TRUE,"Distribution";#N/A,#N/A,TRUE,"Fulfillment";#N/A,#N/A,TRUE,"Aged Backorders"}</definedName>
    <definedName name="kl" localSheetId="1" hidden="1">{#N/A,#N/A,TRUE,"Distribution";#N/A,#N/A,TRUE,"Fulfillment";#N/A,#N/A,TRUE,"Aged Backorders"}</definedName>
    <definedName name="kline" localSheetId="1">'[113]k-line'!$B$1:$BN$65536</definedName>
    <definedName name="KVP" localSheetId="1">#REF!</definedName>
    <definedName name="KwhClean" localSheetId="1">#REF!</definedName>
    <definedName name="KwhList" localSheetId="1">#REF!</definedName>
    <definedName name="L04_" localSheetId="1">#REF!</definedName>
    <definedName name="L05_" localSheetId="1">#REF!</definedName>
    <definedName name="LABELS" localSheetId="1">#REF!</definedName>
    <definedName name="lala" localSheetId="1" hidden="1">{#N/A,#N/A,TRUE,"Distribution";#N/A,#N/A,TRUE,"Fulfillment";#N/A,#N/A,TRUE,"Aged Backorders"}</definedName>
    <definedName name="laloalo" localSheetId="1" hidden="1">{#N/A,#N/A,TRUE,"Distribution";#N/A,#N/A,TRUE,"Fulfillment";#N/A,#N/A,TRUE,"Aged Backorders"}</definedName>
    <definedName name="LANDIMP" localSheetId="1">'[122]FA-LISTING'!#REF!</definedName>
    <definedName name="LANDREV" localSheetId="1">'[122]FA-LISTING'!#REF!</definedName>
    <definedName name="Last_Row" localSheetId="1">IF(Values_Entered,'26年洗碗机费用指标到月测算汇总表 '!Header_Row+Number_of_Payments,'26年洗碗机费用指标到月测算汇总表 '!Header_Row)</definedName>
    <definedName name="LastFixRow" localSheetId="1">#REF!</definedName>
    <definedName name="LastOrder" localSheetId="1">#REF!</definedName>
    <definedName name="LastOrder2" localSheetId="1">#REF!</definedName>
    <definedName name="launch" localSheetId="1">#REF!</definedName>
    <definedName name="launchcosts" localSheetId="1">#REF!</definedName>
    <definedName name="launchstd" localSheetId="1">#REF!</definedName>
    <definedName name="launchtmnf" localSheetId="1">'[115]Launch Costs TMNF'!$B$1:$L$65536</definedName>
    <definedName name="launchvol" localSheetId="1">#REF!</definedName>
    <definedName name="Layer" localSheetId="1">[40]Spec!$B$25:$F$27</definedName>
    <definedName name="LCL" localSheetId="1">#REF!</definedName>
    <definedName name="ldkkfj" localSheetId="1" hidden="1">{#N/A,#N/A,TRUE,"Distribution";#N/A,#N/A,TRUE,"Fulfillment";#N/A,#N/A,TRUE,"Aged Backorders"}</definedName>
    <definedName name="ldklkshekfh" localSheetId="1" hidden="1">{#N/A,#N/A,TRUE,"Distribution";#N/A,#N/A,TRUE,"Fulfillment";#N/A,#N/A,TRUE,"Aged Backorders"}</definedName>
    <definedName name="ldld" localSheetId="1" hidden="1">{#N/A,#N/A,TRUE,"Distribution";#N/A,#N/A,TRUE,"Fulfillment";#N/A,#N/A,TRUE,"Aged Backorders"}</definedName>
    <definedName name="lea" localSheetId="1" hidden="1">{#N/A,#N/A,TRUE,"Distribution";#N/A,#N/A,TRUE,"Fulfillment";#N/A,#N/A,TRUE,"Aged Backorders"}</definedName>
    <definedName name="leap2" localSheetId="1">[36]POs!$B$1:$I$65536</definedName>
    <definedName name="Length_of_cashflows" localSheetId="1">'[47]Program Inputs'!$C$21</definedName>
    <definedName name="lento" localSheetId="1" hidden="1">{#N/A,#N/A,TRUE,"Distribution";#N/A,#N/A,TRUE,"Fulfillment";#N/A,#N/A,TRUE,"Aged Backorders"}</definedName>
    <definedName name="lh" localSheetId="1">#REF!</definedName>
    <definedName name="Lief_PLZ" localSheetId="1">[84]数据输入!#REF!</definedName>
    <definedName name="Lief_Unterschr" localSheetId="1">[88]数据输入!$C$19</definedName>
    <definedName name="Lieferant" localSheetId="1">[88]数据输入!$C$13</definedName>
    <definedName name="line" localSheetId="1">#REF!</definedName>
    <definedName name="Linearity" localSheetId="1">#REF!</definedName>
    <definedName name="liz" localSheetId="1" hidden="1">{#N/A,#N/A,TRUE,"Distribution";#N/A,#N/A,TRUE,"Fulfillment";#N/A,#N/A,TRUE,"Aged Backorders"}</definedName>
    <definedName name="lizbeth" localSheetId="1" hidden="1">{#N/A,#N/A,TRUE,"Distribution";#N/A,#N/A,TRUE,"Fulfillment";#N/A,#N/A,TRUE,"Aged Backorders"}</definedName>
    <definedName name="lk" localSheetId="1">'[16]Container Cost Assumptions'!#REF!</definedName>
    <definedName name="lklk" localSheetId="1">#REF!</definedName>
    <definedName name="LKLKLKL" localSheetId="1">#REF!</definedName>
    <definedName name="LkupTbl" localSheetId="1">#REF!</definedName>
    <definedName name="LLKJJH" localSheetId="1" hidden="1">{#N/A,#N/A,TRUE,"Distribution";#N/A,#N/A,TRUE,"Fulfillment";#N/A,#N/A,TRUE,"Aged Backorders"}</definedName>
    <definedName name="lll" localSheetId="1">#REF!</definedName>
    <definedName name="lllk" localSheetId="1">#REF!</definedName>
    <definedName name="llllk" localSheetId="1">#REF!</definedName>
    <definedName name="Loan_Amount" localSheetId="1">#REF!</definedName>
    <definedName name="Loan_Start" localSheetId="1">#REF!</definedName>
    <definedName name="Loan_Years" localSheetId="1">#REF!</definedName>
    <definedName name="Locations" localSheetId="1">[49]EPR!$P$1:$P$5</definedName>
    <definedName name="lodl" localSheetId="1" hidden="1">{#N/A,#N/A,TRUE,"Distribution";#N/A,#N/A,TRUE,"Fulfillment";#N/A,#N/A,TRUE,"Aged Backorders"}</definedName>
    <definedName name="lol" localSheetId="1" hidden="1">{#N/A,#N/A,TRUE,"Distribution";#N/A,#N/A,TRUE,"Fulfillment";#N/A,#N/A,TRUE,"Aged Backorders"}</definedName>
    <definedName name="LookList" localSheetId="1">#REF!</definedName>
    <definedName name="lower_spec" localSheetId="1">#REF!</definedName>
    <definedName name="lp" localSheetId="1">#REF!</definedName>
    <definedName name="M" localSheetId="1" hidden="1">{"'打点割り振り (2)'!$A$1:$G$35"}</definedName>
    <definedName name="M04_" localSheetId="1">#REF!</definedName>
    <definedName name="M05_" localSheetId="1">#REF!</definedName>
    <definedName name="mab" localSheetId="1" hidden="1">{#N/A,#N/A,TRUE,"Distribution";#N/A,#N/A,TRUE,"Fulfillment";#N/A,#N/A,TRUE,"Aged Backorders"}</definedName>
    <definedName name="Macros" localSheetId="1">#REF!</definedName>
    <definedName name="maindata" localSheetId="1">#REF!</definedName>
    <definedName name="MAKEDATE" localSheetId="1">#REF!</definedName>
    <definedName name="MAKEPRSN" localSheetId="1">#REF!</definedName>
    <definedName name="MAKER" localSheetId="1">#REF!</definedName>
    <definedName name="Manager_s" localSheetId="1">#REF!</definedName>
    <definedName name="mande" localSheetId="1" hidden="1">{#N/A,#N/A,TRUE,"Distribution";#N/A,#N/A,TRUE,"Fulfillment";#N/A,#N/A,TRUE,"Aged Backorders"}</definedName>
    <definedName name="marchcost" localSheetId="1">'[16]Container Cost Assumptions'!$A$9:$IV$235</definedName>
    <definedName name="MARCOST" localSheetId="1">'[16]Container Cost Assumptions'!$A:$IV</definedName>
    <definedName name="MarketList" localSheetId="1">[52]LOV!$A$13</definedName>
    <definedName name="Markets" localSheetId="1">[52]LOV!$A$14:$R$14</definedName>
    <definedName name="MASTER1" localSheetId="1">#REF!</definedName>
    <definedName name="MASTER2" localSheetId="1">#REF!</definedName>
    <definedName name="MASTER3" localSheetId="1">#REF!</definedName>
    <definedName name="MASTER4" localSheetId="1">#REF!</definedName>
    <definedName name="MASTER5" localSheetId="1">#REF!</definedName>
    <definedName name="MASTER6" localSheetId="1">#REF!</definedName>
    <definedName name="MASTER7" localSheetId="1">#REF!</definedName>
    <definedName name="may" localSheetId="1">[36]mayo!$I$1:$J$65536</definedName>
    <definedName name="maycost" localSheetId="1">'[16]Container Cost Assumptions'!$A$9:$H$232</definedName>
    <definedName name="maydante" localSheetId="1">'[36]May Dante'!$A$1:$E$65536</definedName>
    <definedName name="mdfnkjsndf" localSheetId="1" hidden="1">{#N/A,#N/A,TRUE,"Distribution";#N/A,#N/A,TRUE,"Fulfillment";#N/A,#N/A,TRUE,"Aged Backorders"}</definedName>
    <definedName name="mdfnsdnv" localSheetId="1" hidden="1">{#N/A,#N/A,TRUE,"Distribution";#N/A,#N/A,TRUE,"Fulfillment";#N/A,#N/A,TRUE,"Aged Backorders"}</definedName>
    <definedName name="MeasBatch_Current_17_Initial_Process_Study" localSheetId="1">#REF!</definedName>
    <definedName name="MeasBatch_Current_Batch_Measurements_0" localSheetId="1">#REF!</definedName>
    <definedName name="MeasBatch_Current_Cp_Cpk_DATA" localSheetId="1">#REF!</definedName>
    <definedName name="MeasBatch_Current_CP_DATA" localSheetId="1">#REF!</definedName>
    <definedName name="MeasBatch_CurrentData_17_Initial_Process_Study" localSheetId="1">#REF!</definedName>
    <definedName name="MeasBatch_CurrentData_Batch_Measurements_0" localSheetId="1">#REF!</definedName>
    <definedName name="MeasBatch_CurrentData_Cp_Cpk_DATA" localSheetId="1">#REF!</definedName>
    <definedName name="MeasBatch_CurrentData_CP_DATA" localSheetId="1">#REF!</definedName>
    <definedName name="MeasBatch_CurrentDimension_17_Initial_Process_Study" localSheetId="1">#REF!</definedName>
    <definedName name="MeasBatch_CurrentDimension_Batch_Measurements_0" localSheetId="1">#REF!</definedName>
    <definedName name="MeasBatch_CurrentDimension_Cp_Cpk_DATA" localSheetId="1">#REF!</definedName>
    <definedName name="MeasBatch_CurrentDimension_CP_DATA" localSheetId="1">#REF!</definedName>
    <definedName name="MeasBatch_Data" localSheetId="1">#REF!</definedName>
    <definedName name="MeasBatch_Data_Start" localSheetId="1">#REF!</definedName>
    <definedName name="MeasBatch_Dimension" localSheetId="1">#REF!</definedName>
    <definedName name="MeasBatch_Dimension_Start" localSheetId="1">#REF!</definedName>
    <definedName name="MeasBatch_Formats" localSheetId="1">#REF!</definedName>
    <definedName name="MeasBatch_Formulas" localSheetId="1">#REF!</definedName>
    <definedName name="MeasBatch_Header_Designer" localSheetId="1">#REF!</definedName>
    <definedName name="MeasBatch_Header_Measurer" localSheetId="1">#REF!</definedName>
    <definedName name="MeasBatch_Header_PartIssue" localSheetId="1">#REF!</definedName>
    <definedName name="MeasBatch_Header_PartName" localSheetId="1">#REF!</definedName>
    <definedName name="MeasBatch_Header_PartNumber" localSheetId="1">#REF!</definedName>
    <definedName name="MeasBatch_Header_Reason" localSheetId="1">#REF!</definedName>
    <definedName name="MeasBatch_Header_Requested" localSheetId="1">#REF!</definedName>
    <definedName name="MeasBatch_Header_SampleSize" localSheetId="1">#REF!</definedName>
    <definedName name="MeasBatch_Header_StudyEnd" localSheetId="1">#REF!</definedName>
    <definedName name="MeasBatch_Header_StudyStart" localSheetId="1">#REF!</definedName>
    <definedName name="MeasBatch_Header_Using" localSheetId="1">#REF!</definedName>
    <definedName name="MeasBatch_Header_USLs" localSheetId="1">#REF!</definedName>
    <definedName name="MeasBatch_RowInsert" localSheetId="1">#REF!</definedName>
    <definedName name="MeasIndv_Data" localSheetId="1">'[26]Meas Indv Template'!$E$23:$E$24</definedName>
    <definedName name="MeasIndv_Data_Start" localSheetId="1">'[26]Meas Indv Template'!$E$23</definedName>
    <definedName name="MeasIndv_Dimension" localSheetId="1">'[26]Meas Indv Template'!$E$13:$E$17</definedName>
    <definedName name="MeasIndv_Dimension_Start" localSheetId="1">'[26]Meas Indv Template'!$E$13</definedName>
    <definedName name="MeasIndv_Formats" localSheetId="1">'[26]Meas Indv Template'!$E$13:$E$32</definedName>
    <definedName name="MeasIndv_Formulas" localSheetId="1">'[26]Meas Indv Template'!$E$26:$E$32</definedName>
    <definedName name="MeasIndv_Header_Designer" localSheetId="1">'[26]Meas Indv Template'!$C$9</definedName>
    <definedName name="MeasIndv_Header_Measurer" localSheetId="1">'[26]Meas Indv Template'!$C$7</definedName>
    <definedName name="MeasIndv_Header_PartIssue" localSheetId="1">'[26]Meas Indv Template'!$F$5</definedName>
    <definedName name="MeasIndv_Header_PartName" localSheetId="1">'[26]Meas Indv Template'!$E$4</definedName>
    <definedName name="MeasIndv_Header_PartNumber" localSheetId="1">'[26]Meas Indv Template'!$C$5</definedName>
    <definedName name="MeasIndv_Header_Reason" localSheetId="1">'[26]Meas Indv Template'!$C$10</definedName>
    <definedName name="MeasIndv_Header_Requested" localSheetId="1">'[26]Meas Indv Template'!$C$6</definedName>
    <definedName name="MeasIndv_Header_SampleSize" localSheetId="1">'[26]Meas Indv Template'!$I$7</definedName>
    <definedName name="MeasIndv_Header_StudyEnd" localSheetId="1">'[26]Meas Indv Template'!$F$8</definedName>
    <definedName name="MeasIndv_Header_StudyStart" localSheetId="1">'[26]Meas Indv Template'!$C$8</definedName>
    <definedName name="MeasIndv_Header_SubgroupSize" localSheetId="1">'[26]Meas Indv Template'!$I$5</definedName>
    <definedName name="MeasIndv_Header_Using" localSheetId="1">'[26]Meas Indv Template'!$I$8</definedName>
    <definedName name="MeasIndv_Header_USLs" localSheetId="1">'[26]Meas Indv Template'!$E$16:$IV$16</definedName>
    <definedName name="MeasIndv_RowInsert" localSheetId="1">'[26]Meas Indv Template'!$E$24</definedName>
    <definedName name="MES" localSheetId="1">#REF!</definedName>
    <definedName name="MIQ" localSheetId="1">#REF!</definedName>
    <definedName name="mis" localSheetId="1" hidden="1">{#N/A,#N/A,TRUE,"Distribution";#N/A,#N/A,TRUE,"Fulfillment";#N/A,#N/A,TRUE,"Aged Backorders"}</definedName>
    <definedName name="Mission_Critical" localSheetId="1">#REF!</definedName>
    <definedName name="mjdfnjkbn" localSheetId="1" hidden="1">{#N/A,#N/A,TRUE,"Distribution";#N/A,#N/A,TRUE,"Fulfillment";#N/A,#N/A,TRUE,"Aged Backorders"}</definedName>
    <definedName name="MK" localSheetId="1">#REF!</definedName>
    <definedName name="ml" localSheetId="1">#REF!</definedName>
    <definedName name="MM" localSheetId="1">#REF!</definedName>
    <definedName name="MMMM" localSheetId="1">#REF!</definedName>
    <definedName name="mmmmm" localSheetId="1">#REF!</definedName>
    <definedName name="mmmmmmj" localSheetId="1">#REF!</definedName>
    <definedName name="MMMMMMMMM" localSheetId="1">#REF!</definedName>
    <definedName name="mmmmmmmmmm" localSheetId="1">#REF!</definedName>
    <definedName name="MMVVVVVVV" localSheetId="1">#REF!</definedName>
    <definedName name="mod" localSheetId="1">#REF!</definedName>
    <definedName name="ModelList" localSheetId="1">#REF!</definedName>
    <definedName name="models" localSheetId="1">#REF!</definedName>
    <definedName name="ModelYear" localSheetId="1">'[49]VSAMS Summary'!$F$18</definedName>
    <definedName name="MonthInPriorQuarter" localSheetId="1">#REF!</definedName>
    <definedName name="monthlist" localSheetId="1">#REF!</definedName>
    <definedName name="monthplan" localSheetId="1">#REF!</definedName>
    <definedName name="months" localSheetId="1">'[47]Fixed calculations'!$A$2:$B$13</definedName>
    <definedName name="months_2" localSheetId="1">'[47]Fixed calculations'!$A$15:$B$158</definedName>
    <definedName name="MS" localSheetId="1">#REF!</definedName>
    <definedName name="MS_Business_Continuity_and_Recovery_Service" localSheetId="1">[52]LOV!#REF!</definedName>
    <definedName name="MS_Software_Publishing" localSheetId="1">[52]LOV!#REF!</definedName>
    <definedName name="MSa" localSheetId="1">[134]APJSum!$A$507</definedName>
    <definedName name="MSame" localSheetId="1">[134]AmeSum!$A$507</definedName>
    <definedName name="msaspi" localSheetId="1">#REF!</definedName>
    <definedName name="MSe" localSheetId="1">[134]EMEASum!$A$507</definedName>
    <definedName name="MSh" localSheetId="1">[134]HPCoSum!$A$507</definedName>
    <definedName name="MSo" localSheetId="1">[134]OGSum!$A$507</definedName>
    <definedName name="msrestat" localSheetId="1">#REF!</definedName>
    <definedName name="MSw" localSheetId="1">#REF!</definedName>
    <definedName name="MTBF_GOAL" localSheetId="1">#REF!</definedName>
    <definedName name="mulu" localSheetId="1">#REF!</definedName>
    <definedName name="MV" localSheetId="1">'[122]FA-LISTING'!#REF!</definedName>
    <definedName name="n" localSheetId="1">#REF!</definedName>
    <definedName name="name" localSheetId="1">[111]假设!#REF!</definedName>
    <definedName name="name2" localSheetId="1">[111]假设!#REF!</definedName>
    <definedName name="nbvbn" localSheetId="1" hidden="1">{#N/A,#N/A,TRUE,"Distribution";#N/A,#N/A,TRUE,"Fulfillment";#N/A,#N/A,TRUE,"Aged Backorders"}</definedName>
    <definedName name="NED" localSheetId="1">#REF!</definedName>
    <definedName name="NetBySku" localSheetId="1">#REF!</definedName>
    <definedName name="new" localSheetId="1">#REF!</definedName>
    <definedName name="NewSched" localSheetId="1">#REF!</definedName>
    <definedName name="Next_DP_Date" localSheetId="1">[131]Summary!$W$13</definedName>
    <definedName name="Next_DP_Date_10" localSheetId="1">[131]Summary!$W$13</definedName>
    <definedName name="Next_DP_Point" localSheetId="1">[131]Summary!$AE$14</definedName>
    <definedName name="Next_DP_Point_10" localSheetId="1">[131]Summary!$AE$14</definedName>
    <definedName name="NineMonthsBack" localSheetId="1">#REF!</definedName>
    <definedName name="nj" localSheetId="1">#REF!</definedName>
    <definedName name="ñlnbhjgfdsjgsdj" localSheetId="1" hidden="1">{#N/A,#N/A,TRUE,"Distribution";#N/A,#N/A,TRUE,"Fulfillment";#N/A,#N/A,TRUE,"Aged Backorders"}</definedName>
    <definedName name="nmkl" localSheetId="1">#REF!</definedName>
    <definedName name="NN" localSheetId="1">#REF!</definedName>
    <definedName name="NNN" localSheetId="1">#REF!</definedName>
    <definedName name="ñññ" localSheetId="1" hidden="1">{#N/A,#N/A,TRUE,"Distribution";#N/A,#N/A,TRUE,"Fulfillment";#N/A,#N/A,TRUE,"Aged Backorders"}</definedName>
    <definedName name="nnnnn" localSheetId="1">#REF!</definedName>
    <definedName name="No._of_bars" localSheetId="1">#REF!</definedName>
    <definedName name="nondispInter" localSheetId="1">[129]Optimize!$BD$63</definedName>
    <definedName name="nondispSlope" localSheetId="1">[129]Optimize!$BC$63</definedName>
    <definedName name="NOO" localSheetId="1">#REF!</definedName>
    <definedName name="NOS" localSheetId="1">#REF!</definedName>
    <definedName name="NOT" localSheetId="1">#REF!</definedName>
    <definedName name="NOV" localSheetId="1">'[16]Container Cost Assumptions'!$A:$IV</definedName>
    <definedName name="Nov." localSheetId="1" hidden="1">{"PG1",#N/A,FALSE,"AugFlashTemplate";"PG2",#N/A,FALSE,"AugFlashTemplate"}</definedName>
    <definedName name="novprod" localSheetId="1">'[77]produccion Nov'!$E$1:$AD$65536</definedName>
    <definedName name="novship" localSheetId="1">#REF!</definedName>
    <definedName name="NP" localSheetId="1">#REF!</definedName>
    <definedName name="NPI_class" localSheetId="1">'[47]Program Inputs'!$C$8</definedName>
    <definedName name="NPV_incremental" localSheetId="1">'[47]Inc_DCRR by Yr'!$B$60</definedName>
    <definedName name="NRO" localSheetId="1">#REF!</definedName>
    <definedName name="NSSa" localSheetId="1">[134]APJSum!$A$1107</definedName>
    <definedName name="NSSame" localSheetId="1">[134]AmeSum!$A$1107</definedName>
    <definedName name="NSSe" localSheetId="1">[134]EMEASum!$A$1107</definedName>
    <definedName name="NSSh" localSheetId="1">[134]HPCoSum!$A$1107</definedName>
    <definedName name="NSSo" localSheetId="1">[134]OGSum!$A$1107</definedName>
    <definedName name="NSSw" localSheetId="1">#REF!</definedName>
    <definedName name="Num_Pmt_Per_Year" localSheetId="1">#REF!</definedName>
    <definedName name="number" localSheetId="1">'[115]April Antonio'!$B$1:$HE$65536</definedName>
    <definedName name="Number_of_Operators" localSheetId="1">#REF!</definedName>
    <definedName name="Number_of_Parts" localSheetId="1">#REF!</definedName>
    <definedName name="Number_of_Payments" localSheetId="1">MATCH(0.01,'26年洗碗机费用指标到月测算汇总表 '!End_Bal,-1)+1</definedName>
    <definedName name="Number_of_Trials" localSheetId="1">#REF!</definedName>
    <definedName name="nvkjnd" localSheetId="1" hidden="1">{#N/A,#N/A,TRUE,"Distribution";#N/A,#N/A,TRUE,"Fulfillment";#N/A,#N/A,TRUE,"Aged Backorders"}</definedName>
    <definedName name="O" localSheetId="1">#REF!</definedName>
    <definedName name="oct" localSheetId="1">'[77]Oct Production'!$C$1:$EQ$65536</definedName>
    <definedName name="octbaan" localSheetId="1">'[77]Oct FW42 BaaN'!$A$1:$M$65536</definedName>
    <definedName name="octmar" localSheetId="1">'[36]Oct-Mzo'!$F$1:$G$65536</definedName>
    <definedName name="OE" localSheetId="1">'[122]FA-LISTING'!#REF!</definedName>
    <definedName name="OESS" localSheetId="1">#REF!</definedName>
    <definedName name="OESSa" localSheetId="1">[134]APJSum!$A$1207</definedName>
    <definedName name="OESSame" localSheetId="1">[134]AmeSum!$A$1207</definedName>
    <definedName name="OESSe" localSheetId="1">[134]EMEASum!$A$1207</definedName>
    <definedName name="OESSh" localSheetId="1">[134]HPCoSum!$A$1207</definedName>
    <definedName name="OESSo" localSheetId="1">[134]OGSum!$A$1207</definedName>
    <definedName name="OESSw" localSheetId="1">#REF!</definedName>
    <definedName name="OG" localSheetId="1">#REF!</definedName>
    <definedName name="OgCI" localSheetId="1">#REF!</definedName>
    <definedName name="OgCS" localSheetId="1">#REF!</definedName>
    <definedName name="OgGBUHq" localSheetId="1">#REF!</definedName>
    <definedName name="OgMS" localSheetId="1">#REF!</definedName>
    <definedName name="OgOSS" localSheetId="1">#REF!</definedName>
    <definedName name="OH" localSheetId="1">#REF!</definedName>
    <definedName name="Ohm" localSheetId="1">'[124]4 审核发现描述'!#REF!</definedName>
    <definedName name="OK" localSheetId="1">#REF!</definedName>
    <definedName name="old.augflsh" localSheetId="1" hidden="1">{"PG1",#N/A,FALSE,"AugFlashTemplate";"PG2",#N/A,FALSE,"AugFlashTemplate"}</definedName>
    <definedName name="ooo" localSheetId="1">#REF!</definedName>
    <definedName name="OpenPhases" localSheetId="1">[52]LOV!$D$7:$G$7</definedName>
    <definedName name="OperatorA" localSheetId="1">#REF!</definedName>
    <definedName name="OperatorB" localSheetId="1">#REF!</definedName>
    <definedName name="OperatorC" localSheetId="1">#REF!</definedName>
    <definedName name="OPEX" localSheetId="1">#REF!</definedName>
    <definedName name="oph" localSheetId="1">#REF!</definedName>
    <definedName name="OptSortArea" localSheetId="1">#REF!</definedName>
    <definedName name="OSA_Contract_PERCENT" localSheetId="1">[47]OSA!$T$1:$T$65536</definedName>
    <definedName name="OSA_GSB_per_unit" localSheetId="1">[47]OSA!$G$1:$G$65536</definedName>
    <definedName name="OSA_NSB_per_unit" localSheetId="1">[47]OSA!$H$1:$H$65536</definedName>
    <definedName name="OSA_SKUs" localSheetId="1">[47]OSA!$A$1:$A$65536</definedName>
    <definedName name="OSA_Volume" localSheetId="1">[47]OSA!$B$1:$B$65536</definedName>
    <definedName name="OSS" localSheetId="1">#REF!</definedName>
    <definedName name="OSSa" localSheetId="1">[134]APJSum!$A$807</definedName>
    <definedName name="OSSame" localSheetId="1">[134]AmeSum!$A$807</definedName>
    <definedName name="OSSe" localSheetId="1">[134]EMEASum!$A$807</definedName>
    <definedName name="OSSh" localSheetId="1">[134]HPCoSum!$A$807</definedName>
    <definedName name="OSSHPCo" localSheetId="1">[134]AmeSum!#REF!</definedName>
    <definedName name="OSSo" localSheetId="1">[134]OGSum!$A$807</definedName>
    <definedName name="OSSw" localSheetId="1">#REF!</definedName>
    <definedName name="OtherGeo" localSheetId="1">#REF!</definedName>
    <definedName name="P" localSheetId="1">#REF!</definedName>
    <definedName name="P_M" localSheetId="1">'[122]FA-LISTING'!#REF!</definedName>
    <definedName name="PA_AL_01" localSheetId="1">'[131]Top Lvl  Logic'!$I$9</definedName>
    <definedName name="PA_AL_01_10" localSheetId="1">'[131]Top Lvl  Logic'!$I$9</definedName>
    <definedName name="PA_AL_12" localSheetId="1">'[131]Top Lvl  Logic'!$J$9</definedName>
    <definedName name="PA_AL_12_10" localSheetId="1">'[131]Top Lvl  Logic'!$J$9</definedName>
    <definedName name="PA_AL_23" localSheetId="1">'[131]Top Lvl  Logic'!$K$9</definedName>
    <definedName name="PA_AL_23_10" localSheetId="1">'[131]Top Lvl  Logic'!$K$9</definedName>
    <definedName name="PA_AL_34" localSheetId="1">'[131]Top Lvl  Logic'!$L$9</definedName>
    <definedName name="PA_AL_34_10" localSheetId="1">'[131]Top Lvl  Logic'!$L$9</definedName>
    <definedName name="PA_AL_45" localSheetId="1">'[131]Top Lvl  Logic'!$M$9</definedName>
    <definedName name="PA_AL_45_10" localSheetId="1">'[131]Top Lvl  Logic'!$M$9</definedName>
    <definedName name="PA_AL_56" localSheetId="1">'[131]Top Lvl  Logic'!$N$9</definedName>
    <definedName name="PA_AL_56_10" localSheetId="1">'[131]Top Lvl  Logic'!$N$9</definedName>
    <definedName name="PA_AL_G6" localSheetId="1">'[131]Top Lvl  Logic'!$O$9</definedName>
    <definedName name="PA_AL_G6_10" localSheetId="1">'[131]Top Lvl  Logic'!$O$9</definedName>
    <definedName name="PA_AL_L0" localSheetId="1">'[131]Top Lvl  Logic'!$H$9</definedName>
    <definedName name="PA_AL_L0_10" localSheetId="1">'[131]Top Lvl  Logic'!$H$9</definedName>
    <definedName name="PA_AL_NA" localSheetId="1">'[131]Top Lvl  Logic'!$G$9</definedName>
    <definedName name="PA_AL_NA_10" localSheetId="1">'[131]Top Lvl  Logic'!$G$9</definedName>
    <definedName name="PA_ALL" localSheetId="1">'[131]Top Lvl  Logic'!$D$8</definedName>
    <definedName name="PA_ALL_10" localSheetId="1">'[131]Top Lvl  Logic'!$D$8</definedName>
    <definedName name="PA_CO_01" localSheetId="1">'[131]Top Lvl  Logic'!$I$13</definedName>
    <definedName name="PA_CO_01_10" localSheetId="1">'[131]Top Lvl  Logic'!$I$13</definedName>
    <definedName name="PA_CO_12" localSheetId="1">'[131]Top Lvl  Logic'!$J$13</definedName>
    <definedName name="PA_CO_12_10" localSheetId="1">'[131]Top Lvl  Logic'!$J$13</definedName>
    <definedName name="PA_CO_23" localSheetId="1">'[131]Top Lvl  Logic'!$K$13</definedName>
    <definedName name="PA_CO_23_10" localSheetId="1">'[131]Top Lvl  Logic'!$K$13</definedName>
    <definedName name="PA_CO_34" localSheetId="1">'[131]Top Lvl  Logic'!$L$13</definedName>
    <definedName name="PA_CO_34_10" localSheetId="1">'[131]Top Lvl  Logic'!$L$13</definedName>
    <definedName name="PA_CO_45" localSheetId="1">'[131]Top Lvl  Logic'!$M$13</definedName>
    <definedName name="PA_CO_45_10" localSheetId="1">'[131]Top Lvl  Logic'!$M$13</definedName>
    <definedName name="PA_CO_56" localSheetId="1">'[131]Top Lvl  Logic'!$N$13</definedName>
    <definedName name="PA_CO_56_10" localSheetId="1">'[131]Top Lvl  Logic'!$N$13</definedName>
    <definedName name="PA_CO_G6" localSheetId="1">'[131]Top Lvl  Logic'!$O$13</definedName>
    <definedName name="PA_CO_G6_10" localSheetId="1">'[131]Top Lvl  Logic'!$O$13</definedName>
    <definedName name="PA_CO_L0" localSheetId="1">'[131]Top Lvl  Logic'!$H$13</definedName>
    <definedName name="PA_CO_L0_10" localSheetId="1">'[131]Top Lvl  Logic'!$H$13</definedName>
    <definedName name="PA_CO_NA" localSheetId="1">'[131]Top Lvl  Logic'!$G$13</definedName>
    <definedName name="PA_CO_NA_10" localSheetId="1">'[131]Top Lvl  Logic'!$G$13</definedName>
    <definedName name="PA_CON" localSheetId="1">'[131]Top Lvl  Logic'!$D$12</definedName>
    <definedName name="PA_CON_10" localSheetId="1">'[131]Top Lvl  Logic'!$D$12</definedName>
    <definedName name="PA_ID_01" localSheetId="1">'[131]Top Lvl  Logic'!$I$8</definedName>
    <definedName name="PA_ID_01_10" localSheetId="1">'[131]Top Lvl  Logic'!$I$8</definedName>
    <definedName name="PA_ID_12" localSheetId="1">'[131]Top Lvl  Logic'!$J$8</definedName>
    <definedName name="PA_ID_12_10" localSheetId="1">'[131]Top Lvl  Logic'!$J$8</definedName>
    <definedName name="PA_ID_23" localSheetId="1">'[131]Top Lvl  Logic'!$K$8</definedName>
    <definedName name="PA_ID_23_10" localSheetId="1">'[131]Top Lvl  Logic'!$K$8</definedName>
    <definedName name="PA_ID_34" localSheetId="1">'[131]Top Lvl  Logic'!$L$8</definedName>
    <definedName name="PA_ID_34_10" localSheetId="1">'[131]Top Lvl  Logic'!$L$8</definedName>
    <definedName name="PA_ID_45" localSheetId="1">'[131]Top Lvl  Logic'!$M$8</definedName>
    <definedName name="PA_ID_45_10" localSheetId="1">'[131]Top Lvl  Logic'!$M$8</definedName>
    <definedName name="PA_ID_56" localSheetId="1">'[131]Top Lvl  Logic'!$N$8</definedName>
    <definedName name="PA_ID_56_10" localSheetId="1">'[131]Top Lvl  Logic'!$N$8</definedName>
    <definedName name="PA_ID_G6" localSheetId="1">'[131]Top Lvl  Logic'!$O$8</definedName>
    <definedName name="PA_ID_G6_10" localSheetId="1">'[131]Top Lvl  Logic'!$O$8</definedName>
    <definedName name="PA_ID_L0" localSheetId="1">'[131]Top Lvl  Logic'!$H$8</definedName>
    <definedName name="PA_ID_L0_10" localSheetId="1">'[131]Top Lvl  Logic'!$H$8</definedName>
    <definedName name="PA_ID_NA" localSheetId="1">'[131]Top Lvl  Logic'!$G$8</definedName>
    <definedName name="PA_ID_NA_10" localSheetId="1">'[131]Top Lvl  Logic'!$G$8</definedName>
    <definedName name="PA_IDE" localSheetId="1">'[131]Top Lvl  Logic'!$D$7</definedName>
    <definedName name="PA_IDE_10" localSheetId="1">'[131]Top Lvl  Logic'!$D$7</definedName>
    <definedName name="PA_ME_01" localSheetId="1">'[131]Top Lvl  Logic'!$I$11</definedName>
    <definedName name="PA_ME_01_10" localSheetId="1">'[131]Top Lvl  Logic'!$I$11</definedName>
    <definedName name="PA_ME_12" localSheetId="1">'[131]Top Lvl  Logic'!$J$11</definedName>
    <definedName name="PA_ME_12_10" localSheetId="1">'[131]Top Lvl  Logic'!$J$11</definedName>
    <definedName name="PA_ME_23" localSheetId="1">'[131]Top Lvl  Logic'!$K$11</definedName>
    <definedName name="PA_ME_23_10" localSheetId="1">'[131]Top Lvl  Logic'!$K$11</definedName>
    <definedName name="PA_ME_34" localSheetId="1">'[131]Top Lvl  Logic'!$L$11</definedName>
    <definedName name="PA_ME_34_10" localSheetId="1">'[131]Top Lvl  Logic'!$L$11</definedName>
    <definedName name="PA_ME_45" localSheetId="1">'[131]Top Lvl  Logic'!$M$11</definedName>
    <definedName name="PA_ME_45_10" localSheetId="1">'[131]Top Lvl  Logic'!$M$11</definedName>
    <definedName name="PA_ME_56" localSheetId="1">'[131]Top Lvl  Logic'!$N$11</definedName>
    <definedName name="PA_ME_56_10" localSheetId="1">'[131]Top Lvl  Logic'!$N$11</definedName>
    <definedName name="PA_ME_G6" localSheetId="1">'[131]Top Lvl  Logic'!$O$11</definedName>
    <definedName name="PA_ME_G6_10" localSheetId="1">'[131]Top Lvl  Logic'!$O$11</definedName>
    <definedName name="PA_ME_L0" localSheetId="1">'[131]Top Lvl  Logic'!$H$11</definedName>
    <definedName name="PA_ME_L0_10" localSheetId="1">'[131]Top Lvl  Logic'!$H$11</definedName>
    <definedName name="PA_ME_NA" localSheetId="1">'[131]Top Lvl  Logic'!$G$11</definedName>
    <definedName name="PA_ME_NA_10" localSheetId="1">'[131]Top Lvl  Logic'!$G$11</definedName>
    <definedName name="PA_MEA" localSheetId="1">'[131]Top Lvl  Logic'!$D$10</definedName>
    <definedName name="PA_MEA_10" localSheetId="1">'[131]Top Lvl  Logic'!$D$10</definedName>
    <definedName name="PA_PR_01" localSheetId="1">'[131]Top Lvl  Logic'!$I$10</definedName>
    <definedName name="PA_PR_01_10" localSheetId="1">'[131]Top Lvl  Logic'!$I$10</definedName>
    <definedName name="PA_PR_12" localSheetId="1">'[131]Top Lvl  Logic'!$J$10</definedName>
    <definedName name="PA_PR_12_10" localSheetId="1">'[131]Top Lvl  Logic'!$J$10</definedName>
    <definedName name="PA_PR_23" localSheetId="1">'[131]Top Lvl  Logic'!$K$10</definedName>
    <definedName name="PA_PR_23_10" localSheetId="1">'[131]Top Lvl  Logic'!$K$10</definedName>
    <definedName name="PA_PR_34" localSheetId="1">'[131]Top Lvl  Logic'!$L$10</definedName>
    <definedName name="PA_PR_34_10" localSheetId="1">'[131]Top Lvl  Logic'!$L$10</definedName>
    <definedName name="PA_PR_45" localSheetId="1">'[131]Top Lvl  Logic'!$M$10</definedName>
    <definedName name="PA_PR_45_10" localSheetId="1">'[131]Top Lvl  Logic'!$M$10</definedName>
    <definedName name="PA_PR_56" localSheetId="1">'[131]Top Lvl  Logic'!$N$10</definedName>
    <definedName name="PA_PR_56_10" localSheetId="1">'[131]Top Lvl  Logic'!$N$10</definedName>
    <definedName name="PA_PR_G6" localSheetId="1">'[131]Top Lvl  Logic'!$O$10</definedName>
    <definedName name="PA_PR_G6_10" localSheetId="1">'[131]Top Lvl  Logic'!$O$10</definedName>
    <definedName name="PA_PR_L0" localSheetId="1">'[131]Top Lvl  Logic'!$H$10</definedName>
    <definedName name="PA_PR_L0_10" localSheetId="1">'[131]Top Lvl  Logic'!$H$10</definedName>
    <definedName name="PA_PR_NA" localSheetId="1">'[131]Top Lvl  Logic'!$G$10</definedName>
    <definedName name="PA_PR_NA_10" localSheetId="1">'[131]Top Lvl  Logic'!$G$10</definedName>
    <definedName name="PA_PRE" localSheetId="1">'[131]Top Lvl  Logic'!$D$9</definedName>
    <definedName name="PA_PRE_10" localSheetId="1">'[131]Top Lvl  Logic'!$D$9</definedName>
    <definedName name="PA_VA_01" localSheetId="1">'[131]Top Lvl  Logic'!$I$12</definedName>
    <definedName name="PA_VA_01_10" localSheetId="1">'[131]Top Lvl  Logic'!$I$12</definedName>
    <definedName name="PA_VA_12" localSheetId="1">'[131]Top Lvl  Logic'!$J$12</definedName>
    <definedName name="PA_VA_12_10" localSheetId="1">'[131]Top Lvl  Logic'!$J$12</definedName>
    <definedName name="PA_VA_23" localSheetId="1">'[131]Top Lvl  Logic'!$K$12</definedName>
    <definedName name="PA_VA_23_10" localSheetId="1">'[131]Top Lvl  Logic'!$K$12</definedName>
    <definedName name="PA_VA_34" localSheetId="1">'[131]Top Lvl  Logic'!$L$12</definedName>
    <definedName name="PA_VA_34_10" localSheetId="1">'[131]Top Lvl  Logic'!$L$12</definedName>
    <definedName name="PA_VA_45" localSheetId="1">'[131]Top Lvl  Logic'!$M$12</definedName>
    <definedName name="PA_VA_45_10" localSheetId="1">'[131]Top Lvl  Logic'!$M$12</definedName>
    <definedName name="PA_VA_56" localSheetId="1">'[131]Top Lvl  Logic'!$N$12</definedName>
    <definedName name="PA_VA_56_10" localSheetId="1">'[131]Top Lvl  Logic'!$N$12</definedName>
    <definedName name="PA_VA_G6" localSheetId="1">'[131]Top Lvl  Logic'!$O$12</definedName>
    <definedName name="PA_VA_G6_10" localSheetId="1">'[131]Top Lvl  Logic'!$O$12</definedName>
    <definedName name="PA_VA_L0" localSheetId="1">'[131]Top Lvl  Logic'!$H$12</definedName>
    <definedName name="PA_VA_L0_10" localSheetId="1">'[131]Top Lvl  Logic'!$H$12</definedName>
    <definedName name="PA_VA_NA" localSheetId="1">'[131]Top Lvl  Logic'!$G$12</definedName>
    <definedName name="PA_VA_NA_10" localSheetId="1">'[131]Top Lvl  Logic'!$G$12</definedName>
    <definedName name="PA_VAL" localSheetId="1">'[131]Top Lvl  Logic'!$D$11</definedName>
    <definedName name="PA_VAL_10" localSheetId="1">'[131]Top Lvl  Logic'!$D$11</definedName>
    <definedName name="PACK" localSheetId="1">#REF!</definedName>
    <definedName name="paco" localSheetId="1" hidden="1">{#N/A,#N/A,TRUE,"Distribution";#N/A,#N/A,TRUE,"Fulfillment";#N/A,#N/A,TRUE,"Aged Backorders"}</definedName>
    <definedName name="PAGE1" localSheetId="1">#REF!</definedName>
    <definedName name="pajaro" localSheetId="1" hidden="1">{#N/A,#N/A,TRUE,"Distribution";#N/A,#N/A,TRUE,"Fulfillment";#N/A,#N/A,TRUE,"Aged Backorders"}</definedName>
    <definedName name="PartionS" localSheetId="1">#REF!</definedName>
    <definedName name="PartitionL" localSheetId="1">[40]Spec!$B$48:$F$50</definedName>
    <definedName name="PartitionS" localSheetId="1">[40]Spec!$B$43:$F$45</definedName>
    <definedName name="PartName" localSheetId="1">'[84]LRR Summary'!$F$12</definedName>
    <definedName name="PartNumber" localSheetId="1">'[84]LRR Summary'!$F$14</definedName>
    <definedName name="Parts_DPU" localSheetId="1">[131]Summary!$C$6</definedName>
    <definedName name="Parts_DPU_10" localSheetId="1">[131]Summary!$C$6</definedName>
    <definedName name="Parts_M" localSheetId="1">[131]Summary!$F$6</definedName>
    <definedName name="Parts_M_10" localSheetId="1">[131]Summary!$F$6</definedName>
    <definedName name="Parts_M_Opp" localSheetId="1">[131]Summary!$H$6</definedName>
    <definedName name="Parts_M_Opp_10" localSheetId="1">[131]Summary!$H$6</definedName>
    <definedName name="Parts_Name" localSheetId="1">[131]Parts!$B$5</definedName>
    <definedName name="Parts_Name_10" localSheetId="1">[131]Parts!$B$5</definedName>
    <definedName name="Parts_Opp" localSheetId="1">[131]Summary!$D$6</definedName>
    <definedName name="Parts_Opp_10" localSheetId="1">[131]Summary!$D$6</definedName>
    <definedName name="Parts_Total_M" localSheetId="1">[131]Summary!$G$6</definedName>
    <definedName name="Parts_Total_M_10" localSheetId="1">[131]Summary!$G$6</definedName>
    <definedName name="Parts_Zst" localSheetId="1">[131]Summary!$E$6</definedName>
    <definedName name="Parts_Zst_10" localSheetId="1">[131]Summary!$E$6</definedName>
    <definedName name="pasti" localSheetId="1" hidden="1">{#N/A,#N/A,TRUE,"Distribution";#N/A,#N/A,TRUE,"Fulfillment";#N/A,#N/A,TRUE,"Aged Backorders"}</definedName>
    <definedName name="Pay_Date" localSheetId="1">#REF!</definedName>
    <definedName name="Pay_Num" localSheetId="1">#REF!</definedName>
    <definedName name="Payment_Date" localSheetId="1">DATE(YEAR('26年洗碗机费用指标到月测算汇总表 '!Loan_Start),MONTH('26年洗碗机费用指标到月测算汇总表 '!Loan_Start)+Payment_Number,DAY('26年洗碗机费用指标到月测算汇总表 '!Loan_Start))</definedName>
    <definedName name="PE_AL_01" localSheetId="1">'[131]Top Lvl  Logic'!$I$37</definedName>
    <definedName name="PE_AL_01_10" localSheetId="1">'[131]Top Lvl  Logic'!$I$37</definedName>
    <definedName name="PE_AL_12" localSheetId="1">'[131]Top Lvl  Logic'!$J$37</definedName>
    <definedName name="PE_AL_12_10" localSheetId="1">'[131]Top Lvl  Logic'!$J$37</definedName>
    <definedName name="PE_AL_23" localSheetId="1">'[131]Top Lvl  Logic'!$K$37</definedName>
    <definedName name="PE_AL_23_10" localSheetId="1">'[131]Top Lvl  Logic'!$K$37</definedName>
    <definedName name="PE_AL_34" localSheetId="1">'[131]Top Lvl  Logic'!$L$37</definedName>
    <definedName name="PE_AL_34_10" localSheetId="1">'[131]Top Lvl  Logic'!$L$37</definedName>
    <definedName name="PE_AL_45" localSheetId="1">'[131]Top Lvl  Logic'!$M$37</definedName>
    <definedName name="PE_AL_45_10" localSheetId="1">'[131]Top Lvl  Logic'!$M$37</definedName>
    <definedName name="PE_AL_56" localSheetId="1">'[131]Top Lvl  Logic'!$N$37</definedName>
    <definedName name="PE_AL_56_10" localSheetId="1">'[131]Top Lvl  Logic'!$N$37</definedName>
    <definedName name="PE_AL_G6" localSheetId="1">'[131]Top Lvl  Logic'!$O$37</definedName>
    <definedName name="PE_AL_G6_10" localSheetId="1">'[131]Top Lvl  Logic'!$O$37</definedName>
    <definedName name="PE_AL_L0" localSheetId="1">'[131]Top Lvl  Logic'!$H$37</definedName>
    <definedName name="PE_AL_L0_10" localSheetId="1">'[131]Top Lvl  Logic'!$H$37</definedName>
    <definedName name="PE_AL_NA" localSheetId="1">'[131]Top Lvl  Logic'!$G$37</definedName>
    <definedName name="PE_AL_NA_10" localSheetId="1">'[131]Top Lvl  Logic'!$G$37</definedName>
    <definedName name="PE_ALL" localSheetId="1">'[131]Top Lvl  Logic'!$D$36</definedName>
    <definedName name="PE_ALL_10" localSheetId="1">'[131]Top Lvl  Logic'!$D$36</definedName>
    <definedName name="PE_CO_01" localSheetId="1">'[131]Top Lvl  Logic'!$I$41</definedName>
    <definedName name="PE_CO_01_10" localSheetId="1">'[131]Top Lvl  Logic'!$I$41</definedName>
    <definedName name="PE_CO_12" localSheetId="1">'[131]Top Lvl  Logic'!$J$41</definedName>
    <definedName name="PE_CO_12_10" localSheetId="1">'[131]Top Lvl  Logic'!$J$41</definedName>
    <definedName name="PE_CO_23" localSheetId="1">'[131]Top Lvl  Logic'!$K$41</definedName>
    <definedName name="PE_CO_23_10" localSheetId="1">'[131]Top Lvl  Logic'!$K$41</definedName>
    <definedName name="PE_CO_34" localSheetId="1">'[131]Top Lvl  Logic'!$L$41</definedName>
    <definedName name="PE_CO_34_10" localSheetId="1">'[131]Top Lvl  Logic'!$L$41</definedName>
    <definedName name="PE_CO_45" localSheetId="1">'[131]Top Lvl  Logic'!$M$41</definedName>
    <definedName name="PE_CO_45_10" localSheetId="1">'[131]Top Lvl  Logic'!$M$41</definedName>
    <definedName name="PE_CO_56" localSheetId="1">'[131]Top Lvl  Logic'!$N$41</definedName>
    <definedName name="PE_CO_56_10" localSheetId="1">'[131]Top Lvl  Logic'!$N$41</definedName>
    <definedName name="PE_CO_G6" localSheetId="1">'[131]Top Lvl  Logic'!$O$41</definedName>
    <definedName name="PE_CO_G6_10" localSheetId="1">'[131]Top Lvl  Logic'!$O$41</definedName>
    <definedName name="PE_CO_L0" localSheetId="1">'[131]Top Lvl  Logic'!$H$41</definedName>
    <definedName name="PE_CO_L0_10" localSheetId="1">'[131]Top Lvl  Logic'!$H$41</definedName>
    <definedName name="PE_CO_NA" localSheetId="1">'[131]Top Lvl  Logic'!$G$41</definedName>
    <definedName name="PE_CO_NA_10" localSheetId="1">'[131]Top Lvl  Logic'!$G$41</definedName>
    <definedName name="PE_CON" localSheetId="1">'[131]Top Lvl  Logic'!$D$40</definedName>
    <definedName name="PE_CON_10" localSheetId="1">'[131]Top Lvl  Logic'!$D$40</definedName>
    <definedName name="PE_ID_01" localSheetId="1">'[131]Top Lvl  Logic'!$I$36</definedName>
    <definedName name="PE_ID_01_10" localSheetId="1">'[131]Top Lvl  Logic'!$I$36</definedName>
    <definedName name="PE_ID_12" localSheetId="1">'[131]Top Lvl  Logic'!$J$36</definedName>
    <definedName name="PE_ID_12_10" localSheetId="1">'[131]Top Lvl  Logic'!$J$36</definedName>
    <definedName name="PE_ID_23" localSheetId="1">'[131]Top Lvl  Logic'!$K$36</definedName>
    <definedName name="PE_ID_23_10" localSheetId="1">'[131]Top Lvl  Logic'!$K$36</definedName>
    <definedName name="PE_ID_34" localSheetId="1">'[131]Top Lvl  Logic'!$L$36</definedName>
    <definedName name="PE_ID_34_10" localSheetId="1">'[131]Top Lvl  Logic'!$L$36</definedName>
    <definedName name="PE_ID_45" localSheetId="1">'[131]Top Lvl  Logic'!$M$36</definedName>
    <definedName name="PE_ID_45_10" localSheetId="1">'[131]Top Lvl  Logic'!$M$36</definedName>
    <definedName name="PE_ID_56" localSheetId="1">'[131]Top Lvl  Logic'!$N$36</definedName>
    <definedName name="PE_ID_56_10" localSheetId="1">'[131]Top Lvl  Logic'!$N$36</definedName>
    <definedName name="PE_ID_G6" localSheetId="1">'[131]Top Lvl  Logic'!$O$36</definedName>
    <definedName name="PE_ID_G6_10" localSheetId="1">'[131]Top Lvl  Logic'!$O$36</definedName>
    <definedName name="PE_ID_L0" localSheetId="1">'[131]Top Lvl  Logic'!$H$36</definedName>
    <definedName name="PE_ID_L0_10" localSheetId="1">'[131]Top Lvl  Logic'!$H$36</definedName>
    <definedName name="PE_ID_NA" localSheetId="1">'[131]Top Lvl  Logic'!$G$36</definedName>
    <definedName name="PE_ID_NA_10" localSheetId="1">'[131]Top Lvl  Logic'!$G$36</definedName>
    <definedName name="PE_IDE" localSheetId="1">'[131]Top Lvl  Logic'!$D$35</definedName>
    <definedName name="PE_IDE_10" localSheetId="1">'[131]Top Lvl  Logic'!$D$35</definedName>
    <definedName name="PE_ME_01" localSheetId="1">'[131]Top Lvl  Logic'!$I$39</definedName>
    <definedName name="PE_ME_01_10" localSheetId="1">'[131]Top Lvl  Logic'!$I$39</definedName>
    <definedName name="PE_ME_12" localSheetId="1">'[131]Top Lvl  Logic'!$J$39</definedName>
    <definedName name="PE_ME_12_10" localSheetId="1">'[131]Top Lvl  Logic'!$J$39</definedName>
    <definedName name="PE_ME_23" localSheetId="1">'[131]Top Lvl  Logic'!$K$39</definedName>
    <definedName name="PE_ME_23_10" localSheetId="1">'[131]Top Lvl  Logic'!$K$39</definedName>
    <definedName name="PE_ME_34" localSheetId="1">'[131]Top Lvl  Logic'!$L$39</definedName>
    <definedName name="PE_ME_34_10" localSheetId="1">'[131]Top Lvl  Logic'!$L$39</definedName>
    <definedName name="PE_ME_45" localSheetId="1">'[131]Top Lvl  Logic'!$M$39</definedName>
    <definedName name="PE_ME_45_10" localSheetId="1">'[131]Top Lvl  Logic'!$M$39</definedName>
    <definedName name="PE_ME_56" localSheetId="1">'[131]Top Lvl  Logic'!$N$39</definedName>
    <definedName name="PE_ME_56_10" localSheetId="1">'[131]Top Lvl  Logic'!$N$39</definedName>
    <definedName name="PE_ME_G6" localSheetId="1">'[131]Top Lvl  Logic'!$O$39</definedName>
    <definedName name="PE_ME_G6_10" localSheetId="1">'[131]Top Lvl  Logic'!$O$39</definedName>
    <definedName name="PE_ME_L0" localSheetId="1">'[131]Top Lvl  Logic'!$H$39</definedName>
    <definedName name="PE_ME_L0_10" localSheetId="1">'[131]Top Lvl  Logic'!$H$39</definedName>
    <definedName name="PE_ME_NA" localSheetId="1">'[131]Top Lvl  Logic'!$G$39</definedName>
    <definedName name="PE_ME_NA_10" localSheetId="1">'[131]Top Lvl  Logic'!$G$39</definedName>
    <definedName name="PE_MEA" localSheetId="1">'[131]Top Lvl  Logic'!$D$38</definedName>
    <definedName name="PE_MEA_10" localSheetId="1">'[131]Top Lvl  Logic'!$D$38</definedName>
    <definedName name="PE_PR_01" localSheetId="1">'[131]Top Lvl  Logic'!$I$38</definedName>
    <definedName name="PE_PR_01_10" localSheetId="1">'[131]Top Lvl  Logic'!$I$38</definedName>
    <definedName name="PE_PR_12" localSheetId="1">'[131]Top Lvl  Logic'!$J$38</definedName>
    <definedName name="PE_PR_12_10" localSheetId="1">'[131]Top Lvl  Logic'!$J$38</definedName>
    <definedName name="PE_PR_23" localSheetId="1">'[131]Top Lvl  Logic'!$K$38</definedName>
    <definedName name="PE_PR_23_10" localSheetId="1">'[131]Top Lvl  Logic'!$K$38</definedName>
    <definedName name="PE_PR_34" localSheetId="1">'[131]Top Lvl  Logic'!$L$38</definedName>
    <definedName name="PE_PR_34_10" localSheetId="1">'[131]Top Lvl  Logic'!$L$38</definedName>
    <definedName name="PE_PR_45" localSheetId="1">'[131]Top Lvl  Logic'!$M$38</definedName>
    <definedName name="PE_PR_45_10" localSheetId="1">'[131]Top Lvl  Logic'!$M$38</definedName>
    <definedName name="PE_PR_56" localSheetId="1">'[131]Top Lvl  Logic'!$N$38</definedName>
    <definedName name="PE_PR_56_10" localSheetId="1">'[131]Top Lvl  Logic'!$N$38</definedName>
    <definedName name="PE_PR_G6" localSheetId="1">'[131]Top Lvl  Logic'!$O$38</definedName>
    <definedName name="PE_PR_G6_10" localSheetId="1">'[131]Top Lvl  Logic'!$O$38</definedName>
    <definedName name="PE_PR_L0" localSheetId="1">'[131]Top Lvl  Logic'!$H$38</definedName>
    <definedName name="PE_PR_L0_10" localSheetId="1">'[131]Top Lvl  Logic'!$H$38</definedName>
    <definedName name="PE_PR_NA" localSheetId="1">'[131]Top Lvl  Logic'!$G$38</definedName>
    <definedName name="PE_PR_NA_10" localSheetId="1">'[131]Top Lvl  Logic'!$G$38</definedName>
    <definedName name="PE_PRE" localSheetId="1">'[131]Top Lvl  Logic'!$D$37</definedName>
    <definedName name="PE_PRE_10" localSheetId="1">'[131]Top Lvl  Logic'!$D$37</definedName>
    <definedName name="PE_VA_01" localSheetId="1">'[131]Top Lvl  Logic'!$I$40</definedName>
    <definedName name="PE_VA_01_10" localSheetId="1">'[131]Top Lvl  Logic'!$I$40</definedName>
    <definedName name="PE_VA_12" localSheetId="1">'[131]Top Lvl  Logic'!$J$40</definedName>
    <definedName name="PE_VA_12_10" localSheetId="1">'[131]Top Lvl  Logic'!$J$40</definedName>
    <definedName name="PE_VA_23" localSheetId="1">'[131]Top Lvl  Logic'!$K$40</definedName>
    <definedName name="PE_VA_23_10" localSheetId="1">'[131]Top Lvl  Logic'!$K$40</definedName>
    <definedName name="PE_VA_34" localSheetId="1">'[131]Top Lvl  Logic'!$L$40</definedName>
    <definedName name="PE_VA_34_10" localSheetId="1">'[131]Top Lvl  Logic'!$L$40</definedName>
    <definedName name="PE_VA_45" localSheetId="1">'[131]Top Lvl  Logic'!$M$40</definedName>
    <definedName name="PE_VA_45_10" localSheetId="1">'[131]Top Lvl  Logic'!$M$40</definedName>
    <definedName name="PE_VA_56" localSheetId="1">'[131]Top Lvl  Logic'!$N$40</definedName>
    <definedName name="PE_VA_56_10" localSheetId="1">'[131]Top Lvl  Logic'!$N$40</definedName>
    <definedName name="PE_VA_G6" localSheetId="1">'[131]Top Lvl  Logic'!$O$40</definedName>
    <definedName name="PE_VA_G6_10" localSheetId="1">'[131]Top Lvl  Logic'!$O$40</definedName>
    <definedName name="PE_VA_L0" localSheetId="1">'[131]Top Lvl  Logic'!$H$40</definedName>
    <definedName name="PE_VA_L0_10" localSheetId="1">'[131]Top Lvl  Logic'!$H$40</definedName>
    <definedName name="PE_VA_NA" localSheetId="1">'[131]Top Lvl  Logic'!$G$40</definedName>
    <definedName name="PE_VA_NA_10" localSheetId="1">'[131]Top Lvl  Logic'!$G$40</definedName>
    <definedName name="PE_VAL" localSheetId="1">'[131]Top Lvl  Logic'!$D$39</definedName>
    <definedName name="PE_VAL_10" localSheetId="1">'[131]Top Lvl  Logic'!$D$39</definedName>
    <definedName name="pentagon" localSheetId="1">#REF!</definedName>
    <definedName name="percentage" localSheetId="1">[54]SUM14ZC1!#REF!</definedName>
    <definedName name="Perf_DPU" localSheetId="1">[131]Summary!$C$8</definedName>
    <definedName name="Perf_DPU_10" localSheetId="1">[131]Summary!$C$8</definedName>
    <definedName name="Perf_M" localSheetId="1">[131]Summary!$F$8</definedName>
    <definedName name="Perf_M_10" localSheetId="1">[131]Summary!$F$8</definedName>
    <definedName name="Perf_M_Opp" localSheetId="1">[131]Summary!$H$8</definedName>
    <definedName name="Perf_M_Opp_10" localSheetId="1">[131]Summary!$H$8</definedName>
    <definedName name="Perf_Opp" localSheetId="1">[131]Summary!$D$8</definedName>
    <definedName name="Perf_Opp_10" localSheetId="1">[131]Summary!$D$8</definedName>
    <definedName name="Perf_Total_M" localSheetId="1">[131]Summary!$G$8</definedName>
    <definedName name="Perf_Total_M_10" localSheetId="1">[131]Summary!$G$8</definedName>
    <definedName name="Perf_Zst" localSheetId="1">[131]Summary!$E$8</definedName>
    <definedName name="Perf_Zst_10" localSheetId="1">[131]Summary!$E$8</definedName>
    <definedName name="Performance_Name" localSheetId="1">#REF!</definedName>
    <definedName name="perro" localSheetId="1" hidden="1">{#N/A,#N/A,TRUE,"Distribution";#N/A,#N/A,TRUE,"Fulfillment";#N/A,#N/A,TRUE,"Aged Backorders"}</definedName>
    <definedName name="pescado" localSheetId="1" hidden="1">{#N/A,#N/A,TRUE,"Distribution";#N/A,#N/A,TRUE,"Fulfillment";#N/A,#N/A,TRUE,"Aged Backorders"}</definedName>
    <definedName name="PFS_No" localSheetId="1">'[47]Program Inputs'!$C$6</definedName>
    <definedName name="PhaseList" localSheetId="1">[52]LOV!$A$6</definedName>
    <definedName name="Phases" localSheetId="1">[52]LOV!$A$7:$H$7</definedName>
    <definedName name="PJC" localSheetId="1">#REF!</definedName>
    <definedName name="pkkdmhbdcj" localSheetId="1" hidden="1">{#N/A,#N/A,TRUE,"Distribution";#N/A,#N/A,TRUE,"Fulfillment";#N/A,#N/A,TRUE,"Aged Backorders"}</definedName>
    <definedName name="PL" localSheetId="1">#REF!</definedName>
    <definedName name="PL_Avg_NSB" localSheetId="1">'[47]Program Inputs'!$C$24</definedName>
    <definedName name="PL_Avg_NSM" localSheetId="1">'[47]Program Inputs'!$C$25</definedName>
    <definedName name="PLAll" localSheetId="1">#REF!</definedName>
    <definedName name="Planer" localSheetId="1">#REF!</definedName>
    <definedName name="Planet_Ame_Q2" localSheetId="1">#REF!</definedName>
    <definedName name="Planet_AP_H1" localSheetId="1">#REF!</definedName>
    <definedName name="Planet_AP_H2" localSheetId="1">#REF!</definedName>
    <definedName name="Planet_AP_Q2" localSheetId="1">#REF!</definedName>
    <definedName name="Planet_AP_Q3" localSheetId="1">#REF!</definedName>
    <definedName name="Planet_AP_Q4" localSheetId="1">#REF!</definedName>
    <definedName name="Planet_CI" localSheetId="1">#REF!</definedName>
    <definedName name="Planet_CI_Q2" localSheetId="1">#REF!</definedName>
    <definedName name="Planet_CI_Q3" localSheetId="1">#REF!</definedName>
    <definedName name="Planet_CI_Q4" localSheetId="1">#REF!</definedName>
    <definedName name="Planet_CS" localSheetId="1">#REF!</definedName>
    <definedName name="Planet_CS_Q2" localSheetId="1">#REF!</definedName>
    <definedName name="Planet_CS_Q3" localSheetId="1">#REF!</definedName>
    <definedName name="Planet_CS_Q4" localSheetId="1">#REF!</definedName>
    <definedName name="Planet_EMEA_Q2" localSheetId="1">#REF!</definedName>
    <definedName name="Planet_EMEA_Q3" localSheetId="1">#REF!</definedName>
    <definedName name="Planet_EMEA_Q4" localSheetId="1">#REF!</definedName>
    <definedName name="Planet_JP" localSheetId="1">#REF!</definedName>
    <definedName name="Planet_JP_Q2" localSheetId="1">#REF!</definedName>
    <definedName name="Planet_JP_Q3" localSheetId="1">#REF!</definedName>
    <definedName name="Planet_JP_Q4" localSheetId="1">#REF!</definedName>
    <definedName name="Planet_MS" localSheetId="1">#REF!</definedName>
    <definedName name="Planet_MS_Q2" localSheetId="1">#REF!</definedName>
    <definedName name="Planet_MS_Q3" localSheetId="1">#REF!</definedName>
    <definedName name="Planet_MS_Q4" localSheetId="1">#REF!</definedName>
    <definedName name="Planet_OG_Q2" localSheetId="1">#REF!</definedName>
    <definedName name="Planet_OG_Q3" localSheetId="1">#REF!</definedName>
    <definedName name="Planet_OG_Q4" localSheetId="1">#REF!</definedName>
    <definedName name="Planet_WW_Q2" localSheetId="1">#REF!</definedName>
    <definedName name="Planet_WW_Q3" localSheetId="1">#REF!</definedName>
    <definedName name="Planet_WW_Q4" localSheetId="1">#REF!</definedName>
    <definedName name="PLANRCV" localSheetId="1">#REF!</definedName>
    <definedName name="Plant1" localSheetId="1">[51]Instructions!$D$13</definedName>
    <definedName name="Plant2" localSheetId="1">[51]Instructions!$D$14</definedName>
    <definedName name="Plant3" localSheetId="1">[51]Instructions!$D$15</definedName>
    <definedName name="PLBCO" localSheetId="1">#REF!</definedName>
    <definedName name="plete" localSheetId="1" hidden="1">{#N/A,#N/A,TRUE,"Distribution";#N/A,#N/A,TRUE,"Fulfillment";#N/A,#N/A,TRUE,"Aged Backorders"}</definedName>
    <definedName name="PLSS_DB" localSheetId="1">#REF!</definedName>
    <definedName name="podec3" localSheetId="1">'[77]Quantum Stds 12-3-01'!$A$6:$IV$216</definedName>
    <definedName name="POL" localSheetId="1">#REF!</definedName>
    <definedName name="polistmark2" localSheetId="1">'[101]po list'!$B$1:$M$65536</definedName>
    <definedName name="poprice3" localSheetId="1">'[77]Quantum Stds prev'!$A$6:$IV$528</definedName>
    <definedName name="POWER" localSheetId="1">#REF!</definedName>
    <definedName name="PPD" localSheetId="1">#REF!</definedName>
    <definedName name="PR_AL_01" localSheetId="1">'[131]Top Lvl  Logic'!$I$23</definedName>
    <definedName name="PR_AL_01_10" localSheetId="1">'[131]Top Lvl  Logic'!$I$23</definedName>
    <definedName name="PR_AL_12" localSheetId="1">'[131]Top Lvl  Logic'!$J$23</definedName>
    <definedName name="PR_AL_12_10" localSheetId="1">'[131]Top Lvl  Logic'!$J$23</definedName>
    <definedName name="PR_AL_23" localSheetId="1">'[131]Top Lvl  Logic'!$K$23</definedName>
    <definedName name="PR_AL_23_10" localSheetId="1">'[131]Top Lvl  Logic'!$K$23</definedName>
    <definedName name="PR_AL_34" localSheetId="1">'[131]Top Lvl  Logic'!$L$23</definedName>
    <definedName name="PR_AL_34_10" localSheetId="1">'[131]Top Lvl  Logic'!$L$23</definedName>
    <definedName name="PR_AL_45" localSheetId="1">'[131]Top Lvl  Logic'!$M$23</definedName>
    <definedName name="PR_AL_45_10" localSheetId="1">'[131]Top Lvl  Logic'!$M$23</definedName>
    <definedName name="PR_AL_56" localSheetId="1">'[131]Top Lvl  Logic'!$N$23</definedName>
    <definedName name="PR_AL_56_10" localSheetId="1">'[131]Top Lvl  Logic'!$N$23</definedName>
    <definedName name="PR_AL_G6" localSheetId="1">'[131]Top Lvl  Logic'!$O$23</definedName>
    <definedName name="PR_AL_G6_10" localSheetId="1">'[131]Top Lvl  Logic'!$O$23</definedName>
    <definedName name="PR_AL_L0" localSheetId="1">'[131]Top Lvl  Logic'!$H$23</definedName>
    <definedName name="PR_AL_L0_10" localSheetId="1">'[131]Top Lvl  Logic'!$H$23</definedName>
    <definedName name="PR_AL_NA" localSheetId="1">'[131]Top Lvl  Logic'!$G$23</definedName>
    <definedName name="PR_AL_NA_10" localSheetId="1">'[131]Top Lvl  Logic'!$G$23</definedName>
    <definedName name="PR_ALL" localSheetId="1">'[131]Top Lvl  Logic'!$D$22</definedName>
    <definedName name="PR_ALL_10" localSheetId="1">'[131]Top Lvl  Logic'!$D$22</definedName>
    <definedName name="PR_CO_01" localSheetId="1">'[131]Top Lvl  Logic'!$I$27</definedName>
    <definedName name="PR_CO_01_10" localSheetId="1">'[131]Top Lvl  Logic'!$I$27</definedName>
    <definedName name="PR_CO_12" localSheetId="1">'[131]Top Lvl  Logic'!$J$27</definedName>
    <definedName name="PR_CO_12_10" localSheetId="1">'[131]Top Lvl  Logic'!$J$27</definedName>
    <definedName name="PR_CO_23" localSheetId="1">'[131]Top Lvl  Logic'!$K$27</definedName>
    <definedName name="PR_CO_23_10" localSheetId="1">'[131]Top Lvl  Logic'!$K$27</definedName>
    <definedName name="PR_CO_34" localSheetId="1">'[131]Top Lvl  Logic'!$L$27</definedName>
    <definedName name="PR_CO_34_10" localSheetId="1">'[131]Top Lvl  Logic'!$L$27</definedName>
    <definedName name="PR_CO_45" localSheetId="1">'[131]Top Lvl  Logic'!$M$27</definedName>
    <definedName name="PR_CO_45_10" localSheetId="1">'[131]Top Lvl  Logic'!$M$27</definedName>
    <definedName name="PR_CO_56" localSheetId="1">'[131]Top Lvl  Logic'!$N$27</definedName>
    <definedName name="PR_CO_56_10" localSheetId="1">'[131]Top Lvl  Logic'!$N$27</definedName>
    <definedName name="PR_CO_G6" localSheetId="1">'[131]Top Lvl  Logic'!$O$27</definedName>
    <definedName name="PR_CO_G6_10" localSheetId="1">'[131]Top Lvl  Logic'!$O$27</definedName>
    <definedName name="PR_CO_L0" localSheetId="1">'[131]Top Lvl  Logic'!$H$27</definedName>
    <definedName name="PR_CO_L0_10" localSheetId="1">'[131]Top Lvl  Logic'!$H$27</definedName>
    <definedName name="PR_CO_NA" localSheetId="1">'[131]Top Lvl  Logic'!$G$27</definedName>
    <definedName name="PR_CO_NA_10" localSheetId="1">'[131]Top Lvl  Logic'!$G$27</definedName>
    <definedName name="PR_CON" localSheetId="1">'[131]Top Lvl  Logic'!$D$26</definedName>
    <definedName name="PR_CON_10" localSheetId="1">'[131]Top Lvl  Logic'!$D$26</definedName>
    <definedName name="PR_ID_01" localSheetId="1">'[131]Top Lvl  Logic'!$I$22</definedName>
    <definedName name="PR_ID_01_10" localSheetId="1">'[131]Top Lvl  Logic'!$I$22</definedName>
    <definedName name="PR_ID_12" localSheetId="1">'[131]Top Lvl  Logic'!$J$22</definedName>
    <definedName name="PR_ID_12_10" localSheetId="1">'[131]Top Lvl  Logic'!$J$22</definedName>
    <definedName name="PR_ID_23" localSheetId="1">'[131]Top Lvl  Logic'!$K$22</definedName>
    <definedName name="PR_ID_23_10" localSheetId="1">'[131]Top Lvl  Logic'!$K$22</definedName>
    <definedName name="PR_ID_34" localSheetId="1">'[131]Top Lvl  Logic'!$L$22</definedName>
    <definedName name="PR_ID_34_10" localSheetId="1">'[131]Top Lvl  Logic'!$L$22</definedName>
    <definedName name="PR_ID_45" localSheetId="1">'[131]Top Lvl  Logic'!$M$22</definedName>
    <definedName name="PR_ID_45_10" localSheetId="1">'[131]Top Lvl  Logic'!$M$22</definedName>
    <definedName name="PR_ID_56" localSheetId="1">'[131]Top Lvl  Logic'!$N$22</definedName>
    <definedName name="PR_ID_56_10" localSheetId="1">'[131]Top Lvl  Logic'!$N$22</definedName>
    <definedName name="PR_ID_G6" localSheetId="1">'[131]Top Lvl  Logic'!$O$22</definedName>
    <definedName name="PR_ID_G6_10" localSheetId="1">'[131]Top Lvl  Logic'!$O$22</definedName>
    <definedName name="PR_ID_L0" localSheetId="1">'[131]Top Lvl  Logic'!$H$22</definedName>
    <definedName name="PR_ID_L0_10" localSheetId="1">'[131]Top Lvl  Logic'!$H$22</definedName>
    <definedName name="PR_ID_NA" localSheetId="1">'[131]Top Lvl  Logic'!$G$22</definedName>
    <definedName name="PR_ID_NA_10" localSheetId="1">'[131]Top Lvl  Logic'!$G$22</definedName>
    <definedName name="PR_IDE" localSheetId="1">'[131]Top Lvl  Logic'!$D$21</definedName>
    <definedName name="PR_IDE_10" localSheetId="1">'[131]Top Lvl  Logic'!$D$21</definedName>
    <definedName name="PR_ME_01" localSheetId="1">'[131]Top Lvl  Logic'!$I$25</definedName>
    <definedName name="PR_ME_01_10" localSheetId="1">'[131]Top Lvl  Logic'!$I$25</definedName>
    <definedName name="PR_ME_12" localSheetId="1">'[131]Top Lvl  Logic'!$J$25</definedName>
    <definedName name="PR_ME_12_10" localSheetId="1">'[131]Top Lvl  Logic'!$J$25</definedName>
    <definedName name="PR_ME_23" localSheetId="1">'[131]Top Lvl  Logic'!$K$25</definedName>
    <definedName name="PR_ME_23_10" localSheetId="1">'[131]Top Lvl  Logic'!$K$25</definedName>
    <definedName name="PR_ME_34" localSheetId="1">'[131]Top Lvl  Logic'!$L$25</definedName>
    <definedName name="PR_ME_34_10" localSheetId="1">'[131]Top Lvl  Logic'!$L$25</definedName>
    <definedName name="PR_ME_45" localSheetId="1">'[131]Top Lvl  Logic'!$M$25</definedName>
    <definedName name="PR_ME_45_10" localSheetId="1">'[131]Top Lvl  Logic'!$M$25</definedName>
    <definedName name="PR_ME_56" localSheetId="1">'[131]Top Lvl  Logic'!$N$25</definedName>
    <definedName name="PR_ME_56_10" localSheetId="1">'[131]Top Lvl  Logic'!$N$25</definedName>
    <definedName name="PR_ME_G6" localSheetId="1">'[131]Top Lvl  Logic'!$O$25</definedName>
    <definedName name="PR_ME_G6_10" localSheetId="1">'[131]Top Lvl  Logic'!$O$25</definedName>
    <definedName name="PR_ME_L0" localSheetId="1">'[131]Top Lvl  Logic'!$H$25</definedName>
    <definedName name="PR_ME_L0_10" localSheetId="1">'[131]Top Lvl  Logic'!$H$25</definedName>
    <definedName name="PR_ME_NA" localSheetId="1">'[131]Top Lvl  Logic'!$G$25</definedName>
    <definedName name="PR_ME_NA_10" localSheetId="1">'[131]Top Lvl  Logic'!$G$25</definedName>
    <definedName name="PR_MEA" localSheetId="1">'[131]Top Lvl  Logic'!$D$24</definedName>
    <definedName name="PR_MEA_10" localSheetId="1">'[131]Top Lvl  Logic'!$D$24</definedName>
    <definedName name="PR_PR_01" localSheetId="1">'[131]Top Lvl  Logic'!$I$24</definedName>
    <definedName name="PR_PR_01_10" localSheetId="1">'[131]Top Lvl  Logic'!$I$24</definedName>
    <definedName name="PR_PR_12" localSheetId="1">'[131]Top Lvl  Logic'!$J$24</definedName>
    <definedName name="PR_PR_12_10" localSheetId="1">'[131]Top Lvl  Logic'!$J$24</definedName>
    <definedName name="PR_PR_23" localSheetId="1">'[131]Top Lvl  Logic'!$K$24</definedName>
    <definedName name="PR_PR_23_10" localSheetId="1">'[131]Top Lvl  Logic'!$K$24</definedName>
    <definedName name="PR_PR_34" localSheetId="1">'[131]Top Lvl  Logic'!$L$24</definedName>
    <definedName name="PR_PR_34_10" localSheetId="1">'[131]Top Lvl  Logic'!$L$24</definedName>
    <definedName name="PR_PR_45" localSheetId="1">'[131]Top Lvl  Logic'!$M$24</definedName>
    <definedName name="PR_PR_45_10" localSheetId="1">'[131]Top Lvl  Logic'!$M$24</definedName>
    <definedName name="PR_PR_56" localSheetId="1">'[131]Top Lvl  Logic'!$N$24</definedName>
    <definedName name="PR_PR_56_10" localSheetId="1">'[131]Top Lvl  Logic'!$N$24</definedName>
    <definedName name="PR_PR_G6" localSheetId="1">'[131]Top Lvl  Logic'!$O$24</definedName>
    <definedName name="PR_PR_G6_10" localSheetId="1">'[131]Top Lvl  Logic'!$O$24</definedName>
    <definedName name="PR_PR_L0" localSheetId="1">'[131]Top Lvl  Logic'!$H$24</definedName>
    <definedName name="PR_PR_L0_10" localSheetId="1">'[131]Top Lvl  Logic'!$H$24</definedName>
    <definedName name="PR_PR_NA" localSheetId="1">'[131]Top Lvl  Logic'!$G$24</definedName>
    <definedName name="PR_PR_NA_10" localSheetId="1">'[131]Top Lvl  Logic'!$G$24</definedName>
    <definedName name="PR_PRE" localSheetId="1">'[131]Top Lvl  Logic'!$D$23</definedName>
    <definedName name="PR_PRE_10" localSheetId="1">'[131]Top Lvl  Logic'!$D$23</definedName>
    <definedName name="PR_VA_01" localSheetId="1">'[131]Top Lvl  Logic'!$I$26</definedName>
    <definedName name="PR_VA_01_10" localSheetId="1">'[131]Top Lvl  Logic'!$I$26</definedName>
    <definedName name="PR_VA_12" localSheetId="1">'[131]Top Lvl  Logic'!$J$26</definedName>
    <definedName name="PR_VA_12_10" localSheetId="1">'[131]Top Lvl  Logic'!$J$26</definedName>
    <definedName name="PR_VA_23" localSheetId="1">'[131]Top Lvl  Logic'!$K$26</definedName>
    <definedName name="PR_VA_23_10" localSheetId="1">'[131]Top Lvl  Logic'!$K$26</definedName>
    <definedName name="PR_VA_34" localSheetId="1">'[131]Top Lvl  Logic'!$L$26</definedName>
    <definedName name="PR_VA_34_10" localSheetId="1">'[131]Top Lvl  Logic'!$L$26</definedName>
    <definedName name="PR_VA_45" localSheetId="1">'[131]Top Lvl  Logic'!$M$26</definedName>
    <definedName name="PR_VA_45_10" localSheetId="1">'[131]Top Lvl  Logic'!$M$26</definedName>
    <definedName name="PR_VA_56" localSheetId="1">'[131]Top Lvl  Logic'!$N$26</definedName>
    <definedName name="PR_VA_56_10" localSheetId="1">'[131]Top Lvl  Logic'!$N$26</definedName>
    <definedName name="PR_VA_G6" localSheetId="1">'[131]Top Lvl  Logic'!$O$26</definedName>
    <definedName name="PR_VA_G6_10" localSheetId="1">'[131]Top Lvl  Logic'!$O$26</definedName>
    <definedName name="PR_VA_L0" localSheetId="1">'[131]Top Lvl  Logic'!$H$26</definedName>
    <definedName name="PR_VA_L0_10" localSheetId="1">'[131]Top Lvl  Logic'!$H$26</definedName>
    <definedName name="PR_VA_NA" localSheetId="1">'[131]Top Lvl  Logic'!$G$26</definedName>
    <definedName name="PR_VA_NA_10" localSheetId="1">'[131]Top Lvl  Logic'!$G$26</definedName>
    <definedName name="PR_VAL" localSheetId="1">'[131]Top Lvl  Logic'!$D$25</definedName>
    <definedName name="PR_VAL_10" localSheetId="1">'[131]Top Lvl  Logic'!$D$25</definedName>
    <definedName name="PracticeList" localSheetId="1">[52]LOV!$A$25</definedName>
    <definedName name="Practices" localSheetId="1">[52]LOV!$A$26:$I$26</definedName>
    <definedName name="PredictClean" localSheetId="1">#REF!</definedName>
    <definedName name="PredictionRow" localSheetId="1">#REF!</definedName>
    <definedName name="Prepared" localSheetId="1">[75]產品基本信息!$B$5</definedName>
    <definedName name="pricedesignother" localSheetId="1">'[16]Cont Cost Var by Month (SII)'!$AS$3:$AT$54</definedName>
    <definedName name="Princ" localSheetId="1">#REF!</definedName>
    <definedName name="Print_Area_MI" localSheetId="1">#REF!</definedName>
    <definedName name="Print_Area_MIs" localSheetId="1">#REF!</definedName>
    <definedName name="Print_Area_Reset" localSheetId="1">OFFSET('26年洗碗机费用指标到月测算汇总表 '!Full_Print,0,0,'26年洗碗机费用指标到月测算汇总表 '!Last_Row)</definedName>
    <definedName name="Print_Aus" localSheetId="1">#REF!</definedName>
    <definedName name="Print_EC" localSheetId="1">#REF!</definedName>
    <definedName name="Print_Inventory_Package" localSheetId="1">[16]!Print_Inventory_Package</definedName>
    <definedName name="Print_Tables" localSheetId="1">#REF!,#REF!,#REF!,#REF!,#REF!,#REF!</definedName>
    <definedName name="Print_Titles_MI" localSheetId="1">#REF!</definedName>
    <definedName name="prior" localSheetId="1">'[29]FY00 Restated'!$A$2:$P$48</definedName>
    <definedName name="Prior_Flash" localSheetId="1">[68]FP!$D$31</definedName>
    <definedName name="Prior_Half" localSheetId="1">'[68]Time Dimension Lookup'!$E$3</definedName>
    <definedName name="Prior_Qtr_a" localSheetId="1">'[68]Time Dimension Lookup'!$C$3</definedName>
    <definedName name="Prior_Qtr_b" localSheetId="1">'[68]Time Dimension Lookup'!$D$3</definedName>
    <definedName name="PriorMonth" localSheetId="1">#REF!</definedName>
    <definedName name="PriorQuarter" localSheetId="1">#REF!</definedName>
    <definedName name="Pro.Model" localSheetId="1">[75]產品基本信息!$B$4</definedName>
    <definedName name="Probabilities" localSheetId="1">[52]LOV!$A$4:$F$4</definedName>
    <definedName name="ProbList" localSheetId="1">[52]LOV!$A$3</definedName>
    <definedName name="Proc_DPU" localSheetId="1">[131]Summary!$C$7</definedName>
    <definedName name="Proc_DPU_10" localSheetId="1">[131]Summary!$C$7</definedName>
    <definedName name="Proc_M" localSheetId="1">[131]Summary!$F$7</definedName>
    <definedName name="Proc_M_10" localSheetId="1">[131]Summary!$F$7</definedName>
    <definedName name="Proc_M_Opp" localSheetId="1">[131]Summary!$H$7</definedName>
    <definedName name="Proc_M_Opp_10" localSheetId="1">[131]Summary!$H$7</definedName>
    <definedName name="Proc_Opp" localSheetId="1">[131]Summary!$D$7</definedName>
    <definedName name="Proc_Opp_10" localSheetId="1">[131]Summary!$D$7</definedName>
    <definedName name="Proc_Total_M" localSheetId="1">[131]Summary!$G$7</definedName>
    <definedName name="Proc_Total_M_10" localSheetId="1">[131]Summary!$G$7</definedName>
    <definedName name="Proc_Zst" localSheetId="1">[131]Summary!$E$7</definedName>
    <definedName name="Proc_Zst_10" localSheetId="1">[131]Summary!$E$7</definedName>
    <definedName name="Process_Name" localSheetId="1">[131]Process!$B$5</definedName>
    <definedName name="Process_Name_10" localSheetId="1">[131]Process!$B$5</definedName>
    <definedName name="Process_Variation" localSheetId="1">#REF!</definedName>
    <definedName name="prod" localSheetId="1">'[16]QMI Monthly Summary Reports_FW0'!$A$1:$B$51</definedName>
    <definedName name="Product_line" localSheetId="1">'[47]Program Inputs'!$C$7</definedName>
    <definedName name="Product_lines" localSheetId="1">'[47]Fixed calculations'!$M$2:$M$40</definedName>
    <definedName name="profile1" localSheetId="1">#REF!</definedName>
    <definedName name="profile2" localSheetId="1">#REF!</definedName>
    <definedName name="profile3" localSheetId="1">#REF!</definedName>
    <definedName name="Program" localSheetId="1">'[49]VSAMS Summary'!$F$16</definedName>
    <definedName name="Program_name" localSheetId="1">'[47]Program Inputs'!$C$5</definedName>
    <definedName name="Program_types" localSheetId="1">'[47]Fixed calculations'!$J$2:$K$40</definedName>
    <definedName name="Programs" localSheetId="1">'[47]Fixed calculations'!$J$2:$J$15</definedName>
    <definedName name="project" localSheetId="1">[54]SUM14ZC1!#REF!</definedName>
    <definedName name="project_list" localSheetId="1">[54]SUM14ZC1!#REF!</definedName>
    <definedName name="Projekt" localSheetId="1">#REF!</definedName>
    <definedName name="PrSchr1" localSheetId="1">[88]数据输入!$C$30</definedName>
    <definedName name="PrSchr10" localSheetId="1">[84]数据输入!#REF!</definedName>
    <definedName name="PrSchr2" localSheetId="1">[84]数据输入!#REF!</definedName>
    <definedName name="PrSchr3" localSheetId="1">[84]数据输入!#REF!</definedName>
    <definedName name="PrSchr4" localSheetId="1">[84]数据输入!#REF!</definedName>
    <definedName name="PrSchr5" localSheetId="1">[88]数据输入!$C$31</definedName>
    <definedName name="PrSchr7" localSheetId="1">[84]数据输入!#REF!</definedName>
    <definedName name="PrSchr8" localSheetId="1">[84]数据输入!#REF!</definedName>
    <definedName name="PrSchr9" localSheetId="1">[84]数据输入!#REF!</definedName>
    <definedName name="PrSchrNr2" localSheetId="1">[84]数据输入!#REF!</definedName>
    <definedName name="PrSchrNr3" localSheetId="1">[84]数据输入!#REF!</definedName>
    <definedName name="PrSchrNr4" localSheetId="1">[84]数据输入!#REF!</definedName>
    <definedName name="PRSCHRNR5" localSheetId="1">[84]数据输入!#REF!</definedName>
    <definedName name="PrSchrNr6" localSheetId="1">[84]数据输入!#REF!</definedName>
    <definedName name="PrSchrNr7" localSheetId="1">[84]数据输入!#REF!</definedName>
    <definedName name="PrSchrNr8" localSheetId="1">[84]数据输入!#REF!</definedName>
    <definedName name="PrSchrNr9" localSheetId="1">[84]数据输入!#REF!</definedName>
    <definedName name="pull" localSheetId="1">#REF!</definedName>
    <definedName name="PurpleClean" localSheetId="1">#REF!</definedName>
    <definedName name="PV" localSheetId="1">#REF!</definedName>
    <definedName name="q" localSheetId="1">#REF!</definedName>
    <definedName name="Q1_Rev_GM" localSheetId="1">#REF!</definedName>
    <definedName name="Q2_Rev_GM" localSheetId="1">#REF!</definedName>
    <definedName name="Q3BEGIN" localSheetId="1">#REF!</definedName>
    <definedName name="Q3R" localSheetId="1">#REF!</definedName>
    <definedName name="Q4BEG" localSheetId="1">#REF!</definedName>
    <definedName name="Q4R" localSheetId="1">#REF!</definedName>
    <definedName name="QC" localSheetId="1">#REF!</definedName>
    <definedName name="qq" localSheetId="1">#REF!</definedName>
    <definedName name="qqq" localSheetId="1">#REF!</definedName>
    <definedName name="QQQQQ" localSheetId="1">#REF!</definedName>
    <definedName name="QSD" localSheetId="1">#REF!</definedName>
    <definedName name="qtd" localSheetId="1">#REF!</definedName>
    <definedName name="qtd_col_match" localSheetId="1">#REF!</definedName>
    <definedName name="qtd_row_match" localSheetId="1">#REF!</definedName>
    <definedName name="Quantities" localSheetId="1">[129]Optimize!$BF$16:$BI$54</definedName>
    <definedName name="quarter_number" localSheetId="1">'[47]Fixed calculations'!$G$2:$H$13</definedName>
    <definedName name="quarters_months" localSheetId="1">'[47]Fixed calculations'!$D$2:$E$5</definedName>
    <definedName name="queso" localSheetId="1" hidden="1">{#N/A,#N/A,TRUE,"Distribution";#N/A,#N/A,TRUE,"Fulfillment";#N/A,#N/A,TRUE,"Aged Backorders"}</definedName>
    <definedName name="QUOTE" localSheetId="1">#REF!</definedName>
    <definedName name="QW" localSheetId="1">#REF!</definedName>
    <definedName name="QWall1" localSheetId="1">#REF!</definedName>
    <definedName name="Qwall2" localSheetId="1">#REF!</definedName>
    <definedName name="QWERTDFSFDS" localSheetId="1">[84]数据输入!#REF!</definedName>
    <definedName name="qwewrgfdhgfkhjljkl" localSheetId="1">#REF!</definedName>
    <definedName name="R_2" localSheetId="1">#REF!</definedName>
    <definedName name="R_bar" localSheetId="1">#REF!</definedName>
    <definedName name="R_R" localSheetId="1">#REF!</definedName>
    <definedName name="RAC" localSheetId="1">#REF!</definedName>
    <definedName name="rail" localSheetId="1">#REF!</definedName>
    <definedName name="RbarA" localSheetId="1">#REF!</definedName>
    <definedName name="RbarB" localSheetId="1">#REF!</definedName>
    <definedName name="Rbarbar" localSheetId="1">#REF!</definedName>
    <definedName name="RbarC" localSheetId="1">#REF!</definedName>
    <definedName name="Rbars" localSheetId="1">#REF!</definedName>
    <definedName name="re" localSheetId="1" hidden="1">{"'打点割り振り (2)'!$A$1:$G$35"}</definedName>
    <definedName name="REASON" localSheetId="1">#REF!</definedName>
    <definedName name="Recorder" localSheetId="1">#REF!</definedName>
    <definedName name="RefList" localSheetId="1">#REF!</definedName>
    <definedName name="refno" localSheetId="1">#REF!</definedName>
    <definedName name="RegEFROct" localSheetId="1">#REF!</definedName>
    <definedName name="RegEFRSept" localSheetId="1">#REF!</definedName>
    <definedName name="RegRev" localSheetId="1">#REF!</definedName>
    <definedName name="RepData" localSheetId="1">#REF!</definedName>
    <definedName name="req" localSheetId="1">#REF!</definedName>
    <definedName name="REQUIRED_GROWTH_SLOPE" localSheetId="1">#REF!</definedName>
    <definedName name="RETRIEVAL" localSheetId="1">#REF!</definedName>
    <definedName name="ReviewDate" localSheetId="1">'[49]VSAMS Summary'!$F$20</definedName>
    <definedName name="RL" localSheetId="1">#REF!</definedName>
    <definedName name="ROR_Incremental" localSheetId="1">'[47]Inc_DCRR by Yr'!$B$61</definedName>
    <definedName name="rowIndex1" localSheetId="1">#REF!</definedName>
    <definedName name="rowIndex2" localSheetId="1">#REF!</definedName>
    <definedName name="rowIndex3" localSheetId="1">#REF!</definedName>
    <definedName name="Rp" localSheetId="1">#REF!</definedName>
    <definedName name="RR" localSheetId="1">#REF!</definedName>
    <definedName name="RRR" localSheetId="1">#REF!</definedName>
    <definedName name="rtwr5tyr" localSheetId="1" hidden="1">{#N/A,#N/A,TRUE,"Distribution";#N/A,#N/A,TRUE,"Fulfillment";#N/A,#N/A,TRUE,"Aged Backorders"}</definedName>
    <definedName name="rty" localSheetId="1">#REF!</definedName>
    <definedName name="S" localSheetId="1">#REF!</definedName>
    <definedName name="S05_" localSheetId="1">#REF!</definedName>
    <definedName name="sad" localSheetId="1">#REF!</definedName>
    <definedName name="SAGRTY" localSheetId="1" hidden="1">{#N/A,#N/A,TRUE,"Distribution";#N/A,#N/A,TRUE,"Fulfillment";#N/A,#N/A,TRUE,"Aged Backorders"}</definedName>
    <definedName name="SAMACT" localSheetId="1">#REF!</definedName>
    <definedName name="sample1" localSheetId="1">#REF!</definedName>
    <definedName name="Sample10" localSheetId="1">#REF!</definedName>
    <definedName name="Sample2" localSheetId="1">#REF!</definedName>
    <definedName name="sample26" localSheetId="1">#REF!</definedName>
    <definedName name="Sample3" localSheetId="1">#REF!</definedName>
    <definedName name="Sample4" localSheetId="1">#REF!</definedName>
    <definedName name="Sample5" localSheetId="1">#REF!</definedName>
    <definedName name="Sample6" localSheetId="1">#REF!</definedName>
    <definedName name="Sample7" localSheetId="1">#REF!</definedName>
    <definedName name="Sample8" localSheetId="1">#REF!</definedName>
    <definedName name="Sample9" localSheetId="1">#REF!</definedName>
    <definedName name="SAP__Company_Code__Char_4" localSheetId="1">#REF!</definedName>
    <definedName name="SATLIQ12" localSheetId="1">[98]Refrigerants!$F$14:$G$34</definedName>
    <definedName name="SATLIQ134" localSheetId="1">[98]Refrigerants!$O$14:$P$34</definedName>
    <definedName name="SATVAP12" localSheetId="1">[98]Refrigerants!$B$14:$D$34</definedName>
    <definedName name="SATVAP134" localSheetId="1">[98]Refrigerants!$K$14:$M$34</definedName>
    <definedName name="sav" localSheetId="1">#REF!</definedName>
    <definedName name="SC" localSheetId="1">[49]Glossary!$B$32</definedName>
    <definedName name="SCHD" localSheetId="1">#REF!</definedName>
    <definedName name="Sched_Pay" localSheetId="1">#REF!</definedName>
    <definedName name="schedule" localSheetId="1" hidden="1">{#N/A,#N/A,TRUE,"Distribution";#N/A,#N/A,TRUE,"Fulfillment";#N/A,#N/A,TRUE,"Aged Backorders"}</definedName>
    <definedName name="Scheduled_Extra_Payments" localSheetId="1">#REF!</definedName>
    <definedName name="Scheduled_Interest_Rate" localSheetId="1">#REF!</definedName>
    <definedName name="Scheduled_Monthly_Payment" localSheetId="1">#REF!</definedName>
    <definedName name="scrapdata" localSheetId="1">#REF!</definedName>
    <definedName name="scrapdata2" localSheetId="1">#REF!</definedName>
    <definedName name="SD" localSheetId="1">#REF!</definedName>
    <definedName name="sdfa" localSheetId="1" hidden="1">{#N/A,#N/A,TRUE,"Distribution";#N/A,#N/A,TRUE,"Fulfillment";#N/A,#N/A,TRUE,"Aged Backorders"}</definedName>
    <definedName name="SDG" localSheetId="1">#REF!</definedName>
    <definedName name="SectorList" localSheetId="1">#REF!</definedName>
    <definedName name="Seite" localSheetId="1">[84]行动计划!#REF!</definedName>
    <definedName name="SELECT" localSheetId="1">#REF!</definedName>
    <definedName name="Select_Summary_A1" localSheetId="1">[129]Optimize!$AC$66</definedName>
    <definedName name="SelectClean" localSheetId="1">#REF!</definedName>
    <definedName name="SEMBUT" localSheetId="1">#REF!</definedName>
    <definedName name="sepcosts" localSheetId="1">'[133]Sep BaaN'!$B$1:$L$65536</definedName>
    <definedName name="sequential" localSheetId="1">'[38]Comet Sequential'!$A:$IV</definedName>
    <definedName name="sequential_col_match" localSheetId="1">'[38]Comet Sequential'!$A$2:$IV$2</definedName>
    <definedName name="sequential_row_match" localSheetId="1">'[38]Comet Sequential'!$A$1:$A$65536</definedName>
    <definedName name="SevenMonthsBack" localSheetId="1">#REF!</definedName>
    <definedName name="SEVERITY_FACTOR" localSheetId="1">#REF!</definedName>
    <definedName name="sewre" localSheetId="1">#REF!</definedName>
    <definedName name="SFALL" localSheetId="1">'[30]Pull All SFs'!#REF!</definedName>
    <definedName name="SFALLTEMP" localSheetId="1">#REF!</definedName>
    <definedName name="SFGH" localSheetId="1" hidden="1">{#N/A,#N/A,TRUE,"Distribution";#N/A,#N/A,TRUE,"Fulfillment";#N/A,#N/A,TRUE,"Aged Backorders"}</definedName>
    <definedName name="SFGHFTH" localSheetId="1" hidden="1">{#N/A,#N/A,TRUE,"Distribution";#N/A,#N/A,TRUE,"Fulfillment";#N/A,#N/A,TRUE,"Aged Backorders"}</definedName>
    <definedName name="sfhtyyty" localSheetId="1" hidden="1">{#N/A,#N/A,TRUE,"Distribution";#N/A,#N/A,TRUE,"Fulfillment";#N/A,#N/A,TRUE,"Aged Backorders"}</definedName>
    <definedName name="sfsdfe" localSheetId="1">[40]Spec!$B$53:$F$56</definedName>
    <definedName name="sfsf" localSheetId="1">#REF!</definedName>
    <definedName name="SFX" localSheetId="1">#REF!</definedName>
    <definedName name="SGBU" localSheetId="1">#REF!</definedName>
    <definedName name="SGBU.Amer" localSheetId="1">#REF!</definedName>
    <definedName name="SGBU.AP" localSheetId="1">#REF!</definedName>
    <definedName name="SGBU.EMEA" localSheetId="1">#REF!</definedName>
    <definedName name="SGHR5YFG" localSheetId="1" hidden="1">{#N/A,#N/A,TRUE,"Distribution";#N/A,#N/A,TRUE,"Fulfillment";#N/A,#N/A,TRUE,"Aged Backorders"}</definedName>
    <definedName name="SHFRTH" localSheetId="1" hidden="1">{#N/A,#N/A,TRUE,"Distribution";#N/A,#N/A,TRUE,"Fulfillment";#N/A,#N/A,TRUE,"Aged Backorders"}</definedName>
    <definedName name="SII_Var_by_Lane_per_container" localSheetId="1">[16]Sheet2!$B$5:$P$18</definedName>
    <definedName name="sim" localSheetId="1" hidden="1">{#N/A,#N/A,TRUE,"Distribution";#N/A,#N/A,TRUE,"Fulfillment";#N/A,#N/A,TRUE,"Aged Backorders"}</definedName>
    <definedName name="SixMonthsBack" localSheetId="1">#REF!</definedName>
    <definedName name="SJHAN" localSheetId="1">#REF!</definedName>
    <definedName name="SKU_duplicates" localSheetId="1">'[47]SKU Data Input'!$BN$7:$BN$238</definedName>
    <definedName name="SLIDE" localSheetId="1">#REF!</definedName>
    <definedName name="SLIDERS" localSheetId="1">#REF!</definedName>
    <definedName name="SOP" localSheetId="1">[49]Glossary!$B$33</definedName>
    <definedName name="Sort" localSheetId="1">#REF!</definedName>
    <definedName name="SORT1" localSheetId="1">[19]!SORT1</definedName>
    <definedName name="SORT2" localSheetId="1">[19]!SORT2</definedName>
    <definedName name="SORTALL" localSheetId="1">[19]!SORTALL</definedName>
    <definedName name="Spectra_Production_Reliability_Data_Database_List" localSheetId="1">#REF!</definedName>
    <definedName name="Spectra_Production_Reliability_Data_ISSUES_List" localSheetId="1">#REF!</definedName>
    <definedName name="Spectra_Production_Reliability_Data_Sheet1_List" localSheetId="1">#REF!</definedName>
    <definedName name="Spectra_Production_Reliability_Data_USAGE_List" localSheetId="1">#REF!</definedName>
    <definedName name="SPEND_TOTAL" localSheetId="1">#REF!</definedName>
    <definedName name="SPENT_TOTAL" localSheetId="1">#REF!</definedName>
    <definedName name="SPL" localSheetId="1">#REF!</definedName>
    <definedName name="SPR" localSheetId="1">[49]Glossary!$B$34</definedName>
    <definedName name="square" localSheetId="1">#REF!</definedName>
    <definedName name="SRC" localSheetId="1">#REF!</definedName>
    <definedName name="SRCV" localSheetId="1">#REF!</definedName>
    <definedName name="SRL" localSheetId="1">#REF!</definedName>
    <definedName name="ss" localSheetId="1">#REF!</definedName>
    <definedName name="SSe" localSheetId="1">#REF!</definedName>
    <definedName name="SSo" localSheetId="1">#REF!</definedName>
    <definedName name="SSop" localSheetId="1">#REF!</definedName>
    <definedName name="SSp" localSheetId="1">#REF!</definedName>
    <definedName name="ssss" localSheetId="1" hidden="1">{#N/A,#N/A,TRUE,"Distribution";#N/A,#N/A,TRUE,"Fulfillment";#N/A,#N/A,TRUE,"Aged Backorders"}</definedName>
    <definedName name="ST" localSheetId="1">#REF!</definedName>
    <definedName name="ST_POS" localSheetId="1">#REF!</definedName>
    <definedName name="Stand" localSheetId="1">#REF!</definedName>
    <definedName name="StartDate" localSheetId="1">[52]LOV!$A$1</definedName>
    <definedName name="startup" localSheetId="1">#REF!</definedName>
    <definedName name="StatsGraphs_Cp" localSheetId="1">#REF!</definedName>
    <definedName name="StatsGraphs_Data" localSheetId="1">#REF!</definedName>
    <definedName name="StatsGraphs_DataSource" localSheetId="1">#REF!</definedName>
    <definedName name="StatsGraphs_Dimension" localSheetId="1">#REF!</definedName>
    <definedName name="StatsGraphs_Dimension_LShift" localSheetId="1">'[44]Stats Graph Template'!$L$9</definedName>
    <definedName name="StatsGraphs_Dimension_LSL" localSheetId="1">'[44]Stats Graph Template'!$L$7</definedName>
    <definedName name="StatsGraphs_Dimension_Max" localSheetId="1">#REF!</definedName>
    <definedName name="StatsGraphs_Dimension_Mean" localSheetId="1">#REF!</definedName>
    <definedName name="StatsGraphs_Dimension_Min" localSheetId="1">#REF!</definedName>
    <definedName name="StatsGraphs_Dimension_Nom" localSheetId="1">'[44]Stats Graph Template'!$L$5</definedName>
    <definedName name="StatsGraphs_Dimension_NoSamples" localSheetId="1">#REF!</definedName>
    <definedName name="StatsGraphs_Dimension_SD" localSheetId="1">#REF!</definedName>
    <definedName name="StatsGraphs_Dimension_UShift" localSheetId="1">'[44]Stats Graph Template'!$L$8</definedName>
    <definedName name="StatsGraphs_Dimension_USL" localSheetId="1">'[44]Stats Graph Template'!$L$6</definedName>
    <definedName name="StatsGraphs_Header_Designer" localSheetId="1">#REF!</definedName>
    <definedName name="StatsGraphs_Header_Measurer" localSheetId="1">#REF!</definedName>
    <definedName name="StatsGraphs_Header_PartIssue" localSheetId="1">#REF!</definedName>
    <definedName name="StatsGraphs_Header_PartName" localSheetId="1">#REF!</definedName>
    <definedName name="StatsGraphs_Header_PartNumber" localSheetId="1">#REF!</definedName>
    <definedName name="StatsGraphs_Header_Reason" localSheetId="1">#REF!</definedName>
    <definedName name="StatsGraphs_Header_Requested" localSheetId="1">#REF!</definedName>
    <definedName name="StatsGraphs_Header_SampleSize" localSheetId="1">#REF!</definedName>
    <definedName name="StatsGraphs_Header_StudyEnd" localSheetId="1">#REF!</definedName>
    <definedName name="StatsGraphs_Header_StudyStart" localSheetId="1">#REF!</definedName>
    <definedName name="StatsGraphs_Header_Using" localSheetId="1">#REF!</definedName>
    <definedName name="StatsGraphs_Hist_Bins" localSheetId="1">#REF!</definedName>
    <definedName name="StatsGraphs_Hist_BinStart" localSheetId="1">#REF!</definedName>
    <definedName name="StatsGraphs_Hist_Data" localSheetId="1">#REF!</definedName>
    <definedName name="StatsGraphs_Hist_Interval" localSheetId="1">#REF!</definedName>
    <definedName name="StatsGraphs_Hist_Labels" localSheetId="1">#REF!</definedName>
    <definedName name="StatsGraphs_Hist_NoBins" localSheetId="1">#REF!</definedName>
    <definedName name="StatsGraphs_Hist_Nom" localSheetId="1">#REF!</definedName>
    <definedName name="StatsGraphs_Hist_Normal" localSheetId="1">#REF!</definedName>
    <definedName name="StatsGraphs_Hist_Shifts" localSheetId="1">#REF!</definedName>
    <definedName name="StatsGraphs_Hist_Specs" localSheetId="1">#REF!</definedName>
    <definedName name="StatsGraphs_Hist_TotalNoBins" localSheetId="1">#REF!</definedName>
    <definedName name="StatsGraphs_Hist_xMax" localSheetId="1">'[44]Stats Graph Template'!$Z$7</definedName>
    <definedName name="StatsGraphs_Hist_xMin" localSheetId="1">'[44]Stats Graph Template'!$Z$8</definedName>
    <definedName name="StatsGraphs_NormDist_Formula" localSheetId="1">'[44]Stats Graph Template'!$Z$6</definedName>
    <definedName name="StatsGraphs_NormDist_yMax" localSheetId="1">'[44]Stats Graph Template'!$Z$9</definedName>
    <definedName name="STBODY" localSheetId="1">#REF!</definedName>
    <definedName name="STDEST" localSheetId="1">#REF!</definedName>
    <definedName name="STDRIV" localSheetId="1">#REF!</definedName>
    <definedName name="stds2002" localSheetId="1">#REF!</definedName>
    <definedName name="stds2002b" localSheetId="1">#REF!</definedName>
    <definedName name="stds2002c" localSheetId="1">#REF!</definedName>
    <definedName name="stdsfinal2002" localSheetId="1">#REF!</definedName>
    <definedName name="steady" localSheetId="1">#REF!</definedName>
    <definedName name="STENGN" localSheetId="1">#REF!</definedName>
    <definedName name="STHYRWTY" localSheetId="1" hidden="1">{#N/A,#N/A,TRUE,"Distribution";#N/A,#N/A,TRUE,"Fulfillment";#N/A,#N/A,TRUE,"Aged Backorders"}</definedName>
    <definedName name="STMISS" localSheetId="1">#REF!</definedName>
    <definedName name="STMMMM" localSheetId="1">#REF!</definedName>
    <definedName name="STMPDT" localSheetId="1">#REF!</definedName>
    <definedName name="stopsign" localSheetId="1">#REF!</definedName>
    <definedName name="STPACK" localSheetId="1">#REF!</definedName>
    <definedName name="STPROJ" localSheetId="1">#REF!</definedName>
    <definedName name="strhy" localSheetId="1" hidden="1">{#N/A,#N/A,TRUE,"Distribution";#N/A,#N/A,TRUE,"Fulfillment";#N/A,#N/A,TRUE,"Aged Backorders"}</definedName>
    <definedName name="STSTAT" localSheetId="1">#REF!</definedName>
    <definedName name="STSTER" localSheetId="1">#REF!</definedName>
    <definedName name="Stueckzahl" localSheetId="1">#REF!</definedName>
    <definedName name="STYYYY" localSheetId="1">#REF!</definedName>
    <definedName name="SUM__Xi" localSheetId="1">#REF!</definedName>
    <definedName name="SUM__Xi__2" localSheetId="1">#REF!</definedName>
    <definedName name="SUM__Xi__n" localSheetId="1">#REF!</definedName>
    <definedName name="SUM__XY" localSheetId="1">#REF!</definedName>
    <definedName name="SUM__Yi" localSheetId="1">#REF!</definedName>
    <definedName name="SUM__Yi__2" localSheetId="1">#REF!</definedName>
    <definedName name="SUM__Yi__n" localSheetId="1">#REF!</definedName>
    <definedName name="SUM_Xi2" localSheetId="1">#REF!</definedName>
    <definedName name="SUM_Yi2" localSheetId="1">#REF!</definedName>
    <definedName name="SuppCode" localSheetId="1">'[84]LRR Summary'!$F$10</definedName>
    <definedName name="SUPPLIER" localSheetId="1">#REF!</definedName>
    <definedName name="SuppLocation" localSheetId="1">'[49]VSAMS Summary'!$F$8</definedName>
    <definedName name="SuppName" localSheetId="1">'[84]LRR Summary'!$F$6</definedName>
    <definedName name="SUPVAP12" localSheetId="1">[98]Refrigerants!$B$39:$H$59</definedName>
    <definedName name="SUPVAP134" localSheetId="1">[98]Refrigerants!$K$39:$Q$59</definedName>
    <definedName name="SWa" localSheetId="1">[134]APJSum!$A$307</definedName>
    <definedName name="SWame" localSheetId="1">[134]AmeSum!$A$307</definedName>
    <definedName name="SWD" localSheetId="1">#REF!</definedName>
    <definedName name="SWe" localSheetId="1">[134]EMEASum!$A$307</definedName>
    <definedName name="SWh" localSheetId="1">[134]HPCoSum!$A$307</definedName>
    <definedName name="SWo" localSheetId="1">[134]OGSum!$A$307</definedName>
    <definedName name="SWQ" localSheetId="1">#REF!</definedName>
    <definedName name="SWw" localSheetId="1">#REF!</definedName>
    <definedName name="T_12_SV" localSheetId="1">[98]Refrigerants!$B$14:$B$34</definedName>
    <definedName name="T_134_SV" localSheetId="1">[98]Refrigerants!$K$14:$K$34</definedName>
    <definedName name="Table" localSheetId="1">'[16]Container Cost Assumptions'!$A$2:$M$25</definedName>
    <definedName name="Table_04" localSheetId="1">[16]Sheet1!$AV$3:$AX$32</definedName>
    <definedName name="tablke" localSheetId="1" hidden="1">{#N/A,#N/A,TRUE,"Distribution";#N/A,#N/A,TRUE,"Fulfillment";#N/A,#N/A,TRUE,"Aged Backorders"}</definedName>
    <definedName name="tai" localSheetId="1">[40]Spec!$B$18:$F$22</definedName>
    <definedName name="taktzeit" localSheetId="1">#REF!</definedName>
    <definedName name="Tamb" localSheetId="1">#REF!</definedName>
    <definedName name="Target_MTBF_Inherent" localSheetId="1">#REF!</definedName>
    <definedName name="targets" localSheetId="1">'[29]FY01 Quota'!$A$2:$P$41</definedName>
    <definedName name="Tbl_Location_Sel" localSheetId="1">[127]tables!$D$8</definedName>
    <definedName name="TBX22Aham" localSheetId="1">[129]Optimize!$AT$70</definedName>
    <definedName name="TBX22Cost" localSheetId="1">[129]Optimize!$AI$16:$AI$54</definedName>
    <definedName name="TBX22Fix" localSheetId="1">[129]Optimize!$AT$16:$AT$54</definedName>
    <definedName name="TBX22Goal" localSheetId="1">[129]Optimize!$AT$74</definedName>
    <definedName name="TBX22Kwh" localSheetId="1">[129]Optimize!$AN$16:$AN$54</definedName>
    <definedName name="TBX22RAham" localSheetId="1">[129]Optimize!$AU$70</definedName>
    <definedName name="TBX22RCost" localSheetId="1">[129]Optimize!$AJ$16:$AJ$54</definedName>
    <definedName name="TBX22RFix" localSheetId="1">[129]Optimize!$AU$16:$AU$54</definedName>
    <definedName name="TBX22RGoal" localSheetId="1">[129]Optimize!$AU$74</definedName>
    <definedName name="TBX22RKwh" localSheetId="1">[129]Optimize!$AO$16:$AO$54</definedName>
    <definedName name="TBX22RSelection" localSheetId="1">[129]Optimize!$AD$16:$AD$54</definedName>
    <definedName name="TBX22RStand" localSheetId="1">[129]Optimize!$AU$67</definedName>
    <definedName name="TBX22RVolume" localSheetId="1">[129]Optimize!$AD$58</definedName>
    <definedName name="TBX22Selection" localSheetId="1">[129]Optimize!$AC$16:$AC$54</definedName>
    <definedName name="TBX22Stand" localSheetId="1">[129]Optimize!$AT$67</definedName>
    <definedName name="TBX22Volume" localSheetId="1">[129]Optimize!$AC$58</definedName>
    <definedName name="TBX25Aham" localSheetId="1">[129]Optimize!$AV$70</definedName>
    <definedName name="TBX25Cost" localSheetId="1">[129]Optimize!$AK$16:$AK$54</definedName>
    <definedName name="TBX25Fix" localSheetId="1">[129]Optimize!$AV$16:$AV$54</definedName>
    <definedName name="TBX25Goal" localSheetId="1">[129]Optimize!$AV$74</definedName>
    <definedName name="TBX25Kwh" localSheetId="1">[129]Optimize!$AP$16:$AP$54</definedName>
    <definedName name="TBX25RAham" localSheetId="1">[129]Optimize!$AW$70</definedName>
    <definedName name="TBX25RCost" localSheetId="1">[129]Optimize!$AL$16:$AL$54</definedName>
    <definedName name="TBX25RFix" localSheetId="1">[129]Optimize!$AW$16:$AW$54</definedName>
    <definedName name="TBX25RGoal" localSheetId="1">[129]Optimize!$AW$74</definedName>
    <definedName name="TBX25RKwh" localSheetId="1">[129]Optimize!$AQ$16:$AQ$54</definedName>
    <definedName name="TBX25RSelection" localSheetId="1">[129]Optimize!$AF$16:$AF$54</definedName>
    <definedName name="TBX25RStand" localSheetId="1">[129]Optimize!$AW$67</definedName>
    <definedName name="TBX25RVolume" localSheetId="1">[129]Optimize!$AF$58</definedName>
    <definedName name="TBX25Selection" localSheetId="1">[129]Optimize!$AE$16:$AE$54</definedName>
    <definedName name="TBX25Stand" localSheetId="1">[129]Optimize!$AV$67</definedName>
    <definedName name="TBX25Volume" localSheetId="1">[129]Optimize!$AE$58</definedName>
    <definedName name="TCP" localSheetId="1">#REF!</definedName>
    <definedName name="TCR" localSheetId="1">#REF!</definedName>
    <definedName name="TCW" localSheetId="1">#REF!</definedName>
    <definedName name="TechnVerf" localSheetId="1">#REF!</definedName>
    <definedName name="Telefon" localSheetId="1">#REF!</definedName>
    <definedName name="temp" localSheetId="1">#REF!</definedName>
    <definedName name="temp4" localSheetId="1">#REF!</definedName>
    <definedName name="temp44" localSheetId="1">#REF!</definedName>
    <definedName name="temp66" localSheetId="1">#REF!</definedName>
    <definedName name="temp67" localSheetId="1">#REF!</definedName>
    <definedName name="TenMonthsBack" localSheetId="1">#REF!</definedName>
    <definedName name="TEST1" localSheetId="1">#REF!</definedName>
    <definedName name="TESTHKEY" localSheetId="1">#REF!</definedName>
    <definedName name="TESTKEYS" localSheetId="1">#REF!</definedName>
    <definedName name="TESTVKEY" localSheetId="1">#REF!</definedName>
    <definedName name="TFHFSTH" localSheetId="1" hidden="1">{#N/A,#N/A,TRUE,"Distribution";#N/A,#N/A,TRUE,"Fulfillment";#N/A,#N/A,TRUE,"Aged Backorders"}</definedName>
    <definedName name="tFoam" localSheetId="1">#REF!</definedName>
    <definedName name="TFX20AAham" localSheetId="1">#REF!</definedName>
    <definedName name="TFX20ACost" localSheetId="1">#REF!</definedName>
    <definedName name="TFX20AFix" localSheetId="1">#REF!</definedName>
    <definedName name="TFX20AGoal" localSheetId="1">#REF!</definedName>
    <definedName name="TFX20AKwh" localSheetId="1">#REF!</definedName>
    <definedName name="TFX20ASelection" localSheetId="1">#REF!</definedName>
    <definedName name="TFX20AStand" localSheetId="1">#REF!</definedName>
    <definedName name="TFX20AVolume" localSheetId="1">#REF!</definedName>
    <definedName name="TFX20RAham" localSheetId="1">#REF!</definedName>
    <definedName name="TFX20RCost" localSheetId="1">#REF!</definedName>
    <definedName name="TFX20RFix" localSheetId="1">#REF!</definedName>
    <definedName name="TFX20RGoal" localSheetId="1">#REF!</definedName>
    <definedName name="TFX20RKwh" localSheetId="1">#REF!</definedName>
    <definedName name="TFX20RSelection" localSheetId="1">#REF!</definedName>
    <definedName name="TFX20RStand" localSheetId="1">#REF!</definedName>
    <definedName name="TFX20RVolume" localSheetId="1">#REF!</definedName>
    <definedName name="TFX22AAham" localSheetId="1">#REF!</definedName>
    <definedName name="TFX22ACost" localSheetId="1">#REF!</definedName>
    <definedName name="TFX22AFix" localSheetId="1">#REF!</definedName>
    <definedName name="TFX22AGoal" localSheetId="1">#REF!</definedName>
    <definedName name="TFX22AKwh" localSheetId="1">#REF!</definedName>
    <definedName name="TFX22ASelection" localSheetId="1">#REF!</definedName>
    <definedName name="TFX22AStand" localSheetId="1">#REF!</definedName>
    <definedName name="TFX22AVolume" localSheetId="1">#REF!</definedName>
    <definedName name="TFX22RAham" localSheetId="1">#REF!</definedName>
    <definedName name="TFX22RCost" localSheetId="1">#REF!</definedName>
    <definedName name="TFX22RFix" localSheetId="1">#REF!</definedName>
    <definedName name="TFX22RGoal" localSheetId="1">#REF!</definedName>
    <definedName name="TFX22RKwh" localSheetId="1">#REF!</definedName>
    <definedName name="TFX22RSelection" localSheetId="1">#REF!</definedName>
    <definedName name="TFX22RStand" localSheetId="1">#REF!</definedName>
    <definedName name="TFX22RVolume" localSheetId="1">#REF!</definedName>
    <definedName name="TFX25AAham" localSheetId="1">#REF!</definedName>
    <definedName name="TFX25ACost" localSheetId="1">#REF!</definedName>
    <definedName name="TFX25AFix" localSheetId="1">#REF!</definedName>
    <definedName name="TFX25AGoal" localSheetId="1">#REF!</definedName>
    <definedName name="TFX25AKwh" localSheetId="1">#REF!</definedName>
    <definedName name="TFX25ASelection" localSheetId="1">#REF!</definedName>
    <definedName name="TFX25AStand" localSheetId="1">#REF!</definedName>
    <definedName name="TFX25AVolume" localSheetId="1">#REF!</definedName>
    <definedName name="TFX25RAham" localSheetId="1">#REF!</definedName>
    <definedName name="TFX25RCost" localSheetId="1">#REF!</definedName>
    <definedName name="TFX25RFix" localSheetId="1">#REF!</definedName>
    <definedName name="TFX25RGoal" localSheetId="1">#REF!</definedName>
    <definedName name="TFX25RKwh" localSheetId="1">#REF!</definedName>
    <definedName name="TFX25RSelection" localSheetId="1">#REF!</definedName>
    <definedName name="TFX25RStand" localSheetId="1">#REF!</definedName>
    <definedName name="TFX25RVolume" localSheetId="1">#REF!</definedName>
    <definedName name="Ti" localSheetId="1">#REF!</definedName>
    <definedName name="Titel" localSheetId="1">#REF!</definedName>
    <definedName name="tito" localSheetId="1" hidden="1">{#N/A,#N/A,TRUE,"Distribution";#N/A,#N/A,TRUE,"Fulfillment";#N/A,#N/A,TRUE,"Aged Backorders"}</definedName>
    <definedName name="TL_AL_01" localSheetId="1">'[131]Top Lvl  Logic'!$Z$9</definedName>
    <definedName name="TL_AL_01_10" localSheetId="1">'[131]Top Lvl  Logic'!$Z$9</definedName>
    <definedName name="TL_AL_12" localSheetId="1">'[131]Top Lvl  Logic'!$AA$9</definedName>
    <definedName name="TL_AL_12_10" localSheetId="1">'[131]Top Lvl  Logic'!$AA$9</definedName>
    <definedName name="TL_AL_23" localSheetId="1">'[131]Top Lvl  Logic'!$AB$9</definedName>
    <definedName name="TL_AL_23_10" localSheetId="1">'[131]Top Lvl  Logic'!$AB$9</definedName>
    <definedName name="TL_AL_34" localSheetId="1">'[131]Top Lvl  Logic'!$AC$9</definedName>
    <definedName name="TL_AL_34_10" localSheetId="1">'[131]Top Lvl  Logic'!$AC$9</definedName>
    <definedName name="TL_AL_45" localSheetId="1">'[131]Top Lvl  Logic'!$AD$9</definedName>
    <definedName name="TL_AL_45_10" localSheetId="1">'[131]Top Lvl  Logic'!$AD$9</definedName>
    <definedName name="TL_AL_56" localSheetId="1">'[131]Top Lvl  Logic'!$AE$9</definedName>
    <definedName name="TL_AL_56_10" localSheetId="1">'[131]Top Lvl  Logic'!$AE$9</definedName>
    <definedName name="TL_AL_G6" localSheetId="1">'[131]Top Lvl  Logic'!$AF$9</definedName>
    <definedName name="TL_AL_G6_10" localSheetId="1">'[131]Top Lvl  Logic'!$AF$9</definedName>
    <definedName name="TL_AL_L0" localSheetId="1">'[131]Top Lvl  Logic'!$Y$9</definedName>
    <definedName name="TL_AL_L0_10" localSheetId="1">'[131]Top Lvl  Logic'!$Y$9</definedName>
    <definedName name="TL_AL_NA" localSheetId="1">'[131]Top Lvl  Logic'!$X$9</definedName>
    <definedName name="TL_AL_NA_10" localSheetId="1">'[131]Top Lvl  Logic'!$X$9</definedName>
    <definedName name="TL_ALL" localSheetId="1">'[131]Top Lvl  Logic'!$U$8</definedName>
    <definedName name="TL_ALL_10" localSheetId="1">'[131]Top Lvl  Logic'!$U$8</definedName>
    <definedName name="TL_CO_01" localSheetId="1">'[131]Top Lvl  Logic'!$Z$13</definedName>
    <definedName name="TL_CO_01_10" localSheetId="1">'[131]Top Lvl  Logic'!$Z$13</definedName>
    <definedName name="TL_CO_12" localSheetId="1">'[131]Top Lvl  Logic'!$AA$13</definedName>
    <definedName name="TL_CO_12_10" localSheetId="1">'[131]Top Lvl  Logic'!$AA$13</definedName>
    <definedName name="TL_CO_23" localSheetId="1">'[131]Top Lvl  Logic'!$AB$13</definedName>
    <definedName name="TL_CO_23_10" localSheetId="1">'[131]Top Lvl  Logic'!$AB$13</definedName>
    <definedName name="TL_CO_34" localSheetId="1">'[131]Top Lvl  Logic'!$AC$13</definedName>
    <definedName name="TL_CO_34_10" localSheetId="1">'[131]Top Lvl  Logic'!$AC$13</definedName>
    <definedName name="TL_CO_45" localSheetId="1">'[131]Top Lvl  Logic'!$AD$13</definedName>
    <definedName name="TL_CO_45_10" localSheetId="1">'[131]Top Lvl  Logic'!$AD$13</definedName>
    <definedName name="TL_CO_56" localSheetId="1">'[131]Top Lvl  Logic'!$AE$13</definedName>
    <definedName name="TL_CO_56_10" localSheetId="1">'[131]Top Lvl  Logic'!$AE$13</definedName>
    <definedName name="TL_CO_G6" localSheetId="1">'[131]Top Lvl  Logic'!$AF$13</definedName>
    <definedName name="TL_CO_G6_10" localSheetId="1">'[131]Top Lvl  Logic'!$AF$13</definedName>
    <definedName name="TL_CO_L0" localSheetId="1">'[131]Top Lvl  Logic'!$Y$13</definedName>
    <definedName name="TL_CO_L0_10" localSheetId="1">'[131]Top Lvl  Logic'!$Y$13</definedName>
    <definedName name="TL_CO_NA" localSheetId="1">'[131]Top Lvl  Logic'!$X$13</definedName>
    <definedName name="TL_CO_NA_10" localSheetId="1">'[131]Top Lvl  Logic'!$X$13</definedName>
    <definedName name="TL_CON" localSheetId="1">'[131]Top Lvl  Logic'!$U$12</definedName>
    <definedName name="TL_CON_10" localSheetId="1">'[131]Top Lvl  Logic'!$U$12</definedName>
    <definedName name="TL_DPU" localSheetId="1">[131]Summary!$C$9</definedName>
    <definedName name="TL_DPU_10" localSheetId="1">[131]Summary!$C$9</definedName>
    <definedName name="TL_ID_01" localSheetId="1">'[131]Top Lvl  Logic'!$Z$8</definedName>
    <definedName name="TL_ID_01_10" localSheetId="1">'[131]Top Lvl  Logic'!$Z$8</definedName>
    <definedName name="TL_ID_12" localSheetId="1">'[131]Top Lvl  Logic'!$AA$8</definedName>
    <definedName name="TL_ID_12_10" localSheetId="1">'[131]Top Lvl  Logic'!$AA$8</definedName>
    <definedName name="TL_ID_23" localSheetId="1">'[131]Top Lvl  Logic'!$AB$8</definedName>
    <definedName name="TL_ID_23_10" localSheetId="1">'[131]Top Lvl  Logic'!$AB$8</definedName>
    <definedName name="TL_ID_34" localSheetId="1">'[131]Top Lvl  Logic'!$AC$8</definedName>
    <definedName name="TL_ID_34_10" localSheetId="1">'[131]Top Lvl  Logic'!$AC$8</definedName>
    <definedName name="TL_ID_45" localSheetId="1">'[131]Top Lvl  Logic'!$AD$8</definedName>
    <definedName name="TL_ID_45_10" localSheetId="1">'[131]Top Lvl  Logic'!$AD$8</definedName>
    <definedName name="TL_ID_56" localSheetId="1">'[131]Top Lvl  Logic'!$AE$8</definedName>
    <definedName name="TL_ID_56_10" localSheetId="1">'[131]Top Lvl  Logic'!$AE$8</definedName>
    <definedName name="TL_ID_G6" localSheetId="1">'[131]Top Lvl  Logic'!$AF$8</definedName>
    <definedName name="TL_ID_G6_10" localSheetId="1">'[131]Top Lvl  Logic'!$AF$8</definedName>
    <definedName name="TL_ID_L0" localSheetId="1">'[131]Top Lvl  Logic'!$Y$8</definedName>
    <definedName name="TL_ID_L0_10" localSheetId="1">'[131]Top Lvl  Logic'!$Y$8</definedName>
    <definedName name="TL_ID_NA" localSheetId="1">'[131]Top Lvl  Logic'!$X$8</definedName>
    <definedName name="TL_ID_NA_10" localSheetId="1">'[131]Top Lvl  Logic'!$X$8</definedName>
    <definedName name="TL_IDE" localSheetId="1">'[131]Top Lvl  Logic'!$U$7</definedName>
    <definedName name="TL_IDE_10" localSheetId="1">'[131]Top Lvl  Logic'!$U$7</definedName>
    <definedName name="TL_M" localSheetId="1">[131]Summary!$F$9</definedName>
    <definedName name="TL_M_10" localSheetId="1">[131]Summary!$F$9</definedName>
    <definedName name="TL_M_Opp" localSheetId="1">[131]Summary!$H$9</definedName>
    <definedName name="TL_M_Opp_10" localSheetId="1">[131]Summary!$H$9</definedName>
    <definedName name="TL_ME_01" localSheetId="1">'[131]Top Lvl  Logic'!$Z$11</definedName>
    <definedName name="TL_ME_01_10" localSheetId="1">'[131]Top Lvl  Logic'!$Z$11</definedName>
    <definedName name="TL_ME_12" localSheetId="1">'[131]Top Lvl  Logic'!$AA$11</definedName>
    <definedName name="TL_ME_12_10" localSheetId="1">'[131]Top Lvl  Logic'!$AA$11</definedName>
    <definedName name="TL_ME_23" localSheetId="1">'[131]Top Lvl  Logic'!$AB$11</definedName>
    <definedName name="TL_ME_23_10" localSheetId="1">'[131]Top Lvl  Logic'!$AB$11</definedName>
    <definedName name="TL_ME_34" localSheetId="1">'[131]Top Lvl  Logic'!$AC$11</definedName>
    <definedName name="TL_ME_34_10" localSheetId="1">'[131]Top Lvl  Logic'!$AC$11</definedName>
    <definedName name="TL_ME_45" localSheetId="1">'[131]Top Lvl  Logic'!$AD$11</definedName>
    <definedName name="TL_ME_45_10" localSheetId="1">'[131]Top Lvl  Logic'!$AD$11</definedName>
    <definedName name="TL_ME_56" localSheetId="1">'[131]Top Lvl  Logic'!$AE$11</definedName>
    <definedName name="TL_ME_56_10" localSheetId="1">'[131]Top Lvl  Logic'!$AE$11</definedName>
    <definedName name="TL_ME_G6" localSheetId="1">'[131]Top Lvl  Logic'!$AF$11</definedName>
    <definedName name="TL_ME_G6_10" localSheetId="1">'[131]Top Lvl  Logic'!$AF$11</definedName>
    <definedName name="TL_ME_L0" localSheetId="1">'[131]Top Lvl  Logic'!$Y$11</definedName>
    <definedName name="TL_ME_L0_10" localSheetId="1">'[131]Top Lvl  Logic'!$Y$11</definedName>
    <definedName name="TL_ME_NA" localSheetId="1">'[131]Top Lvl  Logic'!$X$11</definedName>
    <definedName name="TL_ME_NA_10" localSheetId="1">'[131]Top Lvl  Logic'!$X$11</definedName>
    <definedName name="TL_MEA" localSheetId="1">'[131]Top Lvl  Logic'!$U$10</definedName>
    <definedName name="TL_MEA_10" localSheetId="1">'[131]Top Lvl  Logic'!$U$10</definedName>
    <definedName name="TL_Opp" localSheetId="1">[131]Summary!$D$9</definedName>
    <definedName name="TL_Opp_10" localSheetId="1">[131]Summary!$D$9</definedName>
    <definedName name="TL_PR_01" localSheetId="1">'[131]Top Lvl  Logic'!$Z$10</definedName>
    <definedName name="TL_PR_01_10" localSheetId="1">'[131]Top Lvl  Logic'!$Z$10</definedName>
    <definedName name="TL_PR_12" localSheetId="1">'[131]Top Lvl  Logic'!$AA$10</definedName>
    <definedName name="TL_PR_12_10" localSheetId="1">'[131]Top Lvl  Logic'!$AA$10</definedName>
    <definedName name="TL_PR_23" localSheetId="1">'[131]Top Lvl  Logic'!$AB$10</definedName>
    <definedName name="TL_PR_23_10" localSheetId="1">'[131]Top Lvl  Logic'!$AB$10</definedName>
    <definedName name="TL_PR_34" localSheetId="1">'[131]Top Lvl  Logic'!$AC$10</definedName>
    <definedName name="TL_PR_34_10" localSheetId="1">'[131]Top Lvl  Logic'!$AC$10</definedName>
    <definedName name="TL_PR_45" localSheetId="1">'[131]Top Lvl  Logic'!$AD$10</definedName>
    <definedName name="TL_PR_45_10" localSheetId="1">'[131]Top Lvl  Logic'!$AD$10</definedName>
    <definedName name="TL_PR_56" localSheetId="1">'[131]Top Lvl  Logic'!$AE$10</definedName>
    <definedName name="TL_PR_56_10" localSheetId="1">'[131]Top Lvl  Logic'!$AE$10</definedName>
    <definedName name="TL_PR_G6" localSheetId="1">'[131]Top Lvl  Logic'!$AF$10</definedName>
    <definedName name="TL_PR_G6_10" localSheetId="1">'[131]Top Lvl  Logic'!$AF$10</definedName>
    <definedName name="TL_PR_L0" localSheetId="1">'[131]Top Lvl  Logic'!$Y$10</definedName>
    <definedName name="TL_PR_L0_10" localSheetId="1">'[131]Top Lvl  Logic'!$Y$10</definedName>
    <definedName name="TL_PR_NA" localSheetId="1">'[131]Top Lvl  Logic'!$X$10</definedName>
    <definedName name="TL_PR_NA_10" localSheetId="1">'[131]Top Lvl  Logic'!$X$10</definedName>
    <definedName name="TL_PRE" localSheetId="1">'[131]Top Lvl  Logic'!$U$9</definedName>
    <definedName name="TL_PRE_10" localSheetId="1">'[131]Top Lvl  Logic'!$U$9</definedName>
    <definedName name="TL_Total_M" localSheetId="1">[131]Summary!$G$9</definedName>
    <definedName name="TL_Total_M_10" localSheetId="1">[131]Summary!$G$9</definedName>
    <definedName name="TL_VA_01" localSheetId="1">'[131]Top Lvl  Logic'!$Z$12</definedName>
    <definedName name="TL_VA_01_10" localSheetId="1">'[131]Top Lvl  Logic'!$Z$12</definedName>
    <definedName name="TL_VA_12" localSheetId="1">'[131]Top Lvl  Logic'!$AA$12</definedName>
    <definedName name="TL_VA_12_10" localSheetId="1">'[131]Top Lvl  Logic'!$AA$12</definedName>
    <definedName name="TL_VA_23" localSheetId="1">'[131]Top Lvl  Logic'!$AB$12</definedName>
    <definedName name="TL_VA_23_10" localSheetId="1">'[131]Top Lvl  Logic'!$AB$12</definedName>
    <definedName name="TL_VA_34" localSheetId="1">'[131]Top Lvl  Logic'!$AC$12</definedName>
    <definedName name="TL_VA_34_10" localSheetId="1">'[131]Top Lvl  Logic'!$AC$12</definedName>
    <definedName name="TL_VA_45" localSheetId="1">'[131]Top Lvl  Logic'!$AD$12</definedName>
    <definedName name="TL_VA_45_10" localSheetId="1">'[131]Top Lvl  Logic'!$AD$12</definedName>
    <definedName name="TL_VA_56" localSheetId="1">'[131]Top Lvl  Logic'!$AE$12</definedName>
    <definedName name="TL_VA_56_10" localSheetId="1">'[131]Top Lvl  Logic'!$AE$12</definedName>
    <definedName name="TL_VA_G6" localSheetId="1">'[131]Top Lvl  Logic'!$AF$12</definedName>
    <definedName name="TL_VA_G6_10" localSheetId="1">'[131]Top Lvl  Logic'!$AF$12</definedName>
    <definedName name="TL_VA_L0" localSheetId="1">'[131]Top Lvl  Logic'!$Y$12</definedName>
    <definedName name="TL_VA_L0_10" localSheetId="1">'[131]Top Lvl  Logic'!$Y$12</definedName>
    <definedName name="TL_VA_NA" localSheetId="1">'[131]Top Lvl  Logic'!$X$12</definedName>
    <definedName name="TL_VA_NA_10" localSheetId="1">'[131]Top Lvl  Logic'!$X$12</definedName>
    <definedName name="TL_VAL" localSheetId="1">'[131]Top Lvl  Logic'!$U$11</definedName>
    <definedName name="TL_VAL_10" localSheetId="1">'[131]Top Lvl  Logic'!$U$11</definedName>
    <definedName name="TL_Zst" localSheetId="1">[131]Summary!$E$9</definedName>
    <definedName name="TL_Zst_10" localSheetId="1">[131]Summary!$E$9</definedName>
    <definedName name="Tolerance" localSheetId="1">#REF!</definedName>
    <definedName name="Tolerance_Range" localSheetId="1">#REF!</definedName>
    <definedName name="TOOL" localSheetId="1">#REF!</definedName>
    <definedName name="tools" localSheetId="1">#REF!</definedName>
    <definedName name="Total_Interest" localSheetId="1">#REF!</definedName>
    <definedName name="Total_Pay" localSheetId="1">#REF!</definedName>
    <definedName name="TOTAL_PLANNED_TEST_TIME" localSheetId="1">#REF!</definedName>
    <definedName name="TOTAL_PROG_YRS" localSheetId="1">#REF!</definedName>
    <definedName name="TotalCost" localSheetId="1">[129]Optimize!$L$16:$L$54</definedName>
    <definedName name="totalscrap" localSheetId="1">#REF!</definedName>
    <definedName name="TOUROKU" localSheetId="1">[32]WIBLE!$F$1</definedName>
    <definedName name="TP_12_SV" localSheetId="1">[98]Refrigerants!$B$14:$C$34</definedName>
    <definedName name="TP_134_SV" localSheetId="1">[98]Refrigerants!$K$14:$L$34</definedName>
    <definedName name="TP_CRDET" localSheetId="1">#REF!</definedName>
    <definedName name="Tray" localSheetId="1">[40]Spec!$B$18:$F$22</definedName>
    <definedName name="TRD" localSheetId="1">#REF!</definedName>
    <definedName name="TrialColumn" localSheetId="1">#REF!</definedName>
    <definedName name="triangle" localSheetId="1">#REF!</definedName>
    <definedName name="trisisclo" localSheetId="1" hidden="1">{#N/A,#N/A,TRUE,"Distribution";#N/A,#N/A,TRUE,"Fulfillment";#N/A,#N/A,TRUE,"Aged Backorders"}</definedName>
    <definedName name="TRQ" localSheetId="1">#REF!</definedName>
    <definedName name="tryui" localSheetId="1" hidden="1">{#N/A,#N/A,TRUE,"Distribution";#N/A,#N/A,TRUE,"Fulfillment";#N/A,#N/A,TRUE,"Aged Backorders"}</definedName>
    <definedName name="TS" localSheetId="1">#REF!</definedName>
    <definedName name="TSG" localSheetId="1">#REF!</definedName>
    <definedName name="TSG.Reg" localSheetId="1">#REF!</definedName>
    <definedName name="TSGa" localSheetId="1">#REF!</definedName>
    <definedName name="TSGame" localSheetId="1">#REF!</definedName>
    <definedName name="TSGe" localSheetId="1">#REF!</definedName>
    <definedName name="TSGo" localSheetId="1">[134]OGSum!$A$7</definedName>
    <definedName name="TSGw" localSheetId="1">#REF!</definedName>
    <definedName name="TSS" localSheetId="1">#REF!</definedName>
    <definedName name="tttttttt" localSheetId="1" hidden="1">{#N/A,#N/A,TRUE,"Distribution";#N/A,#N/A,TRUE,"Fulfillment";#N/A,#N/A,TRUE,"Aged Backorders"}</definedName>
    <definedName name="tttttttttttttttttttttttttt" localSheetId="1" hidden="1">{#N/A,#N/A,TRUE,"Distribution";#N/A,#N/A,TRUE,"Fulfillment";#N/A,#N/A,TRUE,"Aged Backorders"}</definedName>
    <definedName name="TVL_0020_R_1B" localSheetId="1">#REF!</definedName>
    <definedName name="tVP" localSheetId="1">#REF!</definedName>
    <definedName name="TwoMonthsBack" localSheetId="1">#REF!</definedName>
    <definedName name="ty" localSheetId="1">#REF!</definedName>
    <definedName name="Type" localSheetId="1">[49]EPR!$O$1:$O$8</definedName>
    <definedName name="TYU" localSheetId="1">#REF!</definedName>
    <definedName name="UAF_VP" localSheetId="1">#REF!</definedName>
    <definedName name="UAFoam" localSheetId="1">#REF!</definedName>
    <definedName name="UBS" localSheetId="1">#REF!</definedName>
    <definedName name="UCL" localSheetId="1">#REF!</definedName>
    <definedName name="UCLR" localSheetId="1">#REF!</definedName>
    <definedName name="UF_VP" localSheetId="1">#REF!</definedName>
    <definedName name="UFoam" localSheetId="1">#REF!</definedName>
    <definedName name="Unit_Years_Week" localSheetId="1">#REF!</definedName>
    <definedName name="upper_spec" localSheetId="1">#REF!</definedName>
    <definedName name="USD" localSheetId="1">'[111]UPPER BLOCK'!#REF!</definedName>
    <definedName name="v" localSheetId="1">#REF!</definedName>
    <definedName name="V04_" localSheetId="1">#REF!</definedName>
    <definedName name="V05_" localSheetId="1">#REF!</definedName>
    <definedName name="V06_" localSheetId="1">#REF!</definedName>
    <definedName name="V07_" localSheetId="1">#REF!</definedName>
    <definedName name="V08_" localSheetId="1">#REF!</definedName>
    <definedName name="V75_" localSheetId="1">#REF!</definedName>
    <definedName name="V78_" localSheetId="1">#REF!</definedName>
    <definedName name="V95_" localSheetId="1">#REF!</definedName>
    <definedName name="ValidBOMRange" localSheetId="1">#REF!</definedName>
    <definedName name="Value" localSheetId="1">[62]Chart!$A$19:$A$39</definedName>
    <definedName name="Values_Entered" localSheetId="1">IF('26年洗碗机费用指标到月测算汇总表 '!Loan_Amount*'26年洗碗机费用指标到月测算汇总表 '!Interest_Rate*'26年洗碗机费用指标到月测算汇总表 '!Loan_Years*'26年洗碗机费用指标到月测算汇总表 '!Loan_Start&gt;0,1,0)</definedName>
    <definedName name="vb" localSheetId="1">#REF!</definedName>
    <definedName name="vbn" localSheetId="1">#REF!</definedName>
    <definedName name="Ver." localSheetId="1">[75]產品基本信息!$B$3</definedName>
    <definedName name="vfb" localSheetId="1">#REF!</definedName>
    <definedName name="vg" localSheetId="1">#REF!</definedName>
    <definedName name="viv" localSheetId="1" hidden="1">{#N/A,#N/A,TRUE,"Distribution";#N/A,#N/A,TRUE,"Fulfillment";#N/A,#N/A,TRUE,"Aged Backorders"}</definedName>
    <definedName name="viva" localSheetId="1" hidden="1">{#N/A,#N/A,TRUE,"Distribution";#N/A,#N/A,TRUE,"Fulfillment";#N/A,#N/A,TRUE,"Aged Backorders"}</definedName>
    <definedName name="Volumes" localSheetId="1">[129]Optimize!$BK$16:$BN$54</definedName>
    <definedName name="VVV" localSheetId="1">#REF!</definedName>
    <definedName name="w" localSheetId="1">[54]SUM14ZC1!#REF!</definedName>
    <definedName name="WARRANTY" localSheetId="1">#REF!</definedName>
    <definedName name="we" localSheetId="1">#REF!</definedName>
    <definedName name="web_data" localSheetId="1">#REF!</definedName>
    <definedName name="weeeeeeee" localSheetId="1">#REF!</definedName>
    <definedName name="wegghj" localSheetId="1">#REF!</definedName>
    <definedName name="WeightCalcMatrix" localSheetId="1">[129]Optimize!$BP$16:$BS$54</definedName>
    <definedName name="werker" localSheetId="1">#REF!</definedName>
    <definedName name="werker1" localSheetId="1">#REF!</definedName>
    <definedName name="WERS" localSheetId="1">[49]Glossary!$B$36</definedName>
    <definedName name="white" localSheetId="1">[104]!white</definedName>
    <definedName name="wk18st13c" localSheetId="1">#REF!</definedName>
    <definedName name="wk18st13nc" localSheetId="1">#REF!</definedName>
    <definedName name="wk18st14c" localSheetId="1">#REF!</definedName>
    <definedName name="wk18st14nc" localSheetId="1">#REF!</definedName>
    <definedName name="wk18st15c" localSheetId="1">#REF!</definedName>
    <definedName name="wk18st15nc" localSheetId="1">#REF!</definedName>
    <definedName name="wk18st19c" localSheetId="1">#REF!</definedName>
    <definedName name="wk18st19nc" localSheetId="1">#REF!</definedName>
    <definedName name="wk18st20c" localSheetId="1">#REF!</definedName>
    <definedName name="wk18st20nc" localSheetId="1">#REF!</definedName>
    <definedName name="wk18st21c" localSheetId="1">#REF!</definedName>
    <definedName name="wk18st21nc" localSheetId="1">#REF!</definedName>
    <definedName name="wk18st25c" localSheetId="1">#REF!</definedName>
    <definedName name="wk18st25nc" localSheetId="1">#REF!</definedName>
    <definedName name="wk18st26c" localSheetId="1">#REF!</definedName>
    <definedName name="wk18st26nc" localSheetId="1">#REF!</definedName>
    <definedName name="wk18st27c" localSheetId="1">#REF!</definedName>
    <definedName name="wk18st27nc" localSheetId="1">#REF!</definedName>
    <definedName name="wk18st28c" localSheetId="1">#REF!</definedName>
    <definedName name="wk18st29c" localSheetId="1">#REF!</definedName>
    <definedName name="wk18st30c" localSheetId="1">#REF!</definedName>
    <definedName name="wk19st13c" localSheetId="1">#REF!</definedName>
    <definedName name="wk19st14c" localSheetId="1">#REF!</definedName>
    <definedName name="wk19st15c" localSheetId="1">#REF!</definedName>
    <definedName name="wk19st19c" localSheetId="1">#REF!</definedName>
    <definedName name="wk19st20c" localSheetId="1">#REF!</definedName>
    <definedName name="wk19st21c" localSheetId="1">#REF!</definedName>
    <definedName name="wk19st25c" localSheetId="1">#REF!</definedName>
    <definedName name="wk19st26c" localSheetId="1">#REF!</definedName>
    <definedName name="wk19st27c" localSheetId="1">#REF!</definedName>
    <definedName name="wk19st28c" localSheetId="1">#REF!</definedName>
    <definedName name="wk19st29c" localSheetId="1">#REF!</definedName>
    <definedName name="wk19st30c" localSheetId="1">#REF!</definedName>
    <definedName name="wk20st13c" localSheetId="1">#REF!</definedName>
    <definedName name="wk20st15c" localSheetId="1">#REF!</definedName>
    <definedName name="wk20st16c" localSheetId="1">#REF!</definedName>
    <definedName name="wk20st19c" localSheetId="1">#REF!</definedName>
    <definedName name="wk20st21c" localSheetId="1">#REF!</definedName>
    <definedName name="wk20st22c" localSheetId="1">#REF!</definedName>
    <definedName name="wk20st23c" localSheetId="1">#REF!</definedName>
    <definedName name="wk20st24c" localSheetId="1">#REF!</definedName>
    <definedName name="wk20st26c" localSheetId="1">#REF!</definedName>
    <definedName name="wk20st27c" localSheetId="1">#REF!</definedName>
    <definedName name="wk20st28c" localSheetId="1">#REF!</definedName>
    <definedName name="wk20st29c" localSheetId="1">#REF!</definedName>
    <definedName name="wk20st31c" localSheetId="1">#REF!</definedName>
    <definedName name="wk20st32c" localSheetId="1">#REF!</definedName>
    <definedName name="wk20st33c" localSheetId="1">#REF!</definedName>
    <definedName name="wk20st34c" localSheetId="1">#REF!</definedName>
    <definedName name="wk20st35c" localSheetId="1">#REF!</definedName>
    <definedName name="wk21st13c" localSheetId="1">#REF!</definedName>
    <definedName name="wk21st14c" localSheetId="1">#REF!</definedName>
    <definedName name="wk21st15c" localSheetId="1">#REF!</definedName>
    <definedName name="wk21st16c" localSheetId="1">#REF!</definedName>
    <definedName name="wk21st17c" localSheetId="1">#REF!</definedName>
    <definedName name="wk21st18c" localSheetId="1">#REF!</definedName>
    <definedName name="wk21st20c" localSheetId="1">#REF!</definedName>
    <definedName name="wk21st21c" localSheetId="1">#REF!</definedName>
    <definedName name="wk21st22c" localSheetId="1">#REF!</definedName>
    <definedName name="wk21st23c" localSheetId="1">#REF!</definedName>
    <definedName name="wk21st24c" localSheetId="1">#REF!</definedName>
    <definedName name="wk21st25c" localSheetId="1">#REF!</definedName>
    <definedName name="wk21st26c" localSheetId="1">#REF!</definedName>
    <definedName name="wk21st27c" localSheetId="1">#REF!</definedName>
    <definedName name="wk21st28c" localSheetId="1">#REF!</definedName>
    <definedName name="wk21st29c" localSheetId="1">#REF!</definedName>
    <definedName name="wk21st30c" localSheetId="1">#REF!</definedName>
    <definedName name="wk21st31c" localSheetId="1">#REF!</definedName>
    <definedName name="wk21st32c" localSheetId="1">#REF!</definedName>
    <definedName name="wk21st33c" localSheetId="1">#REF!</definedName>
    <definedName name="wk21st34c" localSheetId="1">#REF!</definedName>
    <definedName name="wk21st35c" localSheetId="1">#REF!</definedName>
    <definedName name="wk21st36c" localSheetId="1">#REF!</definedName>
    <definedName name="wk22st13c" localSheetId="1">#REF!</definedName>
    <definedName name="wk22st14c" localSheetId="1">#REF!</definedName>
    <definedName name="wk22st15c" localSheetId="1">#REF!</definedName>
    <definedName name="wk22st16c" localSheetId="1">#REF!</definedName>
    <definedName name="wk22st17c" localSheetId="1">#REF!</definedName>
    <definedName name="wk22st18c" localSheetId="1">#REF!</definedName>
    <definedName name="wk22st22c" localSheetId="1">#REF!</definedName>
    <definedName name="wk22st23c" localSheetId="1">#REF!</definedName>
    <definedName name="wk22st24c" localSheetId="1">#REF!</definedName>
    <definedName name="wk22st28c" localSheetId="1">#REF!</definedName>
    <definedName name="wk22st29c" localSheetId="1">#REF!</definedName>
    <definedName name="wk22st30c" localSheetId="1">#REF!</definedName>
    <definedName name="wk22st31c" localSheetId="1">#REF!</definedName>
    <definedName name="wk22st32c" localSheetId="1">#REF!</definedName>
    <definedName name="wk22st33c" localSheetId="1">#REF!</definedName>
    <definedName name="wk22st34c" localSheetId="1">#REF!</definedName>
    <definedName name="wk22st35c" localSheetId="1">#REF!</definedName>
    <definedName name="wk22st36c" localSheetId="1">#REF!</definedName>
    <definedName name="wk23st13c" localSheetId="1">#REF!</definedName>
    <definedName name="wk23st17c" localSheetId="1">#REF!</definedName>
    <definedName name="wk23st18c" localSheetId="1">#REF!</definedName>
    <definedName name="wk23st20c" localSheetId="1">#REF!</definedName>
    <definedName name="wk23st21c" localSheetId="1">#REF!</definedName>
    <definedName name="wk23st22c" localSheetId="1">#REF!</definedName>
    <definedName name="wk23st23c" localSheetId="1">#REF!</definedName>
    <definedName name="wk23st24c" localSheetId="1">#REF!</definedName>
    <definedName name="wk23st29c" localSheetId="1">#REF!</definedName>
    <definedName name="wk23st32c" localSheetId="1">#REF!</definedName>
    <definedName name="wk23st36c" localSheetId="1">#REF!</definedName>
    <definedName name="wk24st13c" localSheetId="1">#REF!</definedName>
    <definedName name="wk24st14c" localSheetId="1">#REF!</definedName>
    <definedName name="wk24st15c" localSheetId="1">#REF!</definedName>
    <definedName name="wk24st16c" localSheetId="1">#REF!</definedName>
    <definedName name="wk24st17c" localSheetId="1">#REF!</definedName>
    <definedName name="wk24st18c" localSheetId="1">#REF!</definedName>
    <definedName name="wk24st19c" localSheetId="1">#REF!</definedName>
    <definedName name="wk24st20c" localSheetId="1">#REF!</definedName>
    <definedName name="wk24st21c" localSheetId="1">#REF!</definedName>
    <definedName name="wk24st22c" localSheetId="1">#REF!</definedName>
    <definedName name="wk24st23c" localSheetId="1">#REF!</definedName>
    <definedName name="wk24st24c" localSheetId="1">#REF!</definedName>
    <definedName name="wk24st25c" localSheetId="1">#REF!</definedName>
    <definedName name="wk24st26c" localSheetId="1">#REF!</definedName>
    <definedName name="wk24st27c" localSheetId="1">#REF!</definedName>
    <definedName name="wk24st28c" localSheetId="1">#REF!</definedName>
    <definedName name="wk24st29c" localSheetId="1">#REF!</definedName>
    <definedName name="wk24st30c" localSheetId="1">#REF!</definedName>
    <definedName name="wk24st31c" localSheetId="1">#REF!</definedName>
    <definedName name="wk24st32c" localSheetId="1">#REF!</definedName>
    <definedName name="wk24st33c" localSheetId="1">#REF!</definedName>
    <definedName name="wk24st34c" localSheetId="1">#REF!</definedName>
    <definedName name="wk24st35c" localSheetId="1">#REF!</definedName>
    <definedName name="wk24st36c" localSheetId="1">#REF!</definedName>
    <definedName name="wk25st13c" localSheetId="1">#REF!</definedName>
    <definedName name="wk25st14c" localSheetId="1">#REF!</definedName>
    <definedName name="wk25st15c" localSheetId="1">#REF!</definedName>
    <definedName name="wk25st16c" localSheetId="1">#REF!</definedName>
    <definedName name="wk25st17c" localSheetId="1">#REF!</definedName>
    <definedName name="wk25st18c" localSheetId="1">#REF!</definedName>
    <definedName name="wk25st21c" localSheetId="1">#REF!</definedName>
    <definedName name="wk25st23c" localSheetId="1">#REF!</definedName>
    <definedName name="wk25st24c" localSheetId="1">#REF!</definedName>
    <definedName name="wk25st25c" localSheetId="1">#REF!</definedName>
    <definedName name="wk25st26c" localSheetId="1">#REF!</definedName>
    <definedName name="wk25st27c" localSheetId="1">#REF!</definedName>
    <definedName name="wk25st28c" localSheetId="1">#REF!</definedName>
    <definedName name="wk25st29c" localSheetId="1">#REF!</definedName>
    <definedName name="wk25st30c" localSheetId="1">#REF!</definedName>
    <definedName name="wk25st31c" localSheetId="1">#REF!</definedName>
    <definedName name="wk25st32c" localSheetId="1">#REF!</definedName>
    <definedName name="wk25st33c" localSheetId="1">#REF!</definedName>
    <definedName name="wk25st34c" localSheetId="1">#REF!</definedName>
    <definedName name="wk25st35c" localSheetId="1">#REF!</definedName>
    <definedName name="wk25st36c" localSheetId="1">#REF!</definedName>
    <definedName name="wk26st13c" localSheetId="1">#REF!</definedName>
    <definedName name="wk26st14c" localSheetId="1">#REF!</definedName>
    <definedName name="wk26st16c" localSheetId="1">#REF!</definedName>
    <definedName name="wk26st19c" localSheetId="1">#REF!</definedName>
    <definedName name="wk26st20c" localSheetId="1">#REF!</definedName>
    <definedName name="wk26st21c" localSheetId="1">#REF!</definedName>
    <definedName name="wk26st22c" localSheetId="1">#REF!</definedName>
    <definedName name="wk26st23c" localSheetId="1">#REF!</definedName>
    <definedName name="wk26st24c" localSheetId="1">#REF!</definedName>
    <definedName name="wk26st25c" localSheetId="1">#REF!</definedName>
    <definedName name="wk26st26c" localSheetId="1">#REF!</definedName>
    <definedName name="wk26st27c" localSheetId="1">#REF!</definedName>
    <definedName name="wk26st28c" localSheetId="1">#REF!</definedName>
    <definedName name="wk26st29c" localSheetId="1">#REF!</definedName>
    <definedName name="wk26st30c" localSheetId="1">#REF!</definedName>
    <definedName name="wk26st31c" localSheetId="1">#REF!</definedName>
    <definedName name="wk26st32c" localSheetId="1">#REF!</definedName>
    <definedName name="wk26st33c" localSheetId="1">#REF!</definedName>
    <definedName name="wk26st34c" localSheetId="1">#REF!</definedName>
    <definedName name="wk26st35c" localSheetId="1">#REF!</definedName>
    <definedName name="wk26st36c" localSheetId="1">#REF!</definedName>
    <definedName name="wk27st13c" localSheetId="1">#REF!</definedName>
    <definedName name="wk27st14c" localSheetId="1">#REF!</definedName>
    <definedName name="wk27st15c" localSheetId="1">#REF!</definedName>
    <definedName name="wk27st16c" localSheetId="1">#REF!</definedName>
    <definedName name="wk27st17c" localSheetId="1">#REF!</definedName>
    <definedName name="wk27st18c" localSheetId="1">#REF!</definedName>
    <definedName name="wk27st19c" localSheetId="1">#REF!</definedName>
    <definedName name="wk27st20c" localSheetId="1">#REF!</definedName>
    <definedName name="wk27st21c" localSheetId="1">#REF!</definedName>
    <definedName name="wk27st22c" localSheetId="1">#REF!</definedName>
    <definedName name="wk27st23c" localSheetId="1">#REF!</definedName>
    <definedName name="wk27st24c" localSheetId="1">#REF!</definedName>
    <definedName name="wk27st25c" localSheetId="1">#REF!</definedName>
    <definedName name="wk27st26c" localSheetId="1">#REF!</definedName>
    <definedName name="wk27st27c" localSheetId="1">#REF!</definedName>
    <definedName name="wk27st28c" localSheetId="1">#REF!</definedName>
    <definedName name="wk27st31c" localSheetId="1">#REF!</definedName>
    <definedName name="wk27st32c" localSheetId="1">#REF!</definedName>
    <definedName name="wk27st33c" localSheetId="1">#REF!</definedName>
    <definedName name="wk27st34c" localSheetId="1">#REF!</definedName>
    <definedName name="wk27st35c" localSheetId="1">#REF!</definedName>
    <definedName name="wk27st36c" localSheetId="1">#REF!</definedName>
    <definedName name="wk28st15c" localSheetId="1">#REF!</definedName>
    <definedName name="wk28st16c" localSheetId="1">#REF!</definedName>
    <definedName name="wk28st17c" localSheetId="1">#REF!</definedName>
    <definedName name="wk28st18c" localSheetId="1">#REF!</definedName>
    <definedName name="wk28st19c" localSheetId="1">#REF!</definedName>
    <definedName name="wk28st20c" localSheetId="1">#REF!</definedName>
    <definedName name="wk28st21c" localSheetId="1">#REF!</definedName>
    <definedName name="wk28st22c" localSheetId="1">#REF!</definedName>
    <definedName name="wk28st23c" localSheetId="1">#REF!</definedName>
    <definedName name="wk28st24c" localSheetId="1">#REF!</definedName>
    <definedName name="wk28st25c" localSheetId="1">#REF!</definedName>
    <definedName name="wk28st26c" localSheetId="1">#REF!</definedName>
    <definedName name="wk28st27c" localSheetId="1">#REF!</definedName>
    <definedName name="wk28st28c" localSheetId="1">#REF!</definedName>
    <definedName name="wk28st29c" localSheetId="1">#REF!</definedName>
    <definedName name="wk28st30c" localSheetId="1">#REF!</definedName>
    <definedName name="wk28st31c" localSheetId="1">#REF!</definedName>
    <definedName name="wk28st32c" localSheetId="1">#REF!</definedName>
    <definedName name="wk28st33c" localSheetId="1">#REF!</definedName>
    <definedName name="wk28st34c" localSheetId="1">#REF!</definedName>
    <definedName name="wk29st14c" localSheetId="1">#REF!</definedName>
    <definedName name="wk29st15c" localSheetId="1">#REF!</definedName>
    <definedName name="wk29st16c" localSheetId="1">#REF!</definedName>
    <definedName name="wk29st20c" localSheetId="1">#REF!</definedName>
    <definedName name="wk29st21c" localSheetId="1">#REF!</definedName>
    <definedName name="wk29st25c" localSheetId="1">#REF!</definedName>
    <definedName name="wk29st26c" localSheetId="1">#REF!</definedName>
    <definedName name="wk29st29c" localSheetId="1">#REF!</definedName>
    <definedName name="wk29st32c" localSheetId="1">#REF!</definedName>
    <definedName name="wk29st33c" localSheetId="1">#REF!</definedName>
    <definedName name="wk29st34c" localSheetId="1">#REF!</definedName>
    <definedName name="wk29st35c" localSheetId="1">#REF!</definedName>
    <definedName name="wk29st36c" localSheetId="1">#REF!</definedName>
    <definedName name="wk30st14c" localSheetId="1">#REF!</definedName>
    <definedName name="wk30st16c" localSheetId="1">#REF!</definedName>
    <definedName name="wk30st20c" localSheetId="1">#REF!</definedName>
    <definedName name="wk30st21c" localSheetId="1">#REF!</definedName>
    <definedName name="wk30st23c" localSheetId="1">#REF!</definedName>
    <definedName name="wk30st25c" localSheetId="1">#REF!</definedName>
    <definedName name="wk30st28c" localSheetId="1">#REF!</definedName>
    <definedName name="wk30st29c" localSheetId="1">#REF!</definedName>
    <definedName name="wk31st15c" localSheetId="1">#REF!</definedName>
    <definedName name="wk31st19c" localSheetId="1">#REF!</definedName>
    <definedName name="wk31st20c" localSheetId="1">#REF!</definedName>
    <definedName name="wk31st22c" localSheetId="1">#REF!</definedName>
    <definedName name="wk31st23c" localSheetId="1">#REF!</definedName>
    <definedName name="wk31st24c" localSheetId="1">#REF!</definedName>
    <definedName name="wk31st27c" localSheetId="1">#REF!</definedName>
    <definedName name="wk31st30c" localSheetId="1">#REF!</definedName>
    <definedName name="wk32st13c" localSheetId="1">#REF!</definedName>
    <definedName name="wk32st21c" localSheetId="1">#REF!</definedName>
    <definedName name="wk32st26c" localSheetId="1">#REF!</definedName>
    <definedName name="wk32st28c" localSheetId="1">#REF!</definedName>
    <definedName name="wk32st29c" localSheetId="1">#REF!</definedName>
    <definedName name="wk32st30c" localSheetId="1">#REF!</definedName>
    <definedName name="wk32st31c" localSheetId="1">#REF!</definedName>
    <definedName name="wk32st32c" localSheetId="1">#REF!</definedName>
    <definedName name="wk32st33c" localSheetId="1">#REF!</definedName>
    <definedName name="wk32st34c" localSheetId="1">#REF!</definedName>
    <definedName name="wk32st35c" localSheetId="1">#REF!</definedName>
    <definedName name="wk32st36c" localSheetId="1">#REF!</definedName>
    <definedName name="wk33st14c" localSheetId="1">#REF!</definedName>
    <definedName name="wk33st31c" localSheetId="1">#REF!</definedName>
    <definedName name="wlw" localSheetId="1">#REF!</definedName>
    <definedName name="WM99_APD" localSheetId="1">#REF!</definedName>
    <definedName name="WM99_EMEA" localSheetId="1">#REF!</definedName>
    <definedName name="WM99_GCD" localSheetId="1">#REF!</definedName>
    <definedName name="WM99_JP" localSheetId="1">#REF!</definedName>
    <definedName name="WM99_LA" localSheetId="1">#REF!</definedName>
    <definedName name="WM99_NA" localSheetId="1">#REF!</definedName>
    <definedName name="WORK" localSheetId="1">#REF!</definedName>
    <definedName name="wrn.AugFlsh." localSheetId="1" hidden="1">{"PG1",#N/A,FALSE,"AugFlashTemplate";"PG2",#N/A,FALSE,"AugFlashTemplate"}</definedName>
    <definedName name="wrn.jes" localSheetId="1" hidden="1">{#N/A,#N/A,TRUE,"Out-Month "}</definedName>
    <definedName name="wrn.jes." localSheetId="1" hidden="1">{#N/A,#N/A,TRUE,"Out-Month "}</definedName>
    <definedName name="wrn.jesadakorn" localSheetId="1" hidden="1">{#N/A,#N/A,TRUE,"Sheet1";#N/A,#N/A,TRUE,"Sheet1";#N/A,#N/A,TRUE,"Sheet1";#N/A,#N/A,TRUE,"Sheet1";#N/A,#N/A,TRUE,"Sheet1"}</definedName>
    <definedName name="wrn.JESADAKORN." localSheetId="1" hidden="1">{#N/A,#N/A,TRUE,"Sheet1";#N/A,#N/A,TRUE,"Sheet1";#N/A,#N/A,TRUE,"Sheet1";#N/A,#N/A,TRUE,"Sheet1";#N/A,#N/A,TRUE,"Sheet1"}</definedName>
    <definedName name="wrn.PF1125" localSheetId="1" hidden="1">{#N/A,#N/A,FALSE,"Signature Page";#N/A,#N/A,FALSE,"Revision Summary";#N/A,#N/A,FALSE,"PROCESS FLOW";#N/A,#N/A,FALSE,"FMEA Worksheet"}</definedName>
    <definedName name="wrn.PF1125." localSheetId="1" hidden="1">{#N/A,#N/A,FALSE,"Signature Page";#N/A,#N/A,FALSE,"Revision Summary";#N/A,#N/A,FALSE,"PROCESS FLOW";#N/A,#N/A,FALSE,"FMEA Worksheet"}</definedName>
    <definedName name="wrn.pf1125.fd" localSheetId="1" hidden="1">{#N/A,#N/A,FALSE,"Signature Page";#N/A,#N/A,FALSE,"Revision Summary";#N/A,#N/A,FALSE,"PROCESS FLOW";#N/A,#N/A,FALSE,"FMEA Worksheet"}</definedName>
    <definedName name="wrn.QTR._.1._.LOOK." localSheetId="1" hidden="1">{"WSQ1",#N/A,FALSE,"WRK P&amp;L -Qtr";"Q1ECG",#N/A,FALSE,"ECG P&amp;L -Qtr";"SRVQ1",#N/A,FALSE,"Server P&amp;L -Qtr";"Q1OPT",#N/A,FALSE,"Server Options P&amp;L -Qtr";"SOPSQ1",#N/A,FALSE,"SOPs P&amp;L -Qtr"}</definedName>
    <definedName name="wrn.SHIPMENTS." localSheetId="1" hidden="1">{#N/A,#N/A,FALSE,"JANLN2"}</definedName>
    <definedName name="wrn.TEST." localSheetId="1" hidden="1">{"USAGE",#N/A,FALSE,"USAGE (2)"}</definedName>
    <definedName name="Wtd_Merit" localSheetId="1">#REF!</definedName>
    <definedName name="ww" localSheetId="1">#REF!</definedName>
    <definedName name="ww.augflsh" localSheetId="1" hidden="1">{"PG1",#N/A,FALSE,"AugFlashTemplate";"PG2",#N/A,FALSE,"AugFlashTemplate"}</definedName>
    <definedName name="WWops" localSheetId="1">#REF!</definedName>
    <definedName name="wwtr" localSheetId="1" hidden="1">{#N/A,#N/A,TRUE,"Distribution";#N/A,#N/A,TRUE,"Fulfillment";#N/A,#N/A,TRUE,"Aged Backorders"}</definedName>
    <definedName name="www" localSheetId="1">#REF!</definedName>
    <definedName name="x" localSheetId="1">'[123]#BEZUG'!$A$16172</definedName>
    <definedName name="x_doublebar" localSheetId="1">#REF!</definedName>
    <definedName name="X05_" localSheetId="1">#REF!</definedName>
    <definedName name="X06_" localSheetId="1">#REF!</definedName>
    <definedName name="X72H058LineDft" localSheetId="1">#REF!</definedName>
    <definedName name="X72H058TotOkNo" localSheetId="1">#REF!</definedName>
    <definedName name="X75E018LineDft" localSheetId="1">#REF!</definedName>
    <definedName name="X75E018TotOkNo" localSheetId="1">#REF!</definedName>
    <definedName name="XbarDiff" localSheetId="1">#REF!</definedName>
    <definedName name="Xbars" localSheetId="1">#REF!</definedName>
    <definedName name="XbarsA" localSheetId="1">#REF!</definedName>
    <definedName name="XbarsB" localSheetId="1">#REF!</definedName>
    <definedName name="XbarsC" localSheetId="1">#REF!</definedName>
    <definedName name="xc" localSheetId="1">#REF!</definedName>
    <definedName name="xcnjwkmkdeolc" localSheetId="1">#REF!</definedName>
    <definedName name="xdh" localSheetId="1" hidden="1">{#N/A,#N/A,TRUE,"Distribution";#N/A,#N/A,TRUE,"Fulfillment";#N/A,#N/A,TRUE,"Aged Backorders"}</definedName>
    <definedName name="xh" localSheetId="1" hidden="1">{#N/A,#N/A,TRUE,"Distribution";#N/A,#N/A,TRUE,"Fulfillment";#N/A,#N/A,TRUE,"Aged Backorders"}</definedName>
    <definedName name="xiao" localSheetId="1">#REF!</definedName>
    <definedName name="xin" localSheetId="1">#REF!</definedName>
    <definedName name="xinghaojingyingti" localSheetId="1">#REF!</definedName>
    <definedName name="XPRESS" localSheetId="1">#REF!</definedName>
    <definedName name="XPRESSSF" localSheetId="1">#REF!</definedName>
    <definedName name="XTEST" localSheetId="1" hidden="1">{#N/A,#N/A,FALSE,"JANLN2"}</definedName>
    <definedName name="xy" localSheetId="1">'[123]#BEZUG'!$A$16172</definedName>
    <definedName name="xyy" localSheetId="1">'[123]#BEZUG'!$A$8612</definedName>
    <definedName name="xz" localSheetId="1">#REF!</definedName>
    <definedName name="Y75E013TotOkNo" localSheetId="1">#REF!</definedName>
    <definedName name="Y75E013TotSftNo" localSheetId="1">#REF!</definedName>
    <definedName name="YCKO" localSheetId="1">#REF!</definedName>
    <definedName name="YEAR" localSheetId="1">#REF!</definedName>
    <definedName name="Year_Rev_GM" localSheetId="1">#REF!</definedName>
    <definedName name="Yearly_Prod._M" localSheetId="1">[129]Optimize!$AB$58</definedName>
    <definedName name="YesFormula" localSheetId="1">#REF!</definedName>
    <definedName name="YL" localSheetId="1">#REF!</definedName>
    <definedName name="yoy" localSheetId="1">'[38]Comet yoy'!$A:$IV</definedName>
    <definedName name="yoy_col_match" localSheetId="1">'[38]Comet yoy'!$A$2:$IV$2</definedName>
    <definedName name="yoy_row_match" localSheetId="1">'[38]Comet yoy'!$A$1:$A$65536</definedName>
    <definedName name="yoyo" localSheetId="1" hidden="1">{#N/A,#N/A,TRUE,"Distribution";#N/A,#N/A,TRUE,"Fulfillment";#N/A,#N/A,TRUE,"Aged Backorders"}</definedName>
    <definedName name="YR_GT_9908" localSheetId="1">#REF!</definedName>
    <definedName name="YrFnPull" localSheetId="1">#REF!</definedName>
    <definedName name="YRS_of_benefit" localSheetId="1">'[47]Program Inputs'!$C$17</definedName>
    <definedName name="YSKIM" localSheetId="1">#REF!</definedName>
    <definedName name="YSLEE" localSheetId="1">#REF!</definedName>
    <definedName name="YWCHO" localSheetId="1">#REF!</definedName>
    <definedName name="YY" localSheetId="1">#REF!</definedName>
    <definedName name="YYYYY" localSheetId="1">#REF!</definedName>
    <definedName name="yyyyyyyyy" localSheetId="1" hidden="1">{#N/A,#N/A,TRUE,"Distribution";#N/A,#N/A,TRUE,"Fulfillment";#N/A,#N/A,TRUE,"Aged Backorders"}</definedName>
    <definedName name="z" localSheetId="1">#REF!</definedName>
    <definedName name="Z_06F09077_BC0A_4AA8_91FD_6B0C1D8C2ACC_.wvu.Cols" localSheetId="1" hidden="1">#REF!,#REF!,#REF!,#REF!</definedName>
    <definedName name="Z_06F09077_BC0A_4AA8_91FD_6B0C1D8C2ACC_.wvu.FilterData" localSheetId="1" hidden="1">#REF!</definedName>
    <definedName name="Z_673E9BB3_A2C0_4706_981F_F3580A480104_.wvu.FilterData" localSheetId="1" hidden="1">#REF!</definedName>
    <definedName name="ZA" localSheetId="1">#REF!</definedName>
    <definedName name="zaw" localSheetId="1">#REF!</definedName>
    <definedName name="zb" localSheetId="1">#REF!</definedName>
    <definedName name="zd" localSheetId="1">#REF!</definedName>
    <definedName name="zeitbe" localSheetId="1">#REF!</definedName>
    <definedName name="zeitbe1" localSheetId="1">#REF!</definedName>
    <definedName name="zeitbeschr" localSheetId="1">#REF!</definedName>
    <definedName name="zeiten" localSheetId="1">#REF!</definedName>
    <definedName name="zeiten1" localSheetId="1">#REF!</definedName>
    <definedName name="ZeitenBE" localSheetId="1">#REF!</definedName>
    <definedName name="ZF" localSheetId="1">#REF!</definedName>
    <definedName name="zhjvhah" localSheetId="1" hidden="1">{#N/A,#N/A,TRUE,"Distribution";#N/A,#N/A,TRUE,"Fulfillment";#N/A,#N/A,TRUE,"Aged Backorders"}</definedName>
    <definedName name="zsc" localSheetId="1">#REF!</definedName>
    <definedName name="zx" localSheetId="1">#REF!</definedName>
    <definedName name="zxxcd" localSheetId="1">'[123]#BEZUG'!#REF!</definedName>
    <definedName name="ZZ" localSheetId="1">#REF!</definedName>
    <definedName name="ZZZ" localSheetId="1">#REF!</definedName>
    <definedName name="ああ" localSheetId="1">#REF!</definedName>
    <definedName name="キベツ台数" localSheetId="1">#REF!</definedName>
    <definedName name="く" localSheetId="1" hidden="1">{"'打点割り振り (2)'!$A$1:$G$35"}</definedName>
    <definedName name="クエリ2" localSheetId="1">#REF!</definedName>
    <definedName name="ｽｸﾗｯﾌﾟ1" localSheetId="1">#REF!</definedName>
    <definedName name="ｽｸﾗｯﾌﾟ2" localSheetId="1">#REF!</definedName>
    <definedName name="ﾌﾞﾂﾘｭｳB" localSheetId="1">#REF!</definedName>
    <definedName name="ﾌﾞﾂﾘｭｳU" localSheetId="1">#REF!</definedName>
    <definedName name="ﾛｳﾑﾋB" localSheetId="1">#REF!</definedName>
    <definedName name="ﾛｳﾑﾋU" localSheetId="1">#REF!</definedName>
    <definedName name="เดฟเ" localSheetId="1">#REF!</definedName>
    <definedName name="กกกก" localSheetId="1">[40]Spec!$B$48:$F$50</definedName>
    <definedName name="ดกฟด" localSheetId="1" hidden="1">{#N/A,#N/A,FALSE,"Signature Page";#N/A,#N/A,FALSE,"Revision Summary";#N/A,#N/A,FALSE,"PROCESS FLOW";#N/A,#N/A,FALSE,"FMEA Worksheet"}</definedName>
    <definedName name="หดเห" localSheetId="1" hidden="1">{#N/A,#N/A,TRUE,"Out-Month "}</definedName>
    <definedName name="阿" localSheetId="1">#REF!</definedName>
    <definedName name="啊啊啊" localSheetId="1" hidden="1">{#N/A,#N/A,TRUE,"Distribution";#N/A,#N/A,TRUE,"Fulfillment";#N/A,#N/A,TRUE,"Aged Backorders"}</definedName>
    <definedName name="按照" localSheetId="1">'[124]4 审核发现描述'!#REF!</definedName>
    <definedName name="暗暗" localSheetId="1">#REF!</definedName>
    <definedName name="凹陷" localSheetId="1">#REF!</definedName>
    <definedName name="板厚database" localSheetId="1">#REF!</definedName>
    <definedName name="板厚databaseei" localSheetId="1">#REF!</definedName>
    <definedName name="冰箱" localSheetId="1">#REF!</definedName>
    <definedName name="采购订单序时簿" localSheetId="1">#REF!</definedName>
    <definedName name="策略11111" localSheetId="1">#REF!</definedName>
    <definedName name="策略1234" localSheetId="1">#REF!</definedName>
    <definedName name="产品来源1" localSheetId="1">#REF!</definedName>
    <definedName name="成本2" localSheetId="1">'[124]4 审核发现描述'!#REF!</definedName>
    <definedName name="成本21" localSheetId="1">'[124]4 审核发现描述'!#REF!</definedName>
    <definedName name="급수" localSheetId="1">#REF!</definedName>
    <definedName name="大连空调" localSheetId="1">#REF!</definedName>
    <definedName name="的" localSheetId="1">#REF!</definedName>
    <definedName name="的输入法" localSheetId="1">#REF!</definedName>
    <definedName name="电厨" localSheetId="1">#REF!</definedName>
    <definedName name="电商新机会" localSheetId="1">#REF!</definedName>
    <definedName name="定单" localSheetId="1">#REF!</definedName>
    <definedName name="呃呃呃" localSheetId="1">#REF!</definedName>
    <definedName name="二" localSheetId="1">#REF!</definedName>
    <definedName name="二级计划执行1" localSheetId="1" hidden="1">{#N/A,#N/A,TRUE,"Distribution";#N/A,#N/A,TRUE,"Fulfillment";#N/A,#N/A,TRUE,"Aged Backorders"}</definedName>
    <definedName name="反面泛用機著裝零件" localSheetId="1">#REF!</definedName>
    <definedName name="返品申告" localSheetId="1">#REF!</definedName>
    <definedName name="个" localSheetId="1">#REF!</definedName>
    <definedName name="更名" localSheetId="1">#REF!</definedName>
    <definedName name="更名2" localSheetId="1">#REF!</definedName>
    <definedName name="工程不良" localSheetId="1">'[124]4 审核发现描述'!#REF!</definedName>
    <definedName name="工程不良11.17_B9" localSheetId="1">#REF!</definedName>
    <definedName name="工作" localSheetId="1">#REF!</definedName>
    <definedName name="古" localSheetId="1">#REF!</definedName>
    <definedName name="贵州" localSheetId="1">#REF!</definedName>
    <definedName name="国美" localSheetId="1">#REF!</definedName>
    <definedName name="海尔CCT_青岛_通讯有限公司" localSheetId="1">#REF!</definedName>
    <definedName name="海尔通讯产品2005_1到2005_7经营费用工贸费用预算完成总结汇总" localSheetId="1">#REF!</definedName>
    <definedName name="合肥" localSheetId="1">#REF!</definedName>
    <definedName name="合肥波轮" localSheetId="1">#REF!</definedName>
    <definedName name="汇总" localSheetId="1">#REF!</definedName>
    <definedName name="火" localSheetId="1">#REF!</definedName>
    <definedName name="记损统计表3" localSheetId="1">#REF!</definedName>
    <definedName name="家居生态" localSheetId="1">#REF!</definedName>
    <definedName name="見積依頼" localSheetId="1">#REF!</definedName>
    <definedName name="胶南" localSheetId="1">#REF!</definedName>
    <definedName name="胶州" localSheetId="1">#REF!</definedName>
    <definedName name="解雄偉" localSheetId="1">#REF!</definedName>
    <definedName name="金" localSheetId="1">#REF!</definedName>
    <definedName name="进度" localSheetId="1">#REF!</definedName>
    <definedName name="京东" localSheetId="1">#REF!</definedName>
    <definedName name="就3" localSheetId="1">#REF!</definedName>
    <definedName name="烤箱" localSheetId="1">[84]数据输入!#REF!</definedName>
    <definedName name="空调" localSheetId="1">#REF!</definedName>
    <definedName name="奎" localSheetId="1">#REF!</definedName>
    <definedName name="冷柜" localSheetId="1">#REF!</definedName>
    <definedName name="联盟" localSheetId="1">#REF!</definedName>
    <definedName name="도면" localSheetId="1">#REF!</definedName>
    <definedName name="模具数量分区" localSheetId="1">IF('26年洗碗机费用指标到月测算汇总表 '!Loan_Amount*'26年洗碗机费用指标到月测算汇总表 '!Interest_Rate*'26年洗碗机费用指标到月测算汇总表 '!Loan_Years*'26年洗碗机费用指标到月测算汇总表 '!Loan_Start&gt;0,1,0)</definedName>
    <definedName name="模块自定义模板2020.12.12" localSheetId="1">OFFSET('26年洗碗机费用指标到月测算汇总表 '!Full_Print,0,0,'26年洗碗机费用指标到月测算汇总表 '!Last_Row)</definedName>
    <definedName name="木" localSheetId="1">#REF!</definedName>
    <definedName name="期初餘額" localSheetId="1">#REF!</definedName>
    <definedName name="企画書" localSheetId="1" hidden="1">{"'打点割り振り (2)'!$A$1:$G$35"}</definedName>
    <definedName name="青岛" localSheetId="1">#REF!</definedName>
    <definedName name="青岛波轮" localSheetId="1">#REF!</definedName>
    <definedName name="青岛滚筒" localSheetId="1">#REF!</definedName>
    <definedName name="区位" localSheetId="1">#REF!</definedName>
    <definedName name="取消" localSheetId="1" hidden="1">{#N/A,#N/A,TRUE,"Distribution";#N/A,#N/A,TRUE,"Fulfillment";#N/A,#N/A,TRUE,"Aged Backorders"}</definedName>
    <definedName name="日" localSheetId="1">'[124]4 审核发现描述'!#REF!</definedName>
    <definedName name="设备价格总价" localSheetId="1">#REF!</definedName>
    <definedName name="省人维度" localSheetId="1">#REF!</definedName>
    <definedName name="数据" localSheetId="1">#REF!</definedName>
    <definedName name="数据1" localSheetId="1">#REF!</definedName>
    <definedName name="水" localSheetId="1">#REF!</definedName>
    <definedName name="顺德" localSheetId="1">#REF!</definedName>
    <definedName name="苏宁" localSheetId="1">#REF!</definedName>
    <definedName name="台账" localSheetId="1">#REF!</definedName>
    <definedName name="台账2" localSheetId="1">#REF!</definedName>
    <definedName name="特冰" localSheetId="1">#REF!</definedName>
    <definedName name="天猫" localSheetId="1">#REF!</definedName>
    <definedName name="天域" localSheetId="1">[86]数据输入!#REF!</definedName>
    <definedName name="停机" localSheetId="1">#REF!</definedName>
    <definedName name="ㅁㅁ" localSheetId="1">#REF!</definedName>
    <definedName name="ㅁㅁㅁ" localSheetId="1">#REF!</definedName>
    <definedName name="推进" localSheetId="1">#REF!</definedName>
    <definedName name="万达女" localSheetId="1">[86]数据输入!#REF!</definedName>
    <definedName name="五线" localSheetId="1">#REF!</definedName>
    <definedName name="五线措施" localSheetId="1">#REF!</definedName>
    <definedName name="五线改善措施" localSheetId="1">#REF!</definedName>
    <definedName name="五星" localSheetId="1">#REF!</definedName>
    <definedName name="洗涤" localSheetId="1">#REF!</definedName>
    <definedName name="洗衣机" localSheetId="1">#REF!</definedName>
    <definedName name="线体" localSheetId="1">#REF!</definedName>
    <definedName name="销量" localSheetId="1">#REF!</definedName>
    <definedName name="心" localSheetId="1">#REF!</definedName>
    <definedName name="新" localSheetId="1">#REF!</definedName>
    <definedName name="新1" localSheetId="1">#REF!</definedName>
    <definedName name="新規" localSheetId="1" hidden="1">{"'打点割り振り (2)'!$A$1:$G$35"}</definedName>
    <definedName name="选择" localSheetId="1">#REF!</definedName>
    <definedName name="烟机" localSheetId="1">[84]数据输入!#REF!</definedName>
    <definedName name="陽烈1" localSheetId="1">#REF!</definedName>
    <definedName name="楊烈" localSheetId="1">#REF!</definedName>
    <definedName name="一线" localSheetId="1">#REF!</definedName>
    <definedName name="椅套" localSheetId="1">'[124]4 审核发现描述'!#REF!</definedName>
    <definedName name="盈利" localSheetId="1">#REF!</definedName>
    <definedName name="月" localSheetId="1">#REF!</definedName>
    <definedName name="月份纵轴" localSheetId="1">#REF!</definedName>
    <definedName name="在" localSheetId="1">[86]数据输入!#REF!</definedName>
    <definedName name="张祥" localSheetId="1">#REF!</definedName>
    <definedName name="症状順位" localSheetId="1">#REF!</definedName>
    <definedName name="直营" localSheetId="1">#REF!</definedName>
    <definedName name="质量" localSheetId="1">'[124]4 审核发现描述'!#REF!</definedName>
    <definedName name="质量平台" localSheetId="1">#REF!</definedName>
    <definedName name="中鬼片" localSheetId="1">#REF!</definedName>
    <definedName name="重庆" localSheetId="1">#REF!</definedName>
    <definedName name="重庆滚筒1月停机时汇总" localSheetId="1">#REF!</definedName>
    <definedName name="主箱" localSheetId="1">[86]数据输入!#REF!</definedName>
    <definedName name="总价格" localSheetId="1">#REF!</definedName>
    <definedName name="신" localSheetId="1">#REF!</definedName>
    <definedName name="신냉매" localSheetId="1">#REF!</definedName>
    <definedName name="에너지" localSheetId="1">#REF!</definedName>
    <definedName name="전" localSheetId="1">#REF!</definedName>
    <definedName name="주택사업본부" localSheetId="1">#REF!</definedName>
    <definedName name="철구사업본부" localSheetId="1">#REF!</definedName>
    <definedName name="Last_Row" localSheetId="2">IF(Values_Entered,Header_Row+Number_of_Payments,Header_Row)</definedName>
    <definedName name="Number_of_Payments" localSheetId="2">MATCH(0.01,End_Bal,-1)+1</definedName>
    <definedName name="Payment_Date" localSheetId="2">DATE(YEAR(Loan_Start),MONTH(Loan_Start)+Payment_Number,DAY(Loan_Start))</definedName>
    <definedName name="Print_Area_Reset" localSheetId="2">OFFSET(Full_Print,0,0,洗碗机1月!Last_Row)</definedName>
    <definedName name="Values_Entered" localSheetId="2">IF(Loan_Amount*Interest_Rate*Loan_Years*Loan_Start&gt;0,1,0)</definedName>
    <definedName name="模具数量分区" localSheetId="2">IF(Loan_Amount*Interest_Rate*Loan_Years*Loan_Start&gt;0,1,0)</definedName>
    <definedName name="模块自定义模板2020.12.12" localSheetId="2">OFFSET(Full_Print,0,0,洗碗机1月!Last_Row)</definedName>
    <definedName name="Last_Row" localSheetId="3">IF(Values_Entered,Header_Row+Number_of_Payments,Header_Row)</definedName>
    <definedName name="Number_of_Payments" localSheetId="3">MATCH(0.01,End_Bal,-1)+1</definedName>
    <definedName name="Payment_Date" localSheetId="3">DATE(YEAR(Loan_Start),MONTH(Loan_Start)+Payment_Number,DAY(Loan_Start))</definedName>
    <definedName name="Print_Area_Reset" localSheetId="3">OFFSET(Full_Print,0,0,洗碗机2月!Last_Row)</definedName>
    <definedName name="Values_Entered" localSheetId="3">IF(Loan_Amount*Interest_Rate*Loan_Years*Loan_Start&gt;0,1,0)</definedName>
    <definedName name="模具数量分区" localSheetId="3">IF(Loan_Amount*Interest_Rate*Loan_Years*Loan_Start&gt;0,1,0)</definedName>
    <definedName name="模块自定义模板2020.12.12" localSheetId="3">OFFSET(Full_Print,0,0,洗碗机2月!Last_Row)</definedName>
    <definedName name="Last_Row" localSheetId="4">IF(Values_Entered,Header_Row+Number_of_Payments,Header_Row)</definedName>
    <definedName name="Number_of_Payments" localSheetId="4">MATCH(0.01,End_Bal,-1)+1</definedName>
    <definedName name="Payment_Date" localSheetId="4">DATE(YEAR(Loan_Start),MONTH(Loan_Start)+Payment_Number,DAY(Loan_Start))</definedName>
    <definedName name="Print_Area_Reset" localSheetId="4">OFFSET(Full_Print,0,0,洗碗机3月!Last_Row)</definedName>
    <definedName name="Values_Entered" localSheetId="4">IF(Loan_Amount*Interest_Rate*Loan_Years*Loan_Start&gt;0,1,0)</definedName>
    <definedName name="模具数量分区" localSheetId="4">IF(Loan_Amount*Interest_Rate*Loan_Years*Loan_Start&gt;0,1,0)</definedName>
    <definedName name="模块自定义模板2020.12.12" localSheetId="4">OFFSET(Full_Print,0,0,洗碗机3月!Last_Row)</definedName>
    <definedName name="Last_Row" localSheetId="5">IF(Values_Entered,Header_Row+Number_of_Payments,Header_Row)</definedName>
    <definedName name="Number_of_Payments" localSheetId="5">MATCH(0.01,End_Bal,-1)+1</definedName>
    <definedName name="Payment_Date" localSheetId="5">DATE(YEAR(Loan_Start),MONTH(Loan_Start)+Payment_Number,DAY(Loan_Start))</definedName>
    <definedName name="Print_Area_Reset" localSheetId="5">OFFSET(Full_Print,0,0,[1]!Last_Row)</definedName>
    <definedName name="Values_Entered" localSheetId="5">IF(Loan_Amount*Interest_Rate*Loan_Years*Loan_Start&gt;0,1,0)</definedName>
    <definedName name="模具数量分区" localSheetId="5">IF(Loan_Amount*Interest_Rate*Loan_Years*Loan_Start&gt;0,1,0)</definedName>
    <definedName name="模块自定义模板2020.12.12" localSheetId="5">OFFSET(Full_Print,0,0,[1]!Last_Row)</definedName>
    <definedName name="Last_Row" localSheetId="6">IF(Values_Entered,Header_Row+Number_of_Payments,Header_Row)</definedName>
    <definedName name="Number_of_Payments" localSheetId="6">MATCH(0.01,End_Bal,-1)+1</definedName>
    <definedName name="Payment_Date" localSheetId="6">DATE(YEAR(Loan_Start),MONTH(Loan_Start)+Payment_Number,DAY(Loan_Start))</definedName>
    <definedName name="Print_Area_Reset" localSheetId="6">OFFSET(Full_Print,0,0,[2]!Last_Row)</definedName>
    <definedName name="Values_Entered" localSheetId="6">IF(Loan_Amount*Interest_Rate*Loan_Years*Loan_Start&gt;0,1,0)</definedName>
    <definedName name="模具数量分区" localSheetId="6">IF(Loan_Amount*Interest_Rate*Loan_Years*Loan_Start&gt;0,1,0)</definedName>
    <definedName name="模块自定义模板2020.12.12" localSheetId="6">OFFSET(Full_Print,0,0,[2]!Last_Row)</definedName>
    <definedName name="Last_Row" localSheetId="7">IF(Values_Entered,Header_Row+Number_of_Payments,Header_Row)</definedName>
    <definedName name="Number_of_Payments" localSheetId="7">MATCH(0.01,End_Bal,-1)+1</definedName>
    <definedName name="Payment_Date" localSheetId="7">DATE(YEAR(Loan_Start),MONTH(Loan_Start)+Payment_Number,DAY(Loan_Start))</definedName>
    <definedName name="Print_Area_Reset" localSheetId="7">OFFSET(Full_Print,0,0,[3]!Last_Row)</definedName>
    <definedName name="Values_Entered" localSheetId="7">IF(Loan_Amount*Interest_Rate*Loan_Years*Loan_Start&gt;0,1,0)</definedName>
    <definedName name="模具数量分区" localSheetId="7">IF(Loan_Amount*Interest_Rate*Loan_Years*Loan_Start&gt;0,1,0)</definedName>
    <definedName name="模块自定义模板2020.12.12" localSheetId="7">OFFSET(Full_Print,0,0,[3]!Last_Row)</definedName>
    <definedName name="Last_Row" localSheetId="8">IF(Values_Entered,Header_Row+Number_of_Payments,Header_Row)</definedName>
    <definedName name="Number_of_Payments" localSheetId="8">MATCH(0.01,End_Bal,-1)+1</definedName>
    <definedName name="Payment_Date" localSheetId="8">DATE(YEAR(Loan_Start),MONTH(Loan_Start)+Payment_Number,DAY(Loan_Start))</definedName>
    <definedName name="Print_Area_Reset" localSheetId="8">OFFSET(Full_Print,0,0,Last_Row)</definedName>
    <definedName name="Values_Entered" localSheetId="8">IF(Loan_Amount*Interest_Rate*Loan_Years*Loan_Start&gt;0,1,0)</definedName>
    <definedName name="模具数量分区" localSheetId="8">IF(Loan_Amount*Interest_Rate*Loan_Years*Loan_Start&gt;0,1,0)</definedName>
    <definedName name="模块自定义模板2020.12.12" localSheetId="8">OFFSET(Full_Print,0,0,Last_Row)</definedName>
    <definedName name="Last_Row" localSheetId="9">IF(Values_Entered,Header_Row+Number_of_Payments,Header_Row)</definedName>
    <definedName name="Number_of_Payments" localSheetId="9">MATCH(0.01,End_Bal,-1)+1</definedName>
    <definedName name="Payment_Date" localSheetId="9">DATE(YEAR(Loan_Start),MONTH(Loan_Start)+Payment_Number,DAY(Loan_Start))</definedName>
    <definedName name="Print_Area_Reset" localSheetId="9">OFFSET(Full_Print,0,0,Last_Row)</definedName>
    <definedName name="Values_Entered" localSheetId="9">IF(Loan_Amount*Interest_Rate*Loan_Years*Loan_Start&gt;0,1,0)</definedName>
    <definedName name="模具数量分区" localSheetId="9">IF(Loan_Amount*Interest_Rate*Loan_Years*Loan_Start&gt;0,1,0)</definedName>
    <definedName name="模块自定义模板2020.12.12" localSheetId="9">OFFSET(Full_Print,0,0,Last_Row)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tc={59EE1DB9-30C7-52DB-1B6B-79FF12963558}</author>
  </authors>
  <commentList>
    <comment ref="N30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来源：洗碗机5月4＋8滚动预测.xlsx / 4+8 DW 2026 / May K€。主体制造费按科目编号匹配；折旧叠加 FUNCTIONAL CURRENCY IMPACT；GMA/外围费用按第二明细区匹配。单台按预测制造费×1000÷36,000计算。</t>
        </r>
      </text>
    </comment>
  </commentList>
</comments>
</file>

<file path=xl/sharedStrings.xml><?xml version="1.0" encoding="utf-8"?>
<sst xmlns="http://schemas.openxmlformats.org/spreadsheetml/2006/main" count="4280" uniqueCount="852">
  <si>
    <t>分类</t>
  </si>
  <si>
    <t>指标</t>
  </si>
  <si>
    <t>/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</si>
  <si>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</si>
  <si>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</si>
  <si>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</si>
  <si>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</si>
  <si>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</si>
  <si>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</si>
  <si>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</si>
  <si>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</si>
  <si>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</si>
  <si>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</si>
  <si>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</si>
  <si>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</si>
  <si>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年度</t>
  </si>
  <si>
    <t>洗碗机定单量</t>
  </si>
  <si>
    <t>同期</t>
  </si>
  <si>
    <t>目标</t>
  </si>
  <si>
    <t>26年</t>
  </si>
  <si>
    <t>洗碗机定单量（累计）</t>
  </si>
  <si>
    <t>洗碗机费用金额</t>
  </si>
  <si>
    <t>洗碗机费用金额（累计）</t>
  </si>
  <si>
    <t>洗碗机单台</t>
  </si>
  <si>
    <t>当月单台目标完成率</t>
  </si>
  <si>
    <t>单台同期优化</t>
  </si>
  <si>
    <t>洗碗机制造费差额</t>
  </si>
  <si>
    <t>差额</t>
  </si>
  <si>
    <t>洗碗机单台（累计）</t>
  </si>
  <si>
    <t>累计单台同期优化</t>
  </si>
  <si>
    <t>洗碗机制造费累计差额</t>
  </si>
  <si>
    <t>累计差额</t>
  </si>
  <si>
    <t>洗碗机折旧费用</t>
  </si>
  <si>
    <t>洗碗机折旧费用累计</t>
  </si>
  <si>
    <t>洗碗机折旧单台</t>
  </si>
  <si>
    <t>洗碗机折旧差额</t>
  </si>
  <si>
    <t>洗碗机折旧单台累计</t>
  </si>
  <si>
    <t>洗碗机折旧单台差额</t>
  </si>
  <si>
    <t>洗碗机变动费用</t>
  </si>
  <si>
    <t>洗碗机变动费用累计</t>
  </si>
  <si>
    <t>洗碗机变动单台</t>
  </si>
  <si>
    <t>洗碗机变动单台（累计）</t>
  </si>
  <si>
    <t>洗碗机变动单台（累计）差额</t>
  </si>
  <si>
    <t>洗碗机制造费率</t>
  </si>
  <si>
    <t>洗碗机收入</t>
  </si>
  <si>
    <t>洗碗机收入(累计）</t>
  </si>
  <si>
    <t>洗碗机制造费率（累计）</t>
  </si>
  <si>
    <t>洗碗机G＆A制造费</t>
  </si>
  <si>
    <t>洗碗机G＆A制造费累计</t>
  </si>
  <si>
    <t>洗碗机G＆A单台累计</t>
  </si>
  <si>
    <t>洗碗机直接人工制造费</t>
  </si>
  <si>
    <t>洗碗机直接人工制造费累计</t>
  </si>
  <si>
    <t>洗碗机直接人工单台累计</t>
  </si>
  <si>
    <t>洗碗机间接人工制造费</t>
  </si>
  <si>
    <t>洗碗机间接人工制造费累计</t>
  </si>
  <si>
    <t>洗碗机间接人工单台累计</t>
  </si>
  <si>
    <t>土耳其洗碗机费用指标统计</t>
  </si>
  <si>
    <t>一、年度预测：
产量预算：年度预算56.5万台↑14%，实际截至到6月 24万台↓12%（大差）
单台预测：25年单台达成41.5欧，26年目标40欧，预测达成38.25欧，同比↓7.7%；额收益166万欧
三、6月达成：
订单量预测：6月同期2.9万台，预测5.3万台，实际5.3万台，较同期↑79%
单台预测：6月同期58.59欧，实际单台费用27.05欧，较同期下54%；额优化167万欧
6月累计单台：6月同期37.81欧，6月实际39.18欧，累计单台↑3.6欧，额恶化32万欧</t>
  </si>
  <si>
    <t>费</t>
  </si>
  <si>
    <t>序号</t>
  </si>
  <si>
    <t>费率</t>
  </si>
  <si>
    <t>销售收入（26年预测）</t>
  </si>
  <si>
    <t>销售收入（25年实际）</t>
  </si>
  <si>
    <t>单价（同期）</t>
  </si>
  <si>
    <t>单价（实际）</t>
  </si>
  <si>
    <t>制造费用（26年预测）</t>
  </si>
  <si>
    <t>制造费用（25年实际）</t>
  </si>
  <si>
    <t>降幅</t>
  </si>
  <si>
    <t>完成率</t>
  </si>
  <si>
    <t>费率（累计）</t>
  </si>
  <si>
    <t>累计销售收入（26年预测）</t>
  </si>
  <si>
    <t>累计销售收入（25年实际）</t>
  </si>
  <si>
    <t>累计制造费用（26年预测）</t>
  </si>
  <si>
    <t>累计制造费用（25年实际）</t>
  </si>
  <si>
    <t>单台</t>
  </si>
  <si>
    <t>当月单台完成率</t>
  </si>
  <si>
    <t>目标同期优化率</t>
  </si>
  <si>
    <t>当月单台同期优化率</t>
  </si>
  <si>
    <t>当月费用额</t>
  </si>
  <si>
    <t>单台（累计）</t>
  </si>
  <si>
    <t>累计单台完成率</t>
  </si>
  <si>
    <t>累计单台同期优化率</t>
  </si>
  <si>
    <t>累计费用额</t>
  </si>
  <si>
    <t>费用金额</t>
  </si>
  <si>
    <t>自制费用额</t>
  </si>
  <si>
    <t>费用金额（累计）</t>
  </si>
  <si>
    <t>上涨因素</t>
  </si>
  <si>
    <t>项目</t>
  </si>
  <si>
    <t>①投资类折旧上涨3.38万；
②大件上涨111万元，玻璃二期100.4万元、叶轮自制5.73万元、消毒柜内胆2.63万元、烟机加强梁3.02万元</t>
  </si>
  <si>
    <t>①投资类折旧上涨6.94万
②大件上涨48万元，玻璃二期18.83万元、叶轮自制13.91万元、消毒柜内胆12.63万元、烟机加强梁3.02万元</t>
  </si>
  <si>
    <t>投资类折旧上涨9.21万
②大件上涨48万元，玻璃二期18.83万元、叶轮自制13.91万元、消毒柜内胆12.63万元、烟机加强梁3.02万元</t>
  </si>
  <si>
    <t>①投资类折旧上涨11.17万
②大件上涨48万元，玻璃二期18.83万元、叶轮自制13.91万元、消毒柜内胆12.63万元、烟机加强梁3.02万元</t>
  </si>
  <si>
    <t>①投资类折旧上涨17.86万
②大件上涨45万元，玻璃二期18.83万元、叶轮自制13.91万元、消毒柜内胆12.63万元</t>
  </si>
  <si>
    <t>①投资类折旧上涨20.65万
②大件上涨45万元，玻璃二期18.83万元、叶轮自制13.91万元、消毒柜内胆12.63万元</t>
  </si>
  <si>
    <t>①投资类折旧上涨20.65万
②大件上涨51万元，玻璃二期18.83万元、叶轮自制13.91万元、倒角玻璃6.38万元；</t>
  </si>
  <si>
    <t>①投资类折旧上涨20.65万
②大件上涨77万元，玻璃二期18.83万元、叶轮自制13.91万元、倒角玻璃6.38万元、低温丝印玻璃25.53万元</t>
  </si>
  <si>
    <t>①投资类折旧上涨19.7万；
②大件上涨77万元，玻璃二期18.83万元、叶轮自制13.91万元、倒角玻璃6.38万元、低温丝印玻璃25.53万元</t>
  </si>
  <si>
    <t>金额</t>
  </si>
  <si>
    <t>下降因素</t>
  </si>
  <si>
    <t>1.人工降28万元：新增省人11人降10.83万：DFX2人、自动化8人、组织架构1人；
2.修理降5.82万元：新增1个项目钻磨线替代水刀降1.6万元；
3.其他降费13万元：新增9个项目降13万元</t>
  </si>
  <si>
    <t>1.人工降33万元：新增省人3人降5万：DFX1人；自动化2人；提效收益3万
2.能源降2.5万元：玻璃厂新增3条降费措施降2.5万元；
3.修理降5.82万元
4.其他降费13万元</t>
  </si>
  <si>
    <t>1.人工降26万元：新增省人3人降2.5万：DFX1人；简易自动化2人
2.能源降8万元：新增光伏项目降费5万元
3.修理降5.82万元
4..其他降费13万元</t>
  </si>
  <si>
    <t>1.人工降35万元：新增省人3人降2.5万：自动化3人；
2.能源降20万元：新增玻璃厂集中钢化项目降费9.5万元，前工序双拉伸降3.4万元；
3.修理降6.95万元：新增玻璃厂老员工代替实习生网板降费1.2万元；
4..其他降费13万元</t>
  </si>
  <si>
    <t>1.人工降36万元：新增省人4人降3.3万：DFX1人、精益1人、拉通模具2人；
2.能源降21万元：新增前处理二合一加工费项目
3.修理降4.6万元
4..其他降费13万元</t>
  </si>
  <si>
    <t>1.人工降44万元：新增省人4人降3.3万：简易自动化1人、自动化3人；
2.能源降27万元：新增前工序及玻璃厂提效减班次项目降6万元
3.修理降5.78万元,：新增激光切割替代水刀降费3.5万元
4..其他降费13万元</t>
  </si>
  <si>
    <t>1.人工降49万元：新增省人2人降1.6万：自动化2人
2.能源降28万元：新增激光切割降水费月降0.2万元；
3.修理降5.78万元,
4.其他降费13万元</t>
  </si>
  <si>
    <t>1.人工降57万元：新增省人3人降8.3万：DFX1人、精益2人、自动化10人
2.能源降28万元
3.修理降5.25万元
4.其他降费13万元</t>
  </si>
  <si>
    <t>1.人工降60万元：新增省人9人降5.8万：自动化7人、拉通模具2人
2.能源降28万元
3.修理降8.5万元：新增备件降费3.25万元；
4..其他降费19万元：新增公寓班车降费6.25万元</t>
  </si>
  <si>
    <t>1.人工降60万元
2.能源降28万元
3.修理降8.5万元：
4..其他降费19万元</t>
  </si>
  <si>
    <t>1.人工降60万元
2.能源降28万元
3.修理降11.5万元：新增网板切换降费2万元；
4..其他降费19万元</t>
  </si>
  <si>
    <t>单</t>
  </si>
  <si>
    <t>定单量</t>
  </si>
  <si>
    <t>增幅</t>
  </si>
  <si>
    <t>定单量（累计）</t>
  </si>
  <si>
    <t>标准台（累计）</t>
  </si>
  <si>
    <t>工作日</t>
  </si>
  <si>
    <t>用人</t>
  </si>
  <si>
    <t>人效（自然台）</t>
  </si>
  <si>
    <t>当月单台差异</t>
  </si>
  <si>
    <t>当月差异金额</t>
  </si>
  <si>
    <t>累计单台差异</t>
  </si>
  <si>
    <t>累计差异金额</t>
  </si>
  <si>
    <t>折旧</t>
  </si>
  <si>
    <t>新增投资折旧</t>
  </si>
  <si>
    <t>日均排产</t>
  </si>
  <si>
    <t>一线</t>
  </si>
  <si>
    <t>辅助</t>
  </si>
  <si>
    <t>一线＋辅助</t>
  </si>
  <si>
    <t>累计用人</t>
  </si>
  <si>
    <t>UPPH</t>
  </si>
  <si>
    <t>UPPH(累计）</t>
  </si>
  <si>
    <t xml:space="preserve">总结：1月洗碗机单台制造费同比恶化2.43欧，同比恶化7%，额恶化12万欧
固定：
折旧单台恶化0.65欧，额差3.16万欧
变动：
6666021502、6666021503、6666021505、6666021506去年发生的总费用为1万欧元，今年发生的费用为8万欧元，单台恶化1.48
工资上涨：白领工资下降1%，蓝领工资上涨7%
</t>
  </si>
  <si>
    <t>维度</t>
  </si>
  <si>
    <t>25年实际</t>
  </si>
  <si>
    <t>26年预算</t>
  </si>
  <si>
    <t>预算差异</t>
  </si>
  <si>
    <t>26年实际</t>
  </si>
  <si>
    <t>实际比同期差异</t>
  </si>
  <si>
    <t>制造费差额</t>
  </si>
  <si>
    <t>差异原因</t>
  </si>
  <si>
    <t>产量</t>
  </si>
  <si>
    <t>时</t>
  </si>
  <si>
    <t>工作天数</t>
  </si>
  <si>
    <t>人</t>
  </si>
  <si>
    <t>直接人工</t>
  </si>
  <si>
    <t>人工工资</t>
  </si>
  <si>
    <t>间接人工</t>
  </si>
  <si>
    <t>间接人工工资</t>
  </si>
  <si>
    <t>白领人数</t>
  </si>
  <si>
    <t>白领人工工资</t>
  </si>
  <si>
    <t>效</t>
  </si>
  <si>
    <t>单台制造费</t>
  </si>
  <si>
    <t>运营费</t>
  </si>
  <si>
    <t>存货跌价准备</t>
  </si>
  <si>
    <t>固定能源费</t>
  </si>
  <si>
    <t>间接人工成本-辅助人员</t>
  </si>
  <si>
    <t>固定人工-白领</t>
  </si>
  <si>
    <t>半固定-班车/工作服</t>
  </si>
  <si>
    <t>维修保养费用4个科目上升1.48</t>
  </si>
  <si>
    <t>可回收废料</t>
  </si>
  <si>
    <t>生产耗用品</t>
  </si>
  <si>
    <t>废品回收</t>
  </si>
  <si>
    <t>变动能源费</t>
  </si>
  <si>
    <t>园区分摊费用</t>
  </si>
  <si>
    <t>IT Expense-Internal Charge Out</t>
  </si>
  <si>
    <t>Association dues</t>
  </si>
  <si>
    <t>G&amp;A</t>
  </si>
  <si>
    <t>类型</t>
  </si>
  <si>
    <t>科目编号</t>
  </si>
  <si>
    <t>科目（英文）</t>
  </si>
  <si>
    <t>科目（中文）</t>
  </si>
  <si>
    <t>K€</t>
  </si>
  <si>
    <t>同期台数</t>
  </si>
  <si>
    <t>预算台数</t>
  </si>
  <si>
    <t>实际台数</t>
  </si>
  <si>
    <t>25年实际制造费</t>
  </si>
  <si>
    <t>25年实际单台</t>
  </si>
  <si>
    <t>26年预测制造费</t>
  </si>
  <si>
    <t>26年预测单台</t>
  </si>
  <si>
    <t>26年实际制造费</t>
  </si>
  <si>
    <t>26年实际单台</t>
  </si>
  <si>
    <t>同期与实际单台差</t>
  </si>
  <si>
    <t>26年预算与25年实际单台差</t>
  </si>
  <si>
    <t>26年实际与25年预算单台差</t>
  </si>
  <si>
    <t>与预算差异分析</t>
  </si>
  <si>
    <t>与同期差分析</t>
  </si>
  <si>
    <t xml:space="preserve">    6666110101  Depreciation of buildings</t>
  </si>
  <si>
    <t>建筑物折旧</t>
  </si>
  <si>
    <t xml:space="preserve">    6666110106  Depreciation of R&amp;D facilities</t>
  </si>
  <si>
    <t>研发设施折旧</t>
  </si>
  <si>
    <t xml:space="preserve">    6666110107  Depreciation of mold　</t>
  </si>
  <si>
    <t>模具折旧</t>
  </si>
  <si>
    <t xml:space="preserve">    6666110110  Depreciation-Plant &amp; Machinery</t>
  </si>
  <si>
    <t>厂房及机械折旧</t>
  </si>
  <si>
    <t xml:space="preserve">    6666110112  Depreciation of Furniture &amp; Fixture</t>
  </si>
  <si>
    <t>家具及装置折旧</t>
  </si>
  <si>
    <t xml:space="preserve">    6666110204  Amortization of license, trademarks and</t>
  </si>
  <si>
    <t>许可证、商标及摊销</t>
  </si>
  <si>
    <t xml:space="preserve">    6666110207  Amortization of Software</t>
  </si>
  <si>
    <t>软件摊销</t>
  </si>
  <si>
    <t xml:space="preserve">    6666110506  Amortization-Leasehold Improvement</t>
  </si>
  <si>
    <t>租赁改良摊销</t>
  </si>
  <si>
    <t xml:space="preserve">    6666110206 Amortization of Patents</t>
  </si>
  <si>
    <t>专利摊销</t>
  </si>
  <si>
    <t xml:space="preserve">FIX </t>
  </si>
  <si>
    <t>*   CS_Depreciation</t>
  </si>
  <si>
    <t>* CS_折旧</t>
  </si>
  <si>
    <t xml:space="preserve">    5001010205  Unemployment Insurance -blue collar-Dire</t>
  </si>
  <si>
    <t>失业保险-蓝领-直接</t>
  </si>
  <si>
    <t xml:space="preserve">    6666010380  Incentive</t>
  </si>
  <si>
    <t>激励</t>
  </si>
  <si>
    <t xml:space="preserve">    6666010019  Payroll Taxes - Blue Collar Direct</t>
  </si>
  <si>
    <t>为什么蓝领工资税上涨(需要咨询人力）</t>
  </si>
  <si>
    <t xml:space="preserve">    6666010183  Overtime-Blue Collar-Direct</t>
  </si>
  <si>
    <t>蓝领加班费-直接</t>
  </si>
  <si>
    <t xml:space="preserve">    6666010229  Staff Leaving Indemnity - Blue Collar Di</t>
  </si>
  <si>
    <t>蓝领离职赔偿-直接</t>
  </si>
  <si>
    <t xml:space="preserve">    6666010188  Salary - Blue collar direct employees</t>
  </si>
  <si>
    <t>蓝领直接员工工资</t>
  </si>
  <si>
    <t>单台下降0.43，费用下降4.5万</t>
  </si>
  <si>
    <t xml:space="preserve">    5102040406  Other revenue-Service/Secondment agreeme</t>
  </si>
  <si>
    <t>其他收入-服务/派遣协议</t>
  </si>
  <si>
    <t xml:space="preserve">    6666010115  Salary-Blue collar direct employees-Accr</t>
  </si>
  <si>
    <t>蓝领直接员工工资-应计</t>
  </si>
  <si>
    <t xml:space="preserve">VAR </t>
  </si>
  <si>
    <t>*   CS_Direct Labour</t>
  </si>
  <si>
    <t>* CS_直接劳动</t>
  </si>
  <si>
    <t xml:space="preserve">    8701530201  Scrap-Raw Material - Managerial</t>
  </si>
  <si>
    <t>废料-原材料-管理</t>
  </si>
  <si>
    <t xml:space="preserve">    6666050309  SFG scrap</t>
  </si>
  <si>
    <t>SFG废料</t>
  </si>
  <si>
    <t>单台下降0.42，费用下降2.1万</t>
  </si>
  <si>
    <t xml:space="preserve">    6666050308  Raw material scrap</t>
  </si>
  <si>
    <t>原材料废料</t>
  </si>
  <si>
    <t xml:space="preserve">    6666050306  Finished goods scrap</t>
  </si>
  <si>
    <t>成品废料</t>
  </si>
  <si>
    <t>*   CS_SCRAP_VARIABLE</t>
  </si>
  <si>
    <t>* CS_废料变量</t>
  </si>
  <si>
    <t>组织运营</t>
  </si>
  <si>
    <t xml:space="preserve">    5102010151  Other Rev.-Interco-Epidemic problem comp</t>
  </si>
  <si>
    <t>其他收入-内部公司-疫情问题补偿</t>
  </si>
  <si>
    <t xml:space="preserve">    5001010200  Cost of Manufacture - Raw Material</t>
  </si>
  <si>
    <t>制造成本-原材料</t>
  </si>
  <si>
    <t xml:space="preserve">    5001010201  Cost of Manufacture - Raw Material-Freig</t>
  </si>
  <si>
    <t>制造成本-原材料-运费</t>
  </si>
  <si>
    <t xml:space="preserve">    5207000011  Gain of tangible asset disposal</t>
  </si>
  <si>
    <t>有形资产处置收益</t>
  </si>
  <si>
    <t xml:space="preserve">    5207000012  Loss of tangible asset sold</t>
  </si>
  <si>
    <t>出售有形资产损失</t>
  </si>
  <si>
    <t xml:space="preserve">    5207000022  Loss of intangible asset disposal</t>
  </si>
  <si>
    <t>无形资产处置损失</t>
  </si>
  <si>
    <t xml:space="preserve">    5301060000  Other Income-Subsidy income</t>
  </si>
  <si>
    <t>其他收入-补贴收入</t>
  </si>
  <si>
    <t xml:space="preserve">    5301999999  Non-operation revenue-Other</t>
  </si>
  <si>
    <t>非经营收入-其他</t>
  </si>
  <si>
    <t xml:space="preserve">    5405030000  Other cost-others</t>
  </si>
  <si>
    <t>其他成本-其他</t>
  </si>
  <si>
    <t xml:space="preserve">    5601050000  Non-Operating Expense - Penalty</t>
  </si>
  <si>
    <t>非经营费用-罚款</t>
  </si>
  <si>
    <t xml:space="preserve">    5601050100  Non-operation Expense-Others</t>
  </si>
  <si>
    <t>非经营费用-其他</t>
  </si>
  <si>
    <t xml:space="preserve">    5102040893  Other revenue-Charge out-Test Expense</t>
  </si>
  <si>
    <t>其他收入-费用支出-测试费用</t>
  </si>
  <si>
    <t xml:space="preserve">   5801000041  Previous year Sundry cost</t>
  </si>
  <si>
    <t>去年杂项成本</t>
  </si>
  <si>
    <t xml:space="preserve">    6666010322  fuel allowance</t>
  </si>
  <si>
    <t>燃料津贴</t>
  </si>
  <si>
    <t xml:space="preserve">    6666020101  Entertainment</t>
  </si>
  <si>
    <t>娱乐</t>
  </si>
  <si>
    <t xml:space="preserve">    6666020201  Domestic business travel</t>
  </si>
  <si>
    <t>国内商务旅行</t>
  </si>
  <si>
    <t xml:space="preserve">    6666020202  Overseas business travel</t>
  </si>
  <si>
    <t>海外商务旅行</t>
  </si>
  <si>
    <t xml:space="preserve">    6666020204  Travel expense pay to agency</t>
  </si>
  <si>
    <t>支付给代理的旅行费用</t>
  </si>
  <si>
    <t xml:space="preserve">    6666020205  Business travel-other</t>
  </si>
  <si>
    <t>商务旅行-其他</t>
  </si>
  <si>
    <t xml:space="preserve">    6666020301  Staff communic</t>
  </si>
  <si>
    <t>员工通讯</t>
  </si>
  <si>
    <t xml:space="preserve">    6666020302  Communication Expenses</t>
  </si>
  <si>
    <t>通讯费用</t>
  </si>
  <si>
    <t>6666020403</t>
  </si>
  <si>
    <t xml:space="preserve">    6666020403  Company car expense</t>
  </si>
  <si>
    <t>公司车辆费用</t>
  </si>
  <si>
    <t xml:space="preserve">    6666020405  Company car expense - maintenance fees</t>
  </si>
  <si>
    <t>公司车辆费用-维护费</t>
  </si>
  <si>
    <t xml:space="preserve">    6666020495  Non-deductible expense-travel.</t>
  </si>
  <si>
    <t>不可扣除费用-旅行</t>
  </si>
  <si>
    <t xml:space="preserve">    6666020504  Newspaper and Periodicals expenditure</t>
  </si>
  <si>
    <t>报纸和期刊支出</t>
  </si>
  <si>
    <t xml:space="preserve">    6666020508  Postage</t>
  </si>
  <si>
    <t>邮资</t>
  </si>
  <si>
    <t xml:space="preserve">    6666020602  Training costs Outside the group</t>
  </si>
  <si>
    <t>集团外培训费用</t>
  </si>
  <si>
    <t xml:space="preserve">    6666020701  Enterprise Property Insurance</t>
  </si>
  <si>
    <t>企业财产保险</t>
  </si>
  <si>
    <t xml:space="preserve">    6666020802  Equipment rental cost</t>
  </si>
  <si>
    <t>设备租赁成本</t>
  </si>
  <si>
    <t xml:space="preserve">    6666020803  Car rental cost</t>
  </si>
  <si>
    <t>汽车租赁成本</t>
  </si>
  <si>
    <t xml:space="preserve">    6666021100  Consulting fees</t>
  </si>
  <si>
    <t>咨询费</t>
  </si>
  <si>
    <t xml:space="preserve">    6666021104  Consulting expense-Technical</t>
  </si>
  <si>
    <t>技术咨询费用</t>
  </si>
  <si>
    <t xml:space="preserve">    6666021902  Cleaning fees</t>
  </si>
  <si>
    <t>清洁费</t>
  </si>
  <si>
    <t xml:space="preserve">    6666022100  Security</t>
  </si>
  <si>
    <t>保安</t>
  </si>
  <si>
    <t xml:space="preserve">    6666022300  Association dues</t>
  </si>
  <si>
    <t>会费</t>
  </si>
  <si>
    <t xml:space="preserve">    6666029700  Service fee recharge</t>
  </si>
  <si>
    <t>服务费回收费</t>
  </si>
  <si>
    <t xml:space="preserve">    6666029900  Sundry Expenses</t>
  </si>
  <si>
    <t>杂项费用</t>
  </si>
  <si>
    <t xml:space="preserve">    6666029996  Non-deductible expense-travel.</t>
  </si>
  <si>
    <t xml:space="preserve">    6666029997  restructure cost</t>
  </si>
  <si>
    <t>重组成本</t>
  </si>
  <si>
    <t xml:space="preserve">    6666030702  R&amp;D prototype purchased</t>
  </si>
  <si>
    <t>R&amp;D原型采购</t>
  </si>
  <si>
    <t xml:space="preserve">    6666031200  Instrument fee</t>
  </si>
  <si>
    <t>仪器费用</t>
  </si>
  <si>
    <t xml:space="preserve">    6666050107  Special distribution costs</t>
  </si>
  <si>
    <t>特殊分配成本</t>
  </si>
  <si>
    <t xml:space="preserve">    6666070100  Software purchase, development and imple</t>
  </si>
  <si>
    <t>软件采购、开发及实施</t>
  </si>
  <si>
    <t xml:space="preserve">    6666070300  Software maintenance fees</t>
  </si>
  <si>
    <t>软件维护费</t>
  </si>
  <si>
    <t xml:space="preserve">    6666070400  IT maint. &amp; repairs hardware</t>
  </si>
  <si>
    <t>IT维护及硬件修理</t>
  </si>
  <si>
    <t xml:space="preserve">    5401050201  COGS-Special a</t>
  </si>
  <si>
    <t>销售成本-特殊项目</t>
  </si>
  <si>
    <t xml:space="preserve">    5401020212  Local Transpor</t>
  </si>
  <si>
    <t>本地运输</t>
  </si>
  <si>
    <t>6666020801 - HOUSING RENTAL COST</t>
  </si>
  <si>
    <t>6666020801 - 住房租赁成本</t>
  </si>
  <si>
    <t>生产耗用</t>
  </si>
  <si>
    <t>*   CS_Fix Cost</t>
  </si>
  <si>
    <t>* CS_固定成本</t>
  </si>
  <si>
    <t xml:space="preserve">    6666110203  Low value consumables</t>
  </si>
  <si>
    <t>低值易耗品</t>
  </si>
  <si>
    <t xml:space="preserve">    5102040000  Other Revenue - Other</t>
  </si>
  <si>
    <t>其他收入-其他</t>
  </si>
  <si>
    <t xml:space="preserve">    6666050307  Inventory count different-raw material</t>
  </si>
  <si>
    <t>原材料库存盘点差异</t>
  </si>
  <si>
    <t xml:space="preserve">    6666050312  Inventory count different- Semifinished</t>
  </si>
  <si>
    <t>半成品库存盘点差异</t>
  </si>
  <si>
    <t>*   CS_Variable Cost</t>
  </si>
  <si>
    <t>* CS_变动成本</t>
  </si>
  <si>
    <t xml:space="preserve">    6666100203  Provision for inventory devaluation - RM</t>
  </si>
  <si>
    <t>存货减值准备-原材料</t>
  </si>
  <si>
    <t>单台下降0.73，释放预提2.6万</t>
  </si>
  <si>
    <t>*   CS_Obsolescence</t>
  </si>
  <si>
    <t>* CS_过时</t>
  </si>
  <si>
    <t xml:space="preserve">    5301070000  Non-operation revenue-sales of scrapped</t>
  </si>
  <si>
    <t>非经营收入-销售废品</t>
  </si>
  <si>
    <t>固定能源</t>
  </si>
  <si>
    <t>*   CS_Reselling</t>
  </si>
  <si>
    <t>* CS_转售</t>
  </si>
  <si>
    <t xml:space="preserve">    6666021602  Electricity</t>
  </si>
  <si>
    <t>电费</t>
  </si>
  <si>
    <t xml:space="preserve">    6666021603  Water</t>
  </si>
  <si>
    <t xml:space="preserve">     6666021603   水</t>
  </si>
  <si>
    <t xml:space="preserve">    6666021604  Oil &amp; Gas man Adj in Reporting </t>
  </si>
  <si>
    <t xml:space="preserve">     6666021604   报告中的石油与天然气调整</t>
  </si>
  <si>
    <t>变动能源</t>
  </si>
  <si>
    <t>*   CS_Fix Utilities</t>
  </si>
  <si>
    <t>*    CS_Fix Utilities</t>
  </si>
  <si>
    <t xml:space="preserve">    6666021600  Energy and power cost</t>
  </si>
  <si>
    <t xml:space="preserve">     6666021600   能源和电力成本</t>
  </si>
  <si>
    <t xml:space="preserve">    6666021604  Oil &amp; Gas</t>
  </si>
  <si>
    <t xml:space="preserve">     6666021604   石油与天然气</t>
  </si>
  <si>
    <t>*   CS_Variable Utilities</t>
  </si>
  <si>
    <t>*    CS_Variable Utilities</t>
  </si>
  <si>
    <t xml:space="preserve">    5001010206  Unemployment Insurance -blue collar-Indi</t>
  </si>
  <si>
    <t xml:space="preserve">     5001010206   失业保险 - 蓝领 - 个人</t>
  </si>
  <si>
    <t xml:space="preserve">    6666010184  Salary&amp;Additional Incentive-Blue Collar-</t>
  </si>
  <si>
    <t xml:space="preserve">     6666010184   工资与额外激励 - 蓝领</t>
  </si>
  <si>
    <t xml:space="preserve">    6666010186  Overtime-Blue Collar-Indirect</t>
  </si>
  <si>
    <t xml:space="preserve">     6666010186   加班 - 蓝领 - 间接</t>
  </si>
  <si>
    <t xml:space="preserve">    6666010189  Salary - Blue collar indirect employees</t>
  </si>
  <si>
    <t xml:space="preserve">     6666010189   工资 - 蓝领间接员工</t>
  </si>
  <si>
    <t>单台上涨0.57，费用上涨2.7万</t>
  </si>
  <si>
    <t xml:space="preserve">    6666010012  Payroll Taxes- Blue Collar Indirect</t>
  </si>
  <si>
    <t xml:space="preserve">     6666010012   工资税 - 蓝领间接</t>
  </si>
  <si>
    <t xml:space="preserve">    6666010226  Staff Leaving Indemnity - Blue Collar In</t>
  </si>
  <si>
    <t xml:space="preserve">     6666010226   离职赔偿 - 蓝领个人</t>
  </si>
  <si>
    <t xml:space="preserve">    6666010102  Salary-Blue collar indirect employees- A</t>
  </si>
  <si>
    <t xml:space="preserve">     6666010102   工资 - 蓝领间接员工 - A</t>
  </si>
  <si>
    <t>固定人工</t>
  </si>
  <si>
    <t>FIX</t>
  </si>
  <si>
    <t>*   CS_Indirect Labour</t>
  </si>
  <si>
    <t>*    CS_Indirect Labour</t>
  </si>
  <si>
    <t xml:space="preserve">    6666010196  Payroll Taxes-White Collar Employee</t>
  </si>
  <si>
    <t xml:space="preserve">     6666010196   工资税 - 白领员工</t>
  </si>
  <si>
    <t xml:space="preserve">    6666010101  Salary - White collar employees</t>
  </si>
  <si>
    <t xml:space="preserve">     6666010101   工资 - 白领员工</t>
  </si>
  <si>
    <t xml:space="preserve">    6666010199  Salary-White collar employees -Accrued</t>
  </si>
  <si>
    <t xml:space="preserve">     6666010199   工资 - 白领员工 - 应计</t>
  </si>
  <si>
    <t xml:space="preserve">    6666010185  Salary&amp;Additional Incentive-White Collar</t>
  </si>
  <si>
    <t xml:space="preserve">     6666010185   工资与额外激励 - 白领</t>
  </si>
  <si>
    <t xml:space="preserve">    6666010207  Unemployment insurance companies to pay</t>
  </si>
  <si>
    <t xml:space="preserve">     6666010207   失业保险 - 公司支付</t>
  </si>
  <si>
    <t xml:space="preserve">     5102040406   其他收入 - 服务/派遣协议</t>
  </si>
  <si>
    <t xml:space="preserve">    6666010227  Staff Leaving Indemnity - White collar E</t>
  </si>
  <si>
    <t xml:space="preserve">     6666010227   离职赔偿 - 白领个人</t>
  </si>
  <si>
    <t>半固定</t>
  </si>
  <si>
    <t>*   CS_Fixed Labour</t>
  </si>
  <si>
    <t>*    CS_Fixed Labour</t>
  </si>
  <si>
    <t xml:space="preserve">    6666010302  Medical expenses</t>
  </si>
  <si>
    <t xml:space="preserve">     6666010302   医疗费用</t>
  </si>
  <si>
    <t xml:space="preserve">    6666010314  Work uniforms</t>
  </si>
  <si>
    <t xml:space="preserve">     6666010314   工作服</t>
  </si>
  <si>
    <t xml:space="preserve">    6666010315  Work uniforms_Social Aids</t>
  </si>
  <si>
    <t xml:space="preserve">     6666010315   工作服_社会援助</t>
  </si>
  <si>
    <t xml:space="preserve">    6666020401  local transportation - bus and taxi</t>
  </si>
  <si>
    <t xml:space="preserve">     6666020401   本地交通 - 公交和出租车</t>
  </si>
  <si>
    <t xml:space="preserve">    6666020502  Working meals</t>
  </si>
  <si>
    <t xml:space="preserve">     6666020502   工作餐</t>
  </si>
  <si>
    <t xml:space="preserve">    6666020503  Office supplies</t>
  </si>
  <si>
    <t xml:space="preserve">     6666020503   办公用品</t>
  </si>
  <si>
    <t xml:space="preserve">    6666021502  Repair &amp; Maintain - Building&amp;office</t>
  </si>
  <si>
    <t xml:space="preserve">     6666021502   维修与保养 - 建筑与办公室</t>
  </si>
  <si>
    <t xml:space="preserve">    6666021503  Repair &amp; Maintain - Tooling &amp; Equipments</t>
  </si>
  <si>
    <t xml:space="preserve">     6666021503   维修与保养 - 工具与设备</t>
  </si>
  <si>
    <t xml:space="preserve">    6666021506  Repairs &amp; Maintenance - Plant &amp; Machiner</t>
  </si>
  <si>
    <t xml:space="preserve">     6666021506   维修与保养 - 工厂与机械</t>
  </si>
  <si>
    <t>6666030300 Design and development fees</t>
  </si>
  <si>
    <t>6666030300 设计与开发费用</t>
  </si>
  <si>
    <t xml:space="preserve">    6666091600  Garbage disposal charge</t>
  </si>
  <si>
    <t xml:space="preserve">     6666091600   垃圾处理费</t>
  </si>
  <si>
    <t>*    CS_Semifix</t>
  </si>
  <si>
    <t>合计</t>
  </si>
  <si>
    <t>6666110110 固定资产折旧-机器与机械</t>
  </si>
  <si>
    <t>6666110112 家具及装置折旧</t>
  </si>
  <si>
    <t>6666110207 软件摊销</t>
  </si>
  <si>
    <t xml:space="preserve">     6666110506   摊销-租赁改良</t>
  </si>
  <si>
    <t>CS_Depreci</t>
  </si>
  <si>
    <t>*    CS_折旧</t>
  </si>
  <si>
    <t xml:space="preserve">     6666010380   激励</t>
  </si>
  <si>
    <t xml:space="preserve">    5102040406  Other revenue-Servic</t>
  </si>
  <si>
    <t xml:space="preserve">     5102040406   其他收入-服务</t>
  </si>
  <si>
    <t xml:space="preserve">CS_Direct </t>
  </si>
  <si>
    <t>*    CS_直接劳动</t>
  </si>
  <si>
    <t xml:space="preserve">     6666029996   不可扣除费用-差旅</t>
  </si>
  <si>
    <t xml:space="preserve">     6666029700   服务费回充</t>
  </si>
  <si>
    <t>单台上涨1.41，费用上涨6.5万</t>
  </si>
  <si>
    <t>为什么产生服务回收费用</t>
  </si>
  <si>
    <t xml:space="preserve">     6666010322   燃油津贴</t>
  </si>
  <si>
    <t xml:space="preserve">     6666020495   不可扣除费用-差旅</t>
  </si>
  <si>
    <t xml:space="preserve">     5301060000   其他收入-补贴收入</t>
  </si>
  <si>
    <t xml:space="preserve">     5601050000   非经营费用-罚款</t>
  </si>
  <si>
    <t xml:space="preserve">     5601050100   非经营费用-其他</t>
  </si>
  <si>
    <t xml:space="preserve">    5601080000  Non-operating expens</t>
  </si>
  <si>
    <t xml:space="preserve">     5601080000   非经营费用</t>
  </si>
  <si>
    <t xml:space="preserve">     6666020101   娱乐</t>
  </si>
  <si>
    <t xml:space="preserve">    6666021200  Audit fee</t>
  </si>
  <si>
    <t xml:space="preserve">     6666021200   审计费</t>
  </si>
  <si>
    <t xml:space="preserve">     6666020201   国内商务差旅</t>
  </si>
  <si>
    <t xml:space="preserve">     6666020202   海外商务差旅</t>
  </si>
  <si>
    <t xml:space="preserve">     6666020204   支付给代理的差旅费用</t>
  </si>
  <si>
    <t xml:space="preserve">    6666020301  Staff communication expense</t>
  </si>
  <si>
    <t xml:space="preserve">     6666020301   员工通讯费用</t>
  </si>
  <si>
    <t xml:space="preserve">     6666020403   公司车辆费用</t>
  </si>
  <si>
    <t xml:space="preserve">     6666020504   报纸和期刊支出</t>
  </si>
  <si>
    <t xml:space="preserve">     6666020508   邮资</t>
  </si>
  <si>
    <t xml:space="preserve">    6666020601  Training costs within the Group</t>
  </si>
  <si>
    <t xml:space="preserve">     6666020601   集团内培训费用</t>
  </si>
  <si>
    <t xml:space="preserve">     6666020701   企业财产保险</t>
  </si>
  <si>
    <t xml:space="preserve">    6666020801  Housing rental cost</t>
  </si>
  <si>
    <t xml:space="preserve">     6666020801   房屋租赁成本</t>
  </si>
  <si>
    <t xml:space="preserve">     6666020803   汽车租赁成本</t>
  </si>
  <si>
    <t xml:space="preserve">     6666021100   咨询费</t>
  </si>
  <si>
    <t xml:space="preserve">    6666021102  Consulting expense-tax</t>
  </si>
  <si>
    <t xml:space="preserve">     6666021102   咨询费用-税务</t>
  </si>
  <si>
    <t xml:space="preserve">     6666021104   咨询费用-技术</t>
  </si>
  <si>
    <t xml:space="preserve">    6666021103  Consulting expense-finance</t>
  </si>
  <si>
    <t xml:space="preserve">     6666021103   咨询费用-财务</t>
  </si>
  <si>
    <t xml:space="preserve">    6666021300  Legal fees</t>
  </si>
  <si>
    <t xml:space="preserve">     6666021300   法律费用</t>
  </si>
  <si>
    <t xml:space="preserve">     6666021902   清洁费</t>
  </si>
  <si>
    <t xml:space="preserve">     6666022100   安全</t>
  </si>
  <si>
    <t xml:space="preserve">     6666022300   协会会费</t>
  </si>
  <si>
    <t xml:space="preserve">     6666029900   杂项费用</t>
  </si>
  <si>
    <t xml:space="preserve">     6666029997   重组成本</t>
  </si>
  <si>
    <t xml:space="preserve">    6666031100  Technical Documentation</t>
  </si>
  <si>
    <t xml:space="preserve">     6666031100   技术文件</t>
  </si>
  <si>
    <t xml:space="preserve">     6666050107   特殊分配成本</t>
  </si>
  <si>
    <t xml:space="preserve">    6666079999  IT Expense-Internal Charge Out</t>
  </si>
  <si>
    <t xml:space="preserve">     6666079999   IT费用-内部收费</t>
  </si>
  <si>
    <t xml:space="preserve">    6666090100  Stamp Duty</t>
  </si>
  <si>
    <t xml:space="preserve">     6666090100   印花税</t>
  </si>
  <si>
    <t xml:space="preserve">    6666093800  Other Taxes-CIT Deductible</t>
  </si>
  <si>
    <t xml:space="preserve">     6666093800   其他税项-可抵扣企业所得税</t>
  </si>
  <si>
    <t xml:space="preserve">    6666021400  Recruitment expense</t>
  </si>
  <si>
    <t xml:space="preserve">     6666021400   招聘费用</t>
  </si>
  <si>
    <t>CS_Fix Cos</t>
  </si>
  <si>
    <t>*    CS_固定成本</t>
  </si>
  <si>
    <t xml:space="preserve">     5102040000   其他收入-其他</t>
  </si>
  <si>
    <t>CS_Variabl</t>
  </si>
  <si>
    <t>*    CS_变动成本</t>
  </si>
  <si>
    <t xml:space="preserve">     6666021604   石油和天然气</t>
  </si>
  <si>
    <t>*    CS_变动公用事业</t>
  </si>
  <si>
    <t xml:space="preserve">     6666010012   工资税-蓝领间接</t>
  </si>
  <si>
    <t xml:space="preserve">    6666010102  Salary-Blue collar i</t>
  </si>
  <si>
    <t xml:space="preserve">     6666010102   工资-蓝领</t>
  </si>
  <si>
    <t>CS_Indirec</t>
  </si>
  <si>
    <t>*    CS_间接劳动</t>
  </si>
  <si>
    <t>固定 人工</t>
  </si>
  <si>
    <t xml:space="preserve">     6666010196   工资税-白领员工</t>
  </si>
  <si>
    <t>单台下降0.67，费用下降3.5万</t>
  </si>
  <si>
    <t xml:space="preserve">     6666010101   工资-白领员工</t>
  </si>
  <si>
    <t xml:space="preserve">     6666010199   工资-白领员工-应计</t>
  </si>
  <si>
    <t xml:space="preserve">     6666010207   公司需支付的失业保险</t>
  </si>
  <si>
    <t xml:space="preserve">    6666010227  Staff Leaving Indemn</t>
  </si>
  <si>
    <t xml:space="preserve">     6666010227   员工离职赔偿</t>
  </si>
  <si>
    <t>单台下降0.73，费用下降3.7万</t>
  </si>
  <si>
    <t>CS_Fixed L</t>
  </si>
  <si>
    <t>*    CS_固定劳动</t>
  </si>
  <si>
    <t xml:space="preserve">     6666020401   本地交通-公交车和出租车</t>
  </si>
  <si>
    <t xml:space="preserve">     6666021502   维修与保养-建筑物和办公室</t>
  </si>
  <si>
    <t xml:space="preserve">    6666021505  Repairs &amp; Maintenance - Vehicles</t>
  </si>
  <si>
    <t xml:space="preserve">     6666021505   维修与保养-车辆</t>
  </si>
  <si>
    <t>GMA总计</t>
  </si>
  <si>
    <t>整体费用金额</t>
  </si>
  <si>
    <t>总结：2月洗碗机单台制造费同比恶化5.66欧，同比恶化16%，额恶化24万欧，
含直接人工和间接人工上涨12%（每人241欧总计7.1万欧），管理人员上涨5%（每人161欧总计0.3万欧）
固定：CP预算减少，产量↓8%，单台恶化1.2欧，额差5万欧
变动：恶化三项，单台恶化6.1欧，额差26万欧
集中发放直接员工离职补偿14万欧（同期没有）
集中发放间接员工离职补偿3万欧（同期没有）
集中发放员工福利差异8.5万欧（差异8.5万欧，其中5.1万欧为释放预提，3.4万欧为福利费谈判后上涨）</t>
  </si>
  <si>
    <t>直接人工人数</t>
  </si>
  <si>
    <t>直接人工平均工资</t>
  </si>
  <si>
    <t>间接人工人数</t>
  </si>
  <si>
    <t>间接人工平均工资</t>
  </si>
  <si>
    <t>白领人工平均工资</t>
  </si>
  <si>
    <t>=H12/C12</t>
  </si>
  <si>
    <t>制造费用单台差异5.66</t>
  </si>
  <si>
    <t>总额上升1.2万，产量下滑8%</t>
  </si>
  <si>
    <t>辅助人员2人离职补偿，共计3万欧元，按同期可下降0.95</t>
  </si>
  <si>
    <t>差异8.5万欧，其中5.1万欧为释放预提，3.4万欧为福利费谈判后上涨</t>
  </si>
  <si>
    <t>离职补偿本月集中发放共计14万欧元</t>
  </si>
  <si>
    <t>Budget-ACT VARIANCE Analysis</t>
  </si>
  <si>
    <t>产量下滑8%，产量按同期单台可下降0.41</t>
  </si>
  <si>
    <t>产量下滑8%，产量按同期单台可下降0.52</t>
  </si>
  <si>
    <t>离职补偿本月集中发放，洗碗机二月份离职30人，1月份未结算，按同期单台可下降3.46</t>
  </si>
  <si>
    <t>60万欧</t>
  </si>
  <si>
    <t>2个辅助员工离职补偿</t>
  </si>
  <si>
    <t>和189账户合并计算后，单台下降2.45</t>
  </si>
  <si>
    <t>每年两次集中购买工作服</t>
  </si>
  <si>
    <t>集中购买福利卡-是什么原因增加了这么多</t>
  </si>
  <si>
    <t>总计制造费</t>
  </si>
  <si>
    <t xml:space="preserve">总结：3月实际洗碗机单台恶化35.1欧；额恶化80.64万欧
通胀影响，定单量下降负影响72万，通胀影响9.5万
固定：洗碗机单台↑12.5欧，累计恶化28万
变动：洗碗机单台↑22.7欧，累计恶化52万
恶化原因：CP预算减少，产量↓50%
</t>
  </si>
  <si>
    <t>订单量下滑49%</t>
  </si>
  <si>
    <t>实际与预算的差</t>
  </si>
  <si>
    <t xml:space="preserve">    6666021500  Repairs cost</t>
  </si>
  <si>
    <t>1月费用总结：
①单：1月同期35欧元/台，订单量4.86万台，预测单台费用36.4欧元/台，较同期↑3.9%；实际37.48欧元/台，较同期↑6%
共梳理出8个问题</t>
  </si>
  <si>
    <t>总结：4月洗碗机单台下降10.19欧；降费41.6万欧
上涨因素：25万欧（定单量下降恶化15万欧，通胀恶化10万欧），下降因素：降费项目59万欧_x000b_固定：洗碗机4月折旧期限延长降费53万，订单量下降0.9万，负影响10万
变动：恶化4项，优化1项
1.存货跌价准备释放预提（超期库存钢卷加工成本成品）-18万欧
2.固定人工同期释放预提-4.19万欧
3.物耗：10万欧的钢卷制成半成品料废=2.6万
4.生产耗用：①钢卷半成品呆滞-6.6万欧
                ② 一次性购买了5.6.7三个月的oil预防战争带来的涨价-4万欧
_x000b_</t>
  </si>
  <si>
    <t>直接人工工资</t>
  </si>
  <si>
    <t>一线加辅助</t>
  </si>
  <si>
    <t>工资</t>
  </si>
  <si>
    <t>蓝领工资4月</t>
  </si>
  <si>
    <t>清洁及安保团队月均降费8千欧-去年延续项目</t>
  </si>
  <si>
    <t>为了消耗多余钢卷，把钢卷做成了半成品，冲减了3月的计提</t>
  </si>
  <si>
    <t>固定人工同期释放预提4.19万欧</t>
  </si>
  <si>
    <t>钢卷制造成半成品产生了26千欧的废料</t>
  </si>
  <si>
    <t>一次性购买了5.6.7三个月的oil预防战争带来的涨价-4万欧
原材料库存损失此从17万调整至6.6万</t>
  </si>
  <si>
    <t>产量下降17%</t>
  </si>
  <si>
    <t>预算与实际单台差</t>
  </si>
  <si>
    <t>？</t>
  </si>
  <si>
    <t>5月费用实际：_x000b_①单台：5月实际55.28欧，5月同期30.17欧。较同期↑20.52欧，恶化68万。_x000b_②主要影响：人工工资上涨及通胀影响约11万欧；_x000b_③扣除影响后：单台↑17.20欧，恶化57万欧
④固定费用异常：折旧整体降费15万，单台恶化2.33欧，影响7.68万欧，原因：产量下降38%,假期错月，次月补差
⑤变动费用异常：蓝领直接员工工资与预算差异5.8万欧，原因：
1. 制造费影响：加班费未预测，+15.0。
2. 单价/价格影响：节日福利科目预测时人工录入错误。，+30.0。
3. 单价/价格影响：薪资结构影响，+6.0。
4. 单价/价格影响：还未休年假计提，+5.5。
5. 单价/价格影响：离职补偿金，+1.5。      
                库存跌价准备-原材料与预算差异3.8万欧，原因：
1.Super-entry 项目转产青岛，相关项目零件库龄风险增加：+65K。  
2.其他活跃物料风险下降：-27K。  
_x000b_</t>
  </si>
  <si>
    <t>预测和实际的差（不考虑产量因素）：
总费用实际与4＋8预测差异13.2万欧
1,折旧费用：差异-2.5万欧
2.变动费用：①直接人工：差异5.8万欧
                     ②生产耗用：差异1.3万欧-具体哪个科目未知
                     ③变动能源：差异1.0万欧
                     ②存货跌价准备：差异3.8万欧
3.园区分摊费用：①     5601050100   非经营费用-其他：差异5.3万欧</t>
  </si>
  <si>
    <t>4＋8预测产量</t>
  </si>
  <si>
    <t>26年预算制造费</t>
  </si>
  <si>
    <t>26年预算单台</t>
  </si>
  <si>
    <t>费用差</t>
  </si>
  <si>
    <t>预测与实际单台差</t>
  </si>
  <si>
    <t>制造费1勇总计</t>
  </si>
  <si>
    <t>6666050202</t>
  </si>
  <si>
    <t>6666050202  Custom clearance charge</t>
  </si>
  <si>
    <t>6666021200</t>
  </si>
  <si>
    <t>6666021200  Audit fee</t>
  </si>
  <si>
    <t>5001010204</t>
  </si>
  <si>
    <t>5001010204  Cost of Manufacture - Finished Good</t>
  </si>
  <si>
    <t>6666021505</t>
  </si>
  <si>
    <t>6666021505  Repairs &amp; Maintenance - Vehicles</t>
  </si>
  <si>
    <t>6666020402</t>
  </si>
  <si>
    <t>6666020402  Local transportation-transport subsidies</t>
  </si>
  <si>
    <t>6666020903</t>
  </si>
  <si>
    <t>6666020903  Other materials</t>
  </si>
  <si>
    <t>5601040000</t>
  </si>
  <si>
    <t>5601040000 Loss from asset sale</t>
  </si>
  <si>
    <t>6666020302</t>
  </si>
  <si>
    <t>6666020302 Communication Expenses</t>
  </si>
  <si>
    <t>6666020406</t>
  </si>
  <si>
    <t>6666020406  Company car expense - fuel costs</t>
  </si>
  <si>
    <t>5401050201</t>
  </si>
  <si>
    <t>5401050201  COGS-Freight out-Special and sporadic fr</t>
  </si>
  <si>
    <t>6666070400</t>
  </si>
  <si>
    <t>6666070400  IT maint. &amp; repairs hardware</t>
  </si>
  <si>
    <t>6666020602</t>
  </si>
  <si>
    <t>6666020602  Training costs Outside the group</t>
  </si>
  <si>
    <t>5301999999</t>
  </si>
  <si>
    <t>5301999999  Non-operation revenue-Other</t>
  </si>
  <si>
    <t>6666010185</t>
  </si>
  <si>
    <t>6666010185  Salary&amp;Additional Incentive-White Collar</t>
  </si>
  <si>
    <t>6666010315</t>
  </si>
  <si>
    <t>6666010315  Other labor supplies</t>
  </si>
  <si>
    <t>6666021602</t>
  </si>
  <si>
    <t>6666021602  Electricity</t>
  </si>
  <si>
    <t>KPI</t>
  </si>
  <si>
    <t>ACT 2025</t>
  </si>
  <si>
    <t>Budget</t>
  </si>
  <si>
    <t xml:space="preserve">Budget-ACT VARIANCE </t>
  </si>
  <si>
    <t>Act</t>
  </si>
  <si>
    <t xml:space="preserve">CPU-Y0Y </t>
  </si>
  <si>
    <t>Analysis</t>
  </si>
  <si>
    <t>QTY</t>
  </si>
  <si>
    <t>Work days</t>
  </si>
  <si>
    <t>Direct Labour</t>
  </si>
  <si>
    <t>Direct Labour avrerage salary</t>
  </si>
  <si>
    <t>Direct Labour crease，Why decrease？
人数上涨，工资下降</t>
  </si>
  <si>
    <t>indirect Labour</t>
  </si>
  <si>
    <t>indirect Labour avrerage salary</t>
  </si>
  <si>
    <t>Fixed Labour</t>
  </si>
  <si>
    <t>Fixed avrerage salary</t>
  </si>
  <si>
    <t>Why crease
上涨293万</t>
  </si>
  <si>
    <t>UPH</t>
  </si>
  <si>
    <t>CPU</t>
  </si>
  <si>
    <t>CS_Depreciation</t>
  </si>
  <si>
    <t>CS_Fix Cost</t>
  </si>
  <si>
    <t>Why crease？
固定人工预测上涨0.18</t>
  </si>
  <si>
    <t>CS_Obsolescence</t>
  </si>
  <si>
    <t>CS_Fix Utilities</t>
  </si>
  <si>
    <t>Indirect Labour</t>
  </si>
  <si>
    <t>CS_Semifix</t>
  </si>
  <si>
    <t>Why crease？
半固定单台上涨0.49</t>
  </si>
  <si>
    <t xml:space="preserve"> CS_Direct Labour</t>
  </si>
  <si>
    <t>CS_SCRAP_VARIABLE</t>
  </si>
  <si>
    <t>CS_Variable Cost</t>
  </si>
  <si>
    <t xml:space="preserve"> CS_Reselling</t>
  </si>
  <si>
    <t xml:space="preserve"> CS_Variable Utilities</t>
  </si>
  <si>
    <t>GMA</t>
  </si>
  <si>
    <t>CODE</t>
  </si>
  <si>
    <t>Description</t>
  </si>
  <si>
    <t>Description(CN)</t>
  </si>
  <si>
    <t>QTY-2025</t>
  </si>
  <si>
    <t>Budget-QTY</t>
  </si>
  <si>
    <t>ACT-QTY</t>
  </si>
  <si>
    <t>MFG-2025</t>
  </si>
  <si>
    <t>CPU-2025</t>
  </si>
  <si>
    <t>Budget-2026</t>
  </si>
  <si>
    <t>Budget-CPU-2026</t>
  </si>
  <si>
    <t>ACT-2026</t>
  </si>
  <si>
    <t>ACT-CPU-2026</t>
  </si>
  <si>
    <t>CPU-Y0Y</t>
  </si>
  <si>
    <t>Budget-ACT VARIANCE</t>
  </si>
  <si>
    <t>CPU-Y0Y Analysis</t>
  </si>
  <si>
    <t>6666110206</t>
  </si>
  <si>
    <t>在2025年，社会安全额外支付了21千欧元。然而，为了详细解释差异，我们需要人力资源部门。因为劳动成本的计算是由他们完成的。</t>
  </si>
  <si>
    <t>这个账户与直接劳动工资税有关。由于工资金额和人力成本的增加（2025法案218至2026预算247），该账户有所增加。然而，为了详细解释差异，我们需要人力资源部门。因为劳动成本的计算是由他们完成的。</t>
  </si>
  <si>
    <t>我们应该考虑废料的总金额以便进行比较。2025年实际废料成本包括原材料、半成品和成品废料。然而在预算中，我们将总废料金额计入一个账户，因为我们不知道账户之间的分配。</t>
  </si>
  <si>
    <t>这个账户中有一些与工会协议相关的费用（野餐、早餐等）。在2025年我们没有使用这笔预算。然而，我们必须为这个账户做预算，以防工会要求支出。</t>
  </si>
  <si>
    <t>2026年为总部同事增加19千欧元的额外预算</t>
  </si>
  <si>
    <t>5千欧元的设备许可费加上2026年生产需求的10千欧元额外预算</t>
  </si>
  <si>
    <t>我有一个25预算与26预算的比较。请查看黄色表格。如果您需要更多细节，我需要与IT团队沟通。</t>
  </si>
  <si>
    <t>2026年3月，废料销售合同将到期。根据采购团队的说法，销售单价将低于2025年的实际价格。这就是我们看到减少的原因。</t>
  </si>
  <si>
    <t>为了详细解释差异，我们需要人力资源部门。因为劳动成本的计算是由他们完成的。</t>
  </si>
  <si>
    <t>我们应该将这两个账户一起考虑。在2025年，我们将制服和社会援助计入一个账户。然而为了看到价格效应，我们将它们分为两个账户：制服和社会援助。</t>
  </si>
  <si>
    <t>我们应该将这三个账户一起考虑作为维护。在2025年实际中，我们有100千欧元的ACE节省作为一次性事件加上133千欧元的MFG节省（因为我们没有花费这笔钱）。然而我们应该将这些金额预算为预防性的。</t>
  </si>
  <si>
    <t>*   CS_Semifix</t>
  </si>
  <si>
    <t>由于通货膨胀和生活成本上升，员工工资有所增加</t>
  </si>
  <si>
    <t>这个账户包括制服和社会援助。€ 7.248.91 + € 15.157.89社会援助。社会援助增加的比率是60%，因为TİS。</t>
  </si>
  <si>
    <t>由于服务和燃料价格上涨以及2025年缺少应计费用</t>
  </si>
  <si>
    <t>餐食单价上涨</t>
  </si>
  <si>
    <t>由于通货膨胀</t>
  </si>
  <si>
    <t>*    CS_半固定</t>
  </si>
  <si>
    <t>分摊总计</t>
  </si>
  <si>
    <t>Candy洗碗机项目制造总结</t>
  </si>
  <si>
    <t>25年全年单台↓15.62欧，额收益1036万欧，上涨因素：146万欧（通胀负影响146万欧），下降因素：规模上涨926万，收益降费项目268万（新增262万欧，持续收益6万欧）</t>
  </si>
  <si>
    <t>实际收益</t>
  </si>
  <si>
    <t>主导方</t>
  </si>
  <si>
    <t>核心策略/路径</t>
  </si>
  <si>
    <t>关键项目</t>
  </si>
  <si>
    <t>责任人</t>
  </si>
  <si>
    <t>到位时间</t>
  </si>
  <si>
    <t>实际月累差额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</si>
  <si>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</si>
  <si>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</si>
  <si>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</si>
  <si>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</si>
  <si>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</si>
  <si>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</si>
  <si>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</si>
  <si>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</si>
  <si>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</si>
  <si>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</si>
  <si>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</si>
  <si>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</si>
  <si>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订单量-折旧</t>
  </si>
  <si>
    <t>订单量上涨31%，折旧全年持续收益663万欧</t>
  </si>
  <si>
    <t>李想</t>
  </si>
  <si>
    <t>订单量-其他</t>
  </si>
  <si>
    <t>订单量上涨31%，半固定、白领工资、运营、园区费用等全年持续收益263万欧</t>
  </si>
  <si>
    <t xml:space="preserve">
通胀影响-直接人工工资上涨
</t>
  </si>
  <si>
    <t>直接人工和间接人工上涨21%，每人上涨361欧，总计影响122万欧</t>
  </si>
  <si>
    <t xml:space="preserve">
通胀影响-管理人工工资上涨
</t>
  </si>
  <si>
    <t>管理人员上涨5%，每人308欧，总计影响9万欧</t>
  </si>
  <si>
    <t>通胀影响-其他</t>
  </si>
  <si>
    <t>除工资科目和折旧外其余科目全部受通胀影响8%</t>
  </si>
  <si>
    <t>土方</t>
  </si>
  <si>
    <t>降费项目</t>
  </si>
  <si>
    <t>线速提升 34.2秒 ==&gt; 32.72秒 (105件到110件)</t>
  </si>
  <si>
    <t>集水器线速 36秒 ==&gt; 30秒</t>
  </si>
  <si>
    <t>内门生产线速度从36秒提升至30秒</t>
  </si>
  <si>
    <t>生产线速度提升，从32.72秒提升至30秒（产量从110件提升至120件）</t>
  </si>
  <si>
    <t>直接劳动TC-装配线平衡（移除多余操作员）</t>
  </si>
  <si>
    <t>1.2026年1月
2.7月落地
3.7月落地
4.10月落地</t>
  </si>
  <si>
    <t>QS部件喂料自动化</t>
  </si>
  <si>
    <t>轮毂和油底壳螺钉紧固自动化</t>
  </si>
  <si>
    <t>效率提升（2%）</t>
  </si>
  <si>
    <t>因生产力提升项目直接减少人力成本</t>
  </si>
  <si>
    <t>通过将压缩机的热空气转移到市场区域来回收利用</t>
  </si>
  <si>
    <t>为减轻电枢设计新布局并调整灯光</t>
  </si>
  <si>
    <t>燃料成本</t>
  </si>
  <si>
    <t>制服成本</t>
  </si>
  <si>
    <t>人力成本减少项目半固定成本收益</t>
  </si>
  <si>
    <t>DW - 油底壳区域/电机部件 - 人力成本减少</t>
  </si>
  <si>
    <t>DW - 塑料部件 - 人力成本减少</t>
  </si>
  <si>
    <t>DW - 软水器 - 空气断路 - 人力成本减少</t>
  </si>
  <si>
    <t>DW - 卸货区 - 人力成本减少</t>
  </si>
  <si>
    <t>DW - 大型部件重新包装 - 人力成本减少</t>
  </si>
  <si>
    <t>DW - 小型组件喂料 - 人力成本减少</t>
  </si>
  <si>
    <t>DW 间接加班优化</t>
  </si>
  <si>
    <t>机械团队领导减少</t>
  </si>
  <si>
    <t>塑料磨粉人力成本减少</t>
  </si>
  <si>
    <t>白领优化（1个HC_WH）</t>
  </si>
  <si>
    <t>白领优化（1个HC_IMTEC）</t>
  </si>
  <si>
    <t>从70%通勤率提升至72%并优化加班</t>
  </si>
  <si>
    <t>纸巾消除</t>
  </si>
  <si>
    <t>Edenred税消除</t>
  </si>
  <si>
    <t>叉车租赁优化</t>
  </si>
  <si>
    <t>毒素和油品优化</t>
  </si>
  <si>
    <t>维护备件优化 - 一次性</t>
  </si>
  <si>
    <t>产能提升</t>
  </si>
  <si>
    <t>生产能源耗费</t>
  </si>
  <si>
    <t>卖废</t>
  </si>
  <si>
    <t>其他变量（生产耗材，库存调整）</t>
  </si>
  <si>
    <t>消耗品减少 - 一次性</t>
  </si>
  <si>
    <t>人力成本减少</t>
  </si>
  <si>
    <t>人力成本减少带来的收益</t>
  </si>
  <si>
    <t>工作日减少</t>
  </si>
  <si>
    <t>效率提升</t>
  </si>
  <si>
    <t>维护 - 一次性</t>
  </si>
  <si>
    <t>折旧减少 - 一次性</t>
  </si>
  <si>
    <t>延续项目</t>
  </si>
  <si>
    <t>24年延续项目</t>
  </si>
  <si>
    <t>26年SBU降费目标85万，现梳理影响因素及项目296万,保障度150%
26年5月累计单台↑7.37欧，额恶化137万欧，上涨因素：178万欧（定单量下降负影响128万欧，通胀负影响50万欧），下降因素：降费项目100万（新增93万欧，持续收益7万欧），园区分摊下降1万
26年重点推进降费项目13个，5已落地收益100万，W23新挖掘1个</t>
  </si>
  <si>
    <t>土耳其责任人</t>
  </si>
  <si>
    <t>预计影响</t>
  </si>
  <si>
    <t>进展</t>
  </si>
  <si>
    <t>订单量上涨18%，折旧全年持续收益65万欧</t>
  </si>
  <si>
    <t>订单量下滑19%，折旧影响47万欧</t>
  </si>
  <si>
    <t>订单量-直接、间接人工</t>
  </si>
  <si>
    <t>如果订单量恶化，直接、间接员工无法裁员导致的影响</t>
  </si>
  <si>
    <t>5月订单量下降，直接、间接员工影响10万欧</t>
  </si>
  <si>
    <t>订单量上涨18%，半固定、白领工资、运营、园区费用等全年持续收益44.2万欧</t>
  </si>
  <si>
    <t>订单量下滑19%，半固定、运营、园区费用影响53万欧</t>
  </si>
  <si>
    <t>直接人工和间接人工上涨12%，每人上涨241欧，总计影响96万欧</t>
  </si>
  <si>
    <t>总人次3989，截至4月影响29万欧</t>
  </si>
  <si>
    <t>管理人员上涨5%，每人161欧</t>
  </si>
  <si>
    <t>总人次323，截至4月影响2万欧</t>
  </si>
  <si>
    <t>截至4月累计影响9万欧</t>
  </si>
  <si>
    <t>IT费用降费
分摊逻辑-产量改为产值</t>
  </si>
  <si>
    <t>截至4月降费1万</t>
  </si>
  <si>
    <t>25年延续项目</t>
  </si>
  <si>
    <t>1.轮毂和油底壳螺钉紧固自动化
2.QS部件喂料自动化
3.人力成本减少</t>
  </si>
  <si>
    <t>提效</t>
  </si>
  <si>
    <t>提升单台生产效率，减少单台成本</t>
  </si>
  <si>
    <t>UPH提升至130</t>
  </si>
  <si>
    <t>A.Civelek / A.Civelek /BCA</t>
  </si>
  <si>
    <t>已落地</t>
  </si>
  <si>
    <t>直接员工降费</t>
  </si>
  <si>
    <t>用工结构调整：提前谈判清退固定员工，回收期12~15个月</t>
  </si>
  <si>
    <t>蓝领工人合同工替换高工资正式工。</t>
  </si>
  <si>
    <t>E.KAraca</t>
  </si>
  <si>
    <t>已替换81人</t>
  </si>
  <si>
    <t>土方、中方</t>
  </si>
  <si>
    <t>锁定26年到月需求、生产、库存预算，均衡生产策略，消除25年分流浪费42万欧（只有一个工厂有），加班费损失80万欧</t>
  </si>
  <si>
    <t>26年不产生分流费、加班费</t>
  </si>
  <si>
    <t>1月加班费减少5100，2月加班费减少3000</t>
  </si>
  <si>
    <t>模块化成套供货</t>
  </si>
  <si>
    <t>洗碗机预装8个项目18个人模块化成套，17万欧（不包含材料上涨）</t>
  </si>
  <si>
    <t>进度：1月份已完成与供应商购买价格谈判
，目前无进展</t>
  </si>
  <si>
    <t>间接员工降费</t>
  </si>
  <si>
    <t>对标国内工厂优化空间： DW 84人，初步机会10个，（master替班16人）</t>
  </si>
  <si>
    <t xml:space="preserve">1.第一阶段1人（物流减少一人，岗位合并）-土方主导
2.第一阶段1人（物流减少一人，岗位合并）-土方主导
3.第一阶段1人（物流减少一人，岗位合并）-土方主导
4.DW辅助人员84人，初步机会10个-中方主导
</t>
  </si>
  <si>
    <t>A.Civelek / E.Erbaş</t>
  </si>
  <si>
    <t>1.已落地
2.无进展
3.无进展
4.无进展</t>
  </si>
  <si>
    <t>备件费用</t>
  </si>
  <si>
    <t>冲压润滑收集循环使用</t>
  </si>
  <si>
    <t>848欧一桶，每月节省0.85桶</t>
  </si>
  <si>
    <t>A.Civelek /BCA</t>
  </si>
  <si>
    <t>能源费用</t>
  </si>
  <si>
    <t>工厂空调设备节能运行优化</t>
  </si>
  <si>
    <t>电单价0.057欧//Kwh</t>
  </si>
  <si>
    <t>A.Civelek</t>
  </si>
  <si>
    <t>工厂照明节能优化</t>
  </si>
  <si>
    <t>生产提效</t>
  </si>
  <si>
    <t>注塑件节拍改进（减少3秒）</t>
  </si>
  <si>
    <t>节拍62S-59S，效率提升</t>
  </si>
  <si>
    <t>中方</t>
  </si>
  <si>
    <t>减少人员宽放损失</t>
  </si>
  <si>
    <t>26年预算人员出勤总工时宽放6%预留12个人，实际缺勤率在4%左右，计划优化2-4人</t>
  </si>
  <si>
    <t>1.申请人力部门提供全员出勤率数据，以及宽放人员日常岗位排布明细
2.建议推动宽放人员实现三家工厂统筹共享、统一调配，
3.需现场核实：日常少量人员缺勤（1-2 人）对产线整体生产效率的实际影响，合理评估现有宽放比例的必要性。</t>
  </si>
  <si>
    <t>组织运营费</t>
  </si>
  <si>
    <t>叉车租赁费降低</t>
  </si>
  <si>
    <t>1.丰田叉车合同11月到期后，更换报价最低供应商
2.排查产能负荷率，目标减少5%叉车数量</t>
  </si>
  <si>
    <t>1，提升负荷率，研究提效，节约2辆叉车</t>
  </si>
  <si>
    <t>宜家订单纸壳上料工序效率提升</t>
  </si>
  <si>
    <t>包装线速优化</t>
  </si>
  <si>
    <t>折旧降费</t>
  </si>
  <si>
    <t>折旧费用优化</t>
  </si>
  <si>
    <t>部分设备、模具折旧年限10→30</t>
  </si>
  <si>
    <t>已落地53万欧，全年预算160万欧</t>
  </si>
  <si>
    <t>中方、土方</t>
  </si>
  <si>
    <t>降存货跌价准备</t>
  </si>
  <si>
    <t>超期原材料、半成品消耗</t>
  </si>
  <si>
    <t>与开发达成一致，超期原材料加工成半成品</t>
  </si>
  <si>
    <t>外包水底壳-减少7名工人</t>
  </si>
  <si>
    <t>DW-08: 外包水底壳-减少7名工人</t>
  </si>
  <si>
    <t>E.Karaca</t>
  </si>
  <si>
    <t>外包塑料底座-减少1名工人</t>
  </si>
  <si>
    <t>DW-09: 外包塑料底座-减少1名工人</t>
  </si>
  <si>
    <t>暂停</t>
  </si>
  <si>
    <t>废料降费</t>
  </si>
  <si>
    <t>内门废料减少</t>
  </si>
  <si>
    <t>DW-14: 内门废料减少</t>
  </si>
  <si>
    <t>进行中</t>
  </si>
  <si>
    <t>水底壳预装线新半自动线-中国供应商</t>
  </si>
  <si>
    <t>DW-16: 水底壳预装线新半自动线-中国供应商</t>
  </si>
  <si>
    <t>C/L管和加热器自动装配及绑扎-中国供应商</t>
  </si>
  <si>
    <t>DW-17: C/L管和加热器自动装配及绑扎-中国供应商</t>
  </si>
  <si>
    <t>水底壳和轮毂螺钉自动化-中国供应商</t>
  </si>
  <si>
    <t>DW-18: 水底壳和轮毂螺钉自动化-中国供应商</t>
  </si>
  <si>
    <t>用户手册包装自动化</t>
  </si>
  <si>
    <t>DW-19: 用户手册包装自动化</t>
  </si>
  <si>
    <t>EPS自动装配</t>
  </si>
  <si>
    <t>DW-20: EPS自动装配</t>
  </si>
  <si>
    <t>外包Super Entry</t>
  </si>
  <si>
    <t>DW-22: 外包Super Entry</t>
  </si>
  <si>
    <t>外包篮筐预装</t>
  </si>
  <si>
    <t>DW-23: 外包篮筐预装</t>
  </si>
  <si>
    <t>其他</t>
  </si>
  <si>
    <t>资产转移(工装设备)-30万欧</t>
  </si>
  <si>
    <t>DW-49: 资产转移(工装设备)-30万欧</t>
  </si>
  <si>
    <t>Tox修理设备</t>
  </si>
  <si>
    <t>DW-50: Tox修理设备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</si>
</sst>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_(* #,##0_);_(* \(#,##0\);_(* &quot;-&quot;??_);_(@_)"/>
    <numFmt numFmtId="178" formatCode="_(* #,##0.000_);_(* \(#,##0.000\);_(* &quot;-&quot;??.000_);_(@_)"/>
    <numFmt numFmtId="179" formatCode="0.00_);[Red]\(0.00\)"/>
    <numFmt numFmtId="180" formatCode="#,##0.00000000"/>
    <numFmt numFmtId="181" formatCode="0.0000_ "/>
    <numFmt numFmtId="182" formatCode="0.00_ "/>
    <numFmt numFmtId="183" formatCode="0_ "/>
    <numFmt numFmtId="184" formatCode="_-* #,##0_-;\-* #,##0_-;_-* &quot;-&quot;??_-;_-@_-"/>
    <numFmt numFmtId="185" formatCode="0.0_ "/>
    <numFmt numFmtId="186" formatCode="_-* #,##0.00_-;\-* #,##0.00_-;_-* &quot;-&quot;??.00_-;_-@_-"/>
    <numFmt numFmtId="187" formatCode="#,##0.0"/>
    <numFmt numFmtId="188" formatCode="_ * #,##0_ ;_ * \-#,##0_ ;_ * &quot;-&quot;??_ ;_ @_ "/>
    <numFmt numFmtId="189" formatCode="_-* #,##0.00_-;\-* #,##0.00_-;_-* &quot;-&quot;??_-;_-@_-"/>
    <numFmt numFmtId="190" formatCode="_-* #,##0.0_-;\-* #,##0.0_-;_-* &quot;-&quot;??.0_-;_-@_-"/>
    <numFmt numFmtId="191" formatCode="#,##0.00000"/>
    <numFmt numFmtId="192" formatCode="_ * #,##0.00_ ;_ * \-#,##0.00_ ;_ * &quot;-&quot;??.00_ ;_ @_ "/>
    <numFmt numFmtId="193" formatCode="#,##0.000"/>
    <numFmt numFmtId="194" formatCode="[Black]&quot;↓&quot;0%;[Red]&quot;↑&quot;0%"/>
    <numFmt numFmtId="195" formatCode="[Black]&quot;↓&quot;0.0%;[Red]&quot;↑&quot;0.0%"/>
    <numFmt numFmtId="196" formatCode="0.0%"/>
    <numFmt numFmtId="197" formatCode="[Black]&quot;↑&quot;0%;[Red]&quot;↓&quot;0%"/>
    <numFmt numFmtId="198" formatCode="0_);[Red]\(0\)"/>
  </numFmts>
  <fonts count="61"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b/>
      <sz val="28"/>
      <color theme="1"/>
      <name val="微软雅黑"/>
      <charset val="134"/>
    </font>
    <font>
      <b/>
      <sz val="20"/>
      <color rgb="FF00B050"/>
      <name val="微软雅黑"/>
      <charset val="134"/>
    </font>
    <font>
      <b/>
      <sz val="8"/>
      <color rgb="FF000000"/>
      <name val="微软雅黑"/>
      <charset val="134"/>
    </font>
    <font>
      <sz val="10"/>
      <color rgb="FFFF0000"/>
      <name val="等线"/>
      <charset val="134"/>
    </font>
    <font>
      <sz val="9"/>
      <color rgb="FF000000"/>
      <name val="Aptos Narrow"/>
      <charset val="134"/>
    </font>
    <font>
      <b/>
      <sz val="10"/>
      <color rgb="FF0070C0"/>
      <name val="等线"/>
      <charset val="134"/>
    </font>
    <font>
      <b/>
      <sz val="10"/>
      <color rgb="FF0070C0"/>
      <name val="宋体"/>
      <charset val="134"/>
    </font>
    <font>
      <sz val="9"/>
      <color rgb="FF000000"/>
      <name val="宋体"/>
      <charset val="134"/>
    </font>
    <font>
      <b/>
      <sz val="20"/>
      <color theme="1"/>
      <name val="微软雅黑"/>
      <charset val="134"/>
    </font>
    <font>
      <sz val="9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name val="宋体"/>
      <charset val="134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sz val="8"/>
      <color theme="1"/>
      <name val="微软雅黑"/>
      <charset val="134"/>
    </font>
    <font>
      <sz val="9"/>
      <color theme="0"/>
      <name val="微软雅黑"/>
      <charset val="134"/>
    </font>
    <font>
      <b/>
      <sz val="11"/>
      <color theme="1"/>
      <name val="宋体"/>
      <charset val="134"/>
    </font>
    <font>
      <sz val="9"/>
      <name val="微软雅黑"/>
      <charset val="134"/>
    </font>
    <font>
      <sz val="9"/>
      <color theme="1"/>
      <name val="宋体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0"/>
      <name val="宋体"/>
      <charset val="134"/>
    </font>
    <font>
      <sz val="20"/>
      <color theme="1"/>
      <name val="宋体"/>
      <charset val="134"/>
    </font>
    <font>
      <b/>
      <sz val="12"/>
      <color theme="1"/>
      <name val="微软雅黑"/>
      <charset val="134"/>
    </font>
    <font>
      <sz val="11"/>
      <color rgb="FF0000FF"/>
      <name val="宋体"/>
      <charset val="134"/>
    </font>
    <font>
      <b/>
      <sz val="11"/>
      <color rgb="FFFFFFFF"/>
      <name val="宋体"/>
      <charset val="134"/>
    </font>
    <font>
      <b/>
      <sz val="11"/>
      <color theme="0"/>
      <name val="宋体"/>
      <charset val="134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theme="0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Calibri"/>
      <charset val="134"/>
      <scheme val="minor"/>
    </font>
    <font>
      <b/>
      <sz val="12"/>
      <color theme="0"/>
      <name val="微软雅黑"/>
      <charset val="134"/>
    </font>
    <font>
      <b/>
      <sz val="11"/>
      <color rgb="FF0070C0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name val="Calibri"/>
      <charset val="134"/>
      <scheme val="minor"/>
    </font>
    <font>
      <sz val="8.5"/>
      <name val="微软雅黑"/>
      <charset val="134"/>
    </font>
    <font>
      <sz val="11"/>
      <color indexed="8"/>
      <name val="微软雅黑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0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91"/>
        <bgColor indexed="64"/>
      </patternFill>
    </fill>
    <fill>
      <patternFill patternType="solid">
        <fgColor theme="4" tint="-0.4999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2" fillId="0" borderId="0">
      <alignment vertical="center"/>
    </xf>
    <xf numFmtId="0" fontId="47" fillId="0" borderId="0">
      <alignment vertical="center"/>
    </xf>
    <xf numFmtId="0" fontId="0" fillId="22" borderId="19">
      <alignment vertical="center"/>
    </xf>
    <xf numFmtId="0" fontId="21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20">
      <alignment vertical="center"/>
    </xf>
    <xf numFmtId="0" fontId="51" fillId="0" borderId="20">
      <alignment vertical="center"/>
    </xf>
    <xf numFmtId="0" fontId="52" fillId="0" borderId="21">
      <alignment vertical="center"/>
    </xf>
    <xf numFmtId="0" fontId="52" fillId="0" borderId="0">
      <alignment vertical="center"/>
    </xf>
    <xf numFmtId="0" fontId="53" fillId="23" borderId="22">
      <alignment vertical="center"/>
    </xf>
    <xf numFmtId="0" fontId="54" fillId="24" borderId="23">
      <alignment vertical="center"/>
    </xf>
    <xf numFmtId="0" fontId="55" fillId="24" borderId="22">
      <alignment vertical="center"/>
    </xf>
    <xf numFmtId="0" fontId="33" fillId="25" borderId="24">
      <alignment vertical="center"/>
    </xf>
    <xf numFmtId="0" fontId="56" fillId="0" borderId="25">
      <alignment vertical="center"/>
    </xf>
    <xf numFmtId="0" fontId="24" fillId="0" borderId="26">
      <alignment vertical="center"/>
    </xf>
    <xf numFmtId="0" fontId="57" fillId="26" borderId="0">
      <alignment vertical="center"/>
    </xf>
    <xf numFmtId="0" fontId="58" fillId="27" borderId="0">
      <alignment vertical="center"/>
    </xf>
    <xf numFmtId="0" fontId="59" fillId="28" borderId="0">
      <alignment vertical="center"/>
    </xf>
    <xf numFmtId="0" fontId="2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0" fillId="38" borderId="0">
      <alignment vertical="center"/>
    </xf>
    <xf numFmtId="0" fontId="0" fillId="39" borderId="0">
      <alignment vertical="center"/>
    </xf>
    <xf numFmtId="0" fontId="29" fillId="40" borderId="0">
      <alignment vertical="center"/>
    </xf>
    <xf numFmtId="0" fontId="29" fillId="41" borderId="0">
      <alignment vertical="center"/>
    </xf>
    <xf numFmtId="0" fontId="0" fillId="42" borderId="0">
      <alignment vertical="center"/>
    </xf>
    <xf numFmtId="0" fontId="0" fillId="43" borderId="0">
      <alignment vertical="center"/>
    </xf>
    <xf numFmtId="0" fontId="29" fillId="44" borderId="0">
      <alignment vertical="center"/>
    </xf>
    <xf numFmtId="0" fontId="29" fillId="45" borderId="0">
      <alignment vertical="center"/>
    </xf>
    <xf numFmtId="0" fontId="0" fillId="46" borderId="0">
      <alignment vertical="center"/>
    </xf>
    <xf numFmtId="0" fontId="0" fillId="47" borderId="0">
      <alignment vertical="center"/>
    </xf>
    <xf numFmtId="0" fontId="29" fillId="48" borderId="0">
      <alignment vertical="center"/>
    </xf>
    <xf numFmtId="0" fontId="29" fillId="49" borderId="0">
      <alignment vertical="center"/>
    </xf>
    <xf numFmtId="0" fontId="0" fillId="50" borderId="0">
      <alignment vertical="center"/>
    </xf>
    <xf numFmtId="0" fontId="0" fillId="51" borderId="0">
      <alignment vertical="center"/>
    </xf>
    <xf numFmtId="0" fontId="29" fillId="52" borderId="0">
      <alignment vertical="center"/>
    </xf>
    <xf numFmtId="0" fontId="0" fillId="0" borderId="0"/>
    <xf numFmtId="0" fontId="0" fillId="0" borderId="0"/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9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" fillId="0" borderId="0"/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43" fontId="0" fillId="0" borderId="0">
      <alignment vertical="center"/>
    </xf>
    <xf numFmtId="0" fontId="0" fillId="0" borderId="0"/>
  </cellStyleXfs>
  <cellXfs count="4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57" fontId="1" fillId="0" borderId="1" xfId="0" applyNumberFormat="1" applyFont="1" applyBorder="1" applyAlignment="1">
      <alignment horizontal="left" vertical="center"/>
    </xf>
    <xf numFmtId="176" fontId="1" fillId="0" borderId="1" xfId="2" applyNumberFormat="1" applyFont="1" applyBorder="1" applyAlignment="1">
      <alignment horizontal="center" vertical="center"/>
    </xf>
    <xf numFmtId="176" fontId="2" fillId="0" borderId="1" xfId="2" applyNumberFormat="1" applyFont="1" applyBorder="1" applyAlignment="1">
      <alignment horizontal="center" vertical="center"/>
    </xf>
    <xf numFmtId="177" fontId="7" fillId="0" borderId="1" xfId="1" applyNumberFormat="1" applyFont="1" applyBorder="1" applyAlignment="1">
      <alignment horizontal="center" vertical="center"/>
    </xf>
    <xf numFmtId="177" fontId="8" fillId="0" borderId="1" xfId="1" applyNumberFormat="1" applyFont="1" applyBorder="1" applyAlignment="1">
      <alignment horizontal="center" vertical="center"/>
    </xf>
    <xf numFmtId="177" fontId="9" fillId="0" borderId="1" xfId="1" applyNumberFormat="1" applyFont="1" applyBorder="1" applyAlignment="1">
      <alignment horizontal="center" vertical="center"/>
    </xf>
    <xf numFmtId="178" fontId="7" fillId="0" borderId="1" xfId="1" applyNumberFormat="1" applyFont="1" applyBorder="1" applyAlignment="1">
      <alignment horizontal="center" vertical="center"/>
    </xf>
    <xf numFmtId="177" fontId="10" fillId="0" borderId="1" xfId="1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177" fontId="6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57" fontId="6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4" fontId="0" fillId="0" borderId="0" xfId="0" applyNumberFormat="1" applyAlignmen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 vertical="center" wrapText="1"/>
    </xf>
    <xf numFmtId="0" fontId="12" fillId="4" borderId="1" xfId="49" applyFont="1" applyFill="1" applyBorder="1" applyAlignment="1">
      <alignment horizontal="center" vertical="center" wrapText="1"/>
    </xf>
    <xf numFmtId="0" fontId="12" fillId="5" borderId="0" xfId="49" applyFont="1" applyFill="1" applyAlignment="1">
      <alignment horizontal="center" vertical="center"/>
    </xf>
    <xf numFmtId="0" fontId="12" fillId="0" borderId="0" xfId="49" applyFont="1" applyAlignment="1">
      <alignment vertical="center"/>
    </xf>
    <xf numFmtId="3" fontId="13" fillId="0" borderId="0" xfId="63" applyNumberFormat="1" applyFont="1" applyAlignment="1">
      <alignment vertical="center"/>
    </xf>
    <xf numFmtId="4" fontId="13" fillId="0" borderId="0" xfId="63" applyNumberFormat="1" applyFont="1" applyAlignment="1">
      <alignment horizontal="center" vertical="center"/>
    </xf>
    <xf numFmtId="4" fontId="13" fillId="0" borderId="0" xfId="63" applyNumberFormat="1" applyFont="1" applyAlignment="1">
      <alignment vertical="center"/>
    </xf>
    <xf numFmtId="0" fontId="0" fillId="0" borderId="8" xfId="0" applyBorder="1" applyAlignment="1"/>
    <xf numFmtId="0" fontId="1" fillId="0" borderId="1" xfId="49" applyFont="1" applyBorder="1" applyAlignment="1">
      <alignment vertical="center"/>
    </xf>
    <xf numFmtId="3" fontId="14" fillId="5" borderId="7" xfId="63" applyNumberFormat="1" applyFont="1" applyFill="1" applyBorder="1" applyAlignment="1">
      <alignment horizontal="center" vertical="center"/>
    </xf>
    <xf numFmtId="179" fontId="1" fillId="0" borderId="1" xfId="3" applyNumberFormat="1" applyFont="1" applyBorder="1" applyAlignment="1">
      <alignment horizontal="center" vertical="center"/>
    </xf>
    <xf numFmtId="0" fontId="1" fillId="0" borderId="0" xfId="49" applyFont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180" fontId="13" fillId="0" borderId="0" xfId="63" applyNumberFormat="1" applyFont="1" applyAlignment="1">
      <alignment vertical="center"/>
    </xf>
    <xf numFmtId="181" fontId="12" fillId="0" borderId="1" xfId="0" applyNumberFormat="1" applyFont="1" applyBorder="1" applyAlignment="1">
      <alignment horizontal="center" vertical="center"/>
    </xf>
    <xf numFmtId="182" fontId="12" fillId="0" borderId="1" xfId="49" applyNumberFormat="1" applyFont="1" applyBorder="1" applyAlignment="1">
      <alignment horizontal="center" vertical="center"/>
    </xf>
    <xf numFmtId="0" fontId="1" fillId="0" borderId="1" xfId="49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183" fontId="12" fillId="5" borderId="1" xfId="49" applyNumberFormat="1" applyFont="1" applyFill="1" applyBorder="1" applyAlignment="1">
      <alignment horizontal="center" vertical="center"/>
    </xf>
    <xf numFmtId="182" fontId="12" fillId="5" borderId="1" xfId="49" applyNumberFormat="1" applyFont="1" applyFill="1" applyBorder="1" applyAlignment="1">
      <alignment horizontal="center" vertical="center"/>
    </xf>
    <xf numFmtId="183" fontId="1" fillId="0" borderId="1" xfId="49" applyNumberFormat="1" applyFont="1" applyBorder="1" applyAlignment="1">
      <alignment horizontal="center" vertical="center"/>
    </xf>
    <xf numFmtId="182" fontId="1" fillId="0" borderId="1" xfId="49" applyNumberFormat="1" applyFont="1" applyBorder="1" applyAlignment="1">
      <alignment horizontal="center" vertical="center"/>
    </xf>
    <xf numFmtId="182" fontId="1" fillId="5" borderId="1" xfId="49" applyNumberFormat="1" applyFont="1" applyFill="1" applyBorder="1" applyAlignment="1">
      <alignment horizontal="center" vertical="center"/>
    </xf>
    <xf numFmtId="3" fontId="15" fillId="5" borderId="1" xfId="63" applyNumberFormat="1" applyFont="1" applyFill="1" applyBorder="1" applyAlignment="1">
      <alignment vertical="center"/>
    </xf>
    <xf numFmtId="0" fontId="1" fillId="0" borderId="0" xfId="49" applyFont="1" applyAlignment="1">
      <alignment horizontal="center" vertical="center"/>
    </xf>
    <xf numFmtId="0" fontId="16" fillId="5" borderId="0" xfId="63" applyFont="1" applyFill="1" applyAlignment="1">
      <alignment horizontal="center" vertical="center"/>
    </xf>
    <xf numFmtId="3" fontId="13" fillId="6" borderId="0" xfId="63" applyNumberFormat="1" applyFont="1" applyFill="1" applyAlignment="1">
      <alignment vertical="center"/>
    </xf>
    <xf numFmtId="4" fontId="13" fillId="6" borderId="0" xfId="63" applyNumberFormat="1" applyFont="1" applyFill="1" applyAlignment="1">
      <alignment horizontal="center" vertical="center"/>
    </xf>
    <xf numFmtId="4" fontId="13" fillId="6" borderId="0" xfId="63" applyNumberFormat="1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2" fillId="7" borderId="1" xfId="0" applyFont="1" applyFill="1" applyBorder="1" applyAlignment="1">
      <alignment vertical="center"/>
    </xf>
    <xf numFmtId="9" fontId="1" fillId="0" borderId="1" xfId="3" applyFont="1" applyBorder="1" applyAlignment="1">
      <alignment horizontal="center" vertical="center"/>
    </xf>
    <xf numFmtId="4" fontId="13" fillId="6" borderId="0" xfId="63" applyNumberFormat="1" applyFont="1" applyFill="1" applyAlignment="1">
      <alignment horizontal="right" vertical="center"/>
    </xf>
    <xf numFmtId="0" fontId="1" fillId="0" borderId="9" xfId="49" applyFont="1" applyBorder="1" applyAlignment="1">
      <alignment horizontal="center" vertical="center"/>
    </xf>
    <xf numFmtId="0" fontId="16" fillId="8" borderId="1" xfId="63" applyFont="1" applyFill="1" applyBorder="1" applyAlignment="1">
      <alignment horizontal="center" vertical="center"/>
    </xf>
    <xf numFmtId="0" fontId="16" fillId="8" borderId="7" xfId="63" applyFont="1" applyFill="1" applyBorder="1" applyAlignment="1">
      <alignment horizontal="center" vertical="center"/>
    </xf>
    <xf numFmtId="3" fontId="13" fillId="6" borderId="7" xfId="63" applyNumberFormat="1" applyFont="1" applyFill="1" applyBorder="1" applyAlignment="1">
      <alignment horizontal="center" vertical="center"/>
    </xf>
    <xf numFmtId="4" fontId="13" fillId="6" borderId="2" xfId="63" applyNumberFormat="1" applyFont="1" applyFill="1" applyBorder="1" applyAlignment="1">
      <alignment horizontal="center" vertical="center"/>
    </xf>
    <xf numFmtId="3" fontId="13" fillId="6" borderId="3" xfId="63" applyNumberFormat="1" applyFont="1" applyFill="1" applyBorder="1" applyAlignment="1">
      <alignment vertical="center"/>
    </xf>
    <xf numFmtId="4" fontId="13" fillId="6" borderId="7" xfId="63" applyNumberFormat="1" applyFont="1" applyFill="1" applyBorder="1" applyAlignment="1">
      <alignment horizontal="center" vertical="center"/>
    </xf>
    <xf numFmtId="3" fontId="13" fillId="6" borderId="7" xfId="63" applyNumberFormat="1" applyFont="1" applyFill="1" applyBorder="1" applyAlignment="1">
      <alignment horizontal="right" vertical="center"/>
    </xf>
    <xf numFmtId="4" fontId="13" fillId="6" borderId="7" xfId="63" applyNumberFormat="1" applyFont="1" applyFill="1" applyBorder="1" applyAlignment="1">
      <alignment horizontal="right" vertical="center"/>
    </xf>
    <xf numFmtId="0" fontId="0" fillId="0" borderId="10" xfId="0" applyBorder="1" applyAlignment="1"/>
    <xf numFmtId="184" fontId="17" fillId="0" borderId="1" xfId="72" applyNumberFormat="1" applyBorder="1" applyAlignment="1">
      <alignment horizontal="center" vertical="center"/>
    </xf>
    <xf numFmtId="4" fontId="17" fillId="0" borderId="1" xfId="72" applyNumberFormat="1" applyBorder="1" applyAlignment="1">
      <alignment horizontal="center" vertical="center"/>
    </xf>
    <xf numFmtId="0" fontId="17" fillId="0" borderId="1" xfId="0" applyBorder="1" applyAlignment="1">
      <alignment horizontal="center" vertical="center"/>
    </xf>
    <xf numFmtId="0" fontId="17" fillId="0" borderId="1" xfId="68" applyFont="1" applyBorder="1" applyAlignment="1">
      <alignment vertical="center"/>
    </xf>
    <xf numFmtId="0" fontId="17" fillId="0" borderId="1" xfId="68" applyFont="1" applyBorder="1" applyAlignment="1">
      <alignment horizontal="left" vertical="center"/>
    </xf>
    <xf numFmtId="0" fontId="17" fillId="0" borderId="7" xfId="68" applyFon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17" fillId="0" borderId="1" xfId="72" applyNumberFormat="1" applyBorder="1" applyAlignment="1">
      <alignment horizontal="right" vertical="center"/>
    </xf>
    <xf numFmtId="3" fontId="0" fillId="0" borderId="1" xfId="0" applyNumberFormat="1" applyBorder="1" applyAlignment="1">
      <alignment horizontal="center" vertical="center"/>
    </xf>
    <xf numFmtId="0" fontId="0" fillId="0" borderId="11" xfId="0" applyBorder="1" applyAlignment="1"/>
    <xf numFmtId="0" fontId="17" fillId="0" borderId="1" xfId="0" applyBorder="1" applyAlignment="1"/>
    <xf numFmtId="3" fontId="0" fillId="0" borderId="12" xfId="0" applyNumberFormat="1" applyBorder="1" applyAlignment="1">
      <alignment horizontal="right" vertical="center"/>
    </xf>
    <xf numFmtId="185" fontId="17" fillId="0" borderId="1" xfId="0" applyNumberFormat="1" applyBorder="1" applyAlignment="1"/>
    <xf numFmtId="0" fontId="18" fillId="5" borderId="1" xfId="68" applyFont="1" applyFill="1" applyBorder="1" applyAlignment="1">
      <alignment vertical="center"/>
    </xf>
    <xf numFmtId="0" fontId="18" fillId="5" borderId="7" xfId="68" applyFont="1" applyFill="1" applyBorder="1" applyAlignment="1">
      <alignment vertical="center"/>
    </xf>
    <xf numFmtId="184" fontId="18" fillId="0" borderId="1" xfId="72" applyNumberFormat="1" applyFont="1" applyBorder="1" applyAlignment="1">
      <alignment horizontal="center" vertical="center"/>
    </xf>
    <xf numFmtId="4" fontId="18" fillId="0" borderId="1" xfId="72" applyNumberFormat="1" applyFont="1" applyBorder="1" applyAlignment="1">
      <alignment horizontal="center" vertical="center"/>
    </xf>
    <xf numFmtId="4" fontId="19" fillId="0" borderId="1" xfId="72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/>
    <xf numFmtId="185" fontId="17" fillId="0" borderId="1" xfId="0" applyNumberFormat="1" applyBorder="1" applyAlignment="1">
      <alignment horizontal="right"/>
    </xf>
    <xf numFmtId="184" fontId="17" fillId="0" borderId="1" xfId="72" applyNumberFormat="1" applyBorder="1" applyAlignment="1">
      <alignment horizontal="right" vertical="center"/>
    </xf>
    <xf numFmtId="185" fontId="17" fillId="0" borderId="1" xfId="0" applyNumberFormat="1" applyBorder="1" applyAlignment="1">
      <alignment horizontal="right" vertical="center"/>
    </xf>
    <xf numFmtId="0" fontId="17" fillId="0" borderId="1" xfId="0" applyBorder="1" applyAlignment="1">
      <alignment vertical="center" wrapText="1"/>
    </xf>
    <xf numFmtId="0" fontId="17" fillId="5" borderId="0" xfId="0" applyFill="1" applyAlignment="1">
      <alignment wrapText="1"/>
    </xf>
    <xf numFmtId="0" fontId="17" fillId="0" borderId="0" xfId="0" applyAlignment="1">
      <alignment wrapText="1"/>
    </xf>
    <xf numFmtId="0" fontId="17" fillId="5" borderId="0" xfId="0" applyFill="1" applyAlignment="1"/>
    <xf numFmtId="185" fontId="20" fillId="0" borderId="1" xfId="0" applyNumberFormat="1" applyFont="1" applyBorder="1" applyAlignment="1"/>
    <xf numFmtId="4" fontId="21" fillId="0" borderId="1" xfId="0" applyNumberFormat="1" applyFont="1" applyBorder="1" applyAlignment="1">
      <alignment horizontal="right" vertical="center"/>
    </xf>
    <xf numFmtId="184" fontId="20" fillId="0" borderId="1" xfId="72" applyNumberFormat="1" applyFont="1" applyBorder="1" applyAlignment="1">
      <alignment horizontal="center" vertical="center"/>
    </xf>
    <xf numFmtId="4" fontId="20" fillId="0" borderId="1" xfId="72" applyNumberFormat="1" applyFont="1" applyBorder="1" applyAlignment="1">
      <alignment horizontal="center" vertical="center"/>
    </xf>
    <xf numFmtId="4" fontId="20" fillId="0" borderId="1" xfId="72" applyNumberFormat="1" applyFont="1" applyBorder="1" applyAlignment="1">
      <alignment horizontal="right" vertical="center"/>
    </xf>
    <xf numFmtId="185" fontId="19" fillId="0" borderId="1" xfId="0" applyNumberFormat="1" applyFont="1" applyBorder="1" applyAlignment="1"/>
    <xf numFmtId="0" fontId="17" fillId="0" borderId="0" xfId="0" applyAlignment="1">
      <alignment horizontal="left" wrapText="1"/>
    </xf>
    <xf numFmtId="0" fontId="17" fillId="0" borderId="1" xfId="0" applyBorder="1" applyAlignment="1">
      <alignment horizontal="center"/>
    </xf>
    <xf numFmtId="0" fontId="22" fillId="0" borderId="1" xfId="68" applyFont="1" applyBorder="1" applyAlignment="1">
      <alignment horizontal="left" vertical="center"/>
    </xf>
    <xf numFmtId="0" fontId="22" fillId="0" borderId="7" xfId="68" applyFont="1" applyBorder="1" applyAlignment="1">
      <alignment horizontal="left" vertical="center"/>
    </xf>
    <xf numFmtId="0" fontId="22" fillId="5" borderId="1" xfId="68" applyFont="1" applyFill="1" applyBorder="1" applyAlignment="1">
      <alignment horizontal="left" vertical="center"/>
    </xf>
    <xf numFmtId="0" fontId="22" fillId="5" borderId="7" xfId="68" applyFont="1" applyFill="1" applyBorder="1" applyAlignment="1">
      <alignment horizontal="left" vertical="center"/>
    </xf>
    <xf numFmtId="0" fontId="17" fillId="0" borderId="0" xfId="0" applyAlignment="1">
      <alignment vertical="center" wrapText="1"/>
    </xf>
    <xf numFmtId="0" fontId="17" fillId="5" borderId="0" xfId="0" applyFill="1" applyAlignment="1">
      <alignment horizontal="left" wrapText="1"/>
    </xf>
    <xf numFmtId="0" fontId="0" fillId="5" borderId="1" xfId="0" applyFill="1" applyBorder="1" applyAlignment="1"/>
    <xf numFmtId="0" fontId="0" fillId="0" borderId="0" xfId="0" applyAlignment="1">
      <alignment horizontal="left" vertical="center"/>
    </xf>
    <xf numFmtId="0" fontId="16" fillId="8" borderId="1" xfId="68" applyFont="1" applyFill="1" applyBorder="1" applyAlignment="1">
      <alignment vertical="center"/>
    </xf>
    <xf numFmtId="0" fontId="16" fillId="8" borderId="7" xfId="68" applyFont="1" applyFill="1" applyBorder="1" applyAlignment="1">
      <alignment vertical="center"/>
    </xf>
    <xf numFmtId="184" fontId="16" fillId="8" borderId="1" xfId="72" applyNumberFormat="1" applyFont="1" applyFill="1" applyBorder="1" applyAlignment="1">
      <alignment horizontal="center" vertical="center"/>
    </xf>
    <xf numFmtId="186" fontId="16" fillId="8" borderId="1" xfId="72" applyNumberFormat="1" applyFont="1" applyFill="1" applyBorder="1" applyAlignment="1">
      <alignment horizontal="center" vertical="center"/>
    </xf>
    <xf numFmtId="4" fontId="16" fillId="8" borderId="1" xfId="72" applyNumberFormat="1" applyFont="1" applyFill="1" applyBorder="1" applyAlignment="1">
      <alignment horizontal="right" vertical="center"/>
    </xf>
    <xf numFmtId="0" fontId="17" fillId="0" borderId="7" xfId="0" applyBorder="1" applyAlignment="1"/>
    <xf numFmtId="4" fontId="17" fillId="0" borderId="1" xfId="0" applyNumberFormat="1" applyBorder="1" applyAlignment="1"/>
    <xf numFmtId="4" fontId="17" fillId="0" borderId="1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4" fontId="17" fillId="0" borderId="1" xfId="0" applyNumberFormat="1" applyBorder="1" applyAlignment="1">
      <alignment horizontal="right" vertical="center"/>
    </xf>
    <xf numFmtId="186" fontId="17" fillId="0" borderId="1" xfId="72" applyNumberFormat="1" applyBorder="1" applyAlignment="1">
      <alignment horizontal="center" vertical="center"/>
    </xf>
    <xf numFmtId="4" fontId="17" fillId="0" borderId="1" xfId="0" applyNumberFormat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4" fontId="18" fillId="0" borderId="1" xfId="72" applyNumberFormat="1" applyFont="1" applyBorder="1" applyAlignment="1">
      <alignment horizontal="right" vertical="center"/>
    </xf>
    <xf numFmtId="0" fontId="17" fillId="0" borderId="7" xfId="68" applyFont="1" applyBorder="1" applyAlignment="1">
      <alignment vertical="center"/>
    </xf>
    <xf numFmtId="0" fontId="17" fillId="0" borderId="0" xfId="0" applyAlignment="1"/>
    <xf numFmtId="0" fontId="17" fillId="5" borderId="1" xfId="0" applyFill="1" applyBorder="1" applyAlignment="1">
      <alignment wrapText="1"/>
    </xf>
    <xf numFmtId="0" fontId="0" fillId="0" borderId="1" xfId="0" applyBorder="1" applyAlignment="1">
      <alignment vertical="center"/>
    </xf>
    <xf numFmtId="0" fontId="16" fillId="9" borderId="1" xfId="49" applyFont="1" applyFill="1" applyBorder="1" applyAlignment="1">
      <alignment horizontal="center" vertical="center" wrapText="1"/>
    </xf>
    <xf numFmtId="0" fontId="23" fillId="9" borderId="1" xfId="49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0" borderId="1" xfId="49" applyFont="1" applyBorder="1" applyAlignment="1">
      <alignment horizontal="left" vertical="center"/>
    </xf>
    <xf numFmtId="1" fontId="25" fillId="5" borderId="1" xfId="56" applyNumberFormat="1" applyFont="1" applyFill="1" applyBorder="1" applyAlignment="1">
      <alignment horizontal="center" vertical="center" wrapText="1"/>
    </xf>
    <xf numFmtId="183" fontId="26" fillId="0" borderId="1" xfId="0" applyNumberFormat="1" applyFont="1" applyBorder="1" applyAlignment="1">
      <alignment horizontal="center" vertical="center"/>
    </xf>
    <xf numFmtId="0" fontId="19" fillId="0" borderId="1" xfId="49" applyFont="1" applyBorder="1" applyAlignment="1">
      <alignment horizontal="center" vertical="center"/>
    </xf>
    <xf numFmtId="182" fontId="2" fillId="5" borderId="1" xfId="49" applyNumberFormat="1" applyFont="1" applyFill="1" applyBorder="1" applyAlignment="1">
      <alignment horizontal="center" vertical="center"/>
    </xf>
    <xf numFmtId="183" fontId="1" fillId="5" borderId="1" xfId="49" applyNumberFormat="1" applyFont="1" applyFill="1" applyBorder="1" applyAlignment="1">
      <alignment horizontal="center" vertical="center"/>
    </xf>
    <xf numFmtId="3" fontId="15" fillId="5" borderId="1" xfId="63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6" fillId="9" borderId="1" xfId="63" applyFont="1" applyFill="1" applyBorder="1" applyAlignment="1">
      <alignment horizontal="center" vertical="center"/>
    </xf>
    <xf numFmtId="0" fontId="16" fillId="9" borderId="7" xfId="63" applyFont="1" applyFill="1" applyBorder="1" applyAlignment="1">
      <alignment horizontal="center" vertical="center"/>
    </xf>
    <xf numFmtId="3" fontId="27" fillId="9" borderId="2" xfId="63" applyNumberFormat="1" applyFont="1" applyFill="1" applyBorder="1" applyAlignment="1">
      <alignment horizontal="center" vertical="center"/>
    </xf>
    <xf numFmtId="4" fontId="27" fillId="9" borderId="2" xfId="63" applyNumberFormat="1" applyFont="1" applyFill="1" applyBorder="1" applyAlignment="1">
      <alignment horizontal="center" vertical="center"/>
    </xf>
    <xf numFmtId="3" fontId="27" fillId="9" borderId="3" xfId="63" applyNumberFormat="1" applyFont="1" applyFill="1" applyBorder="1" applyAlignment="1">
      <alignment vertical="center"/>
    </xf>
    <xf numFmtId="4" fontId="27" fillId="9" borderId="7" xfId="63" applyNumberFormat="1" applyFont="1" applyFill="1" applyBorder="1" applyAlignment="1">
      <alignment horizontal="center" vertical="center"/>
    </xf>
    <xf numFmtId="3" fontId="27" fillId="9" borderId="7" xfId="63" applyNumberFormat="1" applyFont="1" applyFill="1" applyBorder="1" applyAlignment="1">
      <alignment horizontal="right" vertical="center"/>
    </xf>
    <xf numFmtId="4" fontId="27" fillId="9" borderId="7" xfId="63" applyNumberFormat="1" applyFont="1" applyFill="1" applyBorder="1" applyAlignment="1">
      <alignment horizontal="right" vertical="center"/>
    </xf>
    <xf numFmtId="3" fontId="27" fillId="9" borderId="7" xfId="63" applyNumberFormat="1" applyFont="1" applyFill="1" applyBorder="1" applyAlignment="1">
      <alignment horizontal="center" vertical="center"/>
    </xf>
    <xf numFmtId="184" fontId="28" fillId="9" borderId="3" xfId="72" applyNumberFormat="1" applyFont="1" applyFill="1" applyBorder="1" applyAlignment="1">
      <alignment horizontal="center" vertical="center"/>
    </xf>
    <xf numFmtId="184" fontId="28" fillId="9" borderId="1" xfId="72" applyNumberFormat="1" applyFont="1" applyFill="1" applyBorder="1" applyAlignment="1">
      <alignment horizontal="center" vertical="center"/>
    </xf>
    <xf numFmtId="4" fontId="28" fillId="9" borderId="1" xfId="72" applyNumberFormat="1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right" vertical="center"/>
    </xf>
    <xf numFmtId="187" fontId="17" fillId="0" borderId="1" xfId="72" applyNumberFormat="1" applyBorder="1" applyAlignment="1">
      <alignment horizontal="center" vertical="center"/>
    </xf>
    <xf numFmtId="185" fontId="0" fillId="0" borderId="1" xfId="0" applyNumberFormat="1" applyBorder="1" applyAlignment="1"/>
    <xf numFmtId="182" fontId="0" fillId="0" borderId="1" xfId="0" applyNumberFormat="1" applyBorder="1" applyAlignment="1"/>
    <xf numFmtId="187" fontId="18" fillId="0" borderId="1" xfId="72" applyNumberFormat="1" applyFont="1" applyBorder="1" applyAlignment="1">
      <alignment horizontal="center" vertical="center"/>
    </xf>
    <xf numFmtId="0" fontId="17" fillId="0" borderId="1" xfId="0" applyBorder="1" applyAlignment="1">
      <alignment wrapText="1"/>
    </xf>
    <xf numFmtId="182" fontId="0" fillId="5" borderId="1" xfId="0" applyNumberFormat="1" applyFill="1" applyBorder="1" applyAlignment="1"/>
    <xf numFmtId="0" fontId="0" fillId="0" borderId="13" xfId="0" applyBorder="1" applyAlignment="1"/>
    <xf numFmtId="0" fontId="17" fillId="0" borderId="1" xfId="0" applyBorder="1" applyAlignment="1">
      <alignment vertical="top"/>
    </xf>
    <xf numFmtId="0" fontId="0" fillId="0" borderId="14" xfId="0" applyBorder="1" applyAlignment="1"/>
    <xf numFmtId="0" fontId="16" fillId="4" borderId="1" xfId="68" applyFont="1" applyFill="1" applyBorder="1" applyAlignment="1">
      <alignment vertical="center"/>
    </xf>
    <xf numFmtId="0" fontId="16" fillId="4" borderId="7" xfId="68" applyFont="1" applyFill="1" applyBorder="1" applyAlignment="1">
      <alignment vertical="center"/>
    </xf>
    <xf numFmtId="184" fontId="16" fillId="4" borderId="1" xfId="72" applyNumberFormat="1" applyFont="1" applyFill="1" applyBorder="1" applyAlignment="1">
      <alignment horizontal="center" vertical="center"/>
    </xf>
    <xf numFmtId="187" fontId="29" fillId="4" borderId="1" xfId="0" applyNumberFormat="1" applyFont="1" applyFill="1" applyBorder="1" applyAlignment="1">
      <alignment horizontal="right" vertical="center"/>
    </xf>
    <xf numFmtId="187" fontId="16" fillId="4" borderId="1" xfId="72" applyNumberFormat="1" applyFont="1" applyFill="1" applyBorder="1" applyAlignment="1">
      <alignment horizontal="center" vertical="center"/>
    </xf>
    <xf numFmtId="186" fontId="16" fillId="4" borderId="1" xfId="72" applyNumberFormat="1" applyFont="1" applyFill="1" applyBorder="1" applyAlignment="1">
      <alignment horizontal="center" vertical="center"/>
    </xf>
    <xf numFmtId="4" fontId="28" fillId="4" borderId="1" xfId="72" applyNumberFormat="1" applyFont="1" applyFill="1" applyBorder="1" applyAlignment="1">
      <alignment horizontal="center" vertical="center"/>
    </xf>
    <xf numFmtId="0" fontId="0" fillId="0" borderId="1" xfId="68" applyFont="1" applyBorder="1" applyAlignment="1">
      <alignment horizontal="right" vertical="center"/>
    </xf>
    <xf numFmtId="0" fontId="0" fillId="0" borderId="1" xfId="68" applyFont="1" applyBorder="1" applyAlignment="1">
      <alignment horizontal="left" vertical="center"/>
    </xf>
    <xf numFmtId="0" fontId="0" fillId="0" borderId="7" xfId="68" applyFont="1" applyBorder="1" applyAlignment="1">
      <alignment horizontal="left" vertical="center"/>
    </xf>
    <xf numFmtId="184" fontId="0" fillId="0" borderId="1" xfId="72" applyNumberFormat="1" applyBorder="1" applyAlignment="1">
      <alignment horizontal="center" vertical="center"/>
    </xf>
    <xf numFmtId="4" fontId="0" fillId="0" borderId="1" xfId="72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9" fillId="4" borderId="1" xfId="0" applyFont="1" applyFill="1" applyBorder="1" applyAlignment="1">
      <alignment vertical="center"/>
    </xf>
    <xf numFmtId="0" fontId="29" fillId="4" borderId="0" xfId="0" applyFont="1" applyFill="1" applyAlignment="1"/>
    <xf numFmtId="0" fontId="30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right" vertical="center"/>
    </xf>
    <xf numFmtId="0" fontId="31" fillId="0" borderId="0" xfId="49" applyFont="1" applyAlignment="1">
      <alignment horizontal="left" vertical="center" wrapText="1"/>
    </xf>
    <xf numFmtId="0" fontId="12" fillId="5" borderId="1" xfId="49" applyFont="1" applyFill="1" applyBorder="1" applyAlignment="1">
      <alignment horizontal="center" vertical="center"/>
    </xf>
    <xf numFmtId="0" fontId="12" fillId="0" borderId="1" xfId="49" applyFont="1" applyBorder="1" applyAlignment="1">
      <alignment vertical="center"/>
    </xf>
    <xf numFmtId="3" fontId="13" fillId="0" borderId="1" xfId="63" applyNumberFormat="1" applyFont="1" applyBorder="1" applyAlignment="1">
      <alignment vertical="center"/>
    </xf>
    <xf numFmtId="4" fontId="13" fillId="0" borderId="1" xfId="63" applyNumberFormat="1" applyFont="1" applyBorder="1" applyAlignment="1">
      <alignment horizontal="center" vertical="center"/>
    </xf>
    <xf numFmtId="4" fontId="13" fillId="0" borderId="1" xfId="63" applyNumberFormat="1" applyFont="1" applyBorder="1" applyAlignment="1">
      <alignment vertical="center"/>
    </xf>
    <xf numFmtId="180" fontId="13" fillId="0" borderId="1" xfId="63" applyNumberFormat="1" applyFont="1" applyBorder="1" applyAlignment="1">
      <alignment vertical="center"/>
    </xf>
    <xf numFmtId="0" fontId="16" fillId="5" borderId="1" xfId="63" applyFont="1" applyFill="1" applyBorder="1" applyAlignment="1">
      <alignment horizontal="center" vertical="center"/>
    </xf>
    <xf numFmtId="2" fontId="32" fillId="0" borderId="15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24" fillId="0" borderId="15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2" fontId="24" fillId="0" borderId="15" xfId="0" applyNumberFormat="1" applyFont="1" applyBorder="1" applyAlignment="1">
      <alignment horizontal="center" vertical="center"/>
    </xf>
    <xf numFmtId="0" fontId="28" fillId="4" borderId="1" xfId="0" applyFont="1" applyFill="1" applyBorder="1" applyAlignment="1"/>
    <xf numFmtId="2" fontId="33" fillId="4" borderId="15" xfId="0" applyNumberFormat="1" applyFont="1" applyFill="1" applyBorder="1" applyAlignment="1">
      <alignment horizontal="center"/>
    </xf>
    <xf numFmtId="2" fontId="33" fillId="4" borderId="15" xfId="0" applyNumberFormat="1" applyFont="1" applyFill="1" applyBorder="1" applyAlignment="1">
      <alignment horizontal="center" vertical="center"/>
    </xf>
    <xf numFmtId="0" fontId="0" fillId="10" borderId="0" xfId="0" applyFill="1" applyAlignment="1"/>
    <xf numFmtId="0" fontId="11" fillId="0" borderId="0" xfId="0" applyFont="1" applyAlignment="1">
      <alignment horizontal="left" vertical="center" wrapText="1"/>
    </xf>
    <xf numFmtId="4" fontId="0" fillId="0" borderId="0" xfId="0" applyNumberFormat="1" applyAlignment="1">
      <alignment horizontal="left" vertical="center"/>
    </xf>
    <xf numFmtId="0" fontId="23" fillId="9" borderId="16" xfId="49" applyFont="1" applyFill="1" applyBorder="1" applyAlignment="1">
      <alignment horizontal="center" vertical="center" wrapText="1"/>
    </xf>
    <xf numFmtId="0" fontId="23" fillId="9" borderId="8" xfId="49" applyFont="1" applyFill="1" applyBorder="1" applyAlignment="1">
      <alignment horizontal="center" vertical="center" wrapText="1"/>
    </xf>
    <xf numFmtId="185" fontId="1" fillId="0" borderId="1" xfId="3" applyNumberFormat="1" applyFont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183" fontId="12" fillId="0" borderId="1" xfId="49" applyNumberFormat="1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182" fontId="12" fillId="0" borderId="11" xfId="49" applyNumberFormat="1" applyFont="1" applyBorder="1" applyAlignment="1">
      <alignment horizontal="center" vertical="center"/>
    </xf>
    <xf numFmtId="183" fontId="12" fillId="5" borderId="1" xfId="0" applyNumberFormat="1" applyFont="1" applyFill="1" applyBorder="1" applyAlignment="1">
      <alignment horizontal="center" vertical="center"/>
    </xf>
    <xf numFmtId="183" fontId="12" fillId="5" borderId="11" xfId="49" applyNumberFormat="1" applyFont="1" applyFill="1" applyBorder="1" applyAlignment="1">
      <alignment horizontal="center" vertical="center"/>
    </xf>
    <xf numFmtId="183" fontId="1" fillId="0" borderId="11" xfId="49" applyNumberFormat="1" applyFont="1" applyBorder="1" applyAlignment="1">
      <alignment horizontal="center" vertical="center"/>
    </xf>
    <xf numFmtId="182" fontId="1" fillId="5" borderId="11" xfId="49" applyNumberFormat="1" applyFont="1" applyFill="1" applyBorder="1" applyAlignment="1">
      <alignment horizontal="center" vertical="center"/>
    </xf>
    <xf numFmtId="0" fontId="19" fillId="0" borderId="8" xfId="49" applyFont="1" applyBorder="1" applyAlignment="1">
      <alignment horizontal="center" vertical="center"/>
    </xf>
    <xf numFmtId="182" fontId="12" fillId="5" borderId="1" xfId="0" applyNumberFormat="1" applyFont="1" applyFill="1" applyBorder="1" applyAlignment="1">
      <alignment horizontal="center" vertical="center"/>
    </xf>
    <xf numFmtId="182" fontId="1" fillId="0" borderId="11" xfId="49" applyNumberFormat="1" applyFont="1" applyBorder="1" applyAlignment="1">
      <alignment horizontal="center" vertical="center"/>
    </xf>
    <xf numFmtId="182" fontId="1" fillId="0" borderId="8" xfId="49" applyNumberFormat="1" applyFont="1" applyBorder="1" applyAlignment="1">
      <alignment horizontal="center" vertical="center"/>
    </xf>
    <xf numFmtId="188" fontId="1" fillId="5" borderId="1" xfId="49" applyNumberFormat="1" applyFont="1" applyFill="1" applyBorder="1" applyAlignment="1">
      <alignment horizontal="center" vertical="center"/>
    </xf>
    <xf numFmtId="182" fontId="1" fillId="0" borderId="1" xfId="49" applyNumberFormat="1" applyFont="1" applyBorder="1" applyAlignment="1">
      <alignment horizontal="left" vertical="center"/>
    </xf>
    <xf numFmtId="181" fontId="1" fillId="0" borderId="1" xfId="49" applyNumberFormat="1" applyFont="1" applyBorder="1" applyAlignment="1">
      <alignment horizontal="left" vertical="center"/>
    </xf>
    <xf numFmtId="188" fontId="1" fillId="0" borderId="1" xfId="49" applyNumberFormat="1" applyFont="1" applyBorder="1" applyAlignment="1">
      <alignment horizontal="center" vertical="center"/>
    </xf>
    <xf numFmtId="182" fontId="1" fillId="0" borderId="1" xfId="49" applyNumberFormat="1" applyFont="1" applyBorder="1" applyAlignment="1">
      <alignment horizontal="left" vertical="center" wrapText="1"/>
    </xf>
    <xf numFmtId="4" fontId="13" fillId="0" borderId="0" xfId="63" applyNumberFormat="1" applyFont="1" applyAlignment="1">
      <alignment horizontal="right" vertical="center"/>
    </xf>
    <xf numFmtId="3" fontId="27" fillId="9" borderId="2" xfId="63" applyNumberFormat="1" applyFont="1" applyFill="1" applyBorder="1" applyAlignment="1">
      <alignment vertical="center"/>
    </xf>
    <xf numFmtId="189" fontId="0" fillId="0" borderId="1" xfId="1" applyNumberFormat="1" applyBorder="1" applyAlignment="1">
      <alignment horizontal="center" vertical="center"/>
    </xf>
    <xf numFmtId="0" fontId="17" fillId="10" borderId="1" xfId="68" applyFont="1" applyFill="1" applyBorder="1" applyAlignment="1">
      <alignment vertical="center"/>
    </xf>
    <xf numFmtId="0" fontId="18" fillId="10" borderId="1" xfId="68" applyFont="1" applyFill="1" applyBorder="1" applyAlignment="1">
      <alignment vertical="center"/>
    </xf>
    <xf numFmtId="0" fontId="18" fillId="10" borderId="7" xfId="68" applyFont="1" applyFill="1" applyBorder="1" applyAlignment="1">
      <alignment vertical="center"/>
    </xf>
    <xf numFmtId="184" fontId="18" fillId="10" borderId="1" xfId="72" applyNumberFormat="1" applyFont="1" applyFill="1" applyBorder="1" applyAlignment="1">
      <alignment horizontal="center" vertical="center"/>
    </xf>
    <xf numFmtId="4" fontId="0" fillId="10" borderId="1" xfId="0" applyNumberFormat="1" applyFill="1" applyBorder="1" applyAlignment="1">
      <alignment horizontal="right" vertical="center"/>
    </xf>
    <xf numFmtId="4" fontId="17" fillId="10" borderId="1" xfId="72" applyNumberFormat="1" applyFill="1" applyBorder="1" applyAlignment="1">
      <alignment horizontal="center" vertical="center"/>
    </xf>
    <xf numFmtId="185" fontId="0" fillId="10" borderId="1" xfId="0" applyNumberFormat="1" applyFill="1" applyBorder="1" applyAlignment="1"/>
    <xf numFmtId="0" fontId="17" fillId="10" borderId="1" xfId="0" applyFill="1" applyBorder="1" applyAlignment="1"/>
    <xf numFmtId="0" fontId="17" fillId="10" borderId="1" xfId="0" applyFill="1" applyBorder="1" applyAlignment="1">
      <alignment horizontal="center" vertical="center"/>
    </xf>
    <xf numFmtId="185" fontId="19" fillId="10" borderId="1" xfId="0" applyNumberFormat="1" applyFont="1" applyFill="1" applyBorder="1" applyAlignment="1"/>
    <xf numFmtId="0" fontId="17" fillId="10" borderId="1" xfId="0" applyFill="1" applyBorder="1" applyAlignment="1">
      <alignment horizontal="center"/>
    </xf>
    <xf numFmtId="190" fontId="16" fillId="8" borderId="1" xfId="72" applyNumberFormat="1" applyFont="1" applyFill="1" applyBorder="1" applyAlignment="1">
      <alignment horizontal="center" vertical="center"/>
    </xf>
    <xf numFmtId="186" fontId="16" fillId="11" borderId="1" xfId="72" applyNumberFormat="1" applyFont="1" applyFill="1" applyBorder="1" applyAlignment="1">
      <alignment horizontal="center" vertical="center"/>
    </xf>
    <xf numFmtId="3" fontId="15" fillId="10" borderId="1" xfId="0" applyNumberFormat="1" applyFont="1" applyFill="1" applyBorder="1" applyAlignment="1">
      <alignment horizontal="center" vertical="center"/>
    </xf>
    <xf numFmtId="4" fontId="17" fillId="10" borderId="1" xfId="0" applyNumberFormat="1" applyFill="1" applyBorder="1" applyAlignment="1">
      <alignment horizontal="right" vertical="center"/>
    </xf>
    <xf numFmtId="0" fontId="1" fillId="10" borderId="1" xfId="49" applyFont="1" applyFill="1" applyBorder="1" applyAlignment="1">
      <alignment vertical="center"/>
    </xf>
    <xf numFmtId="183" fontId="0" fillId="10" borderId="0" xfId="0" applyNumberFormat="1" applyFill="1" applyAlignment="1"/>
    <xf numFmtId="183" fontId="34" fillId="12" borderId="0" xfId="0" applyNumberFormat="1" applyFont="1" applyFill="1" applyAlignment="1"/>
    <xf numFmtId="0" fontId="0" fillId="0" borderId="0" xfId="0" applyAlignment="1">
      <alignment horizontal="right"/>
    </xf>
    <xf numFmtId="0" fontId="35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3" fontId="13" fillId="0" borderId="0" xfId="63" applyNumberFormat="1" applyFont="1" applyAlignment="1">
      <alignment horizontal="right" vertical="center"/>
    </xf>
    <xf numFmtId="0" fontId="24" fillId="0" borderId="1" xfId="0" applyFont="1" applyBorder="1" applyAlignment="1">
      <alignment horizontal="center"/>
    </xf>
    <xf numFmtId="180" fontId="13" fillId="0" borderId="0" xfId="63" applyNumberFormat="1" applyFont="1" applyAlignment="1">
      <alignment horizontal="right" vertical="center"/>
    </xf>
    <xf numFmtId="185" fontId="12" fillId="5" borderId="1" xfId="0" applyNumberFormat="1" applyFont="1" applyFill="1" applyBorder="1" applyAlignment="1">
      <alignment horizontal="center" vertical="center"/>
    </xf>
    <xf numFmtId="191" fontId="13" fillId="0" borderId="0" xfId="63" applyNumberFormat="1" applyFont="1" applyAlignment="1">
      <alignment horizontal="right" vertical="center"/>
    </xf>
    <xf numFmtId="10" fontId="1" fillId="0" borderId="0" xfId="49" applyNumberFormat="1" applyFont="1" applyAlignment="1">
      <alignment horizontal="center" vertical="center"/>
    </xf>
    <xf numFmtId="185" fontId="12" fillId="0" borderId="1" xfId="0" applyNumberFormat="1" applyFont="1" applyBorder="1" applyAlignment="1">
      <alignment horizontal="center" vertical="center"/>
    </xf>
    <xf numFmtId="188" fontId="1" fillId="0" borderId="0" xfId="49" applyNumberFormat="1" applyFont="1" applyAlignment="1">
      <alignment horizontal="center" vertical="center"/>
    </xf>
    <xf numFmtId="10" fontId="19" fillId="5" borderId="0" xfId="3" applyNumberFormat="1" applyFont="1" applyFill="1" applyAlignment="1">
      <alignment horizontal="right" vertical="center"/>
    </xf>
    <xf numFmtId="192" fontId="1" fillId="0" borderId="0" xfId="49" applyNumberFormat="1" applyFont="1" applyAlignment="1">
      <alignment horizontal="center" vertical="center"/>
    </xf>
    <xf numFmtId="0" fontId="16" fillId="5" borderId="0" xfId="63" applyFont="1" applyFill="1" applyAlignment="1">
      <alignment horizontal="right" vertical="center"/>
    </xf>
    <xf numFmtId="4" fontId="28" fillId="9" borderId="1" xfId="72" applyNumberFormat="1" applyFont="1" applyFill="1" applyBorder="1" applyAlignment="1">
      <alignment horizontal="right" vertical="center"/>
    </xf>
    <xf numFmtId="188" fontId="0" fillId="0" borderId="1" xfId="0" applyNumberFormat="1" applyBorder="1" applyAlignment="1">
      <alignment horizontal="right" vertical="center"/>
    </xf>
    <xf numFmtId="188" fontId="0" fillId="0" borderId="1" xfId="0" applyNumberFormat="1" applyBorder="1" applyAlignment="1"/>
    <xf numFmtId="4" fontId="17" fillId="10" borderId="1" xfId="72" applyNumberFormat="1" applyFill="1" applyBorder="1" applyAlignment="1">
      <alignment horizontal="right" vertical="center"/>
    </xf>
    <xf numFmtId="182" fontId="0" fillId="10" borderId="1" xfId="0" applyNumberFormat="1" applyFill="1" applyBorder="1" applyAlignment="1"/>
    <xf numFmtId="185" fontId="0" fillId="10" borderId="1" xfId="0" applyNumberFormat="1" applyFill="1" applyBorder="1" applyAlignment="1">
      <alignment horizontal="right"/>
    </xf>
    <xf numFmtId="0" fontId="16" fillId="9" borderId="1" xfId="68" applyFont="1" applyFill="1" applyBorder="1" applyAlignment="1">
      <alignment vertical="center"/>
    </xf>
    <xf numFmtId="0" fontId="16" fillId="11" borderId="7" xfId="68" applyFont="1" applyFill="1" applyBorder="1" applyAlignment="1">
      <alignment vertical="center"/>
    </xf>
    <xf numFmtId="184" fontId="16" fillId="11" borderId="1" xfId="72" applyNumberFormat="1" applyFont="1" applyFill="1" applyBorder="1" applyAlignment="1">
      <alignment horizontal="center" vertical="center"/>
    </xf>
    <xf numFmtId="190" fontId="16" fillId="11" borderId="1" xfId="72" applyNumberFormat="1" applyFont="1" applyFill="1" applyBorder="1" applyAlignment="1">
      <alignment horizontal="center" vertical="center"/>
    </xf>
    <xf numFmtId="182" fontId="34" fillId="11" borderId="1" xfId="0" applyNumberFormat="1" applyFont="1" applyFill="1" applyBorder="1" applyAlignment="1"/>
    <xf numFmtId="186" fontId="16" fillId="11" borderId="1" xfId="72" applyNumberFormat="1" applyFont="1" applyFill="1" applyBorder="1" applyAlignment="1">
      <alignment horizontal="right" vertical="center"/>
    </xf>
    <xf numFmtId="0" fontId="17" fillId="11" borderId="1" xfId="0" applyFill="1" applyBorder="1" applyAlignment="1"/>
    <xf numFmtId="0" fontId="0" fillId="0" borderId="12" xfId="0" applyBorder="1" applyAlignment="1">
      <alignment vertical="center"/>
    </xf>
    <xf numFmtId="0" fontId="0" fillId="10" borderId="1" xfId="0" applyFill="1" applyBorder="1" applyAlignment="1">
      <alignment vertical="center"/>
    </xf>
    <xf numFmtId="184" fontId="16" fillId="10" borderId="1" xfId="72" applyNumberFormat="1" applyFont="1" applyFill="1" applyBorder="1" applyAlignment="1">
      <alignment horizontal="center" vertical="center"/>
    </xf>
    <xf numFmtId="183" fontId="0" fillId="10" borderId="0" xfId="0" applyNumberFormat="1" applyFill="1" applyAlignment="1">
      <alignment horizontal="right"/>
    </xf>
    <xf numFmtId="0" fontId="0" fillId="12" borderId="0" xfId="0" applyFill="1" applyAlignment="1"/>
    <xf numFmtId="184" fontId="16" fillId="12" borderId="1" xfId="72" applyNumberFormat="1" applyFont="1" applyFill="1" applyBorder="1" applyAlignment="1">
      <alignment horizontal="center" vertical="center"/>
    </xf>
    <xf numFmtId="4" fontId="16" fillId="12" borderId="1" xfId="72" applyNumberFormat="1" applyFont="1" applyFill="1" applyBorder="1" applyAlignment="1">
      <alignment horizontal="center" vertical="center"/>
    </xf>
    <xf numFmtId="183" fontId="34" fillId="13" borderId="0" xfId="0" applyNumberFormat="1" applyFont="1" applyFill="1" applyAlignment="1"/>
    <xf numFmtId="182" fontId="34" fillId="13" borderId="1" xfId="0" applyNumberFormat="1" applyFont="1" applyFill="1" applyBorder="1" applyAlignment="1"/>
    <xf numFmtId="183" fontId="34" fillId="12" borderId="0" xfId="0" applyNumberFormat="1" applyFont="1" applyFill="1" applyAlignment="1">
      <alignment horizontal="right"/>
    </xf>
    <xf numFmtId="0" fontId="34" fillId="12" borderId="0" xfId="0" applyFont="1" applyFill="1" applyAlignment="1"/>
    <xf numFmtId="0" fontId="29" fillId="9" borderId="0" xfId="0" applyFont="1" applyFill="1" applyAlignment="1"/>
    <xf numFmtId="0" fontId="34" fillId="9" borderId="1" xfId="0" applyFont="1" applyFill="1" applyBorder="1" applyAlignment="1">
      <alignment horizontal="center" vertical="center"/>
    </xf>
    <xf numFmtId="9" fontId="35" fillId="0" borderId="1" xfId="3" applyFont="1" applyBorder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49" fontId="1" fillId="5" borderId="1" xfId="3" applyNumberFormat="1" applyFont="1" applyFill="1" applyBorder="1" applyAlignment="1">
      <alignment vertical="center"/>
    </xf>
    <xf numFmtId="9" fontId="1" fillId="5" borderId="1" xfId="3" applyFont="1" applyFill="1" applyBorder="1" applyAlignment="1">
      <alignment horizontal="center" vertical="center"/>
    </xf>
    <xf numFmtId="185" fontId="1" fillId="0" borderId="1" xfId="49" applyNumberFormat="1" applyFont="1" applyBorder="1" applyAlignment="1">
      <alignment horizontal="center" vertical="center"/>
    </xf>
    <xf numFmtId="183" fontId="1" fillId="0" borderId="1" xfId="3" applyNumberFormat="1" applyFont="1" applyBorder="1" applyAlignment="1">
      <alignment horizontal="center" vertical="center"/>
    </xf>
    <xf numFmtId="193" fontId="13" fillId="0" borderId="0" xfId="63" applyNumberFormat="1" applyFont="1" applyAlignment="1">
      <alignment vertical="center"/>
    </xf>
    <xf numFmtId="182" fontId="12" fillId="0" borderId="1" xfId="0" applyNumberFormat="1" applyFont="1" applyBorder="1" applyAlignment="1">
      <alignment horizontal="center" vertical="center"/>
    </xf>
    <xf numFmtId="182" fontId="0" fillId="14" borderId="1" xfId="0" applyNumberFormat="1" applyFill="1" applyBorder="1" applyAlignment="1"/>
    <xf numFmtId="185" fontId="17" fillId="0" borderId="1" xfId="0" applyNumberFormat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184" fontId="17" fillId="0" borderId="1" xfId="72" applyNumberFormat="1" applyBorder="1" applyAlignment="1">
      <alignment horizontal="left" vertical="center"/>
    </xf>
    <xf numFmtId="4" fontId="17" fillId="0" borderId="1" xfId="72" applyNumberFormat="1" applyBorder="1" applyAlignment="1">
      <alignment horizontal="left" vertical="center"/>
    </xf>
    <xf numFmtId="182" fontId="0" fillId="14" borderId="1" xfId="0" applyNumberFormat="1" applyFill="1" applyBorder="1" applyAlignment="1">
      <alignment horizontal="left" vertical="center"/>
    </xf>
    <xf numFmtId="0" fontId="17" fillId="0" borderId="1" xfId="0" applyBorder="1" applyAlignment="1">
      <alignment horizontal="left" vertical="center" wrapText="1"/>
    </xf>
    <xf numFmtId="182" fontId="0" fillId="14" borderId="1" xfId="0" applyNumberFormat="1" applyFill="1" applyBorder="1" applyAlignment="1">
      <alignment vertical="center"/>
    </xf>
    <xf numFmtId="0" fontId="16" fillId="9" borderId="7" xfId="68" applyFont="1" applyFill="1" applyBorder="1" applyAlignment="1">
      <alignment vertical="center"/>
    </xf>
    <xf numFmtId="184" fontId="16" fillId="9" borderId="1" xfId="72" applyNumberFormat="1" applyFont="1" applyFill="1" applyBorder="1" applyAlignment="1">
      <alignment horizontal="center" vertical="center"/>
    </xf>
    <xf numFmtId="4" fontId="34" fillId="9" borderId="1" xfId="0" applyNumberFormat="1" applyFont="1" applyFill="1" applyBorder="1" applyAlignment="1">
      <alignment horizontal="right" vertical="center"/>
    </xf>
    <xf numFmtId="4" fontId="16" fillId="9" borderId="1" xfId="72" applyNumberFormat="1" applyFont="1" applyFill="1" applyBorder="1" applyAlignment="1">
      <alignment horizontal="center" vertical="center"/>
    </xf>
    <xf numFmtId="0" fontId="17" fillId="3" borderId="1" xfId="0" applyFill="1" applyBorder="1" applyAlignment="1"/>
    <xf numFmtId="0" fontId="17" fillId="0" borderId="16" xfId="68" applyFont="1" applyBorder="1" applyAlignment="1">
      <alignment vertical="center"/>
    </xf>
    <xf numFmtId="0" fontId="17" fillId="0" borderId="17" xfId="68" applyFont="1" applyBorder="1" applyAlignment="1">
      <alignment vertical="center"/>
    </xf>
    <xf numFmtId="3" fontId="0" fillId="5" borderId="16" xfId="0" applyNumberFormat="1" applyFill="1" applyBorder="1" applyAlignment="1">
      <alignment horizontal="center" vertical="center"/>
    </xf>
    <xf numFmtId="4" fontId="0" fillId="0" borderId="16" xfId="0" applyNumberFormat="1" applyBorder="1" applyAlignment="1">
      <alignment horizontal="right" vertical="center"/>
    </xf>
    <xf numFmtId="184" fontId="17" fillId="0" borderId="16" xfId="72" applyNumberFormat="1" applyBorder="1" applyAlignment="1">
      <alignment horizontal="center" vertical="center"/>
    </xf>
    <xf numFmtId="4" fontId="17" fillId="0" borderId="16" xfId="72" applyNumberFormat="1" applyBorder="1" applyAlignment="1">
      <alignment horizontal="center" vertical="center"/>
    </xf>
    <xf numFmtId="4" fontId="17" fillId="0" borderId="16" xfId="0" applyNumberFormat="1" applyBorder="1" applyAlignment="1">
      <alignment horizontal="right" vertical="center"/>
    </xf>
    <xf numFmtId="0" fontId="17" fillId="0" borderId="16" xfId="0" applyBorder="1" applyAlignment="1"/>
    <xf numFmtId="183" fontId="34" fillId="9" borderId="1" xfId="0" applyNumberFormat="1" applyFont="1" applyFill="1" applyBorder="1" applyAlignment="1">
      <alignment horizontal="right" vertical="center"/>
    </xf>
    <xf numFmtId="183" fontId="16" fillId="9" borderId="1" xfId="72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center" vertical="center"/>
    </xf>
    <xf numFmtId="4" fontId="34" fillId="9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16" fillId="9" borderId="8" xfId="49" applyFont="1" applyFill="1" applyBorder="1" applyAlignment="1">
      <alignment horizontal="center" vertical="center" wrapText="1"/>
    </xf>
    <xf numFmtId="183" fontId="14" fillId="5" borderId="7" xfId="63" applyNumberFormat="1" applyFont="1" applyFill="1" applyBorder="1" applyAlignment="1">
      <alignment horizontal="center" vertical="center"/>
    </xf>
    <xf numFmtId="185" fontId="1" fillId="0" borderId="1" xfId="3" applyNumberFormat="1" applyFont="1" applyBorder="1" applyAlignment="1">
      <alignment vertical="center"/>
    </xf>
    <xf numFmtId="182" fontId="1" fillId="0" borderId="1" xfId="3" applyNumberFormat="1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4" fontId="17" fillId="3" borderId="1" xfId="72" applyNumberFormat="1" applyFill="1" applyBorder="1" applyAlignment="1">
      <alignment horizontal="center" vertical="center"/>
    </xf>
    <xf numFmtId="4" fontId="17" fillId="0" borderId="1" xfId="72" applyNumberFormat="1" applyBorder="1" applyAlignment="1">
      <alignment horizontal="left" vertical="center" wrapText="1"/>
    </xf>
    <xf numFmtId="182" fontId="0" fillId="0" borderId="0" xfId="0" applyNumberFormat="1" applyAlignment="1"/>
    <xf numFmtId="4" fontId="16" fillId="8" borderId="1" xfId="72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right" vertical="center"/>
    </xf>
    <xf numFmtId="3" fontId="34" fillId="9" borderId="1" xfId="0" applyNumberFormat="1" applyFont="1" applyFill="1" applyBorder="1" applyAlignment="1">
      <alignment horizontal="right" vertical="center"/>
    </xf>
    <xf numFmtId="184" fontId="16" fillId="9" borderId="1" xfId="72" applyNumberFormat="1" applyFont="1" applyFill="1" applyBorder="1" applyAlignment="1">
      <alignment horizontal="right" vertical="center"/>
    </xf>
    <xf numFmtId="4" fontId="16" fillId="9" borderId="1" xfId="72" applyNumberFormat="1" applyFont="1" applyFill="1" applyBorder="1" applyAlignment="1">
      <alignment horizontal="right" vertical="center"/>
    </xf>
    <xf numFmtId="0" fontId="37" fillId="9" borderId="1" xfId="49" applyFont="1" applyFill="1" applyBorder="1" applyAlignment="1">
      <alignment vertical="center"/>
    </xf>
    <xf numFmtId="0" fontId="28" fillId="9" borderId="1" xfId="0" applyFont="1" applyFill="1" applyBorder="1" applyAlignment="1"/>
    <xf numFmtId="0" fontId="34" fillId="9" borderId="0" xfId="0" applyFont="1" applyFill="1" applyAlignment="1">
      <alignment horizontal="right"/>
    </xf>
    <xf numFmtId="4" fontId="29" fillId="9" borderId="0" xfId="0" applyNumberFormat="1" applyFont="1" applyFill="1" applyAlignment="1"/>
    <xf numFmtId="4" fontId="29" fillId="9" borderId="0" xfId="0" applyNumberFormat="1" applyFont="1" applyFill="1" applyAlignment="1">
      <alignment horizontal="right"/>
    </xf>
    <xf numFmtId="0" fontId="14" fillId="0" borderId="0" xfId="56" applyFont="1" applyAlignment="1">
      <alignment horizontal="center" vertical="center" wrapText="1"/>
    </xf>
    <xf numFmtId="0" fontId="14" fillId="3" borderId="0" xfId="56" applyFont="1" applyFill="1" applyAlignment="1">
      <alignment horizontal="center" vertical="center" wrapText="1"/>
    </xf>
    <xf numFmtId="0" fontId="38" fillId="0" borderId="0" xfId="56" applyFont="1" applyAlignment="1">
      <alignment horizontal="center" vertical="center" wrapText="1"/>
    </xf>
    <xf numFmtId="0" fontId="39" fillId="0" borderId="0" xfId="67" applyFont="1"/>
    <xf numFmtId="0" fontId="14" fillId="0" borderId="0" xfId="57" applyFont="1" applyAlignment="1">
      <alignment horizontal="center" vertical="center" wrapText="1"/>
    </xf>
    <xf numFmtId="0" fontId="39" fillId="0" borderId="0" xfId="66" applyFont="1"/>
    <xf numFmtId="0" fontId="40" fillId="9" borderId="1" xfId="56" applyFont="1" applyFill="1" applyBorder="1" applyAlignment="1">
      <alignment horizontal="center" vertical="center" wrapText="1"/>
    </xf>
    <xf numFmtId="0" fontId="41" fillId="0" borderId="1" xfId="56" applyFont="1" applyBorder="1" applyAlignment="1">
      <alignment horizontal="left" vertical="center" wrapText="1"/>
    </xf>
    <xf numFmtId="0" fontId="14" fillId="0" borderId="0" xfId="56" applyFont="1" applyAlignment="1">
      <alignment horizontal="left" vertical="center" wrapText="1"/>
    </xf>
    <xf numFmtId="0" fontId="14" fillId="0" borderId="1" xfId="56" applyFont="1" applyBorder="1" applyAlignment="1">
      <alignment horizontal="center" vertical="center" wrapText="1"/>
    </xf>
    <xf numFmtId="0" fontId="16" fillId="9" borderId="16" xfId="56" applyFont="1" applyFill="1" applyBorder="1" applyAlignment="1">
      <alignment horizontal="center" vertical="center" wrapText="1"/>
    </xf>
    <xf numFmtId="0" fontId="16" fillId="9" borderId="1" xfId="56" applyFont="1" applyFill="1" applyBorder="1" applyAlignment="1">
      <alignment horizontal="center" vertical="center" wrapText="1"/>
    </xf>
    <xf numFmtId="0" fontId="42" fillId="0" borderId="7" xfId="56" applyFont="1" applyBorder="1" applyAlignment="1">
      <alignment horizontal="center" vertical="center" wrapText="1"/>
    </xf>
    <xf numFmtId="0" fontId="42" fillId="0" borderId="1" xfId="58" applyFont="1" applyBorder="1"/>
    <xf numFmtId="43" fontId="42" fillId="0" borderId="1" xfId="69" applyFont="1" applyBorder="1" applyAlignment="1">
      <alignment horizontal="center" vertical="center" wrapText="1"/>
    </xf>
    <xf numFmtId="0" fontId="0" fillId="0" borderId="12" xfId="0" applyBorder="1" applyAlignment="1"/>
    <xf numFmtId="2" fontId="17" fillId="0" borderId="1" xfId="60" applyNumberFormat="1" applyBorder="1"/>
    <xf numFmtId="2" fontId="42" fillId="0" borderId="1" xfId="69" applyNumberFormat="1" applyFont="1" applyBorder="1" applyAlignment="1">
      <alignment horizontal="center" vertical="center" wrapText="1"/>
    </xf>
    <xf numFmtId="2" fontId="42" fillId="15" borderId="1" xfId="56" applyNumberFormat="1" applyFont="1" applyFill="1" applyBorder="1" applyAlignment="1">
      <alignment horizontal="center" vertical="center" wrapText="1"/>
    </xf>
    <xf numFmtId="10" fontId="42" fillId="15" borderId="3" xfId="3" applyNumberFormat="1" applyFont="1" applyFill="1" applyBorder="1" applyAlignment="1">
      <alignment horizontal="center" vertical="center" wrapText="1"/>
    </xf>
    <xf numFmtId="10" fontId="42" fillId="15" borderId="1" xfId="3" applyNumberFormat="1" applyFont="1" applyFill="1" applyBorder="1" applyAlignment="1">
      <alignment horizontal="center" vertical="center" wrapText="1"/>
    </xf>
    <xf numFmtId="0" fontId="42" fillId="4" borderId="1" xfId="56" applyFont="1" applyFill="1" applyBorder="1" applyAlignment="1">
      <alignment horizontal="center" vertical="center" wrapText="1"/>
    </xf>
    <xf numFmtId="10" fontId="42" fillId="4" borderId="3" xfId="56" applyNumberFormat="1" applyFont="1" applyFill="1" applyBorder="1" applyAlignment="1">
      <alignment horizontal="center" vertical="center" wrapText="1"/>
    </xf>
    <xf numFmtId="10" fontId="42" fillId="4" borderId="1" xfId="56" applyNumberFormat="1" applyFont="1" applyFill="1" applyBorder="1" applyAlignment="1">
      <alignment horizontal="center" vertical="center" wrapText="1"/>
    </xf>
    <xf numFmtId="2" fontId="17" fillId="0" borderId="1" xfId="66" applyNumberFormat="1" applyBorder="1" applyAlignment="1">
      <alignment horizontal="center" vertical="center"/>
    </xf>
    <xf numFmtId="10" fontId="17" fillId="0" borderId="1" xfId="3" applyNumberFormat="1" applyBorder="1" applyAlignment="1">
      <alignment horizontal="center" vertical="center"/>
    </xf>
    <xf numFmtId="0" fontId="18" fillId="16" borderId="1" xfId="56" applyFont="1" applyFill="1" applyBorder="1" applyAlignment="1">
      <alignment horizontal="center" vertical="center" wrapText="1"/>
    </xf>
    <xf numFmtId="194" fontId="43" fillId="17" borderId="3" xfId="3" applyNumberFormat="1" applyFont="1" applyFill="1" applyBorder="1" applyAlignment="1">
      <alignment horizontal="center"/>
    </xf>
    <xf numFmtId="9" fontId="18" fillId="18" borderId="1" xfId="3" applyFont="1" applyFill="1" applyBorder="1" applyAlignment="1">
      <alignment horizontal="center" vertical="center" wrapText="1"/>
    </xf>
    <xf numFmtId="9" fontId="18" fillId="16" borderId="1" xfId="56" applyNumberFormat="1" applyFont="1" applyFill="1" applyBorder="1" applyAlignment="1">
      <alignment horizontal="center" vertical="center" wrapText="1"/>
    </xf>
    <xf numFmtId="43" fontId="42" fillId="0" borderId="1" xfId="56" applyNumberFormat="1" applyFont="1" applyBorder="1" applyAlignment="1">
      <alignment horizontal="center" vertical="center" wrapText="1"/>
    </xf>
    <xf numFmtId="10" fontId="42" fillId="15" borderId="3" xfId="56" applyNumberFormat="1" applyFont="1" applyFill="1" applyBorder="1" applyAlignment="1">
      <alignment horizontal="center" vertical="center" wrapText="1"/>
    </xf>
    <xf numFmtId="10" fontId="42" fillId="0" borderId="3" xfId="56" applyNumberFormat="1" applyFont="1" applyBorder="1" applyAlignment="1">
      <alignment horizontal="center" vertical="center" wrapText="1"/>
    </xf>
    <xf numFmtId="195" fontId="43" fillId="17" borderId="3" xfId="3" applyNumberFormat="1" applyFont="1" applyFill="1" applyBorder="1" applyAlignment="1">
      <alignment horizontal="center"/>
    </xf>
    <xf numFmtId="0" fontId="42" fillId="0" borderId="16" xfId="56" applyFont="1" applyBorder="1" applyAlignment="1">
      <alignment horizontal="center" vertical="center" wrapText="1"/>
    </xf>
    <xf numFmtId="2" fontId="42" fillId="4" borderId="1" xfId="66" applyNumberFormat="1" applyFont="1" applyFill="1" applyBorder="1" applyAlignment="1">
      <alignment horizontal="center" vertical="center"/>
    </xf>
    <xf numFmtId="2" fontId="42" fillId="5" borderId="1" xfId="56" applyNumberFormat="1" applyFont="1" applyFill="1" applyBorder="1" applyAlignment="1">
      <alignment horizontal="center" vertical="center" wrapText="1"/>
    </xf>
    <xf numFmtId="2" fontId="42" fillId="0" borderId="1" xfId="56" applyNumberFormat="1" applyFont="1" applyBorder="1" applyAlignment="1">
      <alignment horizontal="center" vertical="center" wrapText="1"/>
    </xf>
    <xf numFmtId="0" fontId="42" fillId="0" borderId="1" xfId="56" applyFont="1" applyBorder="1" applyAlignment="1">
      <alignment horizontal="center" vertical="center" wrapText="1"/>
    </xf>
    <xf numFmtId="196" fontId="42" fillId="0" borderId="1" xfId="53" applyNumberFormat="1" applyFont="1" applyBorder="1" applyAlignment="1">
      <alignment horizontal="center" vertical="center" wrapText="1"/>
    </xf>
    <xf numFmtId="0" fontId="42" fillId="3" borderId="1" xfId="56" applyFont="1" applyFill="1" applyBorder="1" applyAlignment="1">
      <alignment horizontal="center" vertical="center" wrapText="1"/>
    </xf>
    <xf numFmtId="196" fontId="42" fillId="3" borderId="1" xfId="53" applyNumberFormat="1" applyFont="1" applyFill="1" applyBorder="1" applyAlignment="1">
      <alignment horizontal="center" vertical="center" wrapText="1"/>
    </xf>
    <xf numFmtId="195" fontId="42" fillId="0" borderId="1" xfId="53" applyNumberFormat="1" applyFont="1" applyBorder="1" applyAlignment="1">
      <alignment horizontal="center" vertical="center" wrapText="1"/>
    </xf>
    <xf numFmtId="9" fontId="20" fillId="0" borderId="1" xfId="3" applyFont="1" applyBorder="1" applyAlignment="1">
      <alignment horizontal="center" vertical="center" wrapText="1"/>
    </xf>
    <xf numFmtId="2" fontId="42" fillId="4" borderId="1" xfId="56" applyNumberFormat="1" applyFont="1" applyFill="1" applyBorder="1" applyAlignment="1">
      <alignment horizontal="center" vertical="center" wrapText="1"/>
    </xf>
    <xf numFmtId="0" fontId="44" fillId="0" borderId="1" xfId="66" applyFont="1" applyBorder="1"/>
    <xf numFmtId="1" fontId="42" fillId="15" borderId="1" xfId="56" applyNumberFormat="1" applyFont="1" applyFill="1" applyBorder="1" applyAlignment="1">
      <alignment horizontal="center" vertical="center" wrapText="1"/>
    </xf>
    <xf numFmtId="1" fontId="42" fillId="4" borderId="1" xfId="56" applyNumberFormat="1" applyFont="1" applyFill="1" applyBorder="1" applyAlignment="1">
      <alignment horizontal="center" vertical="center" wrapText="1"/>
    </xf>
    <xf numFmtId="1" fontId="42" fillId="5" borderId="1" xfId="56" applyNumberFormat="1" applyFont="1" applyFill="1" applyBorder="1" applyAlignment="1">
      <alignment horizontal="center" vertical="center" wrapText="1"/>
    </xf>
    <xf numFmtId="1" fontId="42" fillId="0" borderId="1" xfId="56" applyNumberFormat="1" applyFont="1" applyBorder="1" applyAlignment="1">
      <alignment horizontal="center" vertical="center" wrapText="1"/>
    </xf>
    <xf numFmtId="0" fontId="25" fillId="0" borderId="1" xfId="56" applyFont="1" applyBorder="1" applyAlignment="1">
      <alignment horizontal="left" vertical="center" wrapText="1"/>
    </xf>
    <xf numFmtId="2" fontId="45" fillId="0" borderId="1" xfId="56" applyNumberFormat="1" applyFont="1" applyBorder="1" applyAlignment="1">
      <alignment vertical="center" wrapText="1"/>
    </xf>
    <xf numFmtId="1" fontId="42" fillId="15" borderId="3" xfId="56" applyNumberFormat="1" applyFont="1" applyFill="1" applyBorder="1" applyAlignment="1">
      <alignment horizontal="center" vertical="center" wrapText="1"/>
    </xf>
    <xf numFmtId="2" fontId="14" fillId="0" borderId="0" xfId="56" applyNumberFormat="1" applyFont="1" applyAlignment="1">
      <alignment horizontal="center" vertical="center" wrapText="1"/>
    </xf>
    <xf numFmtId="1" fontId="42" fillId="4" borderId="1" xfId="66" applyNumberFormat="1" applyFont="1" applyFill="1" applyBorder="1" applyAlignment="1">
      <alignment horizontal="center" vertical="center"/>
    </xf>
    <xf numFmtId="2" fontId="17" fillId="19" borderId="1" xfId="66" applyNumberFormat="1" applyFill="1" applyBorder="1" applyAlignment="1">
      <alignment horizontal="center" vertical="center"/>
    </xf>
    <xf numFmtId="197" fontId="17" fillId="19" borderId="1" xfId="53" applyNumberFormat="1" applyFill="1" applyBorder="1" applyAlignment="1">
      <alignment horizontal="center" vertical="center"/>
    </xf>
    <xf numFmtId="1" fontId="42" fillId="3" borderId="1" xfId="56" applyNumberFormat="1" applyFont="1" applyFill="1" applyBorder="1" applyAlignment="1">
      <alignment horizontal="center" vertical="center" wrapText="1"/>
    </xf>
    <xf numFmtId="1" fontId="42" fillId="4" borderId="3" xfId="56" applyNumberFormat="1" applyFont="1" applyFill="1" applyBorder="1" applyAlignment="1">
      <alignment horizontal="center" vertical="center" wrapText="1"/>
    </xf>
    <xf numFmtId="9" fontId="20" fillId="19" borderId="1" xfId="3" applyFont="1" applyFill="1" applyBorder="1" applyAlignment="1">
      <alignment horizontal="center" vertical="center"/>
    </xf>
    <xf numFmtId="9" fontId="17" fillId="19" borderId="1" xfId="3" applyFill="1" applyBorder="1" applyAlignment="1">
      <alignment horizontal="center" vertical="center"/>
    </xf>
    <xf numFmtId="0" fontId="17" fillId="0" borderId="1" xfId="66" applyBorder="1" applyAlignment="1">
      <alignment horizontal="center" vertical="center"/>
    </xf>
    <xf numFmtId="0" fontId="0" fillId="0" borderId="18" xfId="0" applyBorder="1" applyAlignment="1"/>
    <xf numFmtId="2" fontId="42" fillId="15" borderId="8" xfId="56" applyNumberFormat="1" applyFont="1" applyFill="1" applyBorder="1" applyAlignment="1">
      <alignment horizontal="center" vertical="center" wrapText="1"/>
    </xf>
    <xf numFmtId="1" fontId="42" fillId="15" borderId="8" xfId="56" applyNumberFormat="1" applyFont="1" applyFill="1" applyBorder="1" applyAlignment="1">
      <alignment horizontal="center" vertical="center" wrapText="1"/>
    </xf>
    <xf numFmtId="0" fontId="42" fillId="0" borderId="16" xfId="66" applyFont="1" applyBorder="1" applyAlignment="1">
      <alignment horizontal="center" vertical="center" wrapText="1"/>
    </xf>
    <xf numFmtId="1" fontId="20" fillId="5" borderId="1" xfId="56" applyNumberFormat="1" applyFont="1" applyFill="1" applyBorder="1" applyAlignment="1">
      <alignment horizontal="center" vertical="center" wrapText="1"/>
    </xf>
    <xf numFmtId="197" fontId="17" fillId="0" borderId="1" xfId="3" applyNumberFormat="1" applyBorder="1" applyAlignment="1">
      <alignment horizontal="center"/>
    </xf>
    <xf numFmtId="0" fontId="46" fillId="0" borderId="1" xfId="56" applyFont="1" applyBorder="1" applyAlignment="1">
      <alignment horizontal="center" vertical="center" wrapText="1"/>
    </xf>
    <xf numFmtId="182" fontId="46" fillId="0" borderId="1" xfId="56" applyNumberFormat="1" applyFont="1" applyBorder="1" applyAlignment="1">
      <alignment horizontal="center" vertical="center" wrapText="1"/>
    </xf>
    <xf numFmtId="2" fontId="42" fillId="3" borderId="1" xfId="56" applyNumberFormat="1" applyFont="1" applyFill="1" applyBorder="1" applyAlignment="1">
      <alignment horizontal="center" vertical="center" wrapText="1"/>
    </xf>
    <xf numFmtId="1" fontId="17" fillId="0" borderId="1" xfId="66" applyNumberFormat="1" applyBorder="1" applyAlignment="1">
      <alignment horizontal="center" vertical="center"/>
    </xf>
    <xf numFmtId="0" fontId="17" fillId="0" borderId="1" xfId="67" applyBorder="1" applyAlignment="1">
      <alignment horizontal="center" vertical="center"/>
    </xf>
    <xf numFmtId="2" fontId="42" fillId="15" borderId="1" xfId="57" applyNumberFormat="1" applyFont="1" applyFill="1" applyBorder="1" applyAlignment="1">
      <alignment horizontal="center" vertical="center" wrapText="1"/>
    </xf>
    <xf numFmtId="1" fontId="42" fillId="15" borderId="1" xfId="57" applyNumberFormat="1" applyFont="1" applyFill="1" applyBorder="1" applyAlignment="1">
      <alignment horizontal="center" vertical="center" wrapText="1"/>
    </xf>
    <xf numFmtId="2" fontId="17" fillId="0" borderId="1" xfId="67" applyNumberFormat="1" applyBorder="1" applyAlignment="1">
      <alignment horizontal="center" vertical="center"/>
    </xf>
    <xf numFmtId="1" fontId="42" fillId="0" borderId="1" xfId="57" applyNumberFormat="1" applyFont="1" applyBorder="1" applyAlignment="1">
      <alignment horizontal="center" vertical="center" wrapText="1"/>
    </xf>
    <xf numFmtId="0" fontId="17" fillId="0" borderId="16" xfId="67" applyBorder="1" applyAlignment="1">
      <alignment horizontal="center" vertical="center"/>
    </xf>
    <xf numFmtId="1" fontId="17" fillId="0" borderId="1" xfId="67" applyNumberFormat="1" applyBorder="1" applyAlignment="1">
      <alignment horizontal="center" vertical="center"/>
    </xf>
    <xf numFmtId="1" fontId="0" fillId="0" borderId="1" xfId="67" applyNumberFormat="1" applyBorder="1" applyAlignment="1">
      <alignment horizontal="center" vertical="center"/>
    </xf>
    <xf numFmtId="2" fontId="17" fillId="5" borderId="1" xfId="67" applyNumberFormat="1" applyFill="1" applyBorder="1" applyAlignment="1">
      <alignment horizontal="center" vertical="center"/>
    </xf>
    <xf numFmtId="1" fontId="42" fillId="5" borderId="1" xfId="57" applyNumberFormat="1" applyFont="1" applyFill="1" applyBorder="1" applyAlignment="1">
      <alignment horizontal="center" vertical="center" wrapText="1"/>
    </xf>
    <xf numFmtId="2" fontId="42" fillId="5" borderId="1" xfId="57" applyNumberFormat="1" applyFont="1" applyFill="1" applyBorder="1" applyAlignment="1">
      <alignment horizontal="center" vertical="center" wrapText="1"/>
    </xf>
    <xf numFmtId="2" fontId="17" fillId="20" borderId="1" xfId="67" applyNumberFormat="1" applyFill="1" applyBorder="1" applyAlignment="1">
      <alignment horizontal="center" vertical="center"/>
    </xf>
    <xf numFmtId="197" fontId="17" fillId="20" borderId="1" xfId="54" applyNumberFormat="1" applyFill="1" applyBorder="1" applyAlignment="1">
      <alignment horizontal="center" vertical="center"/>
    </xf>
    <xf numFmtId="197" fontId="0" fillId="20" borderId="1" xfId="54" applyNumberForma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39" fillId="0" borderId="0" xfId="0" applyFont="1" applyAlignment="1"/>
    <xf numFmtId="0" fontId="18" fillId="3" borderId="1" xfId="57" applyFont="1" applyFill="1" applyBorder="1" applyAlignment="1">
      <alignment vertical="center" wrapText="1"/>
    </xf>
    <xf numFmtId="0" fontId="42" fillId="3" borderId="16" xfId="57" applyFont="1" applyFill="1" applyBorder="1" applyAlignment="1">
      <alignment vertical="center" wrapText="1"/>
    </xf>
    <xf numFmtId="2" fontId="42" fillId="3" borderId="1" xfId="57" applyNumberFormat="1" applyFont="1" applyFill="1" applyBorder="1" applyAlignment="1">
      <alignment horizontal="center" vertical="center" wrapText="1"/>
    </xf>
    <xf numFmtId="0" fontId="42" fillId="0" borderId="1" xfId="57" applyFont="1" applyBorder="1" applyAlignment="1">
      <alignment vertical="center" wrapText="1"/>
    </xf>
    <xf numFmtId="1" fontId="42" fillId="15" borderId="3" xfId="57" applyNumberFormat="1" applyFont="1" applyFill="1" applyBorder="1" applyAlignment="1">
      <alignment horizontal="center" vertical="center" wrapText="1"/>
    </xf>
    <xf numFmtId="0" fontId="42" fillId="4" borderId="1" xfId="57" applyFont="1" applyFill="1" applyBorder="1" applyAlignment="1">
      <alignment horizontal="center" vertical="center" wrapText="1"/>
    </xf>
    <xf numFmtId="1" fontId="42" fillId="4" borderId="1" xfId="67" applyNumberFormat="1" applyFont="1" applyFill="1" applyBorder="1" applyAlignment="1">
      <alignment horizontal="center" vertical="center"/>
    </xf>
    <xf numFmtId="1" fontId="42" fillId="4" borderId="1" xfId="57" applyNumberFormat="1" applyFont="1" applyFill="1" applyBorder="1" applyAlignment="1">
      <alignment horizontal="center" vertical="center" wrapText="1"/>
    </xf>
    <xf numFmtId="1" fontId="42" fillId="4" borderId="3" xfId="57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2" fontId="42" fillId="15" borderId="3" xfId="57" applyNumberFormat="1" applyFont="1" applyFill="1" applyBorder="1" applyAlignment="1">
      <alignment horizontal="center" vertical="center" wrapText="1"/>
    </xf>
    <xf numFmtId="0" fontId="42" fillId="4" borderId="3" xfId="57" applyFont="1" applyFill="1" applyBorder="1" applyAlignment="1">
      <alignment horizontal="center" vertical="center" wrapText="1"/>
    </xf>
    <xf numFmtId="2" fontId="42" fillId="4" borderId="1" xfId="57" applyNumberFormat="1" applyFont="1" applyFill="1" applyBorder="1" applyAlignment="1">
      <alignment horizontal="center" vertical="center" wrapText="1"/>
    </xf>
    <xf numFmtId="2" fontId="17" fillId="0" borderId="3" xfId="67" applyNumberFormat="1" applyBorder="1" applyAlignment="1">
      <alignment horizontal="center" vertical="center"/>
    </xf>
    <xf numFmtId="9" fontId="42" fillId="0" borderId="1" xfId="3" applyFont="1" applyBorder="1" applyAlignment="1">
      <alignment horizontal="center" vertical="center" wrapText="1"/>
    </xf>
    <xf numFmtId="195" fontId="42" fillId="0" borderId="1" xfId="54" applyNumberFormat="1" applyFont="1" applyBorder="1" applyAlignment="1">
      <alignment horizontal="center" vertical="center" wrapText="1"/>
    </xf>
    <xf numFmtId="0" fontId="42" fillId="5" borderId="16" xfId="57" applyFont="1" applyFill="1" applyBorder="1" applyAlignment="1">
      <alignment vertical="center" wrapText="1"/>
    </xf>
    <xf numFmtId="2" fontId="42" fillId="21" borderId="3" xfId="57" applyNumberFormat="1" applyFont="1" applyFill="1" applyBorder="1" applyAlignment="1">
      <alignment horizontal="center" vertical="center" wrapText="1"/>
    </xf>
    <xf numFmtId="1" fontId="42" fillId="21" borderId="1" xfId="57" applyNumberFormat="1" applyFont="1" applyFill="1" applyBorder="1" applyAlignment="1">
      <alignment horizontal="center" vertical="center" wrapText="1"/>
    </xf>
    <xf numFmtId="182" fontId="42" fillId="4" borderId="3" xfId="57" applyNumberFormat="1" applyFont="1" applyFill="1" applyBorder="1" applyAlignment="1">
      <alignment horizontal="center" vertical="center" wrapText="1"/>
    </xf>
    <xf numFmtId="2" fontId="42" fillId="0" borderId="1" xfId="57" applyNumberFormat="1" applyFont="1" applyBorder="1" applyAlignment="1">
      <alignment horizontal="center" vertical="center" wrapText="1"/>
    </xf>
    <xf numFmtId="1" fontId="42" fillId="21" borderId="3" xfId="57" applyNumberFormat="1" applyFont="1" applyFill="1" applyBorder="1" applyAlignment="1">
      <alignment horizontal="center" vertical="center" wrapText="1"/>
    </xf>
    <xf numFmtId="198" fontId="42" fillId="21" borderId="1" xfId="3" applyNumberFormat="1" applyFont="1" applyFill="1" applyBorder="1" applyAlignment="1">
      <alignment horizontal="center" vertical="center" wrapText="1"/>
    </xf>
    <xf numFmtId="0" fontId="42" fillId="5" borderId="1" xfId="57" applyFont="1" applyFill="1" applyBorder="1" applyAlignment="1">
      <alignment vertical="center" wrapText="1"/>
    </xf>
    <xf numFmtId="0" fontId="42" fillId="0" borderId="16" xfId="57" applyFont="1" applyBorder="1" applyAlignment="1">
      <alignment vertical="center" wrapText="1"/>
    </xf>
    <xf numFmtId="10" fontId="42" fillId="4" borderId="1" xfId="3" applyNumberFormat="1" applyFont="1" applyFill="1" applyBorder="1" applyAlignment="1">
      <alignment horizontal="center" vertical="center" wrapText="1"/>
    </xf>
    <xf numFmtId="10" fontId="42" fillId="5" borderId="1" xfId="3" applyNumberFormat="1" applyFont="1" applyFill="1" applyBorder="1" applyAlignment="1">
      <alignment horizontal="center" vertical="center" wrapText="1"/>
    </xf>
    <xf numFmtId="10" fontId="42" fillId="0" borderId="1" xfId="3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39" fillId="3" borderId="0" xfId="0" applyFont="1" applyFill="1" applyAlignment="1"/>
    <xf numFmtId="2" fontId="42" fillId="4" borderId="1" xfId="67" applyNumberFormat="1" applyFont="1" applyFill="1" applyBorder="1" applyAlignment="1">
      <alignment horizontal="center" vertical="center"/>
    </xf>
    <xf numFmtId="182" fontId="39" fillId="3" borderId="0" xfId="0" applyNumberFormat="1" applyFont="1" applyFill="1" applyAlignment="1"/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RowLevel_8 2 2 2 2" xfId="49"/>
    <cellStyle name="RowLevel_8 2 2 2 2 2" xfId="50"/>
    <cellStyle name="百分比 10" xfId="51"/>
    <cellStyle name="百分比 2" xfId="52"/>
    <cellStyle name="百分比 2 2" xfId="53"/>
    <cellStyle name="百分比 2 2 2" xfId="54"/>
    <cellStyle name="百分比 42" xfId="55"/>
    <cellStyle name="常规 10 2 19 2" xfId="56"/>
    <cellStyle name="常规 10 2 19 2 2" xfId="57"/>
    <cellStyle name="常规 10 2 4" xfId="58"/>
    <cellStyle name="常规 10 2 4 2" xfId="59"/>
    <cellStyle name="常规 14" xfId="60"/>
    <cellStyle name="常规 14 2" xfId="61"/>
    <cellStyle name="常规 2 2" xfId="62"/>
    <cellStyle name="常规 2 2 2" xfId="63"/>
    <cellStyle name="常规 2 2 2 2" xfId="64"/>
    <cellStyle name="常规 2 2 3" xfId="65"/>
    <cellStyle name="常规 2 5 59" xfId="66"/>
    <cellStyle name="常规 2 5 59 2" xfId="67"/>
    <cellStyle name="常规 4" xfId="68"/>
    <cellStyle name="千位分隔 17" xfId="69"/>
    <cellStyle name="千位分隔 17 2" xfId="70"/>
    <cellStyle name="千位分隔 2" xfId="71"/>
    <cellStyle name="千位分隔 4" xfId="72"/>
    <cellStyle name="Normal 2" xfId="73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87.xml"/><Relationship Id="rId97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85.xml"/><Relationship Id="rId95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83.xml"/><Relationship Id="rId93" Type="http://schemas.openxmlformats.org/officeDocument/2006/relationships/externalLink" Target="externalLinks/externalLink82.xml"/><Relationship Id="rId92" Type="http://schemas.openxmlformats.org/officeDocument/2006/relationships/externalLink" Target="externalLinks/externalLink81.xml"/><Relationship Id="rId91" Type="http://schemas.openxmlformats.org/officeDocument/2006/relationships/externalLink" Target="externalLinks/externalLink80.xml"/><Relationship Id="rId90" Type="http://schemas.openxmlformats.org/officeDocument/2006/relationships/externalLink" Target="externalLinks/externalLink79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77.xml"/><Relationship Id="rId87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74.xml"/><Relationship Id="rId84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72.xml"/><Relationship Id="rId82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69.xml"/><Relationship Id="rId8" Type="http://schemas.openxmlformats.org/officeDocument/2006/relationships/worksheet" Target="worksheets/sheet8.xml"/><Relationship Id="rId79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66.xml"/><Relationship Id="rId76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62.xml"/><Relationship Id="rId72" Type="http://schemas.openxmlformats.org/officeDocument/2006/relationships/externalLink" Target="externalLinks/externalLink61.xml"/><Relationship Id="rId71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59.xml"/><Relationship Id="rId7" Type="http://schemas.openxmlformats.org/officeDocument/2006/relationships/worksheet" Target="worksheets/sheet7.xml"/><Relationship Id="rId69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51.xml"/><Relationship Id="rId61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49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44.xml"/><Relationship Id="rId54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41.xml"/><Relationship Id="rId51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39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34.xml"/><Relationship Id="rId44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31.xml"/><Relationship Id="rId41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24.xml"/><Relationship Id="rId34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21.xml"/><Relationship Id="rId31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14.xml"/><Relationship Id="rId24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9" Type="http://schemas.openxmlformats.org/officeDocument/2006/relationships/styles" Target="styles.xml"/><Relationship Id="rId148" Type="http://schemas.openxmlformats.org/officeDocument/2006/relationships/sharedStrings" Target="sharedStrings.xml"/><Relationship Id="rId147" Type="http://schemas.openxmlformats.org/officeDocument/2006/relationships/theme" Target="theme/theme1.xml"/><Relationship Id="rId146" Type="http://schemas.openxmlformats.org/officeDocument/2006/relationships/externalLink" Target="externalLinks/externalLink135.xml"/><Relationship Id="rId145" Type="http://schemas.openxmlformats.org/officeDocument/2006/relationships/externalLink" Target="externalLinks/externalLink134.xml"/><Relationship Id="rId144" Type="http://schemas.openxmlformats.org/officeDocument/2006/relationships/externalLink" Target="externalLinks/externalLink133.xml"/><Relationship Id="rId143" Type="http://schemas.openxmlformats.org/officeDocument/2006/relationships/externalLink" Target="externalLinks/externalLink132.xml"/><Relationship Id="rId142" Type="http://schemas.openxmlformats.org/officeDocument/2006/relationships/externalLink" Target="externalLinks/externalLink131.xml"/><Relationship Id="rId141" Type="http://schemas.openxmlformats.org/officeDocument/2006/relationships/externalLink" Target="externalLinks/externalLink130.xml"/><Relationship Id="rId140" Type="http://schemas.openxmlformats.org/officeDocument/2006/relationships/externalLink" Target="externalLinks/externalLink129.xml"/><Relationship Id="rId14" Type="http://schemas.openxmlformats.org/officeDocument/2006/relationships/externalLink" Target="externalLinks/externalLink3.xml"/><Relationship Id="rId139" Type="http://schemas.openxmlformats.org/officeDocument/2006/relationships/externalLink" Target="externalLinks/externalLink128.xml"/><Relationship Id="rId138" Type="http://schemas.openxmlformats.org/officeDocument/2006/relationships/externalLink" Target="externalLinks/externalLink127.xml"/><Relationship Id="rId137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25.xml"/><Relationship Id="rId135" Type="http://schemas.openxmlformats.org/officeDocument/2006/relationships/externalLink" Target="externalLinks/externalLink124.xml"/><Relationship Id="rId134" Type="http://schemas.openxmlformats.org/officeDocument/2006/relationships/externalLink" Target="externalLinks/externalLink123.xml"/><Relationship Id="rId133" Type="http://schemas.openxmlformats.org/officeDocument/2006/relationships/externalLink" Target="externalLinks/externalLink122.xml"/><Relationship Id="rId132" Type="http://schemas.openxmlformats.org/officeDocument/2006/relationships/externalLink" Target="externalLinks/externalLink121.xml"/><Relationship Id="rId131" Type="http://schemas.openxmlformats.org/officeDocument/2006/relationships/externalLink" Target="externalLinks/externalLink120.xml"/><Relationship Id="rId130" Type="http://schemas.openxmlformats.org/officeDocument/2006/relationships/externalLink" Target="externalLinks/externalLink119.xml"/><Relationship Id="rId13" Type="http://schemas.openxmlformats.org/officeDocument/2006/relationships/externalLink" Target="externalLinks/externalLink2.xml"/><Relationship Id="rId129" Type="http://schemas.openxmlformats.org/officeDocument/2006/relationships/externalLink" Target="externalLinks/externalLink118.xml"/><Relationship Id="rId128" Type="http://schemas.openxmlformats.org/officeDocument/2006/relationships/externalLink" Target="externalLinks/externalLink117.xml"/><Relationship Id="rId127" Type="http://schemas.openxmlformats.org/officeDocument/2006/relationships/externalLink" Target="externalLinks/externalLink116.xml"/><Relationship Id="rId126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14.xml"/><Relationship Id="rId124" Type="http://schemas.openxmlformats.org/officeDocument/2006/relationships/externalLink" Target="externalLinks/externalLink113.xml"/><Relationship Id="rId123" Type="http://schemas.openxmlformats.org/officeDocument/2006/relationships/externalLink" Target="externalLinks/externalLink112.xml"/><Relationship Id="rId122" Type="http://schemas.openxmlformats.org/officeDocument/2006/relationships/externalLink" Target="externalLinks/externalLink111.xml"/><Relationship Id="rId121" Type="http://schemas.openxmlformats.org/officeDocument/2006/relationships/externalLink" Target="externalLinks/externalLink110.xml"/><Relationship Id="rId120" Type="http://schemas.openxmlformats.org/officeDocument/2006/relationships/externalLink" Target="externalLinks/externalLink109.xml"/><Relationship Id="rId12" Type="http://schemas.openxmlformats.org/officeDocument/2006/relationships/externalLink" Target="externalLinks/externalLink1.xml"/><Relationship Id="rId119" Type="http://schemas.openxmlformats.org/officeDocument/2006/relationships/externalLink" Target="externalLinks/externalLink108.xml"/><Relationship Id="rId118" Type="http://schemas.openxmlformats.org/officeDocument/2006/relationships/externalLink" Target="externalLinks/externalLink107.xml"/><Relationship Id="rId117" Type="http://schemas.openxmlformats.org/officeDocument/2006/relationships/externalLink" Target="externalLinks/externalLink106.xml"/><Relationship Id="rId116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04.xml"/><Relationship Id="rId114" Type="http://schemas.openxmlformats.org/officeDocument/2006/relationships/externalLink" Target="externalLinks/externalLink103.xml"/><Relationship Id="rId113" Type="http://schemas.openxmlformats.org/officeDocument/2006/relationships/externalLink" Target="externalLinks/externalLink102.xml"/><Relationship Id="rId112" Type="http://schemas.openxmlformats.org/officeDocument/2006/relationships/externalLink" Target="externalLinks/externalLink101.xml"/><Relationship Id="rId111" Type="http://schemas.openxmlformats.org/officeDocument/2006/relationships/externalLink" Target="externalLinks/externalLink100.xml"/><Relationship Id="rId110" Type="http://schemas.openxmlformats.org/officeDocument/2006/relationships/externalLink" Target="externalLinks/externalLink99.xml"/><Relationship Id="rId11" Type="http://schemas.openxmlformats.org/officeDocument/2006/relationships/worksheet" Target="worksheets/sheet11.xml"/><Relationship Id="rId109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97.xml"/><Relationship Id="rId107" Type="http://schemas.openxmlformats.org/officeDocument/2006/relationships/externalLink" Target="externalLinks/externalLink96.xml"/><Relationship Id="rId106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93.xml"/><Relationship Id="rId103" Type="http://schemas.openxmlformats.org/officeDocument/2006/relationships/externalLink" Target="externalLinks/externalLink92.xml"/><Relationship Id="rId102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0.xml"/><Relationship Id="rId100" Type="http://schemas.openxmlformats.org/officeDocument/2006/relationships/externalLink" Target="externalLinks/externalLink89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7927;&#30871;&#26426;4&#26376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7927;&#30871;&#26426;5&#2637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7927;&#30871;&#26426;6&#26376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2007_03\lily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\FY06\flash\Dec%20flash\TSG.AP.OvH.Flas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aw%20Materials%20(Valuation).V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ell\Downloads\DOCUME~1\PACC96~1\LOCALS~1\Temp\Documents%20and%20Settings\hacc1000\Local%20Settings\Temporary%20Internet%20Files\OLK12D\Inventory%20status%2022-05-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CBU\Groups\GLOBEL\FY00\Matrix\WD3\Oct\3wdo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02%20&#39033;&#30446;&#25991;&#20214;&#22841;\PLANUNG\VW%20A-MPV%20Shanghai\04%20Ablaufplan\Boden%20vorn\Te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584386\Downloads\OEM&#24037;&#21378;&#23457;&#26680;&#26816;&#26597;&#34920;--&#37325;&#28857;&#36136;&#37327;&#23457;&#26680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ECR-ED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erard\Application%20Data\eRoom\eRoom%20Client\V5\Attachments\{42FB3886-DAE5-424B-BFB9-856ADE04F7C5}\0_113c0\Orders%20by%20Product%20Line_Jun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apps\Terhune\2010\Close\01%20Jan\QMI%20Monthly%20Summary%20Reports_FW05_201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FY06\flash\Dec%20flash\TSG.AP.OvH.Flash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CD01\D\DATA\QAE\DEFE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facturados%20a%20G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PO%20File%20with%20all%20elements%201-3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e_drive\Work\New%20System\monthly%20data\bizdat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iki.fp.co.nz\excel%20measurement%20addin\Measurements_Addin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tyd01\Users\Documents%20and%20Settings\cgplatyd\My%20Documents\CGPR\Refrigeracion\Roadmap\Roadmap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F%20&amp;%20A\Financial%20Reporting\Gioni\DATA\Orders\FY01\ESSO%20Order%20Report\Order%20Report%20-%20FY01%20templat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erard\Application%20Data\eRoom\eRoom%20Client\V5\Attachments\{42FB3886-DAE5-424B-BFB9-856ADE04F7C5}\0_113c0\BCO%20Lead%20orders%20for%20ITS%20Dec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4450\Local%20Settings\Temporary%20Internet%20Files\OLK22A\&#26411;&#24291;AM'&#21697;&#36074;&#36039;&#26009;\SAMJ60J48&#21697;&#36074;&#25512;&#31227;4&#26376;\J48CAC669R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TMNF%20PILOT\Analisis%20Programa%20e%20Introduccion%20Modelos%20TMNF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chs%20growth%20products\technical%20team\06%20WATER%20HEATERS\Tankless\Updates%20and%20Minutes\Project%20Management%20Plan\Specifications\Product%20Technical%20Spec\Appendices\Appendix%20Rev%200\Appendix%20SD%20Tankless_DFSS_scorecard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bschultz\LOCALS~1\Temp\4blkshortjdupdate815nontempla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Stucki%20File%2010-17-01%20oct-June%20variances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9579;&#31119;&#36229;\AppData\Local\Microsoft\Windows\INetCache\Content.Outlook\3E7DRIJG\&#24037;&#20316;&#34920;%20&#22312;%20&#28023;&#23572;&#27927;&#34915;&#26426;%20Session%201%20Weekly%20report%20(&#21547;&#22521;&#35757;&#36164;&#26009;&#19982;&#20135;&#20986;&#38468;&#20214;)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CTO\MCTO%20weekly%20Model%20Novembe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ENG\Public\Thanin%20Chalupa\PPS-SUN-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Media\Documents%20and%20Settings\w08636\&#26700;&#38754;\Capella%20UI%20SOP%20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DW\!Quality%20Systems\Excel%20Measurement%20Addin\Measurements_Addin.xl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ing\MEC\MayClose\WD5.2\DvA-Gen-Model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range_pm_finance\programs\2014\CMO%20PROGRAMS\2.2%20MIDEA%20MGM%20CMO\Midea%20MGM%202.2%20BI%20CMO%201_17_13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portal.covisint.com\Documents%20and%20Settings\pkonopka\Local%20Settings\Temporary%20Internet%20Files\OLKA6\VSAMS%203.3b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eloush\Local%20Settings\Temporary%20Internet%20Files\OLK13A\0-Auto\DP%20Reviews\Koito\Koito%20DP0%20Financials%20Forstyk%20aug%202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f\Ref%20Projects_Worklist_key%20indicators\REF%20BUSINESS%20PLAN%2008_09_10\ET%20site%20reporting%20-%20MASTER%2010_11\NZ%20ET%20site%20reporting%20-%20MASTE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Order\Funnel\WW%20funnel_Dec%205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Documents%20and%20Settings\fs12972\Local%20Settings\Temporary%20Internet%20Files\OLK8\USR\RV'S\JB&#26908;&#35342;\&#38283;&#30330;&#36027;&#12414;&#12392;&#1241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ongxiaolei\Downloads\D:\&#32447;&#20307;&#25968;&#37327;&#32479;&#35745;\WGGSC&#32447;&#20307;&#25968;&#37327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S\excel\TSG%20Reporting\GBU_Region%20Reports\Dec%20Retrieval%20(Consolidated%20all%20months)\PL%20Compares%20w%20Flash%20BC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ternalFY03\Hr&amp;wd\Reporting\OctClose\Q4Repor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hydfs01cige\PCCommon\DOCUME~1\carrtm1\LOCALS~1\Temp\C.Lotus.Notes.Data\DOCUME~1\amezqth1\LOCALS~1\Temp\C.Lotus.Notes.Data\Capability%20Study%20For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Marketing\Haier%20Project\&#36136;&#25511;&#37319;&#36141;&#27969;&#31243;&#39033;&#30446;\D3.2%20&#20379;&#24212;&#21830;C&#32423;&#35780;&#20272;&#23457;&#35745;&#27969;&#31243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URRQ4V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pai2\My%20Documents\TSG%20Reporting\DvA%20Flash%20-%20Jul\ESS.GBU.DvA.Flash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usiness%20Reviews\Thailand\THAILAND%20Manufg%20Review%20Data%20-%20FY11%20MASTE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2.%20Project%20Miscellaneous%209\8.Package\TH-ENG\Public\Thanin%20Chalupa\PPS-SUN-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Validation%20Models%20adtl%20G-line%2011-13-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4Q01%20MCTO%20Detail%20File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Isuzu\190Team2\NCA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23465\AppData\Local\Temp\notes961E31\&#32447;&#20307;&#25968;&#37327;&#32479;&#35745;\WGGSC&#32447;&#20307;&#25968;&#3732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4Q01%20MCTO%20Detail%20Fil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c\Mabe\Ventas\Agosto\4-09-00%20cierre%20Agosto\3SeplMaestroExp48(cierre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103453\EXCEL\NOISE\CLAI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8900;&#31665;\&#24037;&#33402;&#12289;&#36136;&#37327;\CFA\OB60C%20CFA%20-%2085436%20REG656761%20(Casarte)&#23454;&#39564;&#23460;&#26816;&#26597;&#25253;&#21578;-&#32763;&#35793;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CURRQ4V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&#3626;&#3640;&#3607;&#3633;&#3624;&#3609;&#3660;\LRR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_COST\2016\MMTA-1601\00_COST\Cost_MMTA-1601&#22612;&#22885;CS11_20160118_&#26368;&#26032;.xlsm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18000013\AppData\Roaming\Microsoft\Excel\VDA6%20(version%201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000013\AppData\Roaming\Microsoft\Excel\VDA6%20(version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Sep-Dic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%20OPS%20Controllership\Finance\Monthly%20Close\May%20FY00\Orders%20by%20Product%20Line_May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11.%20Project%20Miscellaneous%208\8.Package\TH-ENG\Public\Thanin%20Chalupa\PPS-SUN-0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TH-PROGRAM\Program%20management\1.Consumer\F&amp;P\4.%20project%20Miscellaneous1\8.Package\TH-ENG\Public\Thanin%20Chalupa\PPS-SUN-0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S2%20Mabe%202002%202001%20comparison%20v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!!2014AP5_36inch\Roadmap\019_my%20nrg%20calculator%20(9-27-2013%20version)_25_Ceaya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rigeration\InProcess\2013_Kodiak\010_Subsystems\012_Thermal\Heat_leak\Hinderliter\Kodiak%20SXS%20Road%20Map%20DEFINE%20FFFZw%20Validated%20AHAM%20VOLUME%20110406_HX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windows\TEMP\GRAFVTAMEX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PCTO\PO%20Pricing%20Model%2011-15-0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Standards%20Detail\Materials%20Standard%20to%20Standard%20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ecmmrcly\Local%20Settings\Temporary%20Internet%20Files\OLK5D\TEMP\TEMP\Bitacora%20TMNF%20jun-ago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M\PRODPLAN\THEPL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214003~1\LOCALS~1\Temp\Service%20-%20Parts%20Change%20Form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guilar_fn\ventas\Mabe\Variaciones%202000\Maestros%2000\05Mayo\Mayo\05MAYNAC4+8AJUST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ROTARY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3435;&#38738;&#24120;&#29992;&#36164;&#26009;-2\2011&#24180;&#20837;&#32844;&#21592;&#24037;&#20449;&#24687;\2011.10\&#32856;&#29992;&#26126;&#32454;&#20449;&#24687;(&#24037;&#20154;)&#23548;&#20837;&#27169;&#29256;20100401&#21046;&#36896;&#20013;&#24515;11.10.17%201&#20154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comp\02&#45380;&#50517;&#52629;&#44592;&#44060;&#48156;(0426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01024324\LOCALS~1\Temp\notes896CC5\2010E2E&#39044;&#31639;&#27169;&#26495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7.101.20.173\new%20bom%20process\SINGLE\OFFICE40\temp\&#54924;&#49888;&#51088;&#47308;2\&#52285;&#47928;&#54805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Dante%20vs%20Old%20files%20BaaN%20cost%209-26-0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cki\Material%20Variances\Mabe%20PO%20vs%20GEA%20MASTER%20FILE%20FINAL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529532\Local%20Settings\Temporary%20Internet%20Files\OLKA\IncentiveCostModel_V08280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Cierre-Oct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%20OPS%20Controllership\Finance\Monthly%20Close\Aug%20FY00\Orders%20by%20Product%20Line_AugustFY00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rders%20by%20Product%20Line_OctFY00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Nacionales%2012%20VS%20PPTO%20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fs12972\Local%20Settings\Temporary%20Internet%20Files\OLK8\USR\RV'S\JB&#26908;&#35342;\&#38283;&#30330;&#36027;&#12414;&#12392;&#1241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Rawin\&#3648;&#3629;&#3585;&#3626;&#3634;&#3619;%20MAHLE\PPAP%20MAHLE\CUSTOMER\ISUZU\ISUZU190\FORM%20PPAP\EKKAPOL\spc\CONTROL%20CHA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dc002\DEPT_DATA\TH-ENG\Public\Thanin%20Chalupa\PPS-SUN-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36890;&#31216;&#65399;&#65388;&#65391;&#65404;&#65389;&#65426;&#65427;&#65432;&#65392;\&#65349;&#65368;&#65347;&#65349;&#65356;&#26908;&#35342;&#26360;&#65420;&#65387;&#65392;&#65423;&#65391;&#65412;A4&#26032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11_APQP-newC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gha\ray_shared\DOCUME~1\anarvae\LOCALS~1\Temp\C.Lotus.Notes.Data\Visteon%20PABI%20APQP%20Mfgr%20Issues%206Sept2004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WINDOWS\TEMP\Bus%20Model%20Scenarios_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PACC96~1\LOCALS~1\Temp\zcg\&#26376;&#24230;&#20107;&#19994;&#37096;&#19978;&#20256;&#25991;&#20214;\2004\04&#24180;2&#26376;\Raw%20Materials%20(Valuation).V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9316;%20&#21697;&#36074;&#31649;&#29702;&#37096;&#20849;&#36890;\&#24066;&#22580;&#21697;&#36074;&#24773;&#22577;\&#12490;&#12499;&#12288;&#21697;&#36074;&#24773;&#22577;\&#12469;&#12540;&#12499;&#12473;&#12487;&#12540;&#12479;&#38598;&#35336;\&#12491;&#12483;&#12469;&#12531;&#27096;\&#21697;&#36074;&#20250;&#35696;&#36039;&#26009;\&#26085;&#29987;&#23450;&#20363;&#21697;&#36074;&#20250;&#35696;&#22577;&#21578;&#36039;&#26009;\(9&#26376;&#24230;)S300T&#12471;&#12522;&#12540;&#12474;&#19981;&#33391;&#38598;&#35336;&#12381;&#12398;3(&#21407;&#22240;&#21029;&#38598;&#35336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ssnyder\Temporary%20Internet%20Files\OLK10\3-29%20ASPIRE%20Conso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PLHPCAME02\D\Public\Database\Parts\Material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CBU\Groups\GLOBEL\FY00\Matrix\WD3\Oct\3wdoc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15\be\&#35430;&#20316;&#65319;&#65362;\&#21697;&#36074;&#26989;&#21209;&#29992;&#65420;&#65387;&#65433;&#65408;&#65438;\&#24115;&#31080;&#39006;\&#35211;&#31309;&#20381;&#38972;&#2636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179;&#21488;&#26469;\23&#24180;&#39033;&#30446;\&#9316;&#28783;&#22612;&#24037;&#21378;\&#9316;&#27719;&#25253;&#36164;&#26009;\&#28783;&#22612;&#39033;&#30446;&#33410;&#28857;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047087\AppData\Local\Microsoft\Windows\INetCache\Content.Outlook\YLBA9G37\&#27169;&#20855;&#36164;&#20135;&#30424;&#28857;&#34920;924--&#31995;&#32479;&#23548;&#20837;&#29256;&#26412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9.119.204\&#31354;&#35843;\&#31354;&#35843;\&#26085;&#25253;\&#21508;&#31181;&#25253;\&#21608;&#25253;(4)\3&#26376;5&#21608;T&#22411;&#34920;\3&#26376;5&#21608;\&#38738;&#23707;&#36136;&#37327;&#26412;&#37096;&#26816;&#26597;&#36164;&#26009;-&#38472;&#22253;\DOCUME~1\16207\LOCALS~1\Temp\&#24066;&#22580;\&#12510;&#12484;&#12480;\EQC&#22577;&#21578;&amp;Data\MASIC\cd\0105\DATA&#38598;&#35336;J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65349;&#65368;&#65347;&#65349;&#65356;&#26908;&#35342;&#26360;&#65420;&#65387;&#65392;&#65423;&#65391;&#65412;A4&#26032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S%20Office\RecoveredExternalLink1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485240\Downloads\&#20013;&#24046;&#35780;\2021.11.15&#26085;&#22825;&#29483;&#20013;&#24046;&#35780;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wnloads\Users\01485240\Downloads\&#20013;&#24046;&#35780;\2021.11.15&#26085;&#22825;&#29483;&#20013;&#24046;&#35780;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00700442\LOCALS~1\Temp\notes896CC5\&#32856;&#29992;&#26126;&#32454;&#20449;&#24687;&#27169;&#26495;1207&#65288;&#27874;&#36718;&#65289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haier2.0download\&#25928;&#29575;&#36816;&#33829;\RecoveredExternalLink2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eapps\Terhune\2010\Close\01%20Jan\QMI%20Monthly%20Summary%20Reports_FW05_2010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23546\Downloads\ISC&#32479;&#19968;&#25968;&#25454;-&#26497;&#33268;&#25104;&#26412;-&#29289;&#27969;&#25104;&#26412;&#38477;&#36153;&#30446;&#26631;&#21450;&#36827;&#23637;-&#33713;&#38451;&#21416;&#30005;11.1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&#21103;&#26412;2026%20monthly%20Renta%20DW%20_%20FEB_ACT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27927;&#30871;&#26426;&#36130;&#21153;&#25253;&#34920;_ACT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~&#22303;&#32819;&#20854;\A2~&#25968;&#25454;&#25253;&#21578;\2025&#21046;&#36896;&#36153;&#29992;\25&#24180;&#21046;&#36896;&#36153;&#29992;\&#20840;&#24180;\&#12304;&#26368;&#26032;&#12305;&#21046;&#36896;&#36153;&#29992;&#32047;&#35745;-&#22823;&#21416;&#30005;&#65288;&#25968;&#25454;&#32534;&#36753;&#29256;&#26412;&#65289;-2026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447;&#20307;&#25968;&#37327;&#32479;&#35745;\WGGSC&#32447;&#20307;&#25968;&#37327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47416\Documents\&#21457;&#21513;&#35946;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19977;&#24352;&#34920;-3.17.xlsx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~&#22303;&#32819;&#20854;\A2~&#25968;&#25454;&#25253;&#21578;\2025&#21046;&#36896;&#36153;&#29992;\25&#24180;&#21046;&#36896;&#36153;&#29992;\&#20840;&#24180;\2025%20CK%20Actual%20Cost%201-12%20YTD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1057143\AppData\Roaming\kingsoft\office6\backup\&#21103;&#26412;2026%20monthly%20Renta%20DW%20_%20FEB_ACT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DANIELE%20local%20disk\__HAIER\E2E%20BDG19_BY%20PDT%20&amp;%20MKT\HFM\CANDY_PL%20E2E_HFM_FINALE_by%20PL&amp;MKT_macro%20(con%20IBE%20update).xlsm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&#26446;&#24819;Candy\Candy&#27927;&#30871;&#26426;&#36130;&#21153;&#25253;&#34920;\26&#24180;&#36130;&#21153;&#25253;&#34920;\&#21103;&#26412;2026%20monthly%20Renta%20DW%20_%20MAR_AC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LL"/>
      <sheetName val="FA-LISTING"/>
    </sheetNames>
    <definedNames>
      <definedName name="Last_Row" refersTo="=#NAME?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bles"/>
      <sheetName val="Raw materials"/>
      <sheetName val="PLALL"/>
    </sheetNames>
    <definedNames>
      <definedName name="Last_Row" refersTo="=#NAME?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aw materials"/>
      <sheetName val="9100-PO"/>
      <sheetName val="PLALL"/>
      <sheetName val="Tables"/>
    </sheetNames>
    <definedNames>
      <definedName name="Last_Row" refersTo="=#NAME?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Sheet1"/>
      <sheetName val="Sheet3"/>
      <sheetName val="BCC科目明细表"/>
      <sheetName val="Sheet2"/>
      <sheetName val="销售收入成本明细表"/>
      <sheetName val="标台系数"/>
      <sheetName val="保利价"/>
      <sheetName val="岗位分类规则"/>
      <sheetName val="索引表"/>
      <sheetName val="PLALL"/>
      <sheetName val="说明"/>
      <sheetName val="附-费用科目对照表"/>
      <sheetName val="数据有效性引用"/>
      <sheetName val="GE 2001"/>
      <sheetName val="HTP 2001"/>
      <sheetName val="Pull HP Wide"/>
      <sheetName val="Pull All SFs"/>
      <sheetName val="tables"/>
      <sheetName val="WIBLE"/>
      <sheetName val="NVA-300T返品リスト"/>
      <sheetName val="SUM14ZC1"/>
      <sheetName val="莱阳厨电效率日清"/>
      <sheetName val="公司"/>
      <sheetName val="工厂"/>
      <sheetName val="经营体"/>
      <sheetName val="供应商"/>
      <sheetName val="_hidden出差场景"/>
      <sheetName val="#BEZUG"/>
      <sheetName val="Av.Measures"/>
      <sheetName val="数字视频并帐"/>
      <sheetName val="MTL1"/>
      <sheetName val="Raw materials"/>
      <sheetName val="9100-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A-LISTING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SPP current as of 1-3-01"/>
      <sheetName val="Av.Measures"/>
      <sheetName val="FY02"/>
      <sheetName val="Total Financials"/>
      <sheetName val="ＴＦ関連Ｐｒｊ日程表"/>
      <sheetName val="Global variables"/>
      <sheetName val="NVA-300T返品リスト"/>
      <sheetName val="SUM14ZC1"/>
      <sheetName val="单元格下拉项"/>
      <sheetName val="FCG"/>
      <sheetName val="Original"/>
      <sheetName val="4 审核发现描述"/>
      <sheetName val="Raw materials"/>
      <sheetName val="9100-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假设"/>
      <sheetName val="Quantum Stds 12-4-01"/>
      <sheetName val="Planet_Ame"/>
      <sheetName val="Planet_AP"/>
      <sheetName val="Planet_EMEA"/>
      <sheetName val="Planet_OG"/>
      <sheetName val="Planet_WW"/>
      <sheetName val="k-line"/>
      <sheetName val="Sales Units (3)"/>
      <sheetName val="MCS"/>
      <sheetName val="GE 2001"/>
      <sheetName val="HTP 2001"/>
      <sheetName val="FY03CostStructure"/>
      <sheetName val="Tables"/>
      <sheetName val="PLALL"/>
      <sheetName val="abbr"/>
      <sheetName val="Sheet2"/>
      <sheetName val="Spec"/>
      <sheetName val="Instructions"/>
      <sheetName val="Total Financials"/>
      <sheetName val="9100-PO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ab"/>
      <sheetName val="BOM-Mumbo"/>
      <sheetName val="BOM-K1000"/>
      <sheetName val="Sheet1"/>
      <sheetName val="Sheet2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⁓heet2"/>
      <sheetName val="Raw materials"/>
      <sheetName val="Tables"/>
      <sheetName val="PLALL"/>
      <sheetName val="Kautex 4WD St.IV P&amp;D"/>
      <sheetName val="Sachs FL WHL"/>
      <sheetName val="Spec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MCS"/>
      <sheetName val="Summary Data"/>
      <sheetName val="PO File 2002"/>
      <sheetName val="PO File 2002 Fina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belle1"/>
      <sheetName val="Tabelle2"/>
      <sheetName val="Tabelle3"/>
      <sheetName val="Test"/>
      <sheetName val="#BEZUG"/>
      <sheetName val="相关参数"/>
      <sheetName val="明细"/>
      <sheetName val="工厂选择"/>
      <sheetName val="tables"/>
      <sheetName val="Raw materials"/>
      <sheetName val="审核总览"/>
      <sheetName val="FA-LISTING"/>
      <sheetName val="PLALL"/>
      <sheetName val="公司"/>
      <sheetName val="工厂"/>
      <sheetName val="经营体"/>
      <sheetName val="供应商"/>
      <sheetName val="9100-P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6-自动开门问题 "/>
      <sheetName val="SUM14ZC1"/>
      <sheetName val="Total Financials"/>
      <sheetName val="SPP current as of 1-3-01"/>
      <sheetName val="FY01 Actuals"/>
      <sheetName val="FY00 Restated"/>
      <sheetName val="FY01 Quota"/>
      <sheetName val="Sheet2"/>
      <sheetName val="Sheet1"/>
      <sheetName val="总装LOB分析 "/>
      <sheetName val="附录-01"/>
      <sheetName val="Pull HP Wide"/>
      <sheetName val="Pull All SFs"/>
      <sheetName val="FCG"/>
      <sheetName val="BaaN FW47"/>
      <sheetName val="Sep BaaN"/>
      <sheetName val="WIBLE"/>
      <sheetName val="00"/>
      <sheetName val="Top Lvl  Logic"/>
      <sheetName val="Parts"/>
      <sheetName val="Process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0 基本要求"/>
      <sheetName val="1 封面页"/>
      <sheetName val="2 得分概览"/>
      <sheetName val="8.其它"/>
      <sheetName val="3 审核表"/>
      <sheetName val="4 审核发现描述"/>
      <sheetName val="tables"/>
      <sheetName val="#BEZUG"/>
      <sheetName val="Tﾁｬｰﾄ"/>
      <sheetName val="Sheet3"/>
      <sheetName val="9100-PO"/>
      <sheetName val="Raw material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CR(NEW)"/>
      <sheetName val="FORM-EDR(JPN)"/>
      <sheetName val="FORM-EDR(THAI)"/>
      <sheetName val="Attached ECR-EDR"/>
      <sheetName val="Inspection Agreement"/>
      <sheetName val="Insption Report 1"/>
      <sheetName val="Inspection Report 2"/>
      <sheetName val="QC APPROVE SHEET"/>
      <sheetName val="DUCT 54S"/>
      <sheetName val="Sheet1"/>
      <sheetName val="FormECR-EDR"/>
      <sheetName val="Attached_ECR-EDR"/>
      <sheetName val="Inspection_Agreement"/>
      <sheetName val="Insption_Report_1"/>
      <sheetName val="Inspection_Report_2"/>
      <sheetName val="QC_APPROVE_SHEET"/>
      <sheetName val="DUCT_54S"/>
      <sheetName val="Code"/>
      <sheetName val="Attached_ECR-EDR1"/>
      <sheetName val="Inspection_Agreement1"/>
      <sheetName val="Insption_Report_11"/>
      <sheetName val="Inspection_Report_21"/>
      <sheetName val="QC_APPROVE_SHEET1"/>
      <sheetName val="DUCT_54S1"/>
      <sheetName val="Attached_ECR-EDR2"/>
      <sheetName val="Inspection_Agreement2"/>
      <sheetName val="Insption_Report_12"/>
      <sheetName val="Inspection_Report_22"/>
      <sheetName val="QC_APPROVE_SHEET2"/>
      <sheetName val="DUCT_54S2"/>
      <sheetName val="Attached_ECR-EDR3"/>
      <sheetName val="Inspection_Agreement3"/>
      <sheetName val="Insption_Report_13"/>
      <sheetName val="Inspection_Report_23"/>
      <sheetName val="QC_APPROVE_SHEET3"/>
      <sheetName val="DUCT_54S3"/>
      <sheetName val="Attached_ECR-EDR4"/>
      <sheetName val="Inspection_Agreement4"/>
      <sheetName val="Insption_Report_14"/>
      <sheetName val="Inspection_Report_24"/>
      <sheetName val="QC_APPROVE_SHEET4"/>
      <sheetName val="DUCT_54S4"/>
      <sheetName val="総合B"/>
      <sheetName val="Oct'01"/>
      <sheetName val="JUN-14 (2)"/>
      <sheetName val="Shipping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Attached_ECR-EDR5"/>
      <sheetName val="Inspection_Agreement5"/>
      <sheetName val="Insption_Report_15"/>
      <sheetName val="Inspection_Report_25"/>
      <sheetName val="QC_APPROVE_SHEET5"/>
      <sheetName val="DUCT_54S5"/>
      <sheetName val="JUN-14_(2)"/>
      <sheetName val="Daily_1_1"/>
      <sheetName val="DATA"/>
      <sheetName val="Daily_1_11"/>
      <sheetName val="Daily_1_12"/>
      <sheetName val="กราฟ  COST"/>
      <sheetName val="EU2WD"/>
      <sheetName val="MMAL4WD"/>
      <sheetName val="Model Price"/>
      <sheetName val="Pareto %BD "/>
      <sheetName val="BD"/>
      <sheetName val="QC APPRORE SHEET"/>
      <sheetName val="XGPROD"/>
      <sheetName val="太陽機械T087"/>
      <sheetName val="Ex-Rates"/>
      <sheetName val="262"/>
      <sheetName val="TBL"/>
      <sheetName val="094_APP別"/>
      <sheetName val="set_date"/>
      <sheetName val="Headernames"/>
      <sheetName val="p2-1"/>
      <sheetName val="capacity"/>
      <sheetName val="Man power"/>
      <sheetName val="ATRUCK"/>
      <sheetName val="Master_Report"/>
      <sheetName val="BND"/>
      <sheetName val="98CALENDAR (2)"/>
      <sheetName val="Key"/>
      <sheetName val="選酋表"/>
      <sheetName val="Dropdown"/>
      <sheetName val="PY指摘脇だし"/>
      <sheetName val="826"/>
      <sheetName val="ASSY"/>
      <sheetName val="Database"/>
      <sheetName val="RACK (CB)new"/>
      <sheetName val="投資ﾌｫﾛｰ"/>
      <sheetName val="Daily_1_13"/>
      <sheetName val="กราฟ__COST"/>
      <sheetName val="Model_Price"/>
      <sheetName val="Pareto_%BD_"/>
      <sheetName val="QC_APPRORE_SHEET"/>
      <sheetName val="Man_power"/>
      <sheetName val="98CALENDAR_(2)"/>
      <sheetName val="Assumptions"/>
      <sheetName val="サマリ"/>
      <sheetName val="ｸﾞﾗﾌ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art Main"/>
      <sheetName val="ACARS"/>
      <sheetName val="契担ｺ別 (066実績)"/>
      <sheetName val="AtoA(Germany)"/>
      <sheetName val="StaticListSheet"/>
      <sheetName val="愛知・日デ"/>
      <sheetName val="olympus"/>
      <sheetName val="Quotation"/>
      <sheetName val="Kautex 4WD St.IV P&amp;D"/>
      <sheetName val="Sachs FL WHL"/>
      <sheetName val="Attached_ECR-EDR6"/>
      <sheetName val="Inspection_Agreement6"/>
      <sheetName val="Insption_Report_16"/>
      <sheetName val="Inspection_Report_26"/>
      <sheetName val="QC_APPROVE_SHEET6"/>
      <sheetName val="Daily_1_14"/>
      <sheetName val="กราฟ__COST1"/>
      <sheetName val="Model_Price1"/>
      <sheetName val="Pareto_%BD_1"/>
      <sheetName val="QC_APPRORE_SHEET1"/>
      <sheetName val="DUCT_54S6"/>
      <sheetName val="JUN-14_(2)1"/>
      <sheetName val="Man_power1"/>
      <sheetName val="98CALENDAR_(2)1"/>
      <sheetName val="RACK_(CB)new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Part_Main"/>
      <sheetName val="契担ｺ別_(066実績)"/>
      <sheetName val="資材費リスト"/>
      <sheetName val="Dam.2018-014"/>
      <sheetName val="Attached_ECR-EDR7"/>
      <sheetName val="Inspection_Agreement7"/>
      <sheetName val="Insption_Report_17"/>
      <sheetName val="Inspection_Report_27"/>
      <sheetName val="QC_APPROVE_SHEET7"/>
      <sheetName val="Daily_1_15"/>
      <sheetName val="กราฟ__COST2"/>
      <sheetName val="Model_Price2"/>
      <sheetName val="Pareto_%BD_2"/>
      <sheetName val="QC_APPRORE_SHEET2"/>
      <sheetName val="DUCT_54S7"/>
      <sheetName val="JUN-14_(2)2"/>
      <sheetName val="Man_power2"/>
      <sheetName val="98CALENDAR_(2)2"/>
      <sheetName val="RACK_(CB)new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Part_Main1"/>
      <sheetName val="契担ｺ別_(066実績)1"/>
      <sheetName val="Kautex_4WD_St_IV_P&amp;D"/>
      <sheetName val="Sachs_FL_WHL"/>
      <sheetName val="Material"/>
      <sheetName val="Fixed Rate."/>
      <sheetName val="Medium-term plan(Fix_Rate)"/>
      <sheetName val="variable Rate"/>
      <sheetName val="Unit_List"/>
      <sheetName val="Base"/>
      <sheetName val="Input-2"/>
      <sheetName val="DMC"/>
      <sheetName val="電子見積(05.11.8)"/>
      <sheetName val="見積集計"/>
      <sheetName val="見積"/>
      <sheetName val="高温放置"/>
      <sheetName val="Attendance"/>
      <sheetName val="??????"/>
      <sheetName val="MOTO"/>
      <sheetName val="List part "/>
      <sheetName val="OH Skill"/>
      <sheetName val="จุดเด่นจุดด้อยของแต่ละหัวข้อ"/>
      <sheetName val="2.Monitoring rubber"/>
      <sheetName val="财务评价"/>
      <sheetName val="基PLBS"/>
      <sheetName val="Breakeven Analysis Data"/>
      <sheetName val="List Data"/>
      <sheetName val="Pur"/>
      <sheetName val="Japan Budget Performance Budge "/>
      <sheetName val="slide 2 P&amp;L  Ch"/>
      <sheetName val="P &amp; L"/>
      <sheetName val="Exp-WH-Lab"/>
      <sheetName val="初期03"/>
      <sheetName val="下期工程"/>
      <sheetName val="MA"/>
      <sheetName val="Cut Check"/>
      <sheetName val="SVOL"/>
      <sheetName val="May"/>
      <sheetName val="SPG"/>
      <sheetName val="HDD"/>
      <sheetName val=""/>
      <sheetName val="외주현황.wq1"/>
      <sheetName val="ﾋｽﾄｸﾞﾗﾑﾃﾞｰﾀｼｰﾄ"/>
      <sheetName val="A"/>
      <sheetName val="SM-13仕様一覧"/>
      <sheetName val="cc"/>
      <sheetName val="Attached_ECR-EDR8"/>
      <sheetName val="Inspection_Agreement8"/>
      <sheetName val="Insption_Report_18"/>
      <sheetName val="Inspection_Report_28"/>
      <sheetName val="QC_APPROVE_SHEET8"/>
      <sheetName val="Daily_1_16"/>
      <sheetName val="Model_Price3"/>
      <sheetName val="กราฟ__COST3"/>
      <sheetName val="Pareto_%BD_3"/>
      <sheetName val="QC_APPRORE_SHEET3"/>
      <sheetName val="DUCT_54S8"/>
      <sheetName val="JUN-14_(2)3"/>
      <sheetName val="Man_power3"/>
      <sheetName val="98CALENDAR_(2)3"/>
      <sheetName val="RACK_(CB)new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Part_Main2"/>
      <sheetName val="契担ｺ別_(066実績)2"/>
      <sheetName val="Kautex_4WD_St_IV_P&amp;D1"/>
      <sheetName val="Sachs_FL_WHL1"/>
      <sheetName val="Dam_2018-014"/>
      <sheetName val="Fixed_Rate_"/>
      <sheetName val="Medium-term_plan(Fix_Rate)"/>
      <sheetName val="variable_Rate"/>
      <sheetName val="電子見積(05_11_8)"/>
      <sheetName val="List_part_"/>
      <sheetName val="OH_Skill"/>
      <sheetName val="2_Monitoring_rubber"/>
      <sheetName val="Breakeven_Analysis_Data"/>
      <sheetName val="List_Data"/>
      <sheetName val="Japan_Budget_Performance_Budge_"/>
      <sheetName val="slide_2_P&amp;L__Ch"/>
      <sheetName val="P_&amp;_L"/>
      <sheetName val="星取表"/>
      <sheetName val="D29 Suggestion"/>
      <sheetName val="BS"/>
      <sheetName val="Detail"/>
      <sheetName val="MASTER1"/>
      <sheetName val="６中３版"/>
      <sheetName val="完了"/>
      <sheetName val="Japan Data（実）"/>
      <sheetName val="追浜（済）"/>
      <sheetName val="cover_org"/>
      <sheetName val="JOB_FO"/>
      <sheetName val="Link All Proj D1+D2+D3"/>
      <sheetName val="Attached_ECR-EDR9"/>
      <sheetName val="Inspection_Agreement9"/>
      <sheetName val="Insption_Report_19"/>
      <sheetName val="Inspection_Report_29"/>
      <sheetName val="QC_APPROVE_SHEET9"/>
      <sheetName val="Daily_1_17"/>
      <sheetName val="กราฟ__COST4"/>
      <sheetName val="Model_Price4"/>
      <sheetName val="Pareto_%BD_4"/>
      <sheetName val="QC_APPRORE_SHEET4"/>
      <sheetName val="DUCT_54S9"/>
      <sheetName val="JUN-14_(2)4"/>
      <sheetName val="Man_power4"/>
      <sheetName val="98CALENDAR_(2)4"/>
      <sheetName val="RACK_(CB)new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Part_Main3"/>
      <sheetName val="契担ｺ別_(066実績)3"/>
      <sheetName val="Kautex_4WD_St_IV_P&amp;D2"/>
      <sheetName val="Sachs_FL_WHL2"/>
      <sheetName val="Dam_2018-0141"/>
      <sheetName val="Fixed_Rate_1"/>
      <sheetName val="Medium-term_plan(Fix_Rate)1"/>
      <sheetName val="variable_Rate1"/>
      <sheetName val="電子見積(05_11_8)1"/>
      <sheetName val="List_part_1"/>
      <sheetName val="OH_Skill1"/>
      <sheetName val="2_Monitoring_rubber1"/>
      <sheetName val="Breakeven_Analysis_Data1"/>
      <sheetName val="List_Data1"/>
      <sheetName val="Japan_Budget_Performance_Budge1"/>
      <sheetName val="slide_2_P&amp;L__Ch1"/>
      <sheetName val="P_&amp;_L1"/>
      <sheetName val="Cut_Check"/>
      <sheetName val="외주현황_wq1"/>
      <sheetName val="D29_Suggestion"/>
      <sheetName val="Japan_Data（実）"/>
      <sheetName val="Link_All_Proj_D1+D2+D3"/>
      <sheetName val="D564F0ZTW"/>
      <sheetName val="square1"/>
      <sheetName val="End Mat(B)"/>
      <sheetName val="MatDetail"/>
      <sheetName val="Attached_ECR-EDR10"/>
      <sheetName val="Inspection_Agreement10"/>
      <sheetName val="Insption_Report_110"/>
      <sheetName val="Inspection_Report_210"/>
      <sheetName val="QC_APPROVE_SHEET10"/>
      <sheetName val="Daily_1_18"/>
      <sheetName val="กราฟ__COST5"/>
      <sheetName val="Model_Price5"/>
      <sheetName val="Pareto_%BD_5"/>
      <sheetName val="QC_APPRORE_SHEET5"/>
      <sheetName val="DUCT_54S10"/>
      <sheetName val="JUN-14_(2)5"/>
      <sheetName val="Man_power5"/>
      <sheetName val="98CALENDAR_(2)5"/>
      <sheetName val="RACK_(CB)new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Part_Main4"/>
      <sheetName val="契担ｺ別_(066実績)4"/>
      <sheetName val="Kautex_4WD_St_IV_P&amp;D3"/>
      <sheetName val="Sachs_FL_WHL3"/>
      <sheetName val="Dam_2018-0142"/>
      <sheetName val="Fixed_Rate_2"/>
      <sheetName val="Medium-term_plan(Fix_Rate)2"/>
      <sheetName val="variable_Rate2"/>
      <sheetName val="電子見積(05_11_8)2"/>
      <sheetName val="List_part_2"/>
      <sheetName val="OH_Skill2"/>
      <sheetName val="2_Monitoring_rubber2"/>
      <sheetName val="Breakeven_Analysis_Data2"/>
      <sheetName val="List_Data2"/>
      <sheetName val="Japan_Budget_Performance_Budge2"/>
      <sheetName val="slide_2_P&amp;L__Ch2"/>
      <sheetName val="P_&amp;_L2"/>
      <sheetName val="Cut_Check1"/>
      <sheetName val="외주현황_wq11"/>
      <sheetName val="D29_Suggestion1"/>
      <sheetName val="Japan_Data（実）1"/>
      <sheetName val="Link_All_Proj_D1+D2+D31"/>
      <sheetName val="ESM ver2"/>
      <sheetName val="Q2 EXPECTED"/>
      <sheetName val="PL"/>
      <sheetName val="Chiet tinh dz35"/>
      <sheetName val="Data base"/>
      <sheetName val="Shipping Status"/>
      <sheetName val="_REF"/>
      <sheetName val="F3"/>
      <sheetName val="O300"/>
      <sheetName val="O400"/>
      <sheetName val="L300"/>
      <sheetName val="K300"/>
      <sheetName val="M300"/>
      <sheetName val="G300"/>
      <sheetName val="T500"/>
      <sheetName val="N300"/>
      <sheetName val="F2"/>
      <sheetName val="F1"/>
      <sheetName val="Q300"/>
      <sheetName val="V300"/>
      <sheetName val="X300"/>
      <sheetName val="T300"/>
      <sheetName val="S300"/>
      <sheetName val="X400"/>
      <sheetName val="P300"/>
      <sheetName val="L400"/>
      <sheetName val="ZC300"/>
      <sheetName val="K400"/>
      <sheetName val="ZD400"/>
      <sheetName val="ZE300"/>
      <sheetName val="T400"/>
      <sheetName val="Master TB"/>
      <sheetName val="Q2_EXPECTED"/>
      <sheetName val="総括NO.1"/>
      <sheetName val="Accure"/>
      <sheetName val="Variables"/>
      <sheetName val="Costed BOM 2ndR 40%"/>
      <sheetName val="6月本"/>
      <sheetName val="______"/>
      <sheetName val="SUM_TMT"/>
      <sheetName val="TGRT_CM"/>
      <sheetName val="BS&amp;PL"/>
      <sheetName val="BS,PL"/>
      <sheetName val="M510"/>
      <sheetName val="Master"/>
      <sheetName val="iGrouping"/>
      <sheetName val="CREDIT TERM"/>
      <sheetName val="AR open item as at 30.09.13"/>
      <sheetName val="Translation"/>
      <sheetName val="配分案"/>
      <sheetName val="1-12"/>
      <sheetName val="6.PM"/>
      <sheetName val="_x0002_(·lhÓr_x001d__x000c_á4_x0002_ä-_x0019_"/>
      <sheetName val="을지10"/>
      <sheetName val="Total Financials"/>
      <sheetName val="Raw materials"/>
      <sheetName val="Tables"/>
      <sheetName val="9100-PO"/>
      <sheetName val="4 审核发现描述"/>
      <sheetName val="UPPER BLOCK"/>
      <sheetName val="假设"/>
      <sheetName val="HDa16"/>
      <sheetName val="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Q4 CURRENCY"/>
      <sheetName val="2019年发生未支付"/>
      <sheetName val="FA-LISTING"/>
      <sheetName val="请勿删除"/>
      <sheetName val="数据有效性说明"/>
      <sheetName val="Tables"/>
      <sheetName val="索引表"/>
      <sheetName val="INPUT - Data Table"/>
      <sheetName val="Instructions"/>
      <sheetName val="Total Financials"/>
      <sheetName val="Sheet2"/>
      <sheetName val="Global variables"/>
      <sheetName val="#BEZUG"/>
      <sheetName val="综合成本分析01.01-0205"/>
      <sheetName val="FY02"/>
      <sheetName val="TOTAL"/>
      <sheetName val="基础数据"/>
      <sheetName val="数据有效性引用"/>
      <sheetName val="Pull HP Wide"/>
      <sheetName val="Pull All SFs"/>
      <sheetName val="Meas Acceptance Template"/>
      <sheetName val="Batch Comparison Template"/>
      <sheetName val="Meas Indv Template"/>
      <sheetName val="Oct FW42 BaaN for G-Line"/>
      <sheetName val="po lis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9100-PO"/>
      <sheetName val="FY03CostStructure"/>
      <sheetName val="NVA-300T返品リスト"/>
      <sheetName val="_hidden出差场景"/>
      <sheetName val="公司"/>
      <sheetName val="工厂"/>
      <sheetName val="经营体"/>
      <sheetName val="供应商"/>
      <sheetName val="单元格下拉项"/>
      <sheetName val="SPEC OF ACCOUNTS"/>
      <sheetName val="p and l"/>
      <sheetName val="Input FX Rates"/>
      <sheetName val="Input Dat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XL4Poppy"/>
      <sheetName val="LOV"/>
      <sheetName val="AmeSum"/>
      <sheetName val="APJSum"/>
      <sheetName val="EMEASum"/>
      <sheetName val="HPCoSum"/>
      <sheetName val="OGSum"/>
      <sheetName val="WWSum"/>
      <sheetName val="A翼写字楼"/>
      <sheetName val="投资估算表"/>
      <sheetName val="写字楼B"/>
      <sheetName val="资产品名库"/>
      <sheetName val="字典(不需输入)"/>
      <sheetName val="银行借款询证"/>
      <sheetName val="Funnel"/>
      <sheetName val="分产品销售收入、成本分析表"/>
      <sheetName val="敏感参数"/>
      <sheetName val="分类"/>
      <sheetName val="主箱蜗壳预装"/>
      <sheetName val="4 审核发现描述"/>
      <sheetName val="未闭环"/>
      <sheetName val="Tﾁｬｰﾄ"/>
      <sheetName val="Sheet3"/>
      <sheetName val="UPPER BLOCK"/>
      <sheetName val="假设"/>
      <sheetName val="Chart"/>
      <sheetName val="Quantum PO Std"/>
      <sheetName val="Leap PO St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By Site-In Progress"/>
      <sheetName val="By CBT-In Progress"/>
      <sheetName val="By Site-Hopper"/>
      <sheetName val="By CBT-Hopper"/>
      <sheetName val="DMP Report_By Site-In Progress"/>
      <sheetName val="DMP Report_By Site-Hopper"/>
      <sheetName val="DMI Report_By CBT-In Progress"/>
      <sheetName val="DMI Report_By CBT-Hopper"/>
      <sheetName val="DMI Inflation_By CBT-In Prog"/>
      <sheetName val="DMI Inflation_By CBT-Hopper"/>
      <sheetName val="#REF"/>
      <sheetName val="Table"/>
      <sheetName val="Table1"/>
      <sheetName val="DELISTED DATA"/>
      <sheetName val="BRK BY LOCATION"/>
      <sheetName val="Sheet2"/>
      <sheetName val="QMI Monthly Summary Reports_FW0"/>
      <sheetName val="Container Cost Assumptions"/>
      <sheetName val="Cont Cost Var by Month (SII)"/>
      <sheetName val="Sheet1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ata Source1"/>
      <sheetName val="PLALL"/>
      <sheetName val="Quantum PO Std"/>
      <sheetName val="Leap PO Std."/>
      <sheetName val="AR Signature Page"/>
      <sheetName val="SPP current as of 1-3-01"/>
      <sheetName val="Total Financials"/>
      <sheetName val="APJSum"/>
      <sheetName val="AmeSum"/>
      <sheetName val="EMEASum"/>
      <sheetName val="HPCoSum"/>
      <sheetName val="OGSum"/>
      <sheetName val="WWSum"/>
      <sheetName val="#BEZUG"/>
      <sheetName val="Summary"/>
      <sheetName val="Top Lvl  Logic"/>
      <sheetName val="Parts"/>
      <sheetName val="Process"/>
      <sheetName val="Tables"/>
      <sheetName val="MTL1"/>
      <sheetName val="Spec"/>
      <sheetName val="Meas Acceptance Template"/>
      <sheetName val="Batch Comparison Template"/>
      <sheetName val="Meas Indv Template"/>
      <sheetName val="Pull HP Wide"/>
      <sheetName val="Pull All SFs"/>
      <sheetName val="00"/>
    </sheetNames>
    <definedNames>
      <definedName name="Print_Inventory_Packa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A-LISTING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Original_Instructions"/>
      <sheetName val="Report_Index"/>
      <sheetName val="SPP current as of 1-3-01"/>
      <sheetName val="Global variables"/>
      <sheetName val="Av.Measures"/>
      <sheetName val="FY02"/>
      <sheetName val="Total Financials"/>
      <sheetName val="ＴＦ関連Ｐｒｊ日程表"/>
      <sheetName val="#BEZUG"/>
      <sheetName val="MTL1"/>
      <sheetName val="NVA-300T返品リスト"/>
      <sheetName val="SUM14ZC1"/>
      <sheetName val="单元格下拉项"/>
      <sheetName val="MP2006 data"/>
      <sheetName val="Pull HP Wide"/>
      <sheetName val="Pull All SFs"/>
      <sheetName val="通貨一覧"/>
      <sheetName val="Promotion Provision-20"/>
      <sheetName val="A001206"/>
      <sheetName val="A001209"/>
      <sheetName val="p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LOV"/>
      <sheetName val="资产负债表汇编"/>
      <sheetName val="A翼写字楼"/>
      <sheetName val="投资估算表"/>
      <sheetName val="FY01 Actuals"/>
      <sheetName val="FY00 Restated"/>
      <sheetName val="FY01 Quota"/>
      <sheetName val="索引表"/>
      <sheetName val="面积指标"/>
      <sheetName val="分产品销售收入、成本分析表"/>
      <sheetName val="PLALL2"/>
      <sheetName val="22年计划"/>
      <sheetName val="主箱蜗壳预装"/>
      <sheetName val="QC APPROVE SHEET"/>
      <sheetName val="Quantum PO Std"/>
      <sheetName val="Leap PO St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FECT"/>
      <sheetName val="#REF"/>
      <sheetName val="Total Financials"/>
      <sheetName val="tables"/>
      <sheetName val="NCAB"/>
      <sheetName val="2TUP"/>
      <sheetName val="s-code"/>
      <sheetName val="分類"/>
      <sheetName val="国ｺｰﾄﾞ"/>
      <sheetName val="COST"/>
      <sheetName val="COST O.K."/>
      <sheetName val="HärQ"/>
      <sheetName val="COST_O_K_"/>
      <sheetName val="DEFECT.XLS"/>
      <sheetName val="業務計画"/>
      <sheetName val="_B007"/>
      <sheetName val="part list ext crew"/>
      <sheetName val="工数比較２"/>
      <sheetName val="Report for CCD-Dec.05"/>
      <sheetName val="หน้าหลัก"/>
      <sheetName val="Graph 2 month"/>
      <sheetName val="投資利益率計算"/>
      <sheetName val="ACT -2005 Rear"/>
      <sheetName val="総合B"/>
      <sheetName val="04年度長期操業予測_金額_0408月3発反映_長計修正"/>
      <sheetName val="INPUT SHEET"/>
      <sheetName val="静ﾊﾟﾀﾝ分析"/>
      <sheetName val="ポンプ作動耐久回数検討"/>
      <sheetName val="ITEM"/>
      <sheetName val="Sheet1"/>
      <sheetName val="Orig Study for PPAP"/>
      <sheetName val="96・(・・)"/>
      <sheetName val="ﾕｰｻﾞｰ設定"/>
      <sheetName val="COST_O_K_1"/>
      <sheetName val="part_list_ext_crew"/>
      <sheetName val="Report_for_CCD-Dec_05"/>
      <sheetName val="Orig_Study_for_PPAP"/>
      <sheetName val="DEFECT_XLS"/>
      <sheetName val="Graph_2_month"/>
      <sheetName val="COST_O_K_3"/>
      <sheetName val="part_list_ext_crew2"/>
      <sheetName val="Report_for_CCD-Dec_052"/>
      <sheetName val="Orig_Study_for_PPAP2"/>
      <sheetName val="DEFECT_XLS2"/>
      <sheetName val="Graph_2_month2"/>
      <sheetName val="COST_O_K_2"/>
      <sheetName val="part_list_ext_crew1"/>
      <sheetName val="Report_for_CCD-Dec_051"/>
      <sheetName val="Orig_Study_for_PPAP1"/>
      <sheetName val="DEFECT_XLS1"/>
      <sheetName val="Graph_2_month1"/>
      <sheetName val="実績推移"/>
      <sheetName val="電子見積(05.11.8)"/>
      <sheetName val="QC APPROVE SHEET"/>
      <sheetName val="QR20-1101"/>
      <sheetName val="MK-650A_ADD"/>
      <sheetName val="発注書"/>
      <sheetName val="TOTAL"/>
      <sheetName val="日程"/>
      <sheetName val="Sheet3"/>
      <sheetName val="ACT_-2005_Rear"/>
      <sheetName val="1-C,D,E"/>
      <sheetName val="SPEC LIST"/>
      <sheetName val="C"/>
      <sheetName val="Drop down list"/>
      <sheetName val="9100-PO"/>
      <sheetName val="Raw materials"/>
      <sheetName val="Basic PMM"/>
      <sheetName val="Full PMM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PLALL"/>
      <sheetName val="机床"/>
      <sheetName val="NVA-300T返品リスト"/>
      <sheetName val="SPP current as of 1-3-01"/>
    </sheetNames>
    <definedNames>
      <definedName name="DELALL"/>
      <definedName name="SORT1"/>
      <definedName name="SORT2"/>
      <definedName name="SORTALL"/>
      <definedName name="DEL1"/>
      <definedName name="DEL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Leap PO Std."/>
      <sheetName val="Quantum PO Std"/>
      <sheetName val="Table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recios facturados a GE"/>
      <sheetName val="Optimize"/>
      <sheetName val="00"/>
      <sheetName val="#BEZUG"/>
      <sheetName val="SPP current as of 1-3-01"/>
      <sheetName val="QC APPROVE SHEET"/>
      <sheetName val="PLALL"/>
      <sheetName val="NEW003"/>
      <sheetName val="Tﾁｬｰﾄ"/>
      <sheetName val="Summary"/>
      <sheetName val="Top Lvl  Logic"/>
      <sheetName val="Parts"/>
      <sheetName val="Process"/>
      <sheetName val="Basic PMM"/>
      <sheetName val="Full PMM"/>
      <sheetName val="XL4Poppy"/>
      <sheetName val="AmeSum"/>
      <sheetName val="BaaN FW47"/>
      <sheetName val="Sep BaaN"/>
      <sheetName val="Meas Acceptance Template"/>
      <sheetName val="Batch Comparison Template"/>
      <sheetName val="Meas Indv Template"/>
    </sheetNames>
    <definedNames>
      <definedName name="Print_Inventory_Packa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FW 52 Models in BaaN"/>
      <sheetName val="Mabe models"/>
      <sheetName val="PSI models"/>
      <sheetName val="PO File 2002"/>
      <sheetName val="spp to diana 12-19-01"/>
      <sheetName val="SPP current as of 1-3-01"/>
      <sheetName val="Sheet2"/>
      <sheetName val="Sheet3"/>
      <sheetName val="Tables"/>
      <sheetName val="FY01 Actuals"/>
      <sheetName val="FY00 Restated"/>
      <sheetName val="FY01 Quota"/>
      <sheetName val="Quantum PO Std"/>
      <sheetName val="Leap PO Std."/>
      <sheetName val="#REF"/>
      <sheetName val="Table"/>
      <sheetName val="Container Cost Assumptions"/>
      <sheetName val="PO File with all elements 1-3-0"/>
      <sheetName val="BRK BY LOCATION"/>
      <sheetName val="Cont Cost Var by Month (SII)"/>
      <sheetName val="Table1"/>
      <sheetName val="QMI Monthly Summary Reports_FW0"/>
      <sheetName val="Sheet1"/>
      <sheetName val="#BEZUG"/>
      <sheetName val="审核总览"/>
      <sheetName val="Chart"/>
      <sheetName val="Q4 CURRENCY"/>
      <sheetName val="PLALL"/>
      <sheetName val="Batch Comparison Template"/>
      <sheetName val="Stats Graph Template"/>
      <sheetName val="Tﾁｬｰﾄ"/>
      <sheetName val="abbr"/>
      <sheetName val="Spec"/>
      <sheetName val="Optimize"/>
      <sheetName val="NVA-300T返品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fy03coststructure"/>
      <sheetName val="PLALL"/>
      <sheetName val="DIO"/>
      <sheetName val="Quantum PO Std"/>
      <sheetName val="Leap PO Std."/>
      <sheetName val="NVA-300T返品リスト"/>
      <sheetName val="Cost Saving  (24)"/>
      <sheetName val="FF-3"/>
      <sheetName val="22年计划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工厂"/>
      <sheetName val="KEYDATA"/>
      <sheetName val="Av.Measures"/>
      <sheetName val="Hidden"/>
      <sheetName val="Panel"/>
      <sheetName val="FY01 Actuals"/>
      <sheetName val="FY00 Restated"/>
      <sheetName val="FY01 Quota"/>
      <sheetName val="MP2006 data"/>
      <sheetName val="Pull HP Wide"/>
      <sheetName val="Pull All SFs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bizdata"/>
      <sheetName val="Spec"/>
      <sheetName val="AR Signature Page"/>
      <sheetName val="ANALISIS"/>
      <sheetName val="9100-PO"/>
      <sheetName val="Raw materials"/>
      <sheetName val="QC APPROVE SHEET"/>
      <sheetName val="Meas Acceptance Template"/>
      <sheetName val="Batch Comparison Template"/>
      <sheetName val="Meas Indv Template"/>
      <sheetName val="MTL1"/>
      <sheetName val="00"/>
      <sheetName val="WIBLE"/>
      <sheetName val="单元格下拉项"/>
      <sheetName val="Input FX Rates"/>
      <sheetName val="Input Dates"/>
      <sheetName val="Instructions"/>
      <sheetName val="FP"/>
      <sheetName val="Time Dimension Lookup"/>
      <sheetName val="Total Financials"/>
      <sheetName val="Comet ASPIRE"/>
      <sheetName val="Comet Sequential"/>
      <sheetName val="Comet yoy"/>
      <sheetName val="pl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资产负债表"/>
      <sheetName val="资产负债表汇编"/>
      <sheetName val="A翼写字楼"/>
      <sheetName val="FCG"/>
      <sheetName val="面积指标"/>
      <sheetName val="SPals"/>
      <sheetName val="Ame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生産・実販★"/>
      <sheetName val="FA-LISTING"/>
      <sheetName val="Tables"/>
      <sheetName val="PLALL"/>
      <sheetName val="DB"/>
      <sheetName val="岗位分类规则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(9月度)S300Tシリーズ不良集計その3(原因別集計)"/>
      <sheetName val="Raw materials"/>
      <sheetName val="WIBLE"/>
      <sheetName val="LINK MOR"/>
      <sheetName val="FY01 Actuals"/>
      <sheetName val="FY00 Restated"/>
      <sheetName val="FY01 Quota"/>
      <sheetName val="公司"/>
      <sheetName val="工厂"/>
      <sheetName val="经营体"/>
      <sheetName val="供应商"/>
      <sheetName val="Sales Units (3)"/>
      <sheetName val="AR Signature Page"/>
      <sheetName val="单元格下拉项"/>
      <sheetName val="SUM14ZC1"/>
      <sheetName val="sheet4"/>
      <sheetName val="sheet6"/>
      <sheetName val="sheet96"/>
      <sheetName val="sheet100"/>
      <sheetName val="sheet900"/>
      <sheetName val="Quantum PO Std"/>
      <sheetName val="Leap PO Std."/>
      <sheetName val="00"/>
      <sheetName val="Summary"/>
      <sheetName val="Top Lvl  Logic"/>
      <sheetName val="Parts"/>
      <sheetName val="Process"/>
      <sheetName val="Spec"/>
      <sheetName val="Conteggi"/>
      <sheetName val="產品基本信息"/>
      <sheetName val="Batch Comparison Template"/>
      <sheetName val="审核总览"/>
      <sheetName val="Stats Graph Template"/>
      <sheetName val="3D ASPIRE Table"/>
      <sheetName val="Pull HP Wide"/>
      <sheetName val="Pull All SFs"/>
      <sheetName val="Optimize"/>
    </sheetNames>
    <definedNames>
      <definedName name="DELALL"/>
      <definedName name="SORT1"/>
      <definedName name="SORT2"/>
      <definedName name="SORTALL"/>
      <definedName name="DEL1"/>
      <definedName name="DEL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Measurements_Addin"/>
      <sheetName val="#BEZUG"/>
      <sheetName val="9100-PO"/>
      <sheetName val="tables"/>
      <sheetName val="UPPER BLOCK"/>
      <sheetName val="假设"/>
      <sheetName val="HDa16"/>
      <sheetName val="costos fw 52"/>
      <sheetName val="FY03CostStructure"/>
      <sheetName val="產品基本信息"/>
      <sheetName val="Raw materials"/>
      <sheetName val="Spec"/>
      <sheetName val="13_Initial_Process_Study"/>
      <sheetName val="Tolerance_Analysis1"/>
      <sheetName val="Batch_Comparison_Template1"/>
      <sheetName val="Stats_Graph_Template1"/>
      <sheetName val="Meas_Batch_Template1"/>
      <sheetName val="Meas_Indv_Template1"/>
      <sheetName val="Meas_Acceptance_Template1"/>
      <sheetName val="Tolerance_Analysis"/>
      <sheetName val="Batch_Comparison_Template"/>
      <sheetName val="Stats_Graph_Template"/>
      <sheetName val="Meas_Batch_Template"/>
      <sheetName val="Meas_Indv_Template"/>
      <sheetName val="Meas_Acceptance_Template"/>
      <sheetName val="Tolerance_Analysis2"/>
      <sheetName val="Batch_Comparison_Template2"/>
      <sheetName val="Stats_Graph_Template2"/>
      <sheetName val="Meas_Batch_Template2"/>
      <sheetName val="Meas_Indv_Template2"/>
      <sheetName val="Meas_Acceptance_Template2"/>
      <sheetName val="Tolerance_Analysis3"/>
      <sheetName val="Batch_Comparison_Template3"/>
      <sheetName val="Stats_Graph_Template3"/>
      <sheetName val="Meas_Batch_Template3"/>
      <sheetName val="Meas_Indv_Template3"/>
      <sheetName val="Meas_Acceptance_Template3"/>
      <sheetName val="pick lists"/>
      <sheetName val="NVA-300T返品リスト"/>
      <sheetName val="SPals"/>
      <sheetName val="00"/>
      <sheetName val="4 审核发现描述"/>
      <sheetName val="SPP current as of 1-3-01"/>
      <sheetName val="Quantum PO Std"/>
      <sheetName val="Leap PO Std."/>
      <sheetName val="Basic PMM"/>
      <sheetName val="Full PMM"/>
      <sheetName val="WIBLE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Optimize"/>
      <sheetName val="Compressor"/>
      <sheetName val="Refrigerants"/>
      <sheetName val="Foams"/>
      <sheetName val="WorkArea"/>
      <sheetName val="TBX18"/>
      <sheetName val="TBX19"/>
      <sheetName val="TBX21"/>
      <sheetName val="TBX22"/>
      <sheetName val="TBX22R"/>
      <sheetName val="TBX24"/>
      <sheetName val="TBX25"/>
      <sheetName val="TBX25R"/>
      <sheetName val="Functions"/>
      <sheetName val="FixMacros"/>
      <sheetName val="Animate"/>
      <sheetName val="AutoOpen"/>
      <sheetName val="CalcKwh"/>
      <sheetName val="CalcWorkArea"/>
      <sheetName val="CleanOpt"/>
      <sheetName val="ClearWork"/>
      <sheetName val="ModelOpt"/>
      <sheetName val="Optimize98"/>
      <sheetName val="PasteSheet"/>
      <sheetName val="ReCalc"/>
      <sheetName val="SortList"/>
      <sheetName val="TrialOpt"/>
      <sheetName val="Module1"/>
      <sheetName val="Output"/>
      <sheetName val="Module2"/>
      <sheetName val="Module3"/>
      <sheetName val="SPP current as of 1-3-01"/>
      <sheetName val="Quantum PO Std"/>
      <sheetName val="Leap PO Std.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Roadmap1"/>
      <sheetName val="Tables"/>
      <sheetName val="00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QC APPROVE SHEET"/>
      <sheetName val="HTP 2001"/>
      <sheetName val="분리멀티형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MTL1"/>
      <sheetName val="SUM14ZC1"/>
      <sheetName val="NVA-300T返品リスト"/>
      <sheetName val="ANALISIS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FY00 Restated"/>
      <sheetName val="FY01 Quota"/>
      <sheetName val="FY01 Actuals"/>
      <sheetName val="Tables"/>
      <sheetName val="DIO"/>
      <sheetName val="SPP current as of 1-3-01"/>
      <sheetName val="ClinkSona"/>
      <sheetName val="Sheet1"/>
      <sheetName val="Pull HP Wide"/>
      <sheetName val="Pull All SFs"/>
      <sheetName val="单元格下拉项"/>
      <sheetName val="FY00_Restated"/>
      <sheetName val="FY01_Quota"/>
      <sheetName val="FY01_Actuals"/>
      <sheetName val="Order Report - FY01 template"/>
      <sheetName val="AR Signature Page"/>
      <sheetName val="Input FX Rates"/>
      <sheetName val="Input Dates"/>
      <sheetName val="INPUT - Data Table"/>
      <sheetName val="Instructions"/>
      <sheetName val="sheet 1"/>
      <sheetName val="TOTAL"/>
      <sheetName val="Input area"/>
      <sheetName val="Hidden"/>
      <sheetName val="MP2006 data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Raw materials"/>
      <sheetName val="9100-PO"/>
      <sheetName val="#REF"/>
      <sheetName val="Table"/>
      <sheetName val="Container Cost Assumptions"/>
      <sheetName val="PLALL"/>
      <sheetName val="#BEZUG"/>
      <sheetName val="Dates"/>
      <sheetName val="EPR"/>
      <sheetName val="VSAMS Summary"/>
      <sheetName val="Glossary"/>
      <sheetName val="NVA-300T返品リスト"/>
      <sheetName val="MTL1"/>
      <sheetName val="AmeSum"/>
      <sheetName val="p and l"/>
      <sheetName val="Sales Seasonality by Month"/>
      <sheetName val="Panel"/>
      <sheetName val="APJSum"/>
      <sheetName val="EMEASum"/>
      <sheetName val="HPCoSum"/>
      <sheetName val="OGSum"/>
      <sheetName val="WWSum"/>
      <sheetName val="MCS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假设"/>
      <sheetName val="Summary Data"/>
      <sheetName val="Detail pg 5"/>
      <sheetName val="pl"/>
      <sheetName val="Q4 CURRENCY"/>
      <sheetName val="XL4Poppy"/>
      <sheetName val="SPEC OF ACCOUNTS"/>
      <sheetName val="PLALL2"/>
      <sheetName val="欧洲&amp;亚太"/>
      <sheetName val="业务类型"/>
      <sheetName val="Total Financials"/>
      <sheetName val="Sheet2"/>
      <sheetName val="雷梦"/>
      <sheetName val="三分厂04年1-12月销售价 "/>
      <sheetName val="05年1月销售价"/>
      <sheetName val="04年12月销售价"/>
      <sheetName val="Planet_Ame"/>
      <sheetName val="Planet_AP"/>
      <sheetName val="Planet_EMEA"/>
      <sheetName val="Planet_OG"/>
      <sheetName val="Planet_WW"/>
      <sheetName val="基础资料（B）"/>
      <sheetName val="面积指标"/>
      <sheetName val="分产品销售收入、成本分析表"/>
      <sheetName val="3D ASPIRE Table"/>
      <sheetName val="Time Dimension Lookup"/>
      <sheetName val="Funnel"/>
      <sheetName val="公司"/>
      <sheetName val="工厂"/>
      <sheetName val="经营体"/>
      <sheetName val="供应商"/>
      <sheetName val="Quantum PO Std"/>
      <sheetName val="Leap PO Std."/>
      <sheetName val="WIBLE"/>
      <sheetName val="BRK BY LOCATION"/>
      <sheetName val="Cont Cost Var by Month (SII)"/>
      <sheetName val="Table1"/>
      <sheetName val="QMI Monthly Summary Reports_FW0"/>
      <sheetName val="Batch Comparison Template"/>
      <sheetName val="Stats Graph Template"/>
      <sheetName val="Meas Acceptance Template"/>
      <sheetName val="Meas Indv Template"/>
      <sheetName val="Top Lvl  Logic"/>
      <sheetName val="Parts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ITS"/>
      <sheetName val="Pull HP Wide"/>
      <sheetName val="Pull All SFs"/>
      <sheetName val="PLALL2"/>
      <sheetName val="CountryAll"/>
      <sheetName val="tables"/>
      <sheetName val="Total Financials"/>
      <sheetName val="PLALL"/>
      <sheetName val="单元格下拉项"/>
      <sheetName val="Pull_HP_Wide"/>
      <sheetName val="Pull_All_SFs"/>
      <sheetName val="Input FX Rates"/>
      <sheetName val="Input Dates"/>
      <sheetName val="Hidden"/>
      <sheetName val="Panel"/>
      <sheetName val="Input area"/>
      <sheetName val="FY01 Actuals"/>
      <sheetName val="FY00 Restated"/>
      <sheetName val="FY01 Quota"/>
      <sheetName val="Cover Page"/>
      <sheetName val="Controlling"/>
      <sheetName val="Investments"/>
      <sheetName val="Av.Measures"/>
      <sheetName val="WIBLE"/>
      <sheetName val="APJSum"/>
      <sheetName val="AmeSum"/>
      <sheetName val="EMEASum"/>
      <sheetName val="HPCoSum"/>
      <sheetName val="OGSum"/>
      <sheetName val="WWSum"/>
      <sheetName val="工厂"/>
      <sheetName val="Quantum PO Std"/>
      <sheetName val="Leap PO Std."/>
      <sheetName val="Basic PMM"/>
      <sheetName val="Full PMM"/>
      <sheetName val="Spec"/>
      <sheetName val="GE 2001"/>
      <sheetName val="HTP 2001"/>
      <sheetName val="Comet ASPIRE"/>
      <sheetName val="Comet Sequential"/>
      <sheetName val="Comet yoy"/>
      <sheetName val="Original"/>
      <sheetName val="Restate"/>
      <sheetName val="FA-LISTING"/>
      <sheetName val="Meas Acceptance Template"/>
      <sheetName val="Batch Comparison Template"/>
      <sheetName val="Meas Indv Template"/>
      <sheetName val=""/>
      <sheetName val="Instructions"/>
      <sheetName val="SPEC OF ACCOUNTS"/>
      <sheetName val="p and l"/>
      <sheetName val="FINAL (2)"/>
      <sheetName val="MP2006 data"/>
      <sheetName val="FP"/>
      <sheetName val="Time Dimension Lookup"/>
      <sheetName val="MCS"/>
      <sheetName val="FY03CostStructure"/>
      <sheetName val="3D ASPIRE Table"/>
      <sheetName val="敏感参数"/>
      <sheetName val="Sheet2"/>
      <sheetName val="索引表"/>
      <sheetName val="面积指标"/>
      <sheetName val="NVA-300T返品リスト"/>
      <sheetName val="00"/>
      <sheetName val="Summary"/>
      <sheetName val="AR Signature Page"/>
      <sheetName val="Top Lvl  Logic"/>
      <sheetName val="Parts"/>
      <sheetName val="Process"/>
      <sheetName val="Stats Graph Template"/>
      <sheetName val="Dates"/>
      <sheetName val="EPR"/>
      <sheetName val="VSAMS Summary"/>
      <sheetName val="Glossary"/>
      <sheetName val="Contents"/>
      <sheetName val="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WIBLE"/>
      <sheetName val="Data08"/>
      <sheetName val="NVA-300T返品リスト"/>
      <sheetName val="Funnel"/>
      <sheetName val="Tables"/>
      <sheetName val="9100-PO"/>
      <sheetName val="Raw materials"/>
      <sheetName val="SUM14ZC1"/>
      <sheetName val="Pull HP Wide"/>
      <sheetName val="Pull All SFs"/>
      <sheetName val="Comet ASPIRE"/>
      <sheetName val="Comet Sequential"/>
      <sheetName val="Comet yoy"/>
      <sheetName val="FA-LISTING"/>
      <sheetName val="Quantum Stds 12-4-01"/>
      <sheetName val="Sheet3"/>
      <sheetName val="UPPER BLOCK"/>
      <sheetName val="HDa16"/>
      <sheetName val="工厂"/>
      <sheetName val="审核总览"/>
      <sheetName val="公司"/>
      <sheetName val="经营体"/>
      <sheetName val="供应商"/>
      <sheetName val="MTL1"/>
      <sheetName val="Quantum PO Std"/>
      <sheetName val="Leap PO Std."/>
      <sheetName val="SPP current as of 1-3-01"/>
      <sheetName val="Optimize"/>
      <sheetName val="00"/>
      <sheetName val="Summary"/>
      <sheetName val="Top Lvl  Logic"/>
      <sheetName val="Parts"/>
      <sheetName val="Process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Contents"/>
      <sheetName val="Instructions"/>
      <sheetName val="Av.Measures"/>
      <sheetName val="Schema"/>
      <sheetName val="FY03CostStructure"/>
      <sheetName val="產品基本信息"/>
      <sheetName val="BaaN FW47"/>
      <sheetName val="Sep BaaN"/>
      <sheetName val="#BEZUG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PLATAFORMA"/>
      <sheetName val="ANALISIS"/>
      <sheetName val="CALENDARIO"/>
      <sheetName val="Optimize"/>
      <sheetName val="tables"/>
      <sheetName val="BaaN FW47"/>
      <sheetName val="Sep BaaN"/>
      <sheetName val="Pull HP Wide"/>
      <sheetName val="Pull All SFs"/>
      <sheetName val="Quantum PO Std"/>
      <sheetName val="Leap PO Std."/>
      <sheetName val="QC APPROVE SHEET"/>
      <sheetName val="工厂"/>
      <sheetName val="Meas Acceptance Template"/>
      <sheetName val="Batch Comparison Template"/>
      <sheetName val="Meas Indv Template"/>
      <sheetName val="SPP current as of 1-3-01"/>
      <sheetName val="#BEZUG"/>
      <sheetName val="FY01 Actuals"/>
      <sheetName val="FY00 Restated"/>
      <sheetName val="FY01 Quota"/>
      <sheetName val="WIBLE"/>
      <sheetName val="Safety _ P_A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Dates"/>
      <sheetName val="EPR"/>
      <sheetName val="VSAMS Summary"/>
      <sheetName val="Glossary"/>
      <sheetName val="NVA-300T返品リスト"/>
      <sheetName val="Summary"/>
      <sheetName val="Top Lvl  Logic"/>
      <sheetName val="Parts"/>
      <sheetName val="Process"/>
      <sheetName val="Chart"/>
      <sheetName val="Foams"/>
      <sheetName val="Refrigerants"/>
      <sheetName val="LOV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p Lvl  Logic"/>
      <sheetName val="Process"/>
      <sheetName val="Parts"/>
      <sheetName val="FY01 Actuals"/>
      <sheetName val="FY00 Restated"/>
      <sheetName val="FY01 Quota"/>
      <sheetName val="Optimize"/>
      <sheetName val="Basic PMM"/>
      <sheetName val="Full PMM"/>
      <sheetName val="ANALISIS"/>
      <sheetName val="00"/>
      <sheetName val="tables"/>
      <sheetName val="Pull HP Wide"/>
      <sheetName val="Pull All SFs"/>
      <sheetName val="SPP current as of 1-3-01"/>
      <sheetName val="Meas Acceptance Template"/>
      <sheetName val="Batch Comparison Template"/>
      <sheetName val="Meas Indv Template"/>
      <sheetName val="PLAL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Appendix SD Tankless_DFSS_score"/>
      <sheetName val="#BEZUG"/>
      <sheetName val="Original"/>
      <sheetName val="FA-LISTING"/>
      <sheetName val="產品基本信息"/>
      <sheetName val="NEW003"/>
      <sheetName val="Spec"/>
      <sheetName val="MTL1"/>
      <sheetName val="Total Financial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4BLOCK"/>
      <sheetName val="DCRR Model"/>
      <sheetName val="AR Signature Page"/>
      <sheetName val="abbreviations"/>
      <sheetName val="FY01 Actuals"/>
      <sheetName val="FY00 Restated"/>
      <sheetName val="FY01 Quota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Optimize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ull HP Wide"/>
      <sheetName val="Pull All SFs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Spec"/>
      <sheetName val="FCG"/>
      <sheetName val="LRR Summary"/>
      <sheetName val="ANALISIS"/>
      <sheetName val="Summary"/>
      <sheetName val="Top Lvl  Logic"/>
      <sheetName val="Parts"/>
      <sheetName val="Process"/>
      <sheetName val="LOV"/>
      <sheetName val="FP"/>
      <sheetName val="Time Dimension Lookup"/>
      <sheetName val="BaaN FW47"/>
      <sheetName val="Sep BaaN"/>
      <sheetName val="工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June Dante"/>
      <sheetName val="May Dante"/>
      <sheetName val="april Dante"/>
      <sheetName val="Leap PO Std."/>
      <sheetName val="POs"/>
      <sheetName val="details"/>
      <sheetName val="Resumen"/>
      <sheetName val="Oct-Mzo"/>
      <sheetName val="abril"/>
      <sheetName val="mayo"/>
      <sheetName val="junio"/>
      <sheetName val="Pull HP Wide"/>
      <sheetName val="Pull All SFs"/>
      <sheetName val="FY01 Actuals"/>
      <sheetName val="FY00 Restated"/>
      <sheetName val="FY01 Quota"/>
      <sheetName val="AmeSum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Meas Acceptance Template"/>
      <sheetName val="Batch Comparison Template"/>
      <sheetName val="Meas Indv Template"/>
      <sheetName val="AR Signature Page"/>
      <sheetName val="tables"/>
      <sheetName val="NVA-300T返品リスト"/>
      <sheetName val="Histogram"/>
      <sheetName val="3D ASPIRE Table"/>
      <sheetName val="Optimize"/>
      <sheetName val="FP"/>
      <sheetName val="Time Dimension Lookup"/>
      <sheetName val="WIBLE"/>
      <sheetName val="Spec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用户需求评分"/>
      <sheetName val="Sheet1"/>
      <sheetName val="re-sort"/>
      <sheetName val="分群评分"/>
      <sheetName val="工作表6"/>
      <sheetName val="Basic PMM"/>
      <sheetName val="Full PMM"/>
      <sheetName val="Sheet3"/>
      <sheetName val="工厂"/>
      <sheetName val="Pull HP Wide"/>
      <sheetName val="Pull All SFs"/>
      <sheetName val="產品基本信息"/>
      <sheetName val="abbr"/>
      <sheetName val="Quantum PO Std"/>
      <sheetName val="Leap PO Std."/>
      <sheetName val="ANALISIS"/>
      <sheetName val="FA-LISTING"/>
      <sheetName val="Optimize"/>
      <sheetName val="未闭环"/>
      <sheetName val="MTL1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FY01 Actuals"/>
      <sheetName val="FY00 Restated"/>
      <sheetName val="FY01 Quota"/>
      <sheetName val="公司"/>
      <sheetName val="经营体"/>
      <sheetName val="供应商"/>
      <sheetName val="tables"/>
      <sheetName val="Batch Comparison Template"/>
      <sheetName val="Stats Graph Template"/>
      <sheetName val="Sheet2"/>
      <sheetName val="目标体系横轴矩阵"/>
      <sheetName val="QC APPROVE SHEET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master"/>
      <sheetName val="面积指标"/>
      <sheetName val="科目余额"/>
      <sheetName val="Raw materials"/>
      <sheetName val="FY01 Actuals"/>
      <sheetName val="FY00 Restated"/>
      <sheetName val="FY01 Quota"/>
      <sheetName val="Total Financials"/>
      <sheetName val="fa-listing"/>
      <sheetName val="tables"/>
      <sheetName val="Pull HP Wide"/>
      <sheetName val="Pull All SFs"/>
      <sheetName val="NVA-300T返品リスト"/>
      <sheetName val="ANALISIS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Summary"/>
      <sheetName val="Safety _ P_A"/>
      <sheetName val="Top Lvl  Logic"/>
      <sheetName val="22年计划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3D ASPIRE Table"/>
      <sheetName val="dec05 pl"/>
      <sheetName val="INPUT - Data Table"/>
      <sheetName val="Instructions"/>
      <sheetName val="LOV"/>
      <sheetName val="单元格下拉项"/>
      <sheetName val="Basic PMM"/>
      <sheetName val="Full PMM"/>
      <sheetName val="AmeSum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SPP current as of 1-3-01"/>
      <sheetName val="AR Signature Page"/>
      <sheetName val="Tﾁｬｰﾄ"/>
      <sheetName val="PLALL"/>
      <sheetName val="Av.Measures"/>
      <sheetName val="Valuation"/>
      <sheetName val="Cover"/>
      <sheetName val="分产品销售收入、成本分析表"/>
      <sheetName val="9100-PO"/>
      <sheetName val="信息"/>
      <sheetName val="项目基本情况鉴证表"/>
      <sheetName val="关联交易-存款"/>
      <sheetName val="tf04"/>
      <sheetName val="source"/>
      <sheetName val="Table calendaire"/>
      <sheetName val="Table paiements"/>
      <sheetName val="Table Fournisseurs"/>
      <sheetName val="Sheet2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產成品收發明細表"/>
      <sheetName val="Translation"/>
      <sheetName val="FX"/>
      <sheetName val="Pick Lists"/>
      <sheetName val="B"/>
      <sheetName val="A3"/>
      <sheetName val="6641"/>
      <sheetName val="VARIABLES"/>
      <sheetName val="Lists"/>
      <sheetName val="F-5"/>
      <sheetName val="员工工资"/>
      <sheetName val="BOX SUM"/>
      <sheetName val="FIN GOOD"/>
      <sheetName val="Collateral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Sum"/>
      <sheetName val="W"/>
      <sheetName val="Disposition"/>
      <sheetName val="T  B"/>
      <sheetName val="Hidden Lists"/>
      <sheetName val="现金流量表（月报）"/>
      <sheetName val="工厂"/>
      <sheetName val="Meas Acceptance Template"/>
      <sheetName val="Batch Comparison Template"/>
      <sheetName val="Meas Indv Template"/>
      <sheetName val="產品基本信息"/>
      <sheetName val="Setup"/>
      <sheetName val="冰箱"/>
      <sheetName val="冷柜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tats Graph Template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Oct Production"/>
      <sheetName val="July BaaN"/>
      <sheetName val="FW37 BaaN"/>
      <sheetName val="August BaaN"/>
      <sheetName val="Sep BaaN"/>
      <sheetName val="Oct FW42 BaaN"/>
      <sheetName val="BaaN FW47"/>
      <sheetName val="Launch costs SxS"/>
      <sheetName val="Launch Costs TMNF"/>
      <sheetName val="4Q by model"/>
      <sheetName val="September by model"/>
      <sheetName val="Summary"/>
      <sheetName val="Top Lvl  Logic"/>
      <sheetName val="Parts"/>
      <sheetName val="Process"/>
      <sheetName val="ANALISIS"/>
      <sheetName val="3D ASPIRE Table"/>
      <sheetName val="Comet ASPIRE"/>
      <sheetName val="Comet Sequential"/>
      <sheetName val="Comet yoy"/>
      <sheetName val="Optimize"/>
      <sheetName val="Pull HP Wide"/>
      <sheetName val="Pull All SFs"/>
      <sheetName val="FY01 Actuals"/>
      <sheetName val="AR Signature Page"/>
      <sheetName val="FY00 Restated"/>
      <sheetName val="FY01 Quota"/>
      <sheetName val="tabl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WIBLE"/>
      <sheetName val="5+7 plan"/>
      <sheetName val="公司"/>
      <sheetName val="工厂"/>
      <sheetName val="经营体"/>
      <sheetName val="供应商"/>
      <sheetName val="spp"/>
      <sheetName val="FY03CostStructure"/>
      <sheetName val="APJSum"/>
      <sheetName val="AmeSum"/>
      <sheetName val="EMEASum"/>
      <sheetName val="HPCoSum"/>
      <sheetName val="OGSum"/>
      <sheetName val="WWSum"/>
      <sheetName val="Basic PMM"/>
      <sheetName val="產品基本信息"/>
      <sheetName val="Full P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Y01 Actuals"/>
      <sheetName val="FY00 Restated"/>
      <sheetName val="FY01 Quota"/>
      <sheetName val="PPS-SUN-005"/>
      <sheetName val="tables"/>
      <sheetName val="Optimize"/>
      <sheetName val="Total Financials"/>
      <sheetName val="AR Signature Page"/>
      <sheetName val="00"/>
      <sheetName val="Meas Acceptance Template"/>
      <sheetName val="Batch Comparison Template"/>
      <sheetName val="FP"/>
      <sheetName val="Time Dimension Lookup"/>
      <sheetName val="Meas Indv Template"/>
      <sheetName val="QC APPROVE SHEET"/>
      <sheetName val="机床"/>
      <sheetName val="Q4 CURRENCY"/>
      <sheetName val="Original"/>
      <sheetName val="FCG"/>
      <sheetName val="PLALL"/>
      <sheetName val="Sheet2"/>
      <sheetName val="BaaN FW47"/>
      <sheetName val="Sep BaaN"/>
      <sheetName val="#BEZUG"/>
      <sheetName val="ANALISIS"/>
      <sheetName val="Pull HP Wide"/>
      <sheetName val="Foams"/>
      <sheetName val="Grid"/>
      <sheetName val="Pull All SFs"/>
      <sheetName val="Quantum PO Std"/>
      <sheetName val="Leap PO Std."/>
      <sheetName val="Summary"/>
      <sheetName val="Top Lvl  Logic"/>
      <sheetName val="Parts"/>
      <sheetName val="Process"/>
      <sheetName val="產品基本信息"/>
      <sheetName val="公司"/>
      <sheetName val="工厂"/>
      <sheetName val="经营体"/>
      <sheetName val="供应商"/>
      <sheetName val="WIBLE"/>
      <sheetName val="abril"/>
      <sheetName val="april Dante"/>
      <sheetName val="Commercial Benefits"/>
      <sheetName val="Inc_DCRR by Yr"/>
      <sheetName val="Program Inputs"/>
      <sheetName val="Fixed calculations"/>
      <sheetName val="June Dante"/>
      <sheetName val="Depreciation Tables"/>
      <sheetName val="Floor Loads"/>
      <sheetName val="Inc_DCRR by Q"/>
      <sheetName val="SKU Data Input"/>
      <sheetName val="junio"/>
      <sheetName val="POs"/>
      <sheetName val="mayo"/>
      <sheetName val="May Dante"/>
      <sheetName val="Oct-Mzo"/>
      <sheetName val="OSA"/>
      <sheetName val="Stats Graph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Basic PMM"/>
      <sheetName val="Full PMM"/>
      <sheetName val="AR Signature Page"/>
      <sheetName val="Summary"/>
      <sheetName val="Top Lvl  Logic"/>
      <sheetName val="Parts"/>
      <sheetName val="Proces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Optimize"/>
      <sheetName val="Comet ASPIRE"/>
      <sheetName val="Comet Sequential"/>
      <sheetName val="Comet yoy"/>
      <sheetName val="公司"/>
      <sheetName val="工厂"/>
      <sheetName val="经营体"/>
      <sheetName val="供应商"/>
      <sheetName val="Spec"/>
      <sheetName val="Pull HP Wide"/>
      <sheetName val="Pull All SFs"/>
      <sheetName val="FY01 Actuals"/>
      <sheetName val="FY00 Restated"/>
      <sheetName val="FY01 Quota"/>
      <sheetName val="Dates"/>
      <sheetName val="EPR"/>
      <sheetName val="VSAMS Summary"/>
      <sheetName val="Glossary"/>
      <sheetName val="Batch Comparison Template"/>
      <sheetName val="Stats Graph Templat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Capella UI SOP B"/>
      <sheetName val="ANALISIS"/>
      <sheetName val="AmeSum"/>
      <sheetName val="APJ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Tolerance Analysis"/>
      <sheetName val="Panel"/>
      <sheetName val="Resource"/>
      <sheetName val="Batch Comparison Template"/>
      <sheetName val="Stats Graph Template"/>
      <sheetName val="Meas Batch Template"/>
      <sheetName val="Meas Indv Template"/>
      <sheetName val="Meas Acceptance Template"/>
      <sheetName val="BaaN FW47"/>
      <sheetName val="Sep BaaN"/>
      <sheetName val="FA-LISTING"/>
      <sheetName val="Basic PMM"/>
      <sheetName val="產品基本信息"/>
      <sheetName val="Full PM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未闭环"/>
      <sheetName val="Summary"/>
      <sheetName val="Top Lvl  Logic"/>
      <sheetName val="Parts"/>
      <sheetName val="Process"/>
      <sheetName val="tables"/>
      <sheetName val="#BEZUG"/>
      <sheetName val="公司"/>
      <sheetName val="工厂"/>
      <sheetName val="经营体"/>
      <sheetName val="供应商"/>
      <sheetName val="Instructions"/>
      <sheetName val="Comet ASPIRE"/>
      <sheetName val="Dates"/>
      <sheetName val="EPR"/>
      <sheetName val="VSAMS Summary"/>
      <sheetName val="Glossary"/>
      <sheetName val="Comet Sequential"/>
      <sheetName val="Contents"/>
      <sheetName val="Comet yo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4by4"/>
      <sheetName val="Check"/>
      <sheetName val="TSGbyGBU"/>
      <sheetName val="TSGbyReg"/>
      <sheetName val="HPS"/>
      <sheetName val="CS"/>
      <sheetName val="MS"/>
      <sheetName val="CI"/>
      <sheetName val="OSS"/>
      <sheetName val="ESS"/>
      <sheetName val="ISS"/>
      <sheetName val="BC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WWSum"/>
      <sheetName val="Comet Q202 Flash"/>
      <sheetName val="PLALL"/>
      <sheetName val="FY01 Actuals"/>
      <sheetName val="FY00 Restated"/>
      <sheetName val="FY01 Quota"/>
      <sheetName val="DIO"/>
      <sheetName val="22年计划"/>
      <sheetName val="MP2006 data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Pull HP Wide"/>
      <sheetName val="Pull All SFs"/>
      <sheetName val="tables"/>
      <sheetName val="Sheet3"/>
      <sheetName val="Assumption"/>
      <sheetName val="Ass(SDMar-Apr)"/>
      <sheetName val="Plan SD"/>
      <sheetName val="Comet ASPIRE"/>
      <sheetName val="Comet Sequential"/>
      <sheetName val="Comet yoy"/>
      <sheetName val="Total Financials"/>
      <sheetName val="FY03CostStructure"/>
      <sheetName val="Setup"/>
      <sheetName val="FF-6"/>
      <sheetName val="DvA-Gen-Modeling"/>
      <sheetName val="GWL-RUNING"/>
      <sheetName val="Consolidated NEW"/>
      <sheetName val="公司"/>
      <sheetName val="工厂"/>
      <sheetName val="经营体"/>
      <sheetName val="供应商"/>
      <sheetName val="QC APPROVE SHEET"/>
      <sheetName val="审核总览"/>
      <sheetName val="Meas Acceptance Template"/>
      <sheetName val="Batch Comparison Template"/>
      <sheetName val="Meas Indv Template"/>
      <sheetName val="ANALISIS"/>
      <sheetName val="BaaN FW47"/>
      <sheetName val="Sep BaaN"/>
      <sheetName val="00"/>
      <sheetName val="Summary"/>
      <sheetName val="Top Lvl  Logic"/>
      <sheetName val="Parts"/>
      <sheetName val="Process"/>
      <sheetName val="Sheet2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tats Graph Template"/>
      <sheetName val="Quantum PO Std"/>
      <sheetName val="Leap PO Std."/>
      <sheetName val="通貨一覧"/>
      <sheetName val="Detail pg 5"/>
      <sheetName val="Hidden"/>
      <sheetName val="Panel"/>
      <sheetName val="3D ASPIRE Table"/>
      <sheetName val="SPEC OF ACCOUNTS"/>
      <sheetName val="p and l"/>
      <sheetName val="Funnel"/>
      <sheetName val="Q4 CURRENCY"/>
      <sheetName val="Time Dimension Lookup"/>
      <sheetName val="Input FX Rates"/>
      <sheetName val="Input Dates"/>
      <sheetName val="Customize Your Invoice"/>
      <sheetName val="INPUT - Data Table"/>
      <sheetName val="Instructions"/>
      <sheetName val="新品台帐"/>
      <sheetName val="Restate"/>
      <sheetName val="Planet_Ame"/>
      <sheetName val="Planet_AP"/>
      <sheetName val="Planet_EMEA"/>
      <sheetName val="Planet_OG"/>
      <sheetName val="Planet_WW"/>
      <sheetName val="9100-PO"/>
      <sheetName val="MCS"/>
      <sheetName val="分产品销售收入、成本分析表"/>
      <sheetName val="参数明细"/>
      <sheetName val=" "/>
      <sheetName val="面积指标"/>
      <sheetName val="资产负债表"/>
      <sheetName val="上报损益表"/>
      <sheetName val="补充表"/>
      <sheetName val="上报资产负债表"/>
      <sheetName val="单元格下拉项"/>
      <sheetName val="Spec"/>
      <sheetName val="FA-LISTING"/>
      <sheetName val="72HX"/>
      <sheetName val="75EX"/>
      <sheetName val="72HY"/>
      <sheetName val="75EY"/>
      <sheetName val="분리멀티형"/>
      <sheetName val="ab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Talk Sheet"/>
      <sheetName val="Powerpoint"/>
      <sheetName val="Cash Flow Graph"/>
      <sheetName val="Baseline volume graph"/>
      <sheetName val="Cost details"/>
      <sheetName val="Program Inputs"/>
      <sheetName val="SKU Data Input"/>
      <sheetName val="NPI Scorecard Data"/>
      <sheetName val="SKU FILE"/>
      <sheetName val="Benefits Pivot"/>
      <sheetName val="Fixed calculations"/>
      <sheetName val="I&amp;E Input"/>
      <sheetName val="Start-up"/>
      <sheetName val="Other Costs &amp; Income"/>
      <sheetName val="Floor Loads"/>
      <sheetName val="Commercial Benefits"/>
      <sheetName val="OSA"/>
      <sheetName val="MABE Transfer FX"/>
      <sheetName val="Financial"/>
      <sheetName val="Quality"/>
      <sheetName val="base daewoo"/>
      <sheetName val="2014 Stds"/>
      <sheetName val="GROSS_DCRR by Yr"/>
      <sheetName val="GROSS_DCRR by Q"/>
      <sheetName val="Inc_DCRR by Yr"/>
      <sheetName val="Inc_DCRR by Q"/>
      <sheetName val="Depreciation Tables"/>
      <sheetName val="Deck File"/>
      <sheetName val="PL detail"/>
      <sheetName val="工厂"/>
      <sheetName val="AR Signature Page"/>
      <sheetName val="MCS"/>
      <sheetName val="APJSum"/>
      <sheetName val="AmeSum"/>
      <sheetName val="EMEASum"/>
      <sheetName val="HPCoSum"/>
      <sheetName val="OGSum"/>
      <sheetName val="WWSum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Summary"/>
      <sheetName val="Top Lvl  Logic"/>
      <sheetName val="Parts"/>
      <sheetName val="Process"/>
      <sheetName val="Batch Comparison Template"/>
      <sheetName val="Stats Graph Template"/>
      <sheetName val="BaaN FW47"/>
      <sheetName val="Sep BaaN"/>
      <sheetName val="Pull HP Wide"/>
      <sheetName val="Pull All SFs"/>
      <sheetName val="Basic PMM"/>
      <sheetName val="Full PMM"/>
      <sheetName val="Comet ASPIRE"/>
      <sheetName val="Comet Sequential"/>
      <sheetName val="Comet yoy"/>
      <sheetName val="Spec"/>
      <sheetName val="Foams"/>
      <sheetName val="Grid"/>
      <sheetName val="审核总览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NEW003"/>
      <sheetName val="Instructions"/>
      <sheetName val="Sheet1"/>
      <sheetName val="Dates"/>
      <sheetName val="EPR"/>
      <sheetName val="VSAMS Summary"/>
      <sheetName val="Glossary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Q4 CURRENCY"/>
      <sheetName val="资产负债表"/>
      <sheetName val="FY01 Actuals"/>
      <sheetName val="FY00 Restated"/>
      <sheetName val="FY01 Quota"/>
      <sheetName val="tables"/>
      <sheetName val="Pull HP Wide"/>
      <sheetName val="Pull All SFs"/>
      <sheetName val="WWSum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CE96"/>
      <sheetName val="3D ASPIRE Table"/>
      <sheetName val="ASSUMPTIONS"/>
      <sheetName val="Validation"/>
      <sheetName val="MBB CASH BOOK"/>
      <sheetName val="EMEA_Express Service _LCL_04"/>
      <sheetName val="Activity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"/>
      <sheetName val="Ass(SDMar-Apr)"/>
      <sheetName val="Plan SD"/>
      <sheetName val="SALES DEMAND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FY03CostStructure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ANALISIS"/>
      <sheetName val="ZBANCHE"/>
      <sheetName val="XL4Poppy"/>
      <sheetName val="SPals"/>
      <sheetName val="BaaN FW47"/>
      <sheetName val="Sep BaaN"/>
      <sheetName val="MP2006 data"/>
      <sheetName val="Input FX Rates"/>
      <sheetName val="Input Dates"/>
      <sheetName val="Batch Comparison Template"/>
      <sheetName val="Stats Graph Template"/>
      <sheetName val="AR Signature Pag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CAB"/>
      <sheetName val="LOV"/>
      <sheetName val="abb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PAP (2)"/>
      <sheetName val="Contents"/>
      <sheetName val="Overview"/>
      <sheetName val="VSAMS Summary"/>
      <sheetName val="Dates"/>
      <sheetName val="EPR"/>
      <sheetName val="LRR"/>
      <sheetName val="SLP Contents"/>
      <sheetName val="SLP Instructions"/>
      <sheetName val="Time Line"/>
      <sheetName val="High Risk Criteria"/>
      <sheetName val="Dimensional Layout"/>
      <sheetName val="Safe Launch Plan Details"/>
      <sheetName val="Safe Launch Plan Summary"/>
      <sheetName val="VSPCA"/>
      <sheetName val="VSPCA Instructions"/>
      <sheetName val="Capacity Verification Summary"/>
      <sheetName val="Control Plan Sign Off"/>
      <sheetName val="PFMEA Sign Off"/>
      <sheetName val="DVP&amp;R Sign Off"/>
      <sheetName val="PVP&amp;R Sign Off"/>
      <sheetName val="SLP Sign Off &amp; Exit Release"/>
      <sheetName val="PTC Instructions"/>
      <sheetName val="PTC Log"/>
      <sheetName val="APQP Status Report"/>
      <sheetName val="PND"/>
      <sheetName val="PPAP"/>
      <sheetName val="Warrant"/>
      <sheetName val="Glossary"/>
      <sheetName val="CV Instructions"/>
      <sheetName val="CV Flow Chart"/>
      <sheetName val="Early CV Data"/>
      <sheetName val="CV Run Data Sheet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Risk &amp; Opps Weighting Matrix"/>
      <sheetName val="Risk Management Response Plans"/>
      <sheetName val="Revision History"/>
      <sheetName val="Batch Comparison Template"/>
      <sheetName val="Stats Graph Template"/>
      <sheetName val="Pull HP Wide"/>
      <sheetName val="Pull All SFs"/>
      <sheetName val="Basic PMM"/>
      <sheetName val="Full PMM"/>
      <sheetName val="Instructions"/>
      <sheetName val="Ame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工厂"/>
      <sheetName val="BaaN FW47"/>
      <sheetName val="Sep BaaN"/>
      <sheetName val="NCAB"/>
      <sheetName val="NEW003"/>
      <sheetName val="SUM14ZC1"/>
      <sheetName val="產品基本信息"/>
      <sheetName val="Sp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Questions"/>
      <sheetName val="4BLOCK"/>
      <sheetName val="DCRR Model"/>
      <sheetName val="Adj Vol Forecast"/>
      <sheetName val="Sheet1"/>
      <sheetName val="GE Standard"/>
      <sheetName val="Koito Custom-made"/>
      <sheetName val="Koito Export"/>
      <sheetName val="AR Signature Page"/>
      <sheetName val="abbr"/>
      <sheetName val="abbreviations"/>
      <sheetName val="BaaN FW47"/>
      <sheetName val="Sep BaaN"/>
      <sheetName val="工厂"/>
      <sheetName val="spp"/>
      <sheetName val="Dates"/>
      <sheetName val="EPR"/>
      <sheetName val="VSAMS Summary"/>
      <sheetName val="Glossary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Basic PMM"/>
      <sheetName val="Full PMM"/>
      <sheetName val="Summary"/>
      <sheetName val="Top Lvl  Logic"/>
      <sheetName val="Parts"/>
      <sheetName val="Process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ntents"/>
      <sheetName val="Foams"/>
      <sheetName val="Refrigerants"/>
      <sheetName val="Instructions"/>
      <sheetName val="Batch Comparison Template"/>
      <sheetName val="3D ASPIRE Table"/>
      <sheetName val="L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P&amp;L Restated"/>
      <sheetName val="Margins"/>
      <sheetName val="Costs"/>
      <sheetName val="Balance Sheet"/>
      <sheetName val="Reforecast"/>
      <sheetName val="Imported Data&gt;&gt;"/>
      <sheetName val="Top priority list"/>
      <sheetName val="Audit"/>
      <sheetName val="Staff Action Plan"/>
      <sheetName val="Staff Variance"/>
      <sheetName val="GLR INPUTS&gt;&gt;"/>
      <sheetName val="Factory P&amp;L restated"/>
      <sheetName val="Factory P&amp;L Traditional"/>
      <sheetName val="Factory Sales &amp; Margins"/>
      <sheetName val="Factory Overheads"/>
      <sheetName val="Factory Variances"/>
      <sheetName val="Budget Data by mth"/>
      <sheetName val="Bal Sheet"/>
      <sheetName val="APJSum"/>
      <sheetName val="AmeSum"/>
      <sheetName val="EMEASum"/>
      <sheetName val="HPCoSum"/>
      <sheetName val="OGSum"/>
      <sheetName val="WWSum"/>
      <sheetName val="Spec"/>
      <sheetName val="Batch Comparison Template"/>
      <sheetName val="Stats Graph Template"/>
      <sheetName val="Comet ASPIRE"/>
      <sheetName val="Comet Sequential"/>
      <sheetName val="Comet yoy"/>
      <sheetName val="FY03CostStructure"/>
      <sheetName val="Basic PMM"/>
      <sheetName val="Full PMM"/>
      <sheetName val="Dates"/>
      <sheetName val="EPR"/>
      <sheetName val="VSAMS Summary"/>
      <sheetName val="Glossary"/>
      <sheetName val="abbr"/>
      <sheetName val="Contents"/>
      <sheetName val="Pull HP Wide"/>
      <sheetName val="Pull All SFs"/>
      <sheetName val="產品基本信息"/>
      <sheetName val="AR Signature Page"/>
      <sheetName val="00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EW003"/>
      <sheetName val="公司"/>
      <sheetName val="工厂"/>
      <sheetName val="经营体"/>
      <sheetName val="供应商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Pull HP Wide"/>
      <sheetName val="Pull All SFs"/>
      <sheetName val="FY01 Actuals"/>
      <sheetName val="FY00 Restated"/>
      <sheetName val="FY01 Quota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WIBLE"/>
      <sheetName val="NVA-300T返品リスト"/>
      <sheetName val="3D ASPIRE Table"/>
      <sheetName val="设计变更"/>
      <sheetName val="co_code"/>
      <sheetName val="tables"/>
      <sheetName val="Original"/>
      <sheetName val="Global variables"/>
      <sheetName val="FP"/>
      <sheetName val="COS1"/>
      <sheetName val="COS2"/>
      <sheetName val="COS3"/>
      <sheetName val="COS4"/>
      <sheetName val="PL1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idden"/>
      <sheetName val="WW funnel_Dec 5"/>
      <sheetName val="家属随迁费用（FS 4人）"/>
      <sheetName val="feeDetails"/>
      <sheetName val="GWL-RUNING"/>
      <sheetName val="SUPPORT-JPN"/>
      <sheetName val="B"/>
      <sheetName val="FCG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Basic PMM"/>
      <sheetName val="Full PMM"/>
      <sheetName val="Top Lvl  Logic"/>
      <sheetName val="Parts"/>
      <sheetName val="Process"/>
      <sheetName val="Spec"/>
      <sheetName val="Q4 CURRENCY"/>
      <sheetName val="Meas Acceptance Template"/>
      <sheetName val="Batch Comparison Template"/>
      <sheetName val="Meas Indv Template"/>
      <sheetName val="工厂"/>
      <sheetName val="產品基本信息"/>
      <sheetName val="AR Signature Page"/>
      <sheetName val="Stats Graph Template"/>
      <sheetName val="Instruction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MCS"/>
      <sheetName val="abbr"/>
      <sheetName val="Funnel"/>
      <sheetName val="Time Dimension Lookup"/>
      <sheetName val="通貨一覧"/>
      <sheetName val="Customize Your Invoice"/>
      <sheetName val="FY03CostStructure"/>
      <sheetName val="假设"/>
      <sheetName val="p and l"/>
      <sheetName val="Comet Q202 Flash"/>
      <sheetName val="Input FX Rates"/>
      <sheetName val="Input Dates"/>
      <sheetName val="pl"/>
      <sheetName val="Raw materials"/>
      <sheetName val="Restate"/>
      <sheetName val="面积指标"/>
      <sheetName val="PLALL2"/>
      <sheetName val="选择报表"/>
      <sheetName val="敏感详细分析"/>
      <sheetName val="投资估算表"/>
      <sheetName val="三分厂04年1-12月销售价 "/>
      <sheetName val="05年1月销售价"/>
      <sheetName val="04年12月销售价"/>
      <sheetName val="A翼写字楼"/>
      <sheetName val="Summary Data"/>
      <sheetName val="Bridge"/>
      <sheetName val="Table of 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WIBLE"/>
      <sheetName val="工厂"/>
      <sheetName val="FY01 Actuals"/>
      <sheetName val="Comet ASPIRE"/>
      <sheetName val="FY00 Restated"/>
      <sheetName val="Comet Sequential"/>
      <sheetName val="FY01 Quota"/>
      <sheetName val="Comet yoy"/>
      <sheetName val="Pull HP Wide"/>
      <sheetName val="Pull All SFs"/>
      <sheetName val="Summary"/>
      <sheetName val="Safety _ P_A"/>
      <sheetName val="Ref1"/>
      <sheetName val="Top Lvl  Logic"/>
      <sheetName val="AR Signature Page"/>
      <sheetName val="公司"/>
      <sheetName val="经营体"/>
      <sheetName val="供应商"/>
      <sheetName val="LOV"/>
      <sheetName val="3D ASPIRE Table"/>
      <sheetName val="sheet4"/>
      <sheetName val="sheet6"/>
      <sheetName val="sheet96"/>
      <sheetName val="sheet100"/>
      <sheetName val="sheet900"/>
      <sheetName val="NVA-300T返品リスト"/>
      <sheetName val="22年计划"/>
      <sheetName val="审核总览"/>
      <sheetName val="PLALL"/>
      <sheetName val="Instructions"/>
      <sheetName val="XL4Poppy"/>
      <sheetName val="Batch Comparison Template"/>
      <sheetName val="FA-LISTING"/>
      <sheetName val="BaaN FW47"/>
      <sheetName val="APJSum"/>
      <sheetName val="AmeSum"/>
      <sheetName val="EMEASum"/>
      <sheetName val="HPCoSum"/>
      <sheetName val="OGSum"/>
      <sheetName val="WWSum"/>
      <sheetName val="Sep BaaN"/>
      <sheetName val="Stats Graph Template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Dates"/>
      <sheetName val="EPR"/>
      <sheetName val="VSAMS Summary"/>
      <sheetName val="Glossary"/>
      <sheetName val="產品基本信息"/>
      <sheetName val="Spec"/>
      <sheetName val="분리멀티형"/>
      <sheetName val="Av.Measures"/>
      <sheetName val="Q4 CURRENC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CG"/>
      <sheetName val="Basic PMM"/>
      <sheetName val="Full PMM"/>
      <sheetName val="FY03Cost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Pull HP Wide"/>
      <sheetName val="Pull All SFs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FY01 Actuals"/>
      <sheetName val="FY00 Restated"/>
      <sheetName val="FY01 Quota"/>
      <sheetName val="WIBLE"/>
      <sheetName val="INPUT - Data Table"/>
      <sheetName val="Instructions"/>
      <sheetName val="Basic PMM"/>
      <sheetName val="Full PMM"/>
      <sheetName val="BaaN FW47"/>
      <sheetName val="Sep BaaN"/>
      <sheetName val="Activity"/>
      <sheetName val="Consumables"/>
      <sheetName val="Labour costs"/>
      <sheetName val="LOV"/>
      <sheetName val="013 - การสั่งการ"/>
      <sheetName val="Funnel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ZBANCHE"/>
      <sheetName val="Sheet5"/>
      <sheetName val="CA_new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Input FX Rates"/>
      <sheetName val="Input Dates"/>
      <sheetName val="MCS"/>
      <sheetName val="co_code"/>
      <sheetName val="Global variables"/>
      <sheetName val="HTP 2001"/>
      <sheetName val="AR Signature Pag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综合成本分析01.01-0205"/>
      <sheetName val="Summary"/>
      <sheetName val="SUM14ZC1"/>
      <sheetName val="SPals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Total Financials"/>
      <sheetName val="FCG"/>
      <sheetName val="22年计划"/>
      <sheetName val="Dates"/>
      <sheetName val="EPR"/>
      <sheetName val="VSAMS Summary"/>
      <sheetName val="Glossar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NALISIS"/>
      <sheetName val="FP"/>
      <sheetName val="Time Dimension Lookup"/>
      <sheetName val="Q4 CURRENCY"/>
      <sheetName val="Panel"/>
      <sheetName val="Hidden"/>
      <sheetName val="通貨一覧"/>
      <sheetName val="假设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工厂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SPESE DI MANUTENZIONE"/>
      <sheetName val="合并抵销或调整分录（1）"/>
      <sheetName val="factors"/>
      <sheetName val="EMEA_Express Service _LCL_04"/>
      <sheetName val="家属随迁费用（FS 4人）"/>
      <sheetName val="feeDetails"/>
      <sheetName val="A3 &amp; U 09-01"/>
      <sheetName val="abbr"/>
      <sheetName val="Av.Measures"/>
      <sheetName val="MUM001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6621"/>
      <sheetName val="关联交易-存款"/>
      <sheetName val="Company Info"/>
      <sheetName val="source"/>
      <sheetName val="Centralisatie"/>
      <sheetName val="Pick Lists"/>
      <sheetName val="F_Summary"/>
      <sheetName val="W"/>
      <sheetName val="JE"/>
      <sheetName val="Vauxhall Opel 30004"/>
      <sheetName val="COA"/>
      <sheetName val="1"/>
      <sheetName val="TAB.Daten"/>
      <sheetName val="IR_Deckblatt"/>
      <sheetName val="CPF"/>
      <sheetName val="Client Data"/>
      <sheetName val="0000"/>
      <sheetName val="Variablen"/>
      <sheetName val="14.04.03"/>
      <sheetName val="analyse"/>
      <sheetName val="9100-po"/>
      <sheetName val="Reference Dictionary"/>
      <sheetName val="costos fw 52"/>
      <sheetName val="VARIABLES"/>
      <sheetName val="CHART_E"/>
      <sheetName val="Collateral"/>
      <sheetName val="CF附注"/>
      <sheetName val="XBase"/>
      <sheetName val="Setup"/>
      <sheetName val="Spec"/>
      <sheetName val="Batch Comparison Template"/>
      <sheetName val="审核总览"/>
      <sheetName val="Stats Graph Template"/>
      <sheetName val="Kautex 4WD St.IV P&amp;D"/>
      <sheetName val="Sachs FL WHL"/>
      <sheetName val="분리멀티형"/>
      <sheetName val="Quantum Stds 12-4-01"/>
      <sheetName val="Raw materials"/>
      <sheetName val="NEW003"/>
      <sheetName val="產品基本信息"/>
      <sheetName val="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3D ASPIRE Table"/>
      <sheetName val="Batch Comparison Template"/>
      <sheetName val="Stats Graph Template"/>
      <sheetName val="审核总览"/>
      <sheetName val="FY03Cost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NVA-300T返品リスト"/>
      <sheetName val="Pull HP Wide"/>
      <sheetName val="Pull All SFs"/>
      <sheetName val="公司"/>
      <sheetName val="工厂"/>
      <sheetName val="经营体"/>
      <sheetName val="供应商"/>
      <sheetName val="Basic PMM"/>
      <sheetName val="Full PMM"/>
      <sheetName val="Comet ASPIRE"/>
      <sheetName val="LOV"/>
      <sheetName val="Comet Sequential"/>
      <sheetName val="Comet yoy"/>
      <sheetName val="Instructions"/>
      <sheetName val="Data"/>
      <sheetName val="22年计划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產品基本信息"/>
      <sheetName val="Sheet1"/>
      <sheetName val="AFEMAI"/>
      <sheetName val="KEY"/>
      <sheetName val="Av.Measures"/>
      <sheetName val="PL Compares w Flash BCS"/>
      <sheetName val="3D ASPIRE Table"/>
      <sheetName val="FY03CostStructure"/>
      <sheetName val="SETUP"/>
      <sheetName val="2-Incumbents"/>
      <sheetName val="Rates"/>
      <sheetName val="Spec"/>
      <sheetName val="5+7 plan"/>
      <sheetName val="FY01 Actuals"/>
      <sheetName val="FY00 Restated"/>
      <sheetName val="FY01 Quota"/>
      <sheetName val="BaaN FW47"/>
      <sheetName val="Sep BaaN"/>
      <sheetName val="Top Lvl  Logic"/>
      <sheetName val="Parts"/>
      <sheetName val="Process"/>
      <sheetName val="Batch Comparison Template"/>
      <sheetName val="Stats Graph Template"/>
      <sheetName val="Q4 CURRENCY"/>
      <sheetName val=""/>
      <sheetName val="MCS"/>
      <sheetName val="假设"/>
      <sheetName val="Funnel"/>
      <sheetName val="tables"/>
      <sheetName val="Time Dimension Lookup"/>
      <sheetName val="业务类型"/>
      <sheetName val="p and l"/>
      <sheetName val="Total Financials"/>
      <sheetName val="FCG"/>
      <sheetName val="分产品销售收入、成本分析表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资产负债表汇编"/>
      <sheetName val="abbr"/>
      <sheetName val="Dates"/>
      <sheetName val="审核总览"/>
      <sheetName val="costos fw 52"/>
      <sheetName val="EPR"/>
      <sheetName val="VSAMS Summary"/>
      <sheetName val="Glossary"/>
      <sheetName val="spp"/>
      <sheetName val="UPPER BLOCK"/>
      <sheetName val="분리멀티형"/>
      <sheetName val="自制件材料价格"/>
      <sheetName val="XL4Poppy"/>
      <sheetName val="Tﾁｬｰﾄ"/>
      <sheetName val="产品"/>
      <sheetName val="Commercial Benefits"/>
      <sheetName val="Inc_DCRR by Yr"/>
      <sheetName val="Program Inputs"/>
      <sheetName val="Fixed calculations"/>
      <sheetName val="Chart"/>
      <sheetName val="Depreciation Tables"/>
      <sheetName val="Floor Loads"/>
      <sheetName val="Inc_DCRR by Q"/>
      <sheetName val="SKU Data Input"/>
      <sheetName val="O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LOV"/>
      <sheetName val="22年计划"/>
      <sheetName val="WWHQ_"/>
      <sheetName val="Input FX Rates"/>
      <sheetName val="Input Dates"/>
      <sheetName val="津贴"/>
      <sheetName val="Av.Measures"/>
      <sheetName val="Q4Report"/>
      <sheetName val="COMPON"/>
      <sheetName val="BILLCONT"/>
      <sheetName val="公司"/>
      <sheetName val="工厂"/>
      <sheetName val="经营体"/>
      <sheetName val="供应商"/>
      <sheetName val="3D ASPIRE Table"/>
      <sheetName val="PLALL"/>
      <sheetName val="Foams"/>
      <sheetName val="Grid"/>
      <sheetName val="AR Signature Page"/>
      <sheetName val="LRR Summary"/>
      <sheetName val="분리멀티형"/>
      <sheetName val="Refrigerants"/>
      <sheetName val="BaaN FW47"/>
      <sheetName val="Sep BaaN"/>
      <sheetName val="未闭环"/>
      <sheetName val="Time Dimension Lookup"/>
      <sheetName val="Rates"/>
      <sheetName val="Input area"/>
      <sheetName val="Q4 CURRENCY"/>
      <sheetName val="SPals"/>
      <sheetName val="p and l"/>
      <sheetName val="分产品销售收入、成本分析表"/>
      <sheetName val="Restate"/>
      <sheetName val="面积指标"/>
      <sheetName val="A翼写字楼"/>
      <sheetName val="资产负债表"/>
      <sheetName val="敏感参数"/>
      <sheetName val="Pull HP Wide"/>
      <sheetName val="Pull All SFs"/>
      <sheetName val="Instructions"/>
      <sheetName val="Basic PMM"/>
      <sheetName val="Full PMM"/>
      <sheetName val="MC3(main)"/>
      <sheetName val="MC1"/>
      <sheetName val="审核总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hart"/>
      <sheetName val="Batch Comparison Template"/>
      <sheetName val="Stats Graph Template"/>
      <sheetName val="FY03CostStructure"/>
      <sheetName val="產品基本信息"/>
      <sheetName val="Q4 CURRENCY"/>
      <sheetName val="Basic PMM"/>
      <sheetName val="Full PMM"/>
      <sheetName val="PLALL"/>
      <sheetName val="数据输入"/>
      <sheetName val="评价矩阵"/>
      <sheetName val="行动计划"/>
      <sheetName val="abbr"/>
      <sheetName val="3D ASPIRE Table"/>
      <sheetName val="FY01 Actuals"/>
      <sheetName val="FY00 Restated"/>
      <sheetName val="FY01 Quota"/>
      <sheetName val="Capability Study Form"/>
      <sheetName val="LOV"/>
      <sheetName val="公司"/>
      <sheetName val="Safety _ P_A"/>
      <sheetName val="工厂"/>
      <sheetName val="经营体"/>
      <sheetName val="供应商"/>
      <sheetName val="Total Financials"/>
      <sheetName val="Sheet2"/>
      <sheetName val="Raw material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Comet ASPIRE"/>
      <sheetName val="Comet Sequential"/>
      <sheetName val="Comet yoy"/>
      <sheetName val="SUM14ZC1"/>
      <sheetName val="tables"/>
      <sheetName val="Pull HP Wide"/>
      <sheetName val="Pull All SFs"/>
      <sheetName val="FA-LISTING"/>
      <sheetName val="Instructions"/>
      <sheetName val="Dates"/>
      <sheetName val="产品"/>
      <sheetName val="EPR"/>
      <sheetName val="VSAMS Summary"/>
      <sheetName val="Gloss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s "/>
      <sheetName val="封面"/>
      <sheetName val="审核总览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FY01 Actuals"/>
      <sheetName val="FY00 Restated"/>
      <sheetName val="FY01 Quota"/>
      <sheetName val="MCS"/>
      <sheetName val="黄岛厨电0813"/>
      <sheetName val="3D ASPIRE Table"/>
      <sheetName val="Sheet1"/>
      <sheetName val="公司"/>
      <sheetName val="工厂"/>
      <sheetName val="经营体"/>
      <sheetName val="供应商"/>
      <sheetName val="LOV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meSum"/>
      <sheetName val="產品基本信息"/>
      <sheetName val="APJSum"/>
      <sheetName val="EMEASum"/>
      <sheetName val="HPCoSum"/>
      <sheetName val="OGSum"/>
      <sheetName val="WWSum"/>
      <sheetName val="Setup"/>
      <sheetName val="Global variables"/>
      <sheetName val="Grafvta00 (2)"/>
      <sheetName val="SUM14ZC1"/>
      <sheetName val="AR Signature Page"/>
      <sheetName val="Oct FW42 BaaN for G-Line"/>
      <sheetName val="Chart"/>
      <sheetName val="Batch Comparison Template"/>
      <sheetName val="Stats Graph Template"/>
      <sheetName val="Sheet2"/>
      <sheetName val="未闭环"/>
      <sheetName val="Funnel"/>
      <sheetName val="Index"/>
      <sheetName val="10. Thermal Limiter Te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aN FW47"/>
      <sheetName val="Sep BaaN"/>
      <sheetName val="Basic PMM"/>
      <sheetName val="Full PMM"/>
      <sheetName val="Instructions"/>
      <sheetName val="Q4 CURRENCY"/>
      <sheetName val="NVA-300T返品リスト"/>
      <sheetName val="Foams"/>
      <sheetName val="Refrigerants"/>
      <sheetName val="PO File 2002"/>
      <sheetName val="PO File 2002 Final"/>
      <sheetName val="Original"/>
      <sheetName val="MTL1"/>
      <sheetName val="tables"/>
      <sheetName val="Dates"/>
      <sheetName val="EPR"/>
      <sheetName val="VSAMS Summary"/>
      <sheetName val="Glossary"/>
      <sheetName val="Contents"/>
      <sheetName val="Total Financials"/>
      <sheetName val="MC3(main)"/>
      <sheetName val="MC1"/>
      <sheetName val="LRR Summary"/>
      <sheetName val="PLALL2"/>
      <sheetName val="Spec"/>
      <sheetName val="Time Dimension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MCS"/>
      <sheetName val="Sheet1"/>
      <sheetName val="Spec"/>
      <sheetName val="Batch Comparison Template"/>
      <sheetName val="Stats Graph Template"/>
      <sheetName val="Foams"/>
      <sheetName val="Grid"/>
      <sheetName val="QC APPROVE SHEET"/>
      <sheetName val="3D ASPIRE Table"/>
      <sheetName val="Original"/>
      <sheetName val="Chart"/>
      <sheetName val="Comet Q202 Flash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Dates"/>
      <sheetName val="EPR"/>
      <sheetName val="VSAMS Summary"/>
      <sheetName val="Glossary"/>
      <sheetName val="Contents"/>
      <sheetName val="Table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FP"/>
      <sheetName val="Time Dimension Lookup"/>
      <sheetName val="WW"/>
      <sheetName val="Ame"/>
      <sheetName val="EMEA"/>
      <sheetName val="APJ"/>
      <sheetName val="OG"/>
      <sheetName val="HPCoENs"/>
      <sheetName val="DIO"/>
      <sheetName val="面积指标"/>
      <sheetName val="amesum"/>
      <sheetName val="LOV"/>
      <sheetName val="APJSum"/>
      <sheetName val="EMEASum"/>
      <sheetName val="HPCoSum"/>
      <sheetName val="OGSum"/>
      <sheetName val="WWSum"/>
      <sheetName val="Q4 CURRENCY"/>
      <sheetName val="MCS"/>
      <sheetName val="3D ASPIRE Table"/>
      <sheetName val="公司"/>
      <sheetName val="工厂"/>
      <sheetName val="经营体"/>
      <sheetName val="供应商"/>
      <sheetName val="產品基本信息"/>
      <sheetName val="abbr"/>
      <sheetName val="FY01 Actuals"/>
      <sheetName val="FY00 Restated"/>
      <sheetName val="FY01 Quota"/>
      <sheetName val="SUM14ZC1"/>
      <sheetName val="CMRCS"/>
      <sheetName val="Parameter"/>
      <sheetName val="Time_Dimension_Lookup"/>
      <sheetName val="FY03CostStructure"/>
      <sheetName val="Start Here!"/>
      <sheetName val="Master Data"/>
      <sheetName val="Planner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ESS.GBU.DvA.Flash"/>
      <sheetName val="Administrative"/>
      <sheetName val="Planet_Ame"/>
      <sheetName val="Planet_AP"/>
      <sheetName val="Planet_EMEA"/>
      <sheetName val="Planet_OG"/>
      <sheetName val="Planet_WW"/>
      <sheetName val="GE 2001"/>
      <sheetName val="HTP 2001"/>
      <sheetName val="Histogram"/>
      <sheetName val="PLALL"/>
      <sheetName val="产品"/>
      <sheetName val="Oct FW42 BaaN for G-Line"/>
      <sheetName val="po list"/>
      <sheetName val="假设"/>
      <sheetName val="FCG"/>
      <sheetName val="PLALL2"/>
      <sheetName val="Panel"/>
      <sheetName val="Hidden"/>
      <sheetName val="Tables"/>
      <sheetName val="SPals"/>
      <sheetName val=" "/>
      <sheetName val="Summary Data"/>
      <sheetName val="资产负债表"/>
      <sheetName val="资产品名库"/>
      <sheetName val="字典(不需输入)"/>
      <sheetName val="银行借款询证"/>
      <sheetName val="敏感详细分析"/>
      <sheetName val="分产品销售收入、成本分析表"/>
      <sheetName val="Comet ASPIRE"/>
      <sheetName val="Comet Sequential"/>
      <sheetName val="Comet yoy"/>
      <sheetName val="雷梦"/>
      <sheetName val="Comet Q202 Flash"/>
      <sheetName val="Pull HP Wide"/>
      <sheetName val="Pull All SFs"/>
      <sheetName val="审核总览"/>
      <sheetName val="Spec"/>
      <sheetName val="Index"/>
      <sheetName val="10. Thermal Limiter Test"/>
      <sheetName val="s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UTPUT - KPI"/>
      <sheetName val="OUTPUT - Charts"/>
      <sheetName val="INPUT - Data Table"/>
      <sheetName val="FINANCE&gt;&gt;"/>
      <sheetName val="Mngt P&amp;L"/>
      <sheetName val="Margins"/>
      <sheetName val="Overhead"/>
      <sheetName val="Reforecast"/>
      <sheetName val="Stat P&amp;L"/>
      <sheetName val="Imported Data&gt;&gt;"/>
      <sheetName val="Quality KPI"/>
      <sheetName val="Quality Actions"/>
      <sheetName val="Top Priority"/>
      <sheetName val="Minutes"/>
      <sheetName val="Audit"/>
      <sheetName val="Staff Action Plan"/>
      <sheetName val="Staff Variance"/>
      <sheetName val="Staff Number"/>
      <sheetName val="Inv Holding"/>
      <sheetName val="GLR INPUTS&gt;&gt;"/>
      <sheetName val="P&amp;L - mngt"/>
      <sheetName val="P&amp;L - restated"/>
      <sheetName val="Variable Ohead"/>
      <sheetName val="Group Ohead"/>
      <sheetName val="P&amp;L - Stat"/>
      <sheetName val="Factory Overheads"/>
      <sheetName val="Factory Sales &amp; Margins"/>
      <sheetName val="Electronics"/>
      <sheetName val="Quality ldy"/>
      <sheetName val="Quality Ref"/>
      <sheetName val="FY12 Bus Plan"/>
      <sheetName val="Quality KPIs"/>
      <sheetName val="Quality Overall"/>
      <sheetName val="Q Action Ldy AQS"/>
      <sheetName val="Q Action Ldy SD"/>
      <sheetName val="Warranty issue 610"/>
      <sheetName val="Warranty Issue 522B"/>
      <sheetName val="Warranty issue E442B"/>
      <sheetName val="Q Action Plan Ref"/>
      <sheetName val="Cost quality"/>
      <sheetName val="Staff Vacancy"/>
      <sheetName val="Staff Turnover"/>
      <sheetName val="Production Plan"/>
      <sheetName val="Budgets - other"/>
      <sheetName val="Capex"/>
      <sheetName val="Copy of TB"/>
      <sheetName val="FY03CostStructure"/>
      <sheetName val="3D ASPIRE Table"/>
      <sheetName val="AmeSum"/>
      <sheetName val="Spec"/>
      <sheetName val="產品基本信息"/>
      <sheetName val="Dates"/>
      <sheetName val="EPR"/>
      <sheetName val="VSAMS Summary"/>
      <sheetName val="Glossary"/>
      <sheetName val="ＴＦ関連Ｐｒｊ日程表"/>
      <sheetName val="FP"/>
      <sheetName val="Time Dimension Lookup"/>
      <sheetName val="审核总览"/>
      <sheetName val="LOV"/>
      <sheetName val="SUM14ZC1"/>
      <sheetName val="abbr"/>
      <sheetName val="Tables"/>
      <sheetName val="Raw material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#ofclose .xl"/>
      <sheetName val="NCAB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产品"/>
      <sheetName val="產品基本信息"/>
      <sheetName val="Instructions"/>
      <sheetName val="Dates"/>
      <sheetName val="EPR"/>
      <sheetName val="VSAMS Summary"/>
      <sheetName val="Glossary"/>
      <sheetName val="Basic PMM"/>
      <sheetName val="公司"/>
      <sheetName val="工厂"/>
      <sheetName val="Full PMM"/>
      <sheetName val="经营体"/>
      <sheetName val="供应商"/>
      <sheetName val="LOV"/>
      <sheetName val="Summary"/>
      <sheetName val="Histogram"/>
      <sheetName val="FY03CostStructure"/>
      <sheetName val="FP"/>
      <sheetName val="Time Dimension Lookup"/>
      <sheetName val="AmeSum"/>
      <sheetName val="3D ASPIRE Table"/>
      <sheetName val="APJSum"/>
      <sheetName val="EMEASum"/>
      <sheetName val="HPCoSum"/>
      <sheetName val="OGSum"/>
      <sheetName val="WWSum"/>
      <sheetName val="#ofclose .xl"/>
      <sheetName val="ＴＦ関連Ｐｒｊ日程表"/>
      <sheetName val="SUM14ZC1"/>
      <sheetName val="s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spp"/>
      <sheetName val="Table"/>
      <sheetName val="公司"/>
      <sheetName val="FP"/>
      <sheetName val="COS1"/>
      <sheetName val="工厂"/>
      <sheetName val="PL1"/>
      <sheetName val="经营体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供应商"/>
      <sheetName val="LOV"/>
      <sheetName val="產品基本信息"/>
      <sheetName val="Sheet1"/>
      <sheetName val="abbr"/>
      <sheetName val="3D ASPIRE Table"/>
      <sheetName val="HTP 2001"/>
      <sheetName val="Funnel"/>
      <sheetName val="产品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审核总览"/>
      <sheetName val="Time Dimension Lookup"/>
      <sheetName val="Spec"/>
      <sheetName val="Instructions"/>
      <sheetName val="FY03CostStructure"/>
      <sheetName val="k-line"/>
      <sheetName val="costos fw 52"/>
      <sheetName val="NC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spp"/>
      <sheetName val="公司"/>
      <sheetName val="工厂"/>
      <sheetName val="经营体"/>
      <sheetName val="供应商"/>
      <sheetName val="3D ASPIRE Table"/>
      <sheetName val="產品基本信息"/>
      <sheetName val="Sales Units (3)"/>
      <sheetName val="abbr"/>
      <sheetName val="Spec"/>
      <sheetName val="LOV"/>
      <sheetName val="Dates"/>
      <sheetName val="EPR"/>
      <sheetName val="VSAMS Summary"/>
      <sheetName val="Glossary"/>
      <sheetName val="AmeSum"/>
      <sheetName val="BaaN FW47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产品"/>
      <sheetName val="Q4 CURRENCY"/>
      <sheetName val="Table"/>
      <sheetName val="Time Dimension Lookup"/>
      <sheetName val="审核总览"/>
      <sheetName val="Grafvta00 (2)"/>
      <sheetName val="Instructions"/>
      <sheetName val="MCS"/>
      <sheetName val="Chart"/>
      <sheetName val="SUM14ZC1"/>
      <sheetName val="Launch Costs TMNF"/>
      <sheetName val="April Antonio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NCAB"/>
      <sheetName val="3D ASPIRE Table"/>
      <sheetName val="UPPER BLOCK"/>
      <sheetName val="LRR Summary"/>
      <sheetName val="公司"/>
      <sheetName val="工厂"/>
      <sheetName val="经营体"/>
      <sheetName val="MC3(main)"/>
      <sheetName val="MC1"/>
      <sheetName val="PLALL2"/>
      <sheetName val="供应商"/>
      <sheetName val="Instructions"/>
      <sheetName val="Spec"/>
      <sheetName val="spp"/>
      <sheetName val="Table"/>
      <sheetName val="Original"/>
      <sheetName val="costos fw 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產品基本信息"/>
      <sheetName val="Basic PMM"/>
      <sheetName val="Full PMM"/>
      <sheetName val="Comet ASPIRE"/>
      <sheetName val="Comet Sequential"/>
      <sheetName val="Comet yoy"/>
      <sheetName val="produccion"/>
      <sheetName val="produccion Nov"/>
      <sheetName val="Oct Production"/>
      <sheetName val="Oct FW42 BaaN"/>
      <sheetName val="Quantum Stds 12-3-01"/>
      <sheetName val="Quantum Stds prev"/>
      <sheetName val="APJSum"/>
      <sheetName val="AmeSum"/>
      <sheetName val="EMEASum"/>
      <sheetName val="HPCoSum"/>
      <sheetName val="OGSum"/>
      <sheetName val="WWSum"/>
      <sheetName val="AR Signature Page"/>
      <sheetName val="abbr"/>
      <sheetName val="NCAB"/>
      <sheetName val="costos fw 52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Y03CostStructure"/>
      <sheetName val="Index"/>
      <sheetName val="10. Thermal Limiter 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Quantum Stds prev"/>
      <sheetName val="po prices prev"/>
      <sheetName val="Oct Production"/>
      <sheetName val="Quantum po model"/>
      <sheetName val="Hoja1"/>
      <sheetName val="produccion Nov"/>
      <sheetName val="Quantum Stds 12-3-01"/>
      <sheetName val="International"/>
      <sheetName val="costos fw 47 BaaN"/>
      <sheetName val="po 12-3-01"/>
      <sheetName val="produccion"/>
      <sheetName val="costos fw 52"/>
      <sheetName val="details"/>
      <sheetName val="arex1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UPPER BLOCK"/>
      <sheetName val="假设"/>
      <sheetName val="HDa16"/>
      <sheetName val="產品基本信息"/>
      <sheetName val="spp"/>
      <sheetName val="BaaN FW47"/>
      <sheetName val="3D ASPIRE Table"/>
      <sheetName val="Dates"/>
      <sheetName val="EPR"/>
      <sheetName val="VSAMS Summary"/>
      <sheetName val="Glossary"/>
      <sheetName val="abbr"/>
      <sheetName val="Basic PMM"/>
      <sheetName val="Full PMM"/>
      <sheetName val="FY03CostStructure"/>
      <sheetName val="Batch Comparison Template"/>
      <sheetName val="审核总览"/>
      <sheetName val="Stats Graph Template"/>
      <sheetName val="Spec"/>
      <sheetName val="NCAB"/>
      <sheetName val="Oct FW42 BaaN for G-Lin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ime Dimension Lookup"/>
      <sheetName val="Chart"/>
      <sheetName val="产品"/>
      <sheetName val="Q4 CURRENCY"/>
      <sheetName val="Table"/>
      <sheetName val="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Original"/>
      <sheetName val="Unidades"/>
      <sheetName val="Importe"/>
      <sheetName val="Mezcla"/>
      <sheetName val="VARFORMA"/>
      <sheetName val="Presentación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LOV"/>
      <sheetName val="k-line"/>
      <sheetName val="產品基本信息"/>
      <sheetName val="costos fw 52"/>
      <sheetName val="abbr"/>
      <sheetName val="Instructions"/>
      <sheetName val="FCG"/>
      <sheetName val="Chart"/>
      <sheetName val="MCS"/>
      <sheetName val="产品"/>
      <sheetName val="Oct FW42 BaaN for G-Line"/>
      <sheetName val="po list"/>
      <sheetName val="Foams"/>
      <sheetName val="Refrigerants"/>
      <sheetName val="Table"/>
      <sheetName val="SUM14ZC1"/>
      <sheetName val="Meas Acceptance Template"/>
      <sheetName val="Batch Comparison Template"/>
      <sheetName val="Meas Indv Template"/>
      <sheetName val="Dates"/>
      <sheetName val="EPR"/>
      <sheetName val="VSAMS Summary"/>
      <sheetName val="Glossary"/>
      <sheetName val="目标体系横轴矩阵"/>
      <sheetName val="spp"/>
      <sheetName val="Leap PO Std."/>
      <sheetName val="Quantum PO Std"/>
      <sheetName val="master PO"/>
      <sheetName val="Grid"/>
      <sheetName val="审核总览"/>
      <sheetName val="NEW003"/>
      <sheetName val="Index"/>
      <sheetName val="10. Thermal Limiter 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CLAIM"/>
      <sheetName val="Original"/>
      <sheetName val="FY03CostStructure"/>
      <sheetName val="公司"/>
      <sheetName val="工厂"/>
      <sheetName val="经营体"/>
      <sheetName val="供应商"/>
      <sheetName val="3D ASPIRE Table"/>
      <sheetName val="Leap PO Std."/>
      <sheetName val="Quantum PO Std"/>
      <sheetName val="Summary"/>
      <sheetName val="master PO"/>
      <sheetName val="produccion"/>
      <sheetName val="produccion Nov"/>
      <sheetName val="Oct Production"/>
      <sheetName val="Oct FW42 BaaN"/>
      <sheetName val="Quantum Stds 12-3-01"/>
      <sheetName val="Quantum Stds prev"/>
      <sheetName val="Instructions"/>
      <sheetName val="审核总览"/>
      <sheetName val="FP"/>
      <sheetName val="Time Dimension Lookup"/>
      <sheetName val="LOV"/>
      <sheetName val="Table"/>
      <sheetName val="Launch Costs TMNF"/>
      <sheetName val="April Antonio"/>
      <sheetName val="产品"/>
      <sheetName val="Oct FW42 BaaN for G-Line"/>
      <sheetName val="po list"/>
      <sheetName val="costos fw 52"/>
      <sheetName val="GE 2001"/>
      <sheetName val="HTP 2001"/>
      <sheetName val="spp"/>
      <sheetName val="Char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数据输入"/>
      <sheetName val="LRR Summary"/>
      <sheetName val="行动计划"/>
      <sheetName val="Q4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10. Thermal Limiter Test"/>
      <sheetName val="Photos"/>
      <sheetName val="CA Numbers"/>
      <sheetName val="Index"/>
      <sheetName val="Original"/>
      <sheetName val="Instructions"/>
      <sheetName val="Basic PMM"/>
      <sheetName val="Full PMM"/>
      <sheetName val="AmeSum"/>
      <sheetName val="审核总览"/>
      <sheetName val="公司"/>
      <sheetName val="produccion"/>
      <sheetName val="HTP 2001"/>
      <sheetName val="Funnel"/>
      <sheetName val="工厂"/>
      <sheetName val="经营体"/>
      <sheetName val="produccion Nov"/>
      <sheetName val="Oct Production"/>
      <sheetName val="Oct FW42 BaaN"/>
      <sheetName val="Quantum Stds 12-3-01"/>
      <sheetName val="Quantum Stds prev"/>
      <sheetName val="供应商"/>
      <sheetName val="Table"/>
      <sheetName val="3D ASPIRE Table"/>
      <sheetName val="FY03CostStructure"/>
      <sheetName val="01_宏命令库"/>
      <sheetName val="Chart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SUM14ZC1"/>
      <sheetName val="LOV"/>
      <sheetName val="DIO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Time Dimension Lookup"/>
      <sheetName val="FY01 Actuals"/>
      <sheetName val="FY00 Restated"/>
      <sheetName val="FY01 Quota"/>
      <sheetName val="CURRENCY_(2)"/>
      <sheetName val="Q4_CURRENCY"/>
      <sheetName val="产品"/>
      <sheetName val="SPals"/>
      <sheetName val="MCS"/>
      <sheetName val="Comet ASPIRE"/>
      <sheetName val="Comet Sequential"/>
      <sheetName val="Comet yoy"/>
      <sheetName val="N- Level"/>
      <sheetName val="原始数据"/>
      <sheetName val="Av.Measures"/>
      <sheetName val="审核总览"/>
      <sheetName val="Comet Q202 Flash"/>
      <sheetName val="3D ASPIRE Table"/>
      <sheetName val="Sheet1"/>
      <sheetName val="Spec"/>
      <sheetName val="Batch Comparison Template"/>
      <sheetName val="Stats Graph Template"/>
      <sheetName val="QC APPROVE SHEET"/>
      <sheetName val="Foams"/>
      <sheetName val="Grid"/>
      <sheetName val="Original"/>
      <sheetName val="Chart"/>
      <sheetName val="Table"/>
      <sheetName val="Instructions"/>
      <sheetName val="01_宏命令库"/>
      <sheetName val="HTP 2001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假设"/>
      <sheetName val="Planet_Ame"/>
      <sheetName val="Planet_AP"/>
      <sheetName val="Planet_EMEA"/>
      <sheetName val="Planet_OG"/>
      <sheetName val="Planet_WW"/>
      <sheetName val="Tables"/>
      <sheetName val="Administrative"/>
      <sheetName val="津贴"/>
      <sheetName val="PLALL"/>
      <sheetName val="PLALL2"/>
      <sheetName val="面积指标"/>
      <sheetName val="三分厂04年1-12月销售价 "/>
      <sheetName val="05年1月销售价"/>
      <sheetName val="04年12月销售价"/>
      <sheetName val="选择报表"/>
      <sheetName val="写字楼B"/>
      <sheetName val="BALANCE SHEET"/>
      <sheetName val="Kautex 4WD St.IV P&amp;D"/>
      <sheetName val="Sachs FL WHL"/>
      <sheetName val="EPR &amp; LRR"/>
      <sheetName val="数据输入"/>
      <sheetName val="LRR Summary"/>
      <sheetName val="行动计划"/>
    </sheetNames>
    <definedNames>
      <definedName name="drawing_toolb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NEW003"/>
      <sheetName val="MC3(main)"/>
      <sheetName val="MC1"/>
      <sheetName val="NCAB"/>
      <sheetName val="Invoice"/>
      <sheetName val="产品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Pals"/>
      <sheetName val="Histogram"/>
      <sheetName val="公司"/>
      <sheetName val="Index"/>
      <sheetName val="工厂"/>
      <sheetName val="经营体"/>
      <sheetName val="10. Thermal Limiter Test"/>
      <sheetName val="供应商"/>
      <sheetName val="00PCM"/>
      <sheetName val="COST O.K."/>
      <sheetName val="COST_O_K_"/>
      <sheetName val="Ref"/>
      <sheetName val="総合B"/>
      <sheetName val="MPL 技連"/>
      <sheetName val="342A Block"/>
      <sheetName val="2005"/>
      <sheetName val="選酋表"/>
      <sheetName val="モデル賃金"/>
      <sheetName val="350CXZCO"/>
      <sheetName val="IMCT BODY"/>
      <sheetName val="New DYNA"/>
      <sheetName val="ﾕｰｻﾞｰ設定"/>
      <sheetName val="ワースト部品ハンドワーク 09"/>
      <sheetName val="ワースト部品ハンドワーク08"/>
      <sheetName val="ValueList"/>
      <sheetName val="SUM DLV"/>
      <sheetName val="Balance Sheet"/>
      <sheetName val="ISO_250"/>
      <sheetName val="DIST"/>
      <sheetName val=" Sale Order -N"/>
      <sheetName val="#REF"/>
      <sheetName val="COST_O_K_1"/>
      <sheetName val="MPL_技連"/>
      <sheetName val="342A_Block"/>
      <sheetName val="DATA BASE"/>
      <sheetName val="DATA F2"/>
      <sheetName val="Data"/>
      <sheetName val="cash flow 1"/>
      <sheetName val="cash flow 2"/>
      <sheetName val="Report_Range"/>
      <sheetName val="Report_Anova"/>
      <sheetName val="INPUT SHEET"/>
      <sheetName val="8974450390 CPK"/>
      <sheetName val="ADJ - RATE"/>
      <sheetName val="05MY USA"/>
      <sheetName val="set date"/>
      <sheetName val="Km"/>
      <sheetName val="IMCT_BODY"/>
      <sheetName val="New_DYNA"/>
      <sheetName val="COST_O_K_2"/>
      <sheetName val="MPL_技連1"/>
      <sheetName val="342A_Block1"/>
      <sheetName val="IMCT_BODY1"/>
      <sheetName val="New_DYNA1"/>
      <sheetName val="96・(・・)"/>
      <sheetName val="CTdongia"/>
      <sheetName val="wire"/>
      <sheetName val="INCOMING(Graph )"/>
      <sheetName val="PUR170095"/>
      <sheetName val="Sheet1"/>
      <sheetName val="サーバイメージ図"/>
      <sheetName val="00 DOWNLOAD"/>
      <sheetName val="CRITERIA2"/>
      <sheetName val="CRITERIA1"/>
      <sheetName val="Assumptions"/>
      <sheetName val="_Sale_Order_-N"/>
      <sheetName val="DATA_BASE"/>
      <sheetName val="SUM_DLV"/>
      <sheetName val="Balance_Sheet"/>
      <sheetName val="ワースト部品ハンドワーク_09"/>
      <sheetName val="Dlrnames"/>
      <sheetName val="Top22(GER)"/>
      <sheetName val="計算結果"/>
      <sheetName val="code"/>
      <sheetName val="ADJ_-_RATE"/>
      <sheetName val="GMX 002"/>
      <sheetName val="10-1 Media"/>
      <sheetName val="10-cut"/>
      <sheetName val="selling prices"/>
      <sheetName val="COST_O_K_3"/>
      <sheetName val="MPL_技連2"/>
      <sheetName val="342A_Block2"/>
      <sheetName val="ワースト部品ハンドワーク_091"/>
      <sheetName val="SUM_DLV1"/>
      <sheetName val="Balance_Sheet1"/>
      <sheetName val="_Sale_Order_-N1"/>
      <sheetName val="DATA_BASE1"/>
      <sheetName val="DEC 98"/>
      <sheetName val="GLOBAL SALES  MARCH 2002"/>
      <sheetName val="DATA_F2"/>
      <sheetName val="COST_O_K_4"/>
      <sheetName val="ワースト部品ハンドワーク_092"/>
      <sheetName val="DATA_F21"/>
      <sheetName val="COST_O_K_5"/>
      <sheetName val="MPL_技連3"/>
      <sheetName val="342A_Block3"/>
      <sheetName val="IMCT_BODY2"/>
      <sheetName val="New_DYNA2"/>
      <sheetName val="Balance_Sheet2"/>
      <sheetName val="ワースト部品ハンドワーク_093"/>
      <sheetName val="SUM_DLV2"/>
      <sheetName val="DATA_F22"/>
      <sheetName val="COST_O_K_6"/>
      <sheetName val="MPL_技連4"/>
      <sheetName val="342A_Block4"/>
      <sheetName val="ワースト部品ハンドワーク_094"/>
      <sheetName val="IMCT_BODY3"/>
      <sheetName val="New_DYNA3"/>
      <sheetName val="Balance_Sheet3"/>
      <sheetName val="SUM_DLV3"/>
      <sheetName val="DATA_F23"/>
      <sheetName val="_Sale_Order_-N2"/>
      <sheetName val="DATA_BASE2"/>
      <sheetName val="COST_O_K_10"/>
      <sheetName val="MPL_技連8"/>
      <sheetName val="342A_Block8"/>
      <sheetName val="IMCT_BODY7"/>
      <sheetName val="New_DYNA7"/>
      <sheetName val="Balance_Sheet7"/>
      <sheetName val="ワースト部品ハンドワーク_098"/>
      <sheetName val="SUM_DLV7"/>
      <sheetName val="DATA_F27"/>
      <sheetName val="_Sale_Order_-N6"/>
      <sheetName val="DATA_BASE6"/>
      <sheetName val="COST_O_K_8"/>
      <sheetName val="MPL_技連6"/>
      <sheetName val="342A_Block6"/>
      <sheetName val="IMCT_BODY5"/>
      <sheetName val="New_DYNA5"/>
      <sheetName val="Balance_Sheet5"/>
      <sheetName val="ワースト部品ハンドワーク_096"/>
      <sheetName val="SUM_DLV5"/>
      <sheetName val="DATA_F25"/>
      <sheetName val="_Sale_Order_-N4"/>
      <sheetName val="DATA_BASE4"/>
      <sheetName val="COST_O_K_7"/>
      <sheetName val="MPL_技連5"/>
      <sheetName val="342A_Block5"/>
      <sheetName val="ワースト部品ハンドワーク_095"/>
      <sheetName val="IMCT_BODY4"/>
      <sheetName val="New_DYNA4"/>
      <sheetName val="Balance_Sheet4"/>
      <sheetName val="DATA_F24"/>
      <sheetName val="SUM_DLV4"/>
      <sheetName val="_Sale_Order_-N3"/>
      <sheetName val="DATA_BASE3"/>
      <sheetName val="COST_O_K_9"/>
      <sheetName val="MPL_技連7"/>
      <sheetName val="342A_Block7"/>
      <sheetName val="IMCT_BODY6"/>
      <sheetName val="New_DYNA6"/>
      <sheetName val="Balance_Sheet6"/>
      <sheetName val="ワースト部品ハンドワーク_097"/>
      <sheetName val="SUM_DLV6"/>
      <sheetName val="DATA_F26"/>
      <sheetName val="_Sale_Order_-N5"/>
      <sheetName val="DATA_BASE5"/>
      <sheetName val="COST_O_K_11"/>
      <sheetName val="MPL_技連9"/>
      <sheetName val="342A_Block9"/>
      <sheetName val="ワースト部品ハンドワーク_099"/>
      <sheetName val="IMCT_BODY8"/>
      <sheetName val="New_DYNA8"/>
      <sheetName val="Balance_Sheet8"/>
      <sheetName val="SUM_DLV8"/>
      <sheetName val="DATA_F28"/>
      <sheetName val="_Sale_Order_-N7"/>
      <sheetName val="DATA_BASE7"/>
      <sheetName val="COST_O_K_12"/>
      <sheetName val="MPL_技連10"/>
      <sheetName val="342A_Block10"/>
      <sheetName val="ワースト部品ハンドワーク_0910"/>
      <sheetName val="IMCT_BODY9"/>
      <sheetName val="New_DYNA9"/>
      <sheetName val="Balance_Sheet9"/>
      <sheetName val="SUM_DLV9"/>
      <sheetName val="DATA_F29"/>
      <sheetName val="_Sale_Order_-N8"/>
      <sheetName val="DATA_BASE8"/>
      <sheetName val="CCR"/>
      <sheetName val="Takt ( assy )"/>
      <sheetName val="std-time-new"/>
      <sheetName val="Original"/>
      <sheetName val="审核总览"/>
      <sheetName val="abbr"/>
      <sheetName val="Q4 CURRENCY"/>
      <sheetName val="Spec"/>
      <sheetName val="ＴＦ関連Ｐｒｊ日程表"/>
      <sheetName val="Kautex 4WD St.IV P&amp;D"/>
      <sheetName val="Sachs FL WHL"/>
      <sheetName val="LRR Summary"/>
      <sheetName val="Chart"/>
      <sheetName val="MCS"/>
      <sheetName val="HTP 2001"/>
      <sheetName val="Funnel"/>
      <sheetName val="01_宏命令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Overview"/>
      <sheetName val="LRR Summary"/>
      <sheetName val="Dates"/>
      <sheetName val="EPR"/>
      <sheetName val="LRR"/>
      <sheetName val="SLP"/>
      <sheetName val="Supplier PTC Log"/>
      <sheetName val="PTC Instructions"/>
      <sheetName val="ASDE PTC Log"/>
      <sheetName val="PSW Sup"/>
      <sheetName val="PPAP"/>
      <sheetName val="APQP Status Report"/>
      <sheetName val="PND"/>
      <sheetName val="Warrant"/>
      <sheetName val="Glossary"/>
      <sheetName val="Instructions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CV Instructions"/>
      <sheetName val="CV Process Flow Chart"/>
      <sheetName val="CV Preliminary Data"/>
      <sheetName val="CV Run Data Sheet"/>
      <sheetName val="Open Issues Log"/>
      <sheetName val="FCG"/>
      <sheetName val="SPals"/>
      <sheetName val="Spec"/>
      <sheetName val="公司"/>
      <sheetName val="工厂"/>
      <sheetName val="经营体"/>
      <sheetName val="供应商"/>
      <sheetName val="FP"/>
      <sheetName val="Time Dimension Lookup"/>
      <sheetName val="產品基本信息"/>
      <sheetName val="Safety _ P_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数据输入"/>
      <sheetName val="行动计划"/>
      <sheetName val="Original"/>
      <sheetName val="AmeSum"/>
      <sheetName val="Batch Comparison Template"/>
      <sheetName val="Restate"/>
      <sheetName val="Stats Graph Template"/>
      <sheetName val="XL4Poppy"/>
      <sheetName val="Funnel"/>
      <sheetName val="Q4 CURRENCY"/>
      <sheetName val="NEW003"/>
      <sheetName val="produccion"/>
      <sheetName val="produccion Nov"/>
      <sheetName val="Oct Production"/>
      <sheetName val="Oct FW42 BaaN"/>
      <sheetName val="Quantum Stds 12-3-01"/>
      <sheetName val="Quantum Stds prev"/>
      <sheetName val="Sheet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HTP 2001"/>
      <sheetName val="Table"/>
      <sheetName val="产品"/>
      <sheetName val="Summary Data"/>
      <sheetName val="Leap PO Std."/>
      <sheetName val="Quantum PO Std"/>
      <sheetName val="master PO"/>
      <sheetName val="FY03CostStructure"/>
      <sheetName val="审核总览"/>
      <sheetName val="评价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明珞设备名称"/>
      <sheetName val="版本"/>
      <sheetName val="01_宏命令库"/>
      <sheetName val="02_外购件价格库"/>
      <sheetName val="03.1_设备清单辅助页"/>
      <sheetName val="03_设备清单"/>
      <sheetName val="04_人工成本计算表格"/>
      <sheetName val="05_样车试制成本计算表格"/>
      <sheetName val="06_夹具设计报价模板"/>
      <sheetName val="夹具设计及外购品价目清单"/>
      <sheetName val="07_预算总表（SAP)"/>
      <sheetName val="07.1_预算-签署版"/>
      <sheetName val="08_工时汇总"/>
      <sheetName val="09_现金流"/>
      <sheetName val="NEW003"/>
      <sheetName val="PLALL"/>
      <sheetName val="FP"/>
      <sheetName val="Time Dimension Lookup"/>
      <sheetName val="LOV"/>
      <sheetName val="Original"/>
      <sheetName val="Leap PO Std."/>
      <sheetName val="Quantum PO Std"/>
      <sheetName val="Summary"/>
      <sheetName val="master PO"/>
      <sheetName val="Table"/>
      <sheetName val="数据输入"/>
      <sheetName val="行动计划"/>
      <sheetName val="Instructions"/>
      <sheetName val="Sheet1"/>
      <sheetName val="Spec"/>
      <sheetName val="LRR Summary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FCG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p"/>
      <sheetName val="公司"/>
      <sheetName val="工厂"/>
      <sheetName val="经营体"/>
      <sheetName val="供应商"/>
      <sheetName val="MCS"/>
      <sheetName val="Cost_MMTA-1601塔奥CS11_20160118_最"/>
      <sheetName val="审核总览"/>
      <sheetName val="Safety _ P_A"/>
      <sheetName val="HTP 2001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审核总览"/>
      <sheetName val="4 审核发现描述"/>
      <sheetName val="Sheet2"/>
      <sheetName val="PLALL"/>
      <sheetName val="Summary Data"/>
      <sheetName val="SPals"/>
      <sheetName val="Histogram"/>
      <sheetName val="AR Signature Page"/>
      <sheetName val="01_宏命令库"/>
      <sheetName val="NEW003"/>
      <sheetName val="Spec"/>
      <sheetName val="spp"/>
      <sheetName val="FY03CostStructure"/>
      <sheetName val="Instructions"/>
      <sheetName val="LRR Summary"/>
      <sheetName val="NCAB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Time Dimension Lookup"/>
      <sheetName val="产品"/>
      <sheetName val="Original"/>
      <sheetName val="FC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3D ASPIRE Table"/>
      <sheetName val="面积指标"/>
      <sheetName val="FCG"/>
      <sheetName val="FY03CostStructure"/>
      <sheetName val="HTP 2001"/>
      <sheetName val="LOV"/>
      <sheetName val="pull hp wide"/>
      <sheetName val="pull all sfs"/>
      <sheetName val="Comet ASPIRE"/>
      <sheetName val="Comet Sequential"/>
      <sheetName val="Comet yoy"/>
      <sheetName val="B"/>
      <sheetName val="审核总览"/>
      <sheetName val="MCS"/>
      <sheetName val="公司"/>
      <sheetName val="工厂"/>
      <sheetName val="经营体"/>
      <sheetName val="供应商"/>
      <sheetName val="NAV"/>
      <sheetName val="APAC_DEF_REVISED"/>
      <sheetName val="原始数据"/>
      <sheetName val="Janvier Heures Travaillées"/>
      <sheetName val="PLALL2"/>
      <sheetName val="资产品名库"/>
      <sheetName val="字典(不需输入)"/>
      <sheetName val="银行借款询证"/>
      <sheetName val="XL4Poppy"/>
      <sheetName val="Company Info"/>
      <sheetName val="產成品收發明細表5"/>
      <sheetName val="dealer"/>
      <sheetName val="Restate"/>
      <sheetName val="Time Dimension Lookup"/>
      <sheetName val="SPals"/>
      <sheetName val="BALANCE SHEET"/>
      <sheetName val="Setup"/>
      <sheetName val="Original"/>
      <sheetName val="Consol"/>
      <sheetName val="SUM14ZC1"/>
      <sheetName val="GWL-RUNING"/>
      <sheetName val="malfun99"/>
      <sheetName val="Sales Seasonality by Month"/>
      <sheetName val="total(F)"/>
      <sheetName val="Fatt.001"/>
      <sheetName val="Personalizza"/>
      <sheetName val="Batch Comparison Template"/>
      <sheetName val="Stats Graph Template"/>
      <sheetName val="01_宏命令库"/>
      <sheetName val="spp"/>
      <sheetName val="Histogram"/>
      <sheetName val="Instructions"/>
      <sheetName val="분리멀티형"/>
      <sheetName val="数据输入"/>
      <sheetName val="评价矩阵"/>
      <sheetName val="行动计划"/>
      <sheetName val="未闭环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produccion"/>
      <sheetName val="produccion Nov"/>
      <sheetName val="Oct Production"/>
      <sheetName val="Oct FW42 BaaN"/>
      <sheetName val="Quantum Stds 12-3-01"/>
      <sheetName val="Quantum Stds prev"/>
      <sheetName val="sheet 1"/>
      <sheetName val="Sheet3"/>
      <sheetName val="CZ01"/>
      <sheetName val="CZ68"/>
      <sheetName val="GR01E"/>
      <sheetName val="Zone stucture"/>
      <sheetName val="PL18"/>
      <sheetName val="CSI"/>
      <sheetName val="Volumes"/>
      <sheetName val="Raw materials"/>
      <sheetName val="export"/>
      <sheetName val="local"/>
      <sheetName val="索引表"/>
      <sheetName val="F_Summary"/>
      <sheetName val="COVER"/>
      <sheetName val="Source"/>
      <sheetName val="Sheet2"/>
      <sheetName val="设备部房屋"/>
      <sheetName val="A6620 Detail"/>
      <sheetName val="VARIABLES"/>
      <sheetName val="Reprice Lookup"/>
      <sheetName val="Termination Dates clean"/>
      <sheetName val="FX"/>
      <sheetName val="VIDE1"/>
      <sheetName val="VIDE2"/>
      <sheetName val="Sheet4"/>
      <sheetName val="评估结论"/>
      <sheetName val="现 金 流 量 表"/>
      <sheetName val="Table"/>
      <sheetName val="Parametri"/>
      <sheetName val="產成品收發明細表"/>
      <sheetName val="Lists"/>
      <sheetName val="ee&amp;offsort"/>
      <sheetName val="New Cancelled Breakout"/>
      <sheetName val="OfficerList"/>
      <sheetName val="VestTemp&amp;Typeclean"/>
      <sheetName val="E101"/>
      <sheetName val="gares 02 BON FICHIER "/>
      <sheetName val="现金流量表（月报）"/>
      <sheetName val="Hidden Lists"/>
      <sheetName val="COA"/>
      <sheetName val="JE - Depn Sept"/>
      <sheetName val="DM XE+ DIA CHI"/>
      <sheetName val="1 LeadSchedule"/>
      <sheetName val="3 Analysis"/>
      <sheetName val="0508"/>
      <sheetName val="0504"/>
      <sheetName val="0506"/>
      <sheetName val="Parameters"/>
      <sheetName val="总明细"/>
      <sheetName val="项目日程安排"/>
      <sheetName val="Spec"/>
      <sheetName val="產品基本信息"/>
      <sheetName val="Dates"/>
      <sheetName val="EPR"/>
      <sheetName val="VSAMS Summary"/>
      <sheetName val="Glossary"/>
      <sheetName val="Sheet1"/>
      <sheetName val="EPR &amp; LRR"/>
      <sheetName val="72HX"/>
      <sheetName val="75EX"/>
      <sheetName val="72HY"/>
      <sheetName val="75EY"/>
      <sheetName val="UPPER BLOCK"/>
      <sheetName val="HDa16"/>
      <sheetName val="99-值列表"/>
      <sheetName val="Safety _ P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Histogram"/>
      <sheetName val="封面"/>
      <sheetName val="数据输入"/>
      <sheetName val="问题表"/>
      <sheetName val="评价矩阵"/>
      <sheetName val="PrGr1"/>
      <sheetName val="PrGr2"/>
      <sheetName val="PrGr3"/>
      <sheetName val="PrGr4"/>
      <sheetName val="审核报告"/>
      <sheetName val="行动计划"/>
      <sheetName val="Sheet1"/>
      <sheetName val="复评报告"/>
      <sheetName val="HTP 2001"/>
      <sheetName val="VDA6 (version 1)"/>
      <sheetName val="Spec"/>
      <sheetName val="SPals"/>
      <sheetName val="Original"/>
      <sheetName val="SUM14ZC1"/>
      <sheetName val="Sheet2"/>
      <sheetName val="UPPER BLOCK"/>
      <sheetName val="假设"/>
      <sheetName val="HDa16"/>
      <sheetName val="Restate"/>
      <sheetName val="Q4 CURRENCY"/>
      <sheetName val="Funnel"/>
      <sheetName val="Leap PO Std."/>
      <sheetName val="Quantum PO Std"/>
      <sheetName val="Summary"/>
      <sheetName val="master PO"/>
      <sheetName val="Table"/>
      <sheetName val="NCAB"/>
      <sheetName val="produccion"/>
      <sheetName val="produccion Nov"/>
      <sheetName val="Oct Production"/>
      <sheetName val="Oct FW42 BaaN"/>
      <sheetName val="Quantum Stds 12-3-01"/>
      <sheetName val="Quantum Stds prev"/>
      <sheetName val="FP"/>
      <sheetName val="Time Dimension Lookup"/>
      <sheetName val="FY03CostStructure"/>
      <sheetName val="审核总览"/>
      <sheetName val="MCS"/>
      <sheetName val="분리멀티형"/>
      <sheetName val="Av.Measures"/>
      <sheetName val="costos fw 52"/>
      <sheetName val="FC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8+4 VS 4+8"/>
      <sheetName val="Original"/>
      <sheetName val="Unidades"/>
      <sheetName val="Importe"/>
      <sheetName val="Mezcla"/>
      <sheetName val="Safety _ P_A"/>
      <sheetName val="HTP 2001"/>
      <sheetName val="Funnel"/>
      <sheetName val="MCS"/>
      <sheetName val="FP"/>
      <sheetName val="Time Dimension Lookup"/>
      <sheetName val="审核总览"/>
      <sheetName val="COS1"/>
      <sheetName val="FY03CostStructure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LL2"/>
      <sheetName val="公司"/>
      <sheetName val="工厂"/>
      <sheetName val="经营体"/>
      <sheetName val="供应商"/>
      <sheetName val="3D ASPIRE Table"/>
      <sheetName val="LOV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Table"/>
      <sheetName val="costos fw 52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heet1"/>
      <sheetName val="Q4 CURRENCY"/>
      <sheetName val="Basic PMM"/>
      <sheetName val="Full PMM"/>
      <sheetName val="72HX"/>
      <sheetName val="75EX"/>
      <sheetName val="72HY"/>
      <sheetName val="75EY"/>
      <sheetName val="spp"/>
      <sheetName val="ＴＦ関連Ｐｒｊ日程表"/>
      <sheetName val="k-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WIBLE"/>
      <sheetName val="公司"/>
      <sheetName val="工厂"/>
      <sheetName val="经营体"/>
      <sheetName val="供应商"/>
      <sheetName val="LOV"/>
      <sheetName val="3D ASPIRE Table"/>
      <sheetName val="DIO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Funnel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ull HP Wide"/>
      <sheetName val="Pull All SFs"/>
      <sheetName val="Setup"/>
      <sheetName val="Sales Seasonality by Month"/>
      <sheetName val="source"/>
      <sheetName val="B"/>
      <sheetName val="2-Incumbents"/>
      <sheetName val="Orders by Product Line_May"/>
      <sheetName val="MENU"/>
      <sheetName val="Q4 CURRENCY"/>
      <sheetName val="Instructions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Sheet3"/>
      <sheetName val="Comet Q202 Flash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PO File 2002"/>
      <sheetName val="PO File 2002 Final"/>
      <sheetName val="costos fw 52"/>
      <sheetName val="produccion"/>
      <sheetName val="produccion Nov"/>
      <sheetName val="Oct Production"/>
      <sheetName val="Oct FW42 BaaN"/>
      <sheetName val="Quantum Stds 12-3-01"/>
      <sheetName val="Quantum Stds prev"/>
      <sheetName val="NEW003"/>
      <sheetName val="Spec"/>
      <sheetName val="Sales Units (3)"/>
      <sheetName val="评价矩阵"/>
      <sheetName val="数据输入"/>
      <sheetName val="SPals"/>
      <sheetName val="Summary Data"/>
      <sheetName val="Total Financials"/>
      <sheetName val="hiddenOptionsSheet"/>
      <sheetName val="Consolidated NEW"/>
      <sheetName val="p and l"/>
      <sheetName val="Restate"/>
      <sheetName val="Planet_Ame"/>
      <sheetName val="Planet_AP"/>
      <sheetName val="Planet_EMEA"/>
      <sheetName val="Planet_OG"/>
      <sheetName val="Planet_WW"/>
      <sheetName val="面积指标"/>
      <sheetName val="投资估算表"/>
      <sheetName val="List"/>
      <sheetName val="產品基本信息"/>
      <sheetName val="Index"/>
      <sheetName val="MC3(main)"/>
      <sheetName val="MC1"/>
      <sheetName val="10. Thermal Limiter Test"/>
      <sheetName val="spp"/>
      <sheetName val="Foams"/>
      <sheetName val="Grid"/>
      <sheetName val="目标体系横轴矩阵"/>
      <sheetName val="未闭环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公司"/>
      <sheetName val="工厂"/>
      <sheetName val="经营体"/>
      <sheetName val="供应商"/>
      <sheetName val="LOV"/>
      <sheetName val="APJSum"/>
      <sheetName val="AmeSum"/>
      <sheetName val="EMEASum"/>
      <sheetName val="HPCoSum"/>
      <sheetName val="OGSum"/>
      <sheetName val="WWSum"/>
      <sheetName val="MCS"/>
      <sheetName val="FY03CostStructure"/>
      <sheetName val="LRR Summary"/>
      <sheetName val="PLALL"/>
      <sheetName val="COS1"/>
      <sheetName val="Q4 CURRENCY"/>
      <sheetName val="PL1"/>
      <sheetName val="분리멀티형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Funnel"/>
      <sheetName val="Safety _ P_A"/>
      <sheetName val="评价矩阵"/>
      <sheetName val="数据输入"/>
      <sheetName val="Dates"/>
      <sheetName val="spp"/>
      <sheetName val="costos fw 52"/>
      <sheetName val="EPR"/>
      <sheetName val="VSAMS Summary"/>
      <sheetName val="Glossary"/>
      <sheetName val="审核总览"/>
      <sheetName val="5+7 plan"/>
      <sheetName val="NEW003"/>
      <sheetName val="Original"/>
      <sheetName val="FCG"/>
      <sheetName val="Chart"/>
      <sheetName val="NCAB"/>
      <sheetName val="72HX"/>
      <sheetName val="75EX"/>
      <sheetName val="72HY"/>
      <sheetName val="75EY"/>
      <sheetName val="Sheet2"/>
      <sheetName val="Foams"/>
      <sheetName val="Grid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FP"/>
      <sheetName val="Time Dimension Lookup"/>
      <sheetName val="产品"/>
      <sheetName val="AmeSum"/>
      <sheetName val="3D ASPIRE Table"/>
      <sheetName val="APJSum"/>
      <sheetName val="EMEASum"/>
      <sheetName val="HPCoSum"/>
      <sheetName val="OGSum"/>
      <sheetName val="WWSum"/>
      <sheetName val="Meas Acceptance Template"/>
      <sheetName val="Batch Comparison Template"/>
      <sheetName val="Meas Indv Template"/>
      <sheetName val="审核总览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公司"/>
      <sheetName val="工厂"/>
      <sheetName val="经营体"/>
      <sheetName val="供应商"/>
      <sheetName val="QC APPROVE SHEET"/>
      <sheetName val="Chart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PS-SUN-005"/>
      <sheetName val="ANALISIS"/>
      <sheetName val="Original"/>
      <sheetName val="Raw materials"/>
      <sheetName val="Total Financials"/>
      <sheetName val="XL4Poppy"/>
      <sheetName val="Foams"/>
      <sheetName val="Refrigerants"/>
      <sheetName val="Instructions"/>
      <sheetName val="Safety _ P_A"/>
      <sheetName val="Grafvta00 (2)"/>
      <sheetName val="01_宏命令库"/>
      <sheetName val="產品基本信息"/>
      <sheetName val="produccion"/>
      <sheetName val="produccion Nov"/>
      <sheetName val="Oct Production"/>
      <sheetName val="Oct FW42 BaaN"/>
      <sheetName val="Quantum Stds 12-3-01"/>
      <sheetName val="Quantum Stds prev"/>
      <sheetName val="NVA-300T返品リスト"/>
      <sheetName val="Sheet2"/>
      <sheetName val="目标体系横轴矩阵"/>
      <sheetName val="Tables"/>
      <sheetName val="Q4 CURRENCY"/>
      <sheetName val="4 审核发现描述"/>
      <sheetName val="Restate"/>
      <sheetName val="自制件材料价格"/>
      <sheetName val="Table"/>
      <sheetName val="5+7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5+7 plan"/>
      <sheetName val="GtosSept"/>
      <sheetName val="Mabe 2002"/>
      <sheetName val="scrap"/>
      <sheetName val="budget"/>
      <sheetName val="30MM plan"/>
      <sheetName val="GEA OP 37"/>
      <sheetName val="Mabe Non Material Cost"/>
      <sheetName val="Hoja1"/>
      <sheetName val="Summary 2"/>
      <sheetName val="summary"/>
      <sheetName val="Hoja2"/>
      <sheetName val="Hoja3"/>
      <sheetName val="Sheet1"/>
      <sheetName val="Original"/>
      <sheetName val="Table"/>
      <sheetName val="MCS"/>
      <sheetName val="FP"/>
      <sheetName val="Time Dimension Lookup"/>
      <sheetName val="审核总览"/>
      <sheetName val="Planet_Ame"/>
      <sheetName val="Planet_AP"/>
      <sheetName val="Planet_EMEA"/>
      <sheetName val="Planet_OG"/>
      <sheetName val="Planet_WW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ec"/>
      <sheetName val="spp"/>
      <sheetName val="Oct FW42 BaaN for G-Line"/>
      <sheetName val="po list"/>
      <sheetName val="GE 2001"/>
      <sheetName val="HTP 2001"/>
      <sheetName val="SUM14ZC1"/>
      <sheetName val="Sheet2"/>
      <sheetName val="AmeSum"/>
      <sheetName val="Index"/>
      <sheetName val="10. Thermal Limiter Test"/>
      <sheetName val="Funnel"/>
      <sheetName val="FCG"/>
      <sheetName val="NEW003"/>
      <sheetName val="분리멀티형"/>
      <sheetName val="tables"/>
      <sheetName val="数据输入"/>
      <sheetName val="行动计划"/>
      <sheetName val="LRR Summary"/>
      <sheetName val="产品"/>
      <sheetName val="產品基本信息"/>
      <sheetName val="costos fw 52"/>
      <sheetName val="URBANO P EST"/>
      <sheetName val="Comet Q202 Flash"/>
      <sheetName val="PLALL"/>
      <sheetName val="produccion"/>
      <sheetName val="produccion Nov"/>
      <sheetName val="Oct Production"/>
      <sheetName val="Oct FW42 BaaN"/>
      <sheetName val="Quantum Stds 12-3-01"/>
      <sheetName val="Quantum Stds prev"/>
      <sheetName val="Grafvta00 (2)"/>
      <sheetName val="Foams"/>
      <sheetName val="Gr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ase"/>
      <sheetName val="VIP"/>
      <sheetName val="Compressor"/>
      <sheetName val="Condenser"/>
      <sheetName val="Evaporator"/>
      <sheetName val="Energy"/>
      <sheetName val="Foams"/>
      <sheetName val="Class"/>
      <sheetName val="EnergyCalculator"/>
      <sheetName val="R134aProps"/>
      <sheetName val="Grid"/>
      <sheetName val="Time History"/>
      <sheetName val="Grid Behavior"/>
      <sheetName val="Grid Sim"/>
      <sheetName val="Slawek"/>
      <sheetName val="Validation"/>
      <sheetName val="Heatleak method_validation"/>
      <sheetName val="Ansys_setup"/>
      <sheetName val="VIP_validation_1x1"/>
      <sheetName val="VIP_validation_16x16"/>
      <sheetName val="VIP_8x16_CP16x16"/>
      <sheetName val="AP5_VIP"/>
      <sheetName val="5+7 plan"/>
      <sheetName val="FCG"/>
      <sheetName val="spp"/>
      <sheetName val="FP"/>
      <sheetName val="Time Dimension Lookup"/>
      <sheetName val="审核总览"/>
      <sheetName val="MCS"/>
      <sheetName val="Original"/>
      <sheetName val="Restat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FY03CostStructure"/>
      <sheetName val="abbr"/>
      <sheetName val="Q4 CURRENCY"/>
      <sheetName val="Table"/>
      <sheetName val="评价矩阵"/>
      <sheetName val="数据输入"/>
      <sheetName val="NEW003"/>
      <sheetName val="분리멀티형"/>
      <sheetName val="Spec"/>
      <sheetName val="Quantum Stds 12-4-01"/>
      <sheetName val="Raw materials"/>
      <sheetName val="Refrigerants"/>
      <sheetName val="Index"/>
      <sheetName val="10. Thermal Limiter Test"/>
      <sheetName val="LRR Summary"/>
      <sheetName val="行动计划"/>
      <sheetName val="NCAB"/>
      <sheetName val="produccion"/>
      <sheetName val="Oct FW42 BaaN for G-Line"/>
      <sheetName val="produccion Nov"/>
      <sheetName val="Oct Production"/>
      <sheetName val="Oct FW42 BaaN"/>
      <sheetName val="Quantum Stds 12-3-01"/>
      <sheetName val="Quantum Stds prev"/>
      <sheetName val="產品基本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ompressor"/>
      <sheetName val="Refrigerants"/>
      <sheetName val="Foams"/>
      <sheetName val="notes"/>
      <sheetName val="SxS Polar Base"/>
      <sheetName val="SxS Polar 25.75"/>
      <sheetName val="SxS Polar 26.75"/>
      <sheetName val="SxS Polar 27.75"/>
      <sheetName val="SxS Polar 28.75"/>
      <sheetName val="Chart Data"/>
      <sheetName val="Dimensions"/>
      <sheetName val="Chart2"/>
      <sheetName val="26P"/>
      <sheetName val="Sheet1"/>
      <sheetName val="Grid"/>
      <sheetName val="costos fw 52"/>
      <sheetName val="FP"/>
      <sheetName val="Time Dimension Lookup"/>
      <sheetName val="MCS"/>
      <sheetName val="72HX"/>
      <sheetName val="75EX"/>
      <sheetName val="Total Financials"/>
      <sheetName val="72HY"/>
      <sheetName val="75EY"/>
      <sheetName val="5+7 plan"/>
      <sheetName val="FY03CostStructure"/>
      <sheetName val="Q4 CURRENCY"/>
      <sheetName val="Kodiak SXS Road Map DEFINE FFFZ"/>
      <sheetName val="HTP 2001"/>
      <sheetName val="Funnel"/>
      <sheetName val="spp"/>
      <sheetName val="Original"/>
      <sheetName val="Safety _ P_A"/>
      <sheetName val="Summary Data"/>
      <sheetName val="数据输入"/>
      <sheetName val="行动计划"/>
      <sheetName val="FCG"/>
      <sheetName val="k-line"/>
      <sheetName val="Grafvta00 (2)"/>
      <sheetName val="Index"/>
      <sheetName val="10. Thermal Limiter Test"/>
      <sheetName val="產品基本信息"/>
      <sheetName val="Oct FW42 BaaN for G-Line"/>
      <sheetName val="po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Grafvta00 (2)"/>
      <sheetName val="Grafvta00"/>
      <sheetName val="Grafvta00 (3)"/>
      <sheetName val="Foams"/>
      <sheetName val="Refrigerants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Table"/>
      <sheetName val="FP"/>
      <sheetName val="Time Dimension Lookup"/>
      <sheetName val="Quantum Stds 12-4-01"/>
      <sheetName val="Raw materials"/>
      <sheetName val="FY03CostStructure"/>
      <sheetName val="Grid"/>
      <sheetName val="Chart"/>
      <sheetName val="Spec"/>
      <sheetName val="abbr"/>
      <sheetName val="NEW003"/>
      <sheetName val="Safety _ P_A"/>
      <sheetName val="costos fw 52"/>
      <sheetName val="LOV"/>
      <sheetName val="產品基本信息"/>
      <sheetName val="Sheet1"/>
      <sheetName val="Q4 CURRENCY"/>
      <sheetName val="GRAFVTAMEX"/>
      <sheetName val="Launch Costs TMNF"/>
      <sheetName val="April Antonio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Total Financials"/>
      <sheetName val="评价矩阵"/>
      <sheetName val="数据输入"/>
      <sheetName val="Original"/>
      <sheetName val="Instructions"/>
      <sheetName val="HTP 2001"/>
      <sheetName val="Funnel"/>
      <sheetName val="产品"/>
      <sheetName val="GE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Quantum Stds"/>
      <sheetName val="Oct FW42 BaaN for G-Line"/>
      <sheetName val="Master"/>
      <sheetName val="23"/>
      <sheetName val="25"/>
      <sheetName val="27"/>
      <sheetName val="29"/>
      <sheetName val="Fleet Deltas"/>
      <sheetName val="2000-23"/>
      <sheetName val="2000-25"/>
      <sheetName val="2000-27"/>
      <sheetName val="2000-29"/>
      <sheetName val="Add'l Electronics"/>
      <sheetName val="Vs wo Electronics"/>
      <sheetName val="k-line"/>
      <sheetName val="Grafvta00 (2)"/>
      <sheetName val="Foams"/>
      <sheetName val="Grid"/>
      <sheetName val="Original"/>
      <sheetName val="spp"/>
      <sheetName val="FP"/>
      <sheetName val="Time Dimension Lookup"/>
      <sheetName val="URBANO P EST"/>
      <sheetName val="Comet Q202 Flash"/>
      <sheetName val="审核总览"/>
      <sheetName val="Refrigerants"/>
      <sheetName val="abbr"/>
      <sheetName val="Table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產品基本信息"/>
      <sheetName val="costos fw 52"/>
      <sheetName val="NEW003"/>
      <sheetName val="FCG"/>
      <sheetName val="produccion"/>
      <sheetName val="produccion Nov"/>
      <sheetName val="Oct Production"/>
      <sheetName val="Oct FW42 BaaN"/>
      <sheetName val="Quantum Stds 12-3-01"/>
      <sheetName val="Quantum Stds prev"/>
      <sheetName val="01_宏命令库"/>
      <sheetName val="5+7 plan"/>
      <sheetName val="SUM14ZC1"/>
      <sheetName val="Q4 CURRENCY"/>
      <sheetName val="PO Pricing Model 11-15-01"/>
      <sheetName val="Leap PO Std."/>
      <sheetName val="Quantum PO Std"/>
      <sheetName val="master PO"/>
      <sheetName val="GE 2001"/>
      <sheetName val="HTP 2001"/>
      <sheetName val="Index"/>
      <sheetName val="MC3(main)"/>
      <sheetName val="MC1"/>
      <sheetName val="10. Thermal Limiter Test"/>
      <sheetName val="Planet_Ame"/>
      <sheetName val="Planet_AP"/>
      <sheetName val="Planet_EMEA"/>
      <sheetName val="Planet_OG"/>
      <sheetName val="Planet_WW"/>
      <sheetName val="QC APPROVE SHEET"/>
      <sheetName val="评价矩阵"/>
      <sheetName val="数据输入"/>
      <sheetName val="Restate"/>
      <sheetName val="行动计划"/>
      <sheetName val="po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July BaaN"/>
      <sheetName val="Aug BaaN"/>
      <sheetName val="Sep BaaN"/>
      <sheetName val="July"/>
      <sheetName val="Aug"/>
      <sheetName val="Sep"/>
      <sheetName val="Oct FW42 BaaN"/>
      <sheetName val="po prices"/>
      <sheetName val="Oct Production"/>
      <sheetName val="fw44 baan"/>
      <sheetName val="Oct FW42 BaaN for mat"/>
      <sheetName val="Oct FW42 BaaN for G-Line"/>
      <sheetName val="Quantum Stds"/>
      <sheetName val="details"/>
      <sheetName val="po list"/>
      <sheetName val="material summary"/>
      <sheetName val="arex1"/>
      <sheetName val="2002"/>
      <sheetName val="Hoja1"/>
      <sheetName val="W721"/>
      <sheetName val="Foams"/>
      <sheetName val="Refrigerants"/>
      <sheetName val="Q4 CURRENCY"/>
      <sheetName val="Materials Standard to Standard "/>
      <sheetName val="costos fw 52"/>
      <sheetName val="Table"/>
      <sheetName val="自制件材料价格"/>
      <sheetName val="XL4Poppy"/>
      <sheetName val="审核总览"/>
      <sheetName val="Grafvta00 (2)"/>
      <sheetName val="產品基本信息"/>
      <sheetName val="spp"/>
      <sheetName val="产品"/>
      <sheetName val="FCG"/>
      <sheetName val="01_宏命令库"/>
      <sheetName val="Sheet1"/>
      <sheetName val="Original"/>
      <sheetName val="ＴＦ関連Ｐｒｊ日程表"/>
      <sheetName val="HTP 2001"/>
      <sheetName val="Funnel"/>
      <sheetName val="Grid"/>
      <sheetName val="NEW003"/>
      <sheetName val="produccion"/>
      <sheetName val="produccion Nov"/>
      <sheetName val="Quantum Stds 12-3-01"/>
      <sheetName val="Quantum Stds prev"/>
      <sheetName val="Spec"/>
      <sheetName val="评价矩阵"/>
      <sheetName val="数据输入"/>
      <sheetName val="Instructions"/>
      <sheetName val="Index"/>
      <sheetName val="10. Thermal Limiter Test"/>
      <sheetName val="LRR Summary"/>
      <sheetName val="行动计划"/>
      <sheetName val="企业表一"/>
      <sheetName val="M-5C"/>
      <sheetName val="M-5A"/>
      <sheetName val="SUM14ZC1"/>
      <sheetName val="GE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FW 46"/>
      <sheetName val="HTP 2001"/>
      <sheetName val="GE 2001"/>
      <sheetName val="REQ"/>
      <sheetName val="MODELS"/>
      <sheetName val="TOOLS"/>
      <sheetName val="SCHED (6)"/>
      <sheetName val="SCHED (5)"/>
      <sheetName val="SCHED (4)"/>
      <sheetName val="SCHED (3)"/>
      <sheetName val="SCHED (2)"/>
      <sheetName val="SCHED"/>
      <sheetName val="NO COLOR"/>
      <sheetName val="PLATAFORMA"/>
      <sheetName val="ANALISIS"/>
      <sheetName val="CALENDARIO"/>
      <sheetName val="Oct FW42 BaaN for G-Line"/>
      <sheetName val="po list"/>
      <sheetName val="Grafvta00 (2)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spp"/>
      <sheetName val=""/>
      <sheetName val="Sheet3"/>
      <sheetName val="MCS"/>
      <sheetName val="产品"/>
      <sheetName val="FY03CostStructure"/>
      <sheetName val="LOV"/>
      <sheetName val="Original"/>
      <sheetName val="5+7 plan"/>
      <sheetName val="3D ASPIRE Table"/>
      <sheetName val="Foams"/>
      <sheetName val="Refrigerants"/>
      <sheetName val="NEW003"/>
      <sheetName val="PLALL"/>
      <sheetName val="분리멀티형"/>
      <sheetName val="Table"/>
      <sheetName val="Funnel"/>
      <sheetName val="Batch Comparison Template"/>
      <sheetName val="Stats Graph Template"/>
      <sheetName val="SUM14ZC1"/>
      <sheetName val="Spec"/>
      <sheetName val="Bitacora TMNF jun-ago1"/>
      <sheetName val="评价矩阵"/>
      <sheetName val="数据输入"/>
      <sheetName val="PO File 2002"/>
      <sheetName val="PO File 2002 Final"/>
      <sheetName val="Safety _ P_A"/>
      <sheetName val="审核总览"/>
      <sheetName val="01_宏命令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PITS_Form"/>
      <sheetName val="Sheet3"/>
      <sheetName val="Sheet5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HEPLAN"/>
      <sheetName val="THEPLAN.XLS"/>
      <sheetName val="GE 2001"/>
      <sheetName val="HTP 2001"/>
      <sheetName val="Oct FW42 BaaN for G-Line"/>
      <sheetName val="Q4 CURRENCY"/>
      <sheetName val="Original"/>
      <sheetName val="costos fw 52"/>
      <sheetName val="po list"/>
      <sheetName val="MCS"/>
      <sheetName val="Funnel"/>
      <sheetName val="Foams"/>
      <sheetName val="Grid"/>
      <sheetName val="72HX"/>
      <sheetName val="75EX"/>
      <sheetName val="Total Financials"/>
      <sheetName val="72HY"/>
      <sheetName val="75EY"/>
      <sheetName val="Spec"/>
      <sheetName val="Sheet2"/>
      <sheetName val="FP"/>
      <sheetName val="Time Dimension Lookup"/>
      <sheetName val="评价矩阵"/>
      <sheetName val="数据输入"/>
      <sheetName val="PO File 2002"/>
      <sheetName val="PO File 2002 Final"/>
      <sheetName val="Grafvta00 (2)"/>
      <sheetName val="PLALL"/>
      <sheetName val="분리멀티형"/>
      <sheetName val="01_宏命令库"/>
      <sheetName val="Sales Units (3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ervice - Parts Change Form"/>
      <sheetName val="Oct FW42 BaaN for G-Line"/>
      <sheetName val="po list"/>
      <sheetName val="HTP 2001"/>
      <sheetName val="Funnel"/>
      <sheetName val="Q4 CURRENC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Spec"/>
      <sheetName val="SPals"/>
      <sheetName val="GE 2001"/>
      <sheetName val="Safety _ P_A"/>
      <sheetName val="PO File 2002"/>
      <sheetName val="PO File 2002 Final"/>
      <sheetName val="LRR Summary"/>
      <sheetName val="行动计划"/>
      <sheetName val="Index"/>
      <sheetName val="10. Thermal Limiter Test"/>
      <sheetName val="분리멀티형"/>
    </sheetNames>
    <definedNames>
      <definedName name="grey"/>
      <definedName name="whi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productividad"/>
      <sheetName val="Original"/>
      <sheetName val="Sales Units"/>
      <sheetName val="Sales Units (2)"/>
      <sheetName val="Sales Units (3)"/>
      <sheetName val="Net Sales"/>
      <sheetName val="Net Sales (2)"/>
      <sheetName val="Net Sales (3)"/>
      <sheetName val="Mezcla"/>
      <sheetName val="Mezcla (2)"/>
      <sheetName val="VARFORMA"/>
      <sheetName val="VARFORMA (2)"/>
      <sheetName val="VARIAC"/>
      <sheetName val="Sheet1"/>
      <sheetName val="GE 2001"/>
      <sheetName val="HTP 2001"/>
      <sheetName val="Funnel"/>
      <sheetName val="Q4 CURRENCY"/>
      <sheetName val="05MAYNAC4+8AJUSTE"/>
      <sheetName val="Table"/>
      <sheetName val="k-line"/>
      <sheetName val="Launch Costs TMNF"/>
      <sheetName val="April Antonio"/>
      <sheetName val="Instructions"/>
      <sheetName val="MCS"/>
      <sheetName val="Oct FW42 BaaN for G-Line"/>
      <sheetName val="po list"/>
      <sheetName val="公司"/>
      <sheetName val="工厂"/>
      <sheetName val="经营体"/>
      <sheetName val="供应商"/>
      <sheetName val="Foams"/>
      <sheetName val="Refrigerants"/>
      <sheetName val="Safety _ P_A"/>
      <sheetName val="FY03CostStructure"/>
      <sheetName val="3D ASPIRE Table"/>
      <sheetName val="Spec"/>
      <sheetName val="FP"/>
      <sheetName val="Time Dimension Lookup"/>
      <sheetName val="產品基本信息"/>
      <sheetName val="Kautex 4WD St.IV P&amp;D"/>
      <sheetName val="Sachs FL WHL"/>
      <sheetName val="SPals"/>
      <sheetName val="数据输入"/>
      <sheetName val="UPPER BLOCK"/>
      <sheetName val="假设"/>
      <sheetName val="HDa16"/>
      <sheetName val="FCG"/>
    </sheetNames>
    <definedNames>
      <definedName name="drawing_toolba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NEW003"/>
      <sheetName val="FCG"/>
      <sheetName val="LRR Summary"/>
      <sheetName val="Spec"/>
      <sheetName val="Meas Acceptance Template"/>
      <sheetName val="Batch Comparison Template"/>
      <sheetName val="Meas Indv Template"/>
      <sheetName val="ROTARY"/>
      <sheetName val="公司"/>
      <sheetName val="工厂"/>
      <sheetName val="经营体"/>
      <sheetName val="供应商"/>
      <sheetName val="AmeSum"/>
      <sheetName val="GE 2001"/>
      <sheetName val="HTP 2001"/>
      <sheetName val="Oct FW42 BaaN for G-Line"/>
      <sheetName val="po list"/>
      <sheetName val="SUM14ZC1"/>
      <sheetName val="Original"/>
      <sheetName val="产品"/>
      <sheetName val="FP"/>
      <sheetName val="Time Dimension Lookup"/>
      <sheetName val="Sheet1"/>
      <sheetName val="spp"/>
      <sheetName val="costos fw 52"/>
      <sheetName val="Funnel"/>
      <sheetName val="未闭环"/>
      <sheetName val="Sheet2"/>
      <sheetName val="Q4 CURRENCY"/>
      <sheetName val="数据输入"/>
      <sheetName val="行动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公司"/>
      <sheetName val="工厂"/>
      <sheetName val="经营体"/>
      <sheetName val="供应商"/>
      <sheetName val="相关参数"/>
      <sheetName val="UPPER BLOCK"/>
      <sheetName val="HDa16"/>
      <sheetName val="Sales Units (3)"/>
      <sheetName val="聘用明细信息(工人)导入模版20100401制造中心11"/>
      <sheetName val="Safety _ P_A"/>
      <sheetName val="Q4 CURRENCY"/>
      <sheetName val="Original"/>
      <sheetName val="produccion"/>
      <sheetName val="k-line"/>
      <sheetName val="produccion Nov"/>
      <sheetName val="Oct Production"/>
      <sheetName val="Oct FW42 BaaN"/>
      <sheetName val="Quantum Stds 12-3-01"/>
      <sheetName val="Quantum Stds prev"/>
      <sheetName val="FCG"/>
      <sheetName val="Grafvta00 (2)"/>
      <sheetName val="Foams"/>
      <sheetName val="Grid"/>
      <sheetName val="Spec"/>
      <sheetName val="spp"/>
      <sheetName val="Restate"/>
      <sheetName val="自制件材料价格"/>
      <sheetName val="XL4Popp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NEW003"/>
      <sheetName val="Index"/>
      <sheetName val="10. Thermal Limiter Test"/>
      <sheetName val="Time Dimension Lookup"/>
      <sheetName val="Batch Comparison Template"/>
      <sheetName val="Stats Graph Template"/>
      <sheetName val="Histogram"/>
      <sheetName val="분리멀티형"/>
      <sheetName val="未闭环"/>
      <sheetName val="Comet ASPIRE"/>
      <sheetName val="Comet Sequential"/>
      <sheetName val="Comet yoy"/>
      <sheetName val="GE 2001"/>
      <sheetName val="HTP 2001"/>
      <sheetName val="评价矩阵"/>
      <sheetName val="数据输入"/>
      <sheetName val="LOV"/>
      <sheetName val="產品基本信息"/>
      <sheetName val="Funnel"/>
      <sheetName val="假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PAC"/>
      <sheetName val="인버터"/>
      <sheetName val="신냉매"/>
      <sheetName val="창문형(M_PJ)"/>
      <sheetName val="중국향0426오후)"/>
      <sheetName val="comp"/>
      <sheetName val="Q4 CURRENCY"/>
      <sheetName val="公司"/>
      <sheetName val="工厂"/>
      <sheetName val="经营体"/>
      <sheetName val="供应商"/>
      <sheetName val="Linearity"/>
      <sheetName val="02년압축기개발(0426)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Dates"/>
      <sheetName val="Spec"/>
      <sheetName val="EPR"/>
      <sheetName val="VSAMS Summary"/>
      <sheetName val="Glossary"/>
      <sheetName val="NEW003"/>
      <sheetName val="SPals"/>
      <sheetName val="Sheet1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LOV"/>
      <sheetName val="Original"/>
      <sheetName val="k-line"/>
      <sheetName val="5+7 plan"/>
      <sheetName val="UPPER BLOCK"/>
      <sheetName val="假设"/>
      <sheetName val="HDa16"/>
      <sheetName val="MCS"/>
      <sheetName val="Sales Units (3)"/>
      <sheetName val="Foams"/>
      <sheetName val="Grid"/>
      <sheetName val="costos fw 52"/>
      <sheetName val="评价矩阵"/>
      <sheetName val="数据输入"/>
      <sheetName val="Sheet2"/>
      <sheetName val="Restate"/>
      <sheetName val="LRR Summary"/>
      <sheetName val="行动计划"/>
      <sheetName val="Launch Costs TMNF"/>
      <sheetName val="April Anton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公司"/>
      <sheetName val="工厂"/>
      <sheetName val="经营体"/>
      <sheetName val="供应商"/>
      <sheetName val="3D ASPIRE Tabl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UPPER BLOCK"/>
      <sheetName val="HDa16"/>
      <sheetName val="审核总览"/>
      <sheetName val="Sheet1"/>
      <sheetName val="Original"/>
      <sheetName val="FCG"/>
      <sheetName val="HTP 2001"/>
      <sheetName val="Funnel"/>
      <sheetName val="Q4 CURRENCY"/>
      <sheetName val="2010E2E预算模板"/>
      <sheetName val="LOV"/>
      <sheetName val="AmeSum"/>
      <sheetName val="Comet ASPIRE"/>
      <sheetName val="Comet Sequential"/>
      <sheetName val="Comet yoy"/>
      <sheetName val="FY03CostStructure"/>
      <sheetName val="项目日程安排"/>
      <sheetName val="Instructions"/>
      <sheetName val="Rates"/>
      <sheetName val="Panel"/>
      <sheetName val="Administrative"/>
      <sheetName val="B"/>
      <sheetName val="Erection"/>
      <sheetName val="KeyData"/>
      <sheetName val="Sheet2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costos fw 52"/>
      <sheetName val="tables"/>
      <sheetName val="9100-PO"/>
      <sheetName val="Comet Q202 Flash"/>
      <sheetName val="Summary Data"/>
      <sheetName val="abbr"/>
      <sheetName val="Sales Units (3)"/>
      <sheetName val="Leap PO Std."/>
      <sheetName val="Quantum PO Std"/>
      <sheetName val="master PO"/>
      <sheetName val="Oct FW42 BaaN for G-Line"/>
      <sheetName val="분리멀티형"/>
      <sheetName val="Spec"/>
      <sheetName val="Quantum Stds 12-4-01"/>
      <sheetName val="Raw materials"/>
      <sheetName val="MCS"/>
      <sheetName val="Time Dimension Lookup"/>
      <sheetName val="评价矩阵"/>
      <sheetName val="数据输入"/>
      <sheetName val="Foams"/>
      <sheetName val="Refrigerants"/>
      <sheetName val="produccion"/>
      <sheetName val="produccion Nov"/>
      <sheetName val="Oct Production"/>
      <sheetName val="Oct FW42 BaaN"/>
      <sheetName val="Quantum Stds 12-3-01"/>
      <sheetName val="Quantum Stds prev"/>
      <sheetName val="Grid"/>
      <sheetName val="Launch Costs TMNF"/>
      <sheetName val="April Antonio"/>
      <sheetName val="Grafvta00 (2)"/>
      <sheetName val="k-line"/>
      <sheetName val="01_宏命令库"/>
      <sheetName val="Safety _ P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분리멀티형"/>
      <sheetName val="인버터"/>
      <sheetName val="신냉매"/>
      <sheetName val="PAC"/>
      <sheetName val="창문형"/>
      <sheetName val="R-COMP"/>
      <sheetName val="중국향"/>
      <sheetName val="모델별 COMP"/>
      <sheetName val="Funne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gr &amp; r-var"/>
      <sheetName val="Chart"/>
      <sheetName val="Instructions"/>
      <sheetName val="UPPER BLOCK"/>
      <sheetName val="假设"/>
      <sheetName val="Sales Units (3)"/>
      <sheetName val="Spec"/>
      <sheetName val="Leap PO Std."/>
      <sheetName val="Quantum PO Std"/>
      <sheetName val="master PO"/>
      <sheetName val="Oct FW42 BaaN for G-Line"/>
      <sheetName val="Launch Costs TMNF"/>
      <sheetName val="April Antonio"/>
      <sheetName val="GE 2001"/>
      <sheetName val="HTP 2001"/>
      <sheetName val="produccion"/>
      <sheetName val="Q4 CURRENCY"/>
      <sheetName val="produccion Nov"/>
      <sheetName val="Oct Production"/>
      <sheetName val="Oct FW42 BaaN"/>
      <sheetName val="Quantum Stds 12-3-01"/>
      <sheetName val="Quantum Stds prev"/>
      <sheetName val="Original"/>
      <sheetName val="FCG"/>
      <sheetName val="数据输入"/>
      <sheetName val="MC3(main)"/>
      <sheetName val="MC1"/>
      <sheetName val="评价矩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June BaaN"/>
      <sheetName val="April Antonio"/>
      <sheetName val="May BaaN"/>
      <sheetName val="Launch costs SxS"/>
      <sheetName val="Launch Costs TMNF"/>
      <sheetName val="april Dante"/>
      <sheetName val="k-line"/>
      <sheetName val="Sales Units (3)"/>
      <sheetName val="FCG"/>
      <sheetName val="Safety _ P_A"/>
      <sheetName val="Q4 CURRENCY"/>
      <sheetName val="AR Signature Page"/>
      <sheetName val="produccion"/>
      <sheetName val="produccion Nov"/>
      <sheetName val="Oct Production"/>
      <sheetName val="Oct FW42 BaaN"/>
      <sheetName val="Quantum Stds 12-3-01"/>
      <sheetName val="Quantum Stds prev"/>
      <sheetName val="분리멀티형"/>
      <sheetName val="审核总览"/>
      <sheetName val="5+7 plan"/>
      <sheetName val="Spec"/>
      <sheetName val="FP"/>
      <sheetName val="COS1"/>
      <sheetName val="Sheet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Oct FW42 BaaN for G-Line"/>
      <sheetName val="po list"/>
      <sheetName val="GE 2001"/>
      <sheetName val="HTP 2001"/>
      <sheetName val="UPPER BLOCK"/>
      <sheetName val="假设"/>
      <sheetName val="HDa16"/>
      <sheetName val="Leap PO Std."/>
      <sheetName val="Quantum PO Std"/>
      <sheetName val="master PO"/>
      <sheetName val="Foams"/>
      <sheetName val="Grid"/>
      <sheetName val="spp"/>
      <sheetName val="数据输入"/>
      <sheetName val="行动计划"/>
      <sheetName val="ＴＦ関連Ｐｒｊ日程表"/>
      <sheetName val="Original"/>
      <sheetName val="Histogram"/>
      <sheetName val="Quantum Stds 12-4-01"/>
      <sheetName val="Raw materials"/>
      <sheetName val="Sheet3"/>
      <sheetName val="Grafvta00 (2)"/>
      <sheetName val="Funnel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Quantum PO Std"/>
      <sheetName val="Leap PO Std."/>
      <sheetName val="Hoja1 (3)"/>
      <sheetName val="master PO"/>
      <sheetName val="Launch Costs TMNF"/>
      <sheetName val="April Antonio"/>
      <sheetName val="UPPER BLOCK"/>
      <sheetName val="HDa16"/>
      <sheetName val="Sheet1"/>
      <sheetName val="Original"/>
      <sheetName val="FCG"/>
      <sheetName val="HTP 2001"/>
      <sheetName val="Funnel"/>
      <sheetName val="Basic PMM"/>
      <sheetName val="Full PMM"/>
      <sheetName val="k-line"/>
      <sheetName val="Oct FW42 BaaN for G-Line"/>
      <sheetName val="po list"/>
      <sheetName val="Sheet2"/>
      <sheetName val="Mabe PO vs GEA MASTER FILE FINA"/>
      <sheetName val="GE 2001"/>
      <sheetName val="Foams"/>
      <sheetName val="Grid"/>
      <sheetName val="Grafvta00 (2)"/>
      <sheetName val="假设"/>
      <sheetName val="5+7 plan"/>
      <sheetName val="Refrigerants"/>
      <sheetName val="#ofclose .xl"/>
      <sheetName val="분리멀티형"/>
      <sheetName val="PLALL"/>
      <sheetName val="FY03CostStructure"/>
      <sheetName val="Index"/>
      <sheetName val="10. Thermal Limiter Test"/>
      <sheetName val="Spec"/>
      <sheetName val="Tﾁｬｰﾄ"/>
      <sheetName val="FA-LISTING"/>
      <sheetName val="评价矩阵"/>
      <sheetName val="数据输入"/>
      <sheetName val="MC3(main)"/>
      <sheetName val="M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FY01 Actuals"/>
      <sheetName val="FY00 Restated"/>
      <sheetName val="FY01 Quota"/>
      <sheetName val="3D ASPIRE Table"/>
      <sheetName val="DIO"/>
      <sheetName val="A3"/>
      <sheetName val="Total Financials"/>
      <sheetName val="PLALL"/>
      <sheetName val="DATA"/>
      <sheetName val="资产负债表"/>
      <sheetName val="MCS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Pals"/>
      <sheetName val="审核总览"/>
      <sheetName val="Leap PO Std."/>
      <sheetName val="Quantum PO Std"/>
      <sheetName val="master PO"/>
      <sheetName val="敏感参数"/>
      <sheetName val=""/>
      <sheetName val="Comet ASPIRE"/>
      <sheetName val="Comet Sequential"/>
      <sheetName val="Comet yoy"/>
      <sheetName val="AmeSum"/>
      <sheetName val="產成品收發明細表5"/>
      <sheetName val="假设"/>
      <sheetName val="5+7 plan"/>
      <sheetName val="Original"/>
      <sheetName val="FCG"/>
      <sheetName val="Funnel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MENU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Q4 CURRENCY"/>
      <sheetName val="PLALL2"/>
      <sheetName val="CUSTOMER GROUP WISE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Calendar2008"/>
      <sheetName val="Company Info"/>
      <sheetName val="Curr"/>
      <sheetName val="Sheet1"/>
      <sheetName val="FX on 2121AP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dec05 pl"/>
      <sheetName val="Time Dimension Lookup"/>
      <sheetName val="Sheet51"/>
      <sheetName val="Item Type list"/>
      <sheetName val="Item Type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Index"/>
      <sheetName val="S-PARTS-XE"/>
      <sheetName val="total(F)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Tables"/>
      <sheetName val="sales_ebit act"/>
      <sheetName val="HDa16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Launch Costs TMNF"/>
      <sheetName val="April Antonio"/>
      <sheetName val="10. Thermal Limiter Test"/>
      <sheetName val="Table"/>
      <sheetName val="Restate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Refrigerants"/>
      <sheetName val="IO LIST"/>
      <sheetName val="Ass(SDMar-Apr)"/>
      <sheetName val="MENU "/>
      <sheetName val="Control"/>
      <sheetName val="ADJ - RATE"/>
      <sheetName val="seg_tool"/>
      <sheetName val="Cover"/>
      <sheetName val="2各类文件明细表 经适房"/>
      <sheetName val="面积指标"/>
      <sheetName val="F101"/>
      <sheetName val="2. PPR REVENUE APR10"/>
      <sheetName val="ASSLIST2.XLS"/>
      <sheetName val="Reprice Lookup"/>
      <sheetName val="Termination Dates clean"/>
      <sheetName val="W"/>
      <sheetName val="Original Stefan"/>
      <sheetName val="Company"/>
      <sheetName val="Related transaction accounts"/>
      <sheetName val="Collateral"/>
      <sheetName val="U1120"/>
      <sheetName val="Repayment Summary"/>
      <sheetName val="B"/>
      <sheetName val="H101(OK)"/>
      <sheetName val="K110"/>
      <sheetName val="G210"/>
      <sheetName val="O111"/>
      <sheetName val="assembly_r12 detail"/>
      <sheetName val="Parametri"/>
      <sheetName val="Source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EQUANT New"/>
      <sheetName val="5201.2004"/>
      <sheetName val="摊销表"/>
      <sheetName val="Oct FW42 BaaN for G-Line"/>
      <sheetName val="Material code"/>
      <sheetName val="Rented Equipment"/>
      <sheetName val="CBUGL"/>
      <sheetName val="14.04.03"/>
      <sheetName val="XL4Poppy"/>
      <sheetName val="现 金 流 量 表"/>
      <sheetName val="Sheet56"/>
      <sheetName val="Sheet53"/>
      <sheetName val="Grafvta00 (2)"/>
      <sheetName val="UPPER BLOCK"/>
      <sheetName val="集成灶项目保障预算"/>
      <sheetName val="분리멀티형"/>
      <sheetName val="k-line"/>
      <sheetName val="produccion"/>
      <sheetName val="produccion Nov"/>
      <sheetName val="Oct Production"/>
      <sheetName val="Oct FW42 BaaN"/>
      <sheetName val="Quantum Stds 12-3-01"/>
      <sheetName val="Quantum Stds prev"/>
      <sheetName val="HTP 2001"/>
      <sheetName val="未闭环"/>
      <sheetName val="GE 2001"/>
      <sheetName val="Safety _ P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MC3(main)"/>
      <sheetName val="MC1"/>
      <sheetName val="00TFMC1"/>
      <sheetName val="C3_N DC改造投資"/>
      <sheetName val="NEW003"/>
      <sheetName val="인원01"/>
      <sheetName val="名簿データ"/>
      <sheetName val="Sheet1"/>
      <sheetName val="Macro1old"/>
      <sheetName val="Spec"/>
      <sheetName val="분리멀티형"/>
      <sheetName val="GMI-Part &amp; tooling Cost rev.0"/>
      <sheetName val="C3_N_DC改造投資"/>
      <sheetName val="GMI-Part_&amp;_tooling_Cost_rev_0"/>
      <sheetName val="200P SHEET"/>
      <sheetName val="Table"/>
      <sheetName val="00年9月"/>
      <sheetName val="計算結果"/>
      <sheetName val="NCAB"/>
      <sheetName val="【資料】730改造投資"/>
      <sheetName val="ﾍﾞﾀﾘｽﾄ"/>
      <sheetName val="Fiel List"/>
      <sheetName val="RACK (CB)new"/>
      <sheetName val="email_address"/>
      <sheetName val="添付１"/>
      <sheetName val="4"/>
      <sheetName val="車体構成"/>
      <sheetName val="PARAMETRES"/>
      <sheetName val="DefectDetails"/>
      <sheetName val="CoilspringDetails"/>
      <sheetName val="BA (6)"/>
      <sheetName val="BE (6)"/>
      <sheetName val="7_2"/>
      <sheetName val="Input Oper.Lease"/>
      <sheetName val="P_NAME_DWG"/>
      <sheetName val="資料_700部品点数設定"/>
      <sheetName val="Sheet2"/>
      <sheetName val="SPCSheet"/>
      <sheetName val="Eng-NonEng"/>
      <sheetName val="DATA"/>
      <sheetName val="MASTER"/>
      <sheetName val="使用部品一覧(原紙) (2)"/>
      <sheetName val="Order"/>
      <sheetName val="県別ﾏﾙﾁ"/>
      <sheetName val="TABLE(LINE CODE)"/>
      <sheetName val="L123"/>
      <sheetName val="2004"/>
      <sheetName val="C3_N_DC改造投資1"/>
      <sheetName val="GMI-Part_&amp;_tooling_Cost_rev_01"/>
      <sheetName val="200P_SHEET"/>
      <sheetName val="Material"/>
      <sheetName val="ass'y 06-11'05"/>
      <sheetName val="ass'y 06-11'05 (2)"/>
      <sheetName val="HS HB NE dr 1"/>
      <sheetName val="TA009"/>
      <sheetName val="Threshold"/>
      <sheetName val="Expect Depre."/>
      <sheetName val="FA Movement YE09"/>
      <sheetName val="Stock Aging"/>
      <sheetName val="8974450390 CPK"/>
      <sheetName val="T_直取引売上データ"/>
      <sheetName val="GMIParttoolingCost"/>
      <sheetName val="STart"/>
      <sheetName val="QC APPROVE SHEET"/>
      <sheetName val="Item Code - Machine"/>
      <sheetName val="Fiel_List"/>
      <sheetName val="RACK_(CB)new"/>
      <sheetName val="C3_N_DC改造投資2"/>
      <sheetName val="GMI-Part_&amp;_tooling_Cost_rev_02"/>
      <sheetName val="200P_SHEET1"/>
      <sheetName val="Fiel_List1"/>
      <sheetName val="RACK_(CB)new1"/>
      <sheetName val="TNT F&amp;A 06Budget"/>
      <sheetName val="Japan Data（実）"/>
      <sheetName val="追浜（済）"/>
      <sheetName val="(sys)"/>
      <sheetName val="ディクショナリ"/>
      <sheetName val="ﾕｰｻﾞｰ設定"/>
      <sheetName val="Pln Pdt"/>
      <sheetName val="Sum 2016"/>
      <sheetName val="Sum 2015"/>
      <sheetName val="Jan-Dec'14"/>
      <sheetName val="FR管理工程図"/>
      <sheetName val="Model Price"/>
      <sheetName val="Location"/>
      <sheetName val="RT50 Part List by MKT 4-1-11"/>
      <sheetName val="มิ.ย.52"/>
      <sheetName val="CRITERIA2"/>
      <sheetName val="Macro1"/>
      <sheetName val="ELF"/>
      <sheetName val="Costing Assumptions"/>
      <sheetName val="Purchased Parts and Services"/>
      <sheetName val="sample (11)"/>
      <sheetName val="Input_Oper_Lease"/>
      <sheetName val="BA_(6)"/>
      <sheetName val="BE_(6)"/>
      <sheetName val="使用部品一覧(原紙)_(2)"/>
      <sheetName val="TABLE(LINE_CODE)"/>
      <sheetName val="DATA BASE"/>
      <sheetName val="(9.30) IP"/>
      <sheetName val="C3_N_DC改造投資3"/>
      <sheetName val="C3_N_DC改造投資4"/>
      <sheetName val="C3_N_DC改造投資5"/>
      <sheetName val="GMI-Part_&amp;_tooling_Cost_rev_03"/>
      <sheetName val="200P_SHEET2"/>
      <sheetName val="Fiel_List2"/>
      <sheetName val="BA_(6)1"/>
      <sheetName val="BE_(6)1"/>
      <sheetName val="Input_Oper_Lease1"/>
      <sheetName val="使用部品一覧(原紙)_(2)1"/>
      <sheetName val="TABLE(LINE_CODE)1"/>
      <sheetName val="C3_N_DC改造投資6"/>
      <sheetName val="GMI-Part_&amp;_tooling_Cost_rev_04"/>
      <sheetName val="200P_SHEET3"/>
      <sheetName val="Fiel_List3"/>
      <sheetName val="RACK_(CB)new2"/>
      <sheetName val="BA_(6)2"/>
      <sheetName val="BE_(6)2"/>
      <sheetName val="Input_Oper_Lease2"/>
      <sheetName val="使用部品一覧(原紙)_(2)2"/>
      <sheetName val="TABLE(LINE_CODE)2"/>
      <sheetName val="C3_N_DC改造投資7"/>
      <sheetName val="GMI-Part_&amp;_tooling_Cost_rev_05"/>
      <sheetName val="200P_SHEET4"/>
      <sheetName val="Fiel_List4"/>
      <sheetName val="RACK_(CB)new3"/>
      <sheetName val="BA_(6)3"/>
      <sheetName val="BE_(6)3"/>
      <sheetName val="Input_Oper_Lease3"/>
      <sheetName val="使用部品一覧(原紙)_(2)3"/>
      <sheetName val="TABLE(LINE_CODE)3"/>
      <sheetName val="C3_N_DC改造投資11"/>
      <sheetName val="GMI-Part_&amp;_tooling_Cost_rev_09"/>
      <sheetName val="200P_SHEET8"/>
      <sheetName val="Fiel_List8"/>
      <sheetName val="RACK_(CB)new7"/>
      <sheetName val="BA_(6)7"/>
      <sheetName val="BE_(6)7"/>
      <sheetName val="Input_Oper_Lease7"/>
      <sheetName val="使用部品一覧(原紙)_(2)7"/>
      <sheetName val="TABLE(LINE_CODE)7"/>
      <sheetName val="C3_N_DC改造投資9"/>
      <sheetName val="GMI-Part_&amp;_tooling_Cost_rev_07"/>
      <sheetName val="200P_SHEET6"/>
      <sheetName val="Fiel_List6"/>
      <sheetName val="RACK_(CB)new5"/>
      <sheetName val="BA_(6)5"/>
      <sheetName val="BE_(6)5"/>
      <sheetName val="Input_Oper_Lease5"/>
      <sheetName val="使用部品一覧(原紙)_(2)5"/>
      <sheetName val="TABLE(LINE_CODE)5"/>
      <sheetName val="C3_N_DC改造投資8"/>
      <sheetName val="GMI-Part_&amp;_tooling_Cost_rev_06"/>
      <sheetName val="200P_SHEET5"/>
      <sheetName val="Fiel_List5"/>
      <sheetName val="RACK_(CB)new4"/>
      <sheetName val="BA_(6)4"/>
      <sheetName val="BE_(6)4"/>
      <sheetName val="Input_Oper_Lease4"/>
      <sheetName val="使用部品一覧(原紙)_(2)4"/>
      <sheetName val="TABLE(LINE_CODE)4"/>
      <sheetName val="C3_N_DC改造投資10"/>
      <sheetName val="GMI-Part_&amp;_tooling_Cost_rev_08"/>
      <sheetName val="200P_SHEET7"/>
      <sheetName val="Fiel_List7"/>
      <sheetName val="RACK_(CB)new6"/>
      <sheetName val="BA_(6)6"/>
      <sheetName val="BE_(6)6"/>
      <sheetName val="Input_Oper_Lease6"/>
      <sheetName val="使用部品一覧(原紙)_(2)6"/>
      <sheetName val="TABLE(LINE_CODE)6"/>
      <sheetName val="C3_N_DC改造投資12"/>
      <sheetName val="GMI-Part_&amp;_tooling_Cost_rev_010"/>
      <sheetName val="200P_SHEET9"/>
      <sheetName val="Fiel_List9"/>
      <sheetName val="RACK_(CB)new8"/>
      <sheetName val="BA_(6)8"/>
      <sheetName val="BE_(6)8"/>
      <sheetName val="Input_Oper_Lease8"/>
      <sheetName val="使用部品一覧(原紙)_(2)8"/>
      <sheetName val="TABLE(LINE_CODE)8"/>
      <sheetName val="C3_N_DC改造投資13"/>
      <sheetName val="GMI-Part_&amp;_tooling_Cost_rev_011"/>
      <sheetName val="200P_SHEET10"/>
      <sheetName val="Fiel_List10"/>
      <sheetName val="RACK_(CB)new9"/>
      <sheetName val="Input_Oper_Lease9"/>
      <sheetName val="BA_(6)9"/>
      <sheetName val="BE_(6)9"/>
      <sheetName val="TABLE(LINE_CODE)9"/>
      <sheetName val="使用部品一覧(原紙)_(2)9"/>
      <sheetName val="MAY"/>
      <sheetName val="产品"/>
      <sheetName val="產品基本信息"/>
      <sheetName val="SPals"/>
      <sheetName val="k-line"/>
      <sheetName val="spp"/>
      <sheetName val="Foams"/>
      <sheetName val="Grid"/>
      <sheetName val="Original"/>
      <sheetName val="FCG"/>
      <sheetName val="Leap PO Std."/>
      <sheetName val="Quantum PO Std"/>
      <sheetName val="Summary"/>
      <sheetName val="master PO"/>
      <sheetName val="Meas Acceptance Template"/>
      <sheetName val="Batch Comparison Template"/>
      <sheetName val="Meas Indv Template"/>
      <sheetName val="5+7 plan"/>
      <sheetName val="Launch Costs TMNF"/>
      <sheetName val="April Antonio"/>
      <sheetName val="PLAL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DIO"/>
      <sheetName val="PLALL"/>
      <sheetName val="k-line"/>
      <sheetName val="Foams"/>
      <sheetName val="Grid"/>
      <sheetName val="MCS"/>
      <sheetName val="FCG"/>
      <sheetName val="Safety _ P_A"/>
      <sheetName val="Time Dimension Lookup"/>
      <sheetName val="3D ASPIRE Table"/>
      <sheetName val="OTC"/>
      <sheetName val="APJSum"/>
      <sheetName val="AmeSum"/>
      <sheetName val="EMEASum"/>
      <sheetName val="HPCoSum"/>
      <sheetName val="OGSum"/>
      <sheetName val="WWSum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Spec"/>
      <sheetName val="审核总览"/>
      <sheetName val="LOV"/>
      <sheetName val="假设"/>
      <sheetName val="Service Invoice"/>
      <sheetName val="MENU"/>
      <sheetName val="p and l"/>
      <sheetName val="Av.Measures"/>
      <sheetName val="JHM"/>
      <sheetName val="Erection"/>
      <sheetName val="IncentiveCostModel_V082802"/>
      <sheetName val="Q4 CURRENCY"/>
      <sheetName val="Original"/>
      <sheetName val="產品基本信息"/>
      <sheetName val="costos fw 52"/>
      <sheetName val="UPPER BLOCK"/>
      <sheetName val="HDa16"/>
      <sheetName val="Pull HP Wide"/>
      <sheetName val="Pull All SFs"/>
      <sheetName val="公司"/>
      <sheetName val="工厂"/>
      <sheetName val="经营体"/>
      <sheetName val="供应商"/>
      <sheetName val="5+7 plan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otal Financials"/>
      <sheetName val="tables"/>
      <sheetName val="FY01 Actuals"/>
      <sheetName val="FY00 Restated"/>
      <sheetName val="FY01 Quota"/>
      <sheetName val="Leap PO Std."/>
      <sheetName val="Quantum PO Std"/>
      <sheetName val="master PO"/>
      <sheetName val="NEW003"/>
      <sheetName val="Meas Acceptance Template"/>
      <sheetName val="Batch Comparison Template"/>
      <sheetName val="Meas Indv Template"/>
      <sheetName val="MC3(main)"/>
      <sheetName val="MC1"/>
      <sheetName val="Oct FW42 BaaN for G-Line"/>
      <sheetName val="Sales Units (3)"/>
      <sheetName val="Grafvta00 (2)"/>
      <sheetName val="Launch Costs TMNF"/>
      <sheetName val="April Antonio"/>
      <sheetName val="Sheet3"/>
      <sheetName val="Funnel"/>
      <sheetName val="MENU "/>
      <sheetName val="家属随迁费用（FS 4人）"/>
      <sheetName val="feeDetails"/>
      <sheetName val="Comet Q202 Flash"/>
      <sheetName val="Raw materials"/>
      <sheetName val="Restate"/>
      <sheetName val="雷梦"/>
      <sheetName val="资产负债表"/>
      <sheetName val="面积指标"/>
      <sheetName val="资产负债表汇编"/>
      <sheetName val="分产品销售收入、成本分析表"/>
      <sheetName val="2171-BK"/>
      <sheetName val="Quantum Stds 12-4-01"/>
      <sheetName val="GE 2001"/>
      <sheetName val="HTP 2001"/>
      <sheetName val="01_宏命令库"/>
      <sheetName val="未闭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Original"/>
      <sheetName val="Sheet1"/>
      <sheetName val="Launch Costs TMNF"/>
      <sheetName val="April Antonio"/>
      <sheetName val="Grafvta00 (2)"/>
      <sheetName val="5+7 plan"/>
      <sheetName val="FCG"/>
      <sheetName val="Q4 CURRENCY"/>
      <sheetName val="SPals"/>
      <sheetName val="Safety _ P_A"/>
      <sheetName val="NEW003"/>
      <sheetName val="Nacionales Cierre-Oct"/>
      <sheetName val="FY03CostStructure"/>
      <sheetName val="Foams"/>
      <sheetName val="Grid"/>
      <sheetName val="Oct FW42 BaaN for G-Line"/>
      <sheetName val="po list"/>
      <sheetName val="UPPER BLOCK"/>
      <sheetName val="假设"/>
      <sheetName val="HDa16"/>
      <sheetName val="Sales Units (3)"/>
      <sheetName val="분리멀티형"/>
      <sheetName val="4 审核发现描述"/>
      <sheetName val="Leap PO Std."/>
      <sheetName val="Quantum PO Std"/>
      <sheetName val="Summary"/>
      <sheetName val="master PO"/>
      <sheetName val="EPR &amp; LRR"/>
      <sheetName val="PLALL"/>
      <sheetName val="Spec"/>
      <sheetName val="Quantum Stds 12-4-01"/>
      <sheetName val="Raw materials"/>
      <sheetName val="公司"/>
      <sheetName val="工厂"/>
      <sheetName val="经营体"/>
      <sheetName val="MC3(main)"/>
      <sheetName val="MC1"/>
      <sheetName val="PLALL2"/>
      <sheetName val="供应商"/>
      <sheetName val="数据输入"/>
      <sheetName val="LRR Summary"/>
      <sheetName val="行动计划"/>
      <sheetName val="GE 2001"/>
      <sheetName val="HTP 2001"/>
      <sheetName val="Sheet2"/>
      <sheetName val="Planet_Ame"/>
      <sheetName val="Planet_AP"/>
      <sheetName val="Planet_EMEA"/>
      <sheetName val="Planet_OG"/>
      <sheetName val="Planet_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PLALL2"/>
      <sheetName val="Original"/>
      <sheetName val="Leap PO Std."/>
      <sheetName val="Quantum PO Std"/>
      <sheetName val="Summary"/>
      <sheetName val="master PO"/>
      <sheetName val="Oct FW42 BaaN for G-Line"/>
      <sheetName val="Foams"/>
      <sheetName val="Grid"/>
      <sheetName val="FCG"/>
      <sheetName val="SPals"/>
      <sheetName val="FP"/>
      <sheetName val="Time Dimension Lookup"/>
      <sheetName val="Q4 CURRENCY"/>
      <sheetName val="Planet_Ame"/>
      <sheetName val="Planet_AP"/>
      <sheetName val="Planet_EMEA"/>
      <sheetName val="Planet_OG"/>
      <sheetName val="Planet_WW"/>
      <sheetName val="Sheet2"/>
      <sheetName val="Entity Data"/>
      <sheetName val="MC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LOV"/>
      <sheetName val="153541"/>
      <sheetName val="B"/>
      <sheetName val="FINAL (2)"/>
      <sheetName val="MENU "/>
      <sheetName val="Main"/>
      <sheetName val="Attachment-4(2)"/>
      <sheetName val="Orders by Product Line_AugustFY"/>
      <sheetName val="S-PARTS-XE"/>
      <sheetName val="HR Budget"/>
      <sheetName val="假设"/>
      <sheetName val="HTP 2001"/>
      <sheetName val="Funnel"/>
      <sheetName val="Tables"/>
      <sheetName val="Raw materials"/>
      <sheetName val="3D ASPIRE Table"/>
      <sheetName val="未闭环"/>
      <sheetName val="Sheet1"/>
      <sheetName val="GE 2001"/>
      <sheetName val="k-line"/>
      <sheetName val="po list"/>
      <sheetName val="분리멀티형"/>
      <sheetName val="Restate"/>
      <sheetName val="排产"/>
      <sheetName val="APJSum"/>
      <sheetName val="AmeSum"/>
      <sheetName val="EMEASum"/>
      <sheetName val="HPCoSum"/>
      <sheetName val="OGSum"/>
      <sheetName val="WWSum"/>
      <sheetName val="通貨一覧"/>
      <sheetName val="FY01 Actuals"/>
      <sheetName val="FY00 Restated"/>
      <sheetName val="FY01 Quota"/>
      <sheetName val="LOT1"/>
      <sheetName val="MP2006 data"/>
      <sheetName val="Sheet3"/>
      <sheetName val="Total Financials"/>
      <sheetName val="Comet Q202 Flash"/>
      <sheetName val="Summary Data"/>
      <sheetName val="敏感参数"/>
      <sheetName val="资产负债表"/>
      <sheetName val="资产品名库"/>
      <sheetName val="字典(不需输入)"/>
      <sheetName val="base"/>
      <sheetName val="索引表"/>
      <sheetName val="MC3(main)"/>
      <sheetName val="MC1"/>
      <sheetName val="5+7 plan"/>
      <sheetName val="LRR Summary"/>
      <sheetName val="PO File 2002"/>
      <sheetName val="PO File 2002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PL"/>
      <sheetName val="FINAL (2)"/>
      <sheetName val="FP"/>
      <sheetName val="Time Dimension Lookup"/>
      <sheetName val="MCS"/>
      <sheetName val="Q4 CURRENCY"/>
      <sheetName val="APJSum"/>
      <sheetName val="AmeSum"/>
      <sheetName val="EMEASum"/>
      <sheetName val="HPCoSum"/>
      <sheetName val="OGSum"/>
      <sheetName val="WWSum"/>
      <sheetName val="LOV"/>
      <sheetName val="FY03CostStructure"/>
      <sheetName val="master"/>
      <sheetName val="SPals"/>
      <sheetName val="Oct FW42 BaaN for G-Line"/>
      <sheetName val="po list"/>
      <sheetName val="Foams"/>
      <sheetName val="Refrigerants"/>
      <sheetName val="Sheet1"/>
      <sheetName val="MENU "/>
      <sheetName val="p and l"/>
      <sheetName val="Zone stucture"/>
      <sheetName val="TR05E"/>
      <sheetName val="Sheet2"/>
      <sheetName val="Non-Statistical Sampling Master"/>
      <sheetName val="Global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审核总览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Attachment-4(2)"/>
      <sheetName val="KeyData"/>
      <sheetName val="projection-form"/>
      <sheetName val="MasterList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通貨一覧"/>
      <sheetName val="假设"/>
      <sheetName val="Summary Data"/>
      <sheetName val="base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MENU"/>
      <sheetName val="hdcnt 3"/>
      <sheetName val="HR Budget"/>
      <sheetName val="Av.Measures"/>
      <sheetName val="Main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riginal"/>
      <sheetName val="Raw materials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Grafvta00 (2)"/>
      <sheetName val="公司"/>
      <sheetName val="工厂"/>
      <sheetName val="经营体"/>
      <sheetName val="供应商"/>
      <sheetName val="Curr"/>
      <sheetName val="ParNo"/>
      <sheetName val="JHM"/>
      <sheetName val="공정불량율 현황"/>
      <sheetName val="Misc Cost"/>
      <sheetName val="Station List"/>
      <sheetName val="TB SAP"/>
      <sheetName val="银行借款询证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046 Fixed Ass. mov."/>
      <sheetName val="ARP-P101"/>
      <sheetName val="F_Summary"/>
      <sheetName val="评估增值"/>
      <sheetName val="股权结构图"/>
      <sheetName val="JE"/>
      <sheetName val="D5.1"/>
      <sheetName val="Sales Units (3)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LRR Summary"/>
      <sheetName val="Leap PO Std."/>
      <sheetName val="Quantum PO Std"/>
      <sheetName val="master PO"/>
      <sheetName val="5+7 plan"/>
      <sheetName val="01_宏命令库"/>
      <sheetName val="数据输入"/>
      <sheetName val="產品基本信息"/>
      <sheetName val="Setup"/>
      <sheetName val="72HX"/>
      <sheetName val="75EX"/>
      <sheetName val="72HY"/>
      <sheetName val="75EY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审核总览"/>
      <sheetName val="MCS"/>
      <sheetName val="FP"/>
      <sheetName val="Time Dimension Lookup"/>
      <sheetName val="Planet_Ame"/>
      <sheetName val="Planet_AP"/>
      <sheetName val="Planet_EMEA"/>
      <sheetName val="Planet_OG"/>
      <sheetName val="Planet_WW"/>
      <sheetName val="PLALL2"/>
      <sheetName val="Sheet1"/>
      <sheetName val="GE 2001"/>
      <sheetName val="HTP 2001"/>
      <sheetName val="Grafvta00 (2)"/>
      <sheetName val="5+7 plan"/>
      <sheetName val="Q4 CURRENCY"/>
      <sheetName val="Funnel"/>
      <sheetName val="SUM14ZC1"/>
      <sheetName val="AmeSum"/>
      <sheetName val="Sheet2"/>
      <sheetName val="List"/>
      <sheetName val="FY03CostStructure"/>
      <sheetName val="HP_PL-QTD_"/>
      <sheetName val="HP_PL-YTD_"/>
      <sheetName val="BCO_PL-MTD_"/>
      <sheetName val="BCO_PL-QTD__"/>
      <sheetName val="BCO_PL-YTD_"/>
      <sheetName val="假设"/>
      <sheetName val="公司"/>
      <sheetName val="工厂"/>
      <sheetName val="经营体"/>
      <sheetName val="供应商"/>
      <sheetName val="PL"/>
      <sheetName val="source"/>
      <sheetName val="Orders by Product Line_OctFY00"/>
      <sheetName val="hdcnt 3"/>
      <sheetName val="SPals"/>
      <sheetName val="Attachment-4(2)"/>
      <sheetName val="GWL-RUNING"/>
      <sheetName val="Chemical 2009"/>
      <sheetName val="Grey 2009"/>
      <sheetName val="Main"/>
      <sheetName val="Sales Units (3)"/>
      <sheetName val="Safety _ P_A"/>
      <sheetName val="Original"/>
      <sheetName val="FCG"/>
      <sheetName val="tables"/>
      <sheetName val="QC APPROVE SHEET"/>
      <sheetName val="Total Financials"/>
      <sheetName val="目标体系横轴矩阵"/>
      <sheetName val="Leap PO Std."/>
      <sheetName val="Quantum PO Std"/>
      <sheetName val="Summary"/>
      <sheetName val="master PO"/>
      <sheetName val="분리멀티형"/>
      <sheetName val="Restate"/>
      <sheetName val="Raw materials"/>
      <sheetName val="Summary Data"/>
      <sheetName val="Comet ASPIRE"/>
      <sheetName val="Comet Sequential"/>
      <sheetName val="Comet yoy"/>
      <sheetName val="p and l"/>
      <sheetName val="新品台帐"/>
      <sheetName val="XL4Poppy"/>
      <sheetName val="Sheet3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选择报表"/>
      <sheetName val="写字楼B"/>
      <sheetName val="资产品名库"/>
      <sheetName val="字典(不需输入)"/>
      <sheetName val="银行借款询证"/>
      <sheetName val="索引表"/>
      <sheetName val="Collateral"/>
      <sheetName val="Disposition"/>
      <sheetName val="雷梦"/>
      <sheetName val="面积指标"/>
      <sheetName val=" "/>
      <sheetName val="Foams"/>
      <sheetName val="Grid"/>
      <sheetName val="Oct FW42 BaaN for G-Line"/>
      <sheetName val="po list"/>
      <sheetName val="PO File 2002"/>
      <sheetName val="PO File 2002 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3D ASPIRE Table"/>
      <sheetName val="FY01 Actuals"/>
      <sheetName val="FY00 Restated"/>
      <sheetName val="FY01 Quota"/>
      <sheetName val="実績DETA"/>
      <sheetName val="FP"/>
      <sheetName val="Time Dimension Lookup"/>
      <sheetName val="Restate"/>
      <sheetName val="Funnel"/>
      <sheetName val="Q4 CURRENCY"/>
      <sheetName val="审核总览"/>
      <sheetName val="Original"/>
      <sheetName val="Businessss_Reviews-Model"/>
      <sheetName val="Oct FW42 BaaN for G-Line"/>
      <sheetName val="Foams"/>
      <sheetName val="Grid"/>
      <sheetName val=" "/>
      <sheetName val="Sheet2"/>
      <sheetName val="KeyData"/>
      <sheetName val="FY03CostStructure"/>
      <sheetName val="成本表"/>
      <sheetName val="XL4Poppy"/>
      <sheetName val="FCG"/>
      <sheetName val="Pull HP Wide"/>
      <sheetName val="Pull All SFs"/>
      <sheetName val="雷梦"/>
      <sheetName val="MCS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master"/>
      <sheetName val="摊销表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p and l"/>
      <sheetName val="公司"/>
      <sheetName val="工厂"/>
      <sheetName val="经营体"/>
      <sheetName val="供应商"/>
      <sheetName val="MC3(main)"/>
      <sheetName val="MC1"/>
      <sheetName val="假设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Av.Measures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Sales Units (3)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ummary Data"/>
      <sheetName val="seg_tool"/>
      <sheetName val="Non-Statistical Sampling Master"/>
      <sheetName val="Global Data"/>
      <sheetName val="Summary  &amp; Assumptions"/>
      <sheetName val="order"/>
      <sheetName val="projection-form"/>
      <sheetName val="hdcnt 3"/>
      <sheetName val="Two Step Revenue Testing Master"/>
      <sheetName val="Zone stucture"/>
      <sheetName val="TR05E"/>
      <sheetName val="信息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DEF REV"/>
      <sheetName val="PriceList"/>
      <sheetName val="gares 02 BON FICHIER "/>
      <sheetName val="Permit"/>
      <sheetName val="Chart of Account"/>
      <sheetName val="Oct Starts Plan"/>
      <sheetName val="合并单位 (2)"/>
      <sheetName val="合并单位"/>
      <sheetName val="披露表(上市)"/>
      <sheetName val="披露表(国资)"/>
      <sheetName val="Vendor Data"/>
      <sheetName val="abbr"/>
      <sheetName val="N201"/>
      <sheetName val="Hidden"/>
      <sheetName val="Panel"/>
      <sheetName val="W"/>
      <sheetName val="JE Upload"/>
      <sheetName val="ASSLIST2.XLS"/>
      <sheetName val="U"/>
      <sheetName val="PO File 2002"/>
      <sheetName val="PO File 2002 Final"/>
      <sheetName val="QC APPROVE SHEET"/>
      <sheetName val="produccion"/>
      <sheetName val="produccion Nov"/>
      <sheetName val="Oct Production"/>
      <sheetName val="Oct FW42 BaaN"/>
      <sheetName val="Quantum Stds 12-3-01"/>
      <sheetName val="Quantum Stds prev"/>
      <sheetName val="LRR Summary"/>
      <sheetName val="Grafvta00 (2)"/>
      <sheetName val="분리멀티형"/>
      <sheetName val="99-值列表"/>
      <sheetName val="UPPER BLOCK"/>
      <sheetName val="产品"/>
      <sheetName val="po list"/>
      <sheetName val="5+7 plan"/>
      <sheetName val="Histogram"/>
      <sheetName val="Refriger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"/>
      <sheetName val="Cierre VS 4+8 S"/>
      <sheetName val="Cierre VS 4+8"/>
      <sheetName val="Cierre VS 4+8 (Q)"/>
      <sheetName val="Original"/>
      <sheetName val="PO File 2002"/>
      <sheetName val="PO File 2002 Final"/>
      <sheetName val="PLALL"/>
      <sheetName val="Sales Units (3)"/>
      <sheetName val="GE 2001"/>
      <sheetName val="HTP 2001"/>
      <sheetName val="Foams"/>
      <sheetName val="Refrigerants"/>
      <sheetName val="Sheet1"/>
      <sheetName val="Planet_Ame"/>
      <sheetName val="Planet_AP"/>
      <sheetName val="Planet_EMEA"/>
      <sheetName val="Planet_OG"/>
      <sheetName val="Planet_WW"/>
      <sheetName val="72HX"/>
      <sheetName val="75EX"/>
      <sheetName val="72HY"/>
      <sheetName val="75EY"/>
      <sheetName val="produccion"/>
      <sheetName val="produccion Nov"/>
      <sheetName val="Oct Production"/>
      <sheetName val="Oct FW42 BaaN"/>
      <sheetName val="Quantum Stds 12-3-01"/>
      <sheetName val="Quantum Stds prev"/>
      <sheetName val="评价矩阵"/>
      <sheetName val="数据输入"/>
      <sheetName val="Q4 CURRENCY"/>
      <sheetName val="审核总览"/>
      <sheetName val="Oct FW42 BaaN for G-Line"/>
      <sheetName val="분리멀티형"/>
      <sheetName val="UPPER BLOCK"/>
      <sheetName val="假设"/>
      <sheetName val="HDa16"/>
      <sheetName val="spp"/>
      <sheetName val="PLALL2"/>
      <sheetName val="Summary Data"/>
      <sheetName val="01_宏命令库"/>
      <sheetName val="Kautex 4WD St.IV P&amp;D"/>
      <sheetName val="Sachs FL WHL"/>
      <sheetName val="Funnel"/>
      <sheetName val="Safety _ P_A"/>
      <sheetName val="Nacionales 12 VS PPTO 01"/>
      <sheetName val="Table"/>
      <sheetName val="Grid"/>
      <sheetName val="po list"/>
      <sheetName val="Spec"/>
      <sheetName val="Grafvta00 (2)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AGRO-DATA"/>
      <sheetName val="Planet_Ame"/>
      <sheetName val="Planet_AP"/>
      <sheetName val="Planet_EMEA"/>
      <sheetName val="Planet_OG"/>
      <sheetName val="Planet_WW"/>
      <sheetName val="source"/>
      <sheetName val="Q4 CURRENCY"/>
      <sheetName val="Summary Data"/>
      <sheetName val="FCG"/>
      <sheetName val="Original"/>
      <sheetName val="Sheet2"/>
      <sheetName val="sum14zc1"/>
      <sheetName val="FP"/>
      <sheetName val="Time Dimension Lookup"/>
      <sheetName val="PLALL"/>
      <sheetName val="PLALL2"/>
      <sheetName val="UPPER BLOCK"/>
      <sheetName val="假设"/>
      <sheetName val="HDa16"/>
      <sheetName val="Slide98"/>
      <sheetName val="Grafvta00 (2)"/>
      <sheetName val="TOTAL"/>
      <sheetName val="Summary  &amp; Assumptions"/>
      <sheetName val="Zone stucture"/>
      <sheetName val="TR05E"/>
      <sheetName val="Sheet1"/>
      <sheetName val="sheet 1"/>
      <sheetName val="Funnel"/>
      <sheetName val="MCS"/>
      <sheetName val="FY03CostStructure"/>
      <sheetName val="面积指标"/>
      <sheetName val="投资估算表"/>
      <sheetName val="Summary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Cover Page"/>
      <sheetName val="Controlling"/>
      <sheetName val="Investments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ตารางเงินเดือน"/>
      <sheetName val="master"/>
      <sheetName val=" "/>
      <sheetName val="abbr"/>
      <sheetName val="base"/>
      <sheetName val=""/>
      <sheetName val="LOV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SPals"/>
      <sheetName val="Sheet3"/>
      <sheetName val="Sheet80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PL"/>
      <sheetName val="Attachment-4(2)"/>
      <sheetName val="JHM"/>
      <sheetName val="Service Invoice"/>
      <sheetName val="Sales_p8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PO File 2002"/>
      <sheetName val="PO File 2002 Final"/>
      <sheetName val="评价矩阵"/>
      <sheetName val="数据输入"/>
      <sheetName val="Oct FW42 BaaN for G-Line"/>
      <sheetName val="po list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k-line"/>
      <sheetName val="系统代码"/>
      <sheetName val="Total Financials"/>
      <sheetName val="Raw materials"/>
      <sheetName val="order"/>
      <sheetName val="Non-Statistical Sampling Master"/>
      <sheetName val="Global Data"/>
      <sheetName val="ASSLIST2.XLS"/>
      <sheetName val="JE"/>
      <sheetName val="TB"/>
      <sheetName val="0000"/>
      <sheetName val="FA Roll to GL (p.2)"/>
      <sheetName val="Lead (p.1)"/>
      <sheetName val="XREF"/>
      <sheetName val="T  B"/>
      <sheetName val="2. PPR REVENUE APR10"/>
      <sheetName val="Depr.Exp. Testing (5)"/>
      <sheetName val="VARIABLES"/>
      <sheetName val="TABLES"/>
      <sheetName val="Ex Rates"/>
      <sheetName val="OutSum"/>
      <sheetName val="U"/>
      <sheetName val="產成品收發明細表"/>
      <sheetName val="F101"/>
      <sheetName val="activity"/>
      <sheetName val="Estimated AP 9.03"/>
      <sheetName val="분리멀티형"/>
      <sheetName val="Invest "/>
      <sheetName val="EMEASum"/>
      <sheetName val="HPCoSum"/>
      <sheetName val="OGSum"/>
      <sheetName val="APJSum"/>
      <sheetName val="现 金 流 量 表"/>
      <sheetName val="KeyData"/>
      <sheetName val="Sheet199"/>
      <sheetName val="Sales Units (3)"/>
      <sheetName val="Quantum Stds 12-4-01"/>
      <sheetName val="Spec"/>
      <sheetName val="审核总览"/>
      <sheetName val="GE 2001"/>
      <sheetName val="HTP 2001"/>
      <sheetName val="Instructions"/>
      <sheetName val="Setup"/>
      <sheetName val="產品基本信息"/>
      <sheetName val="LRR Summary"/>
      <sheetName val="Foams"/>
      <sheetName val="Refrigerants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SUM14ZC1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生産・実販★"/>
      <sheetName val="H柜机"/>
      <sheetName val="Sheet2"/>
      <sheetName val="公司"/>
      <sheetName val="工厂"/>
      <sheetName val="经营体"/>
      <sheetName val="供应商"/>
      <sheetName val="Funnel"/>
      <sheetName val="FCG"/>
      <sheetName val="MCS"/>
      <sheetName val="PL_total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開発費まとめ"/>
      <sheetName val="NVA-300T返品リスト"/>
      <sheetName val="Q4 CURRENCY"/>
      <sheetName val="Planet_Ame"/>
      <sheetName val="Planet_AP"/>
      <sheetName val="Planet_EMEA"/>
      <sheetName val="Planet_OG"/>
      <sheetName val="Planet_WW"/>
      <sheetName val="Restate"/>
      <sheetName val="审核总览"/>
      <sheetName val="Tables"/>
      <sheetName val="Basic PMM"/>
      <sheetName val="Full PMM"/>
      <sheetName val="Summary"/>
      <sheetName val="Top Lvl  Logic"/>
      <sheetName val="Parts"/>
      <sheetName val="Process"/>
      <sheetName val="FP"/>
      <sheetName val="Time Dimension Lookup"/>
      <sheetName val="Comet Q202 Flash"/>
      <sheetName val="MTL1"/>
      <sheetName val="Pull HP Wide"/>
      <sheetName val="Pull All SFs"/>
      <sheetName val="PLALL"/>
      <sheetName val="Original"/>
      <sheetName val="XL4Poppy"/>
      <sheetName val="PLALL2"/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Sheet3"/>
      <sheetName val="BCC科目明细表"/>
      <sheetName val="销售收入成本明细表"/>
      <sheetName val="标台系数"/>
      <sheetName val="保利价"/>
      <sheetName val="岗位分类规则"/>
      <sheetName val="索引表"/>
      <sheetName val="附-费用科目对照表"/>
      <sheetName val="说明"/>
      <sheetName val="数据有效性引用"/>
      <sheetName val="WIBLE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市場返品リスト"/>
      <sheetName val="DB"/>
      <sheetName val="(9月度)S300Tシリーズ不良集計その3(原因別集計)"/>
      <sheetName val="Raw materials"/>
      <sheetName val="LINK MOR"/>
      <sheetName val="FY01 Actuals"/>
      <sheetName val="FY00 Restated"/>
      <sheetName val="FY01 Quota"/>
      <sheetName val="Sales Units (3)"/>
      <sheetName val="AR Signature Page"/>
      <sheetName val="Form"/>
      <sheetName val="Condition"/>
      <sheetName val="Form2"/>
      <sheetName val="List09"/>
      <sheetName val="List14"/>
      <sheetName val="List15"/>
      <sheetName val="List16"/>
      <sheetName val="List_R"/>
      <sheetName val="Data08"/>
      <sheetName val="9100-PO"/>
      <sheetName val="Comet ASPIRE"/>
      <sheetName val="Comet Sequential"/>
      <sheetName val="Comet yoy"/>
      <sheetName val="Quantum Stds 12-4-01"/>
      <sheetName val="UPPER BLOCK"/>
      <sheetName val="HDa16"/>
      <sheetName val="Safety _ P_A"/>
      <sheetName val="Ref1"/>
      <sheetName val="3D ASPIRE Table"/>
      <sheetName val="sheet4"/>
      <sheetName val="sheet6"/>
      <sheetName val="sheet96"/>
      <sheetName val="sheet100"/>
      <sheetName val="sheet900"/>
      <sheetName val="LOV"/>
      <sheetName val="线体"/>
      <sheetName val="產品基本信息"/>
      <sheetName val="工程不良率"/>
      <sheetName val="附件2-评价标准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岗位下拉列表"/>
      <sheetName val="专业分类"/>
      <sheetName val="2.1备案-项目"/>
      <sheetName val="Instructions"/>
      <sheetName val="INPUT - Data Table"/>
      <sheetName val="PARAMETER"/>
      <sheetName val="abbr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Guidelines "/>
      <sheetName val="封面"/>
      <sheetName val="工厂图片"/>
      <sheetName val="短期整改清单清单"/>
      <sheetName val="质量体系"/>
      <sheetName val="Mgnt Systems &amp; Planning"/>
      <sheetName val="NPI"/>
      <sheetName val="Process Controls"/>
      <sheetName val="Sourcing"/>
      <sheetName val="Fin &amp; Mat Control"/>
      <sheetName val="Definition"/>
      <sheetName val="Objective Evidence"/>
      <sheetName val="黄岛厨电0813"/>
      <sheetName val="FY03CostStructure"/>
      <sheetName val="Grafvta00 (2)"/>
      <sheetName val="Setup"/>
      <sheetName val="Global variables"/>
      <sheetName val="假设"/>
      <sheetName val="ShTactime"/>
      <sheetName val="p and l"/>
      <sheetName val="Tﾁｬｰﾄ"/>
      <sheetName val="MTL2"/>
      <sheetName val="MD1"/>
      <sheetName val="MD2"/>
      <sheetName val="负债表"/>
      <sheetName val="损益表"/>
      <sheetName val="现金流量表"/>
      <sheetName val="调整表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"/>
      <sheetName val="۽_x005f_x005f_x005f_x005f_x005f_x005f_x005f_x005f_x005f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"/>
      <sheetName val="_x005f_x0000__x005f_x0000__x005"/>
      <sheetName val="Consolidated NEW"/>
      <sheetName val="Erection"/>
      <sheetName val="Attachment-4(2)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_x005"/>
      <sheetName val="Bs"/>
      <sheetName val="Main"/>
      <sheetName val="ﾛｲ"/>
      <sheetName val="自制件材料价格"/>
      <sheetName val="製品データ"/>
      <sheetName val="Summary Data"/>
      <sheetName val="Launch Costs TMNF"/>
      <sheetName val="April Antonio"/>
      <sheetName val="_x005f_x005f_x005f_x005f_x005f_x005f_x005f_x0000__x005f"/>
      <sheetName val="_x005f_x005f_x005f_x005f_x005f_x005f_x005f_x005f_x005f_x005f_"/>
      <sheetName val="sales_ebit act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Total Financials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KeyData"/>
      <sheetName val=" 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UFPrn20070303114642"/>
      <sheetName val="KKKKKKKK"/>
      <sheetName val="选择报表"/>
      <sheetName val="完"/>
      <sheetName val="改善路径"/>
      <sheetName val="项目日程安排"/>
      <sheetName val="Material BOMS"/>
      <sheetName val="基PLBS"/>
      <sheetName val="Materials BOM for HIPS"/>
      <sheetName val="FINAL (2)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TOTAL"/>
      <sheetName val="SUPPORT-JPN"/>
      <sheetName val="Histogram"/>
      <sheetName val="Index"/>
      <sheetName val="10. Thermal Limiter Test"/>
      <sheetName val="Spec"/>
      <sheetName val="MC3(main)"/>
      <sheetName val="MC1"/>
      <sheetName val="분리멀티형"/>
      <sheetName val="Production Database 399"/>
      <sheetName val="pl"/>
      <sheetName val="SPEC OF ACCOUNTS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72HX"/>
      <sheetName val="75EX"/>
      <sheetName val="72HY"/>
      <sheetName val="75EY"/>
      <sheetName val="MAR"/>
      <sheetName val="Assumptions"/>
      <sheetName val="外注實裝工數"/>
      <sheetName val="列表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Dialog3"/>
      <sheetName val="Dialog1"/>
      <sheetName val="DATA"/>
      <sheetName val="抽出1"/>
      <sheetName val="CDF"/>
      <sheetName val="未入力"/>
      <sheetName val="OTC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一级表"/>
      <sheetName val="2.1-固定资产折旧预算表-说明"/>
      <sheetName val="ITS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GGM Backlog Table"/>
      <sheetName val="COMET FY01 Pull"/>
      <sheetName val="Labor Pull FY01"/>
      <sheetName val="DIO"/>
      <sheetName val="STD. COST"/>
      <sheetName val="面积指标"/>
      <sheetName val="MANPOWER"/>
      <sheetName val="分产品销售收入、成本分析表"/>
      <sheetName val="COVER PAGE"/>
      <sheetName val="WW"/>
      <sheetName val="Ame"/>
      <sheetName val="APJ"/>
      <sheetName val="OG"/>
      <sheetName val="HPCoENs"/>
      <sheetName val="PL-MTD"/>
      <sheetName val="PL-YTD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内销"/>
      <sheetName val="1.1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Month 1"/>
      <sheetName val="Month 2"/>
      <sheetName val="Extr. Gain Table"/>
      <sheetName val="汇总"/>
      <sheetName val="20180926"/>
      <sheetName val="流入流出"/>
      <sheetName val="URBANO P EST"/>
      <sheetName val="字段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Tabelle1"/>
      <sheetName val="Tabelle2"/>
      <sheetName val="Tabelle3"/>
      <sheetName val="Test"/>
      <sheetName val="相关参数"/>
      <sheetName val="明细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bbreviations"/>
      <sheetName val="Lab"/>
      <sheetName val="BOM-Mumbo"/>
      <sheetName val="BOM-K1000"/>
      <sheetName val="9100-OH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income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expense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G400"/>
      <sheetName val="Build"/>
      <sheetName val="Equipment"/>
      <sheetName val="Tools"/>
      <sheetName val="Machine"/>
      <sheetName val="Vehicle"/>
      <sheetName val="Furniture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sheet 1"/>
      <sheetName val="综合成本分析01.01-0205"/>
      <sheetName val="8月"/>
      <sheetName val="9月"/>
      <sheetName val="10月"/>
      <sheetName val="蓄水明细"/>
      <sheetName val="10月 (2)"/>
      <sheetName val="数据有效性说明"/>
      <sheetName val="③节前到位"/>
      <sheetName val="RecoveredExternalLink1"/>
      <sheetName val="201912系数"/>
      <sheetName val="Recap"/>
      <sheetName val="항공"/>
      <sheetName val="해상"/>
      <sheetName val="미국현지비용"/>
      <sheetName val="Ref3"/>
      <sheetName val="Ref4"/>
      <sheetName val="DBFROM"/>
      <sheetName val="Quantum PO Std"/>
      <sheetName val="Leap PO Std."/>
      <sheetName val="GE 2001"/>
      <sheetName val="HTP 2001"/>
      <sheetName val="2019年发生未支付"/>
      <sheetName val="请勿删除"/>
      <sheetName val="FY02"/>
      <sheetName val="基础数据"/>
      <sheetName val="spp"/>
      <sheetName val="1.1-产品结构"/>
      <sheetName val="数据输入"/>
      <sheetName val="行动计划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costos fw 52"/>
      <sheetName val="目标体系横轴矩阵"/>
      <sheetName val="表2-角色汇总（自动生成）"/>
      <sheetName val="聘用明细信息模板1207（波轮）"/>
      <sheetName val="Kautex 4WD St.IV P&amp;D"/>
      <sheetName val="Sachs FL WHL"/>
      <sheetName val="#ofclose .xl"/>
      <sheetName val="原始数据"/>
      <sheetName val="NEW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X BAR-R"/>
      <sheetName val="ATTRIBUTE"/>
      <sheetName val="Histogram"/>
      <sheetName val="Summary"/>
      <sheetName val="Planet_Ame"/>
      <sheetName val="Planet_AP"/>
      <sheetName val="Planet_EMEA"/>
      <sheetName val="Planet_OG"/>
      <sheetName val="Planet_WW"/>
      <sheetName val="MC3(main)"/>
      <sheetName val="MC1"/>
      <sheetName val="FP"/>
      <sheetName val="Time Dimension Lookup"/>
      <sheetName val="Spec"/>
      <sheetName val="LOV"/>
      <sheetName val="公司"/>
      <sheetName val="工厂"/>
      <sheetName val="经营体"/>
      <sheetName val="供应商"/>
      <sheetName val="CONTROL CHART"/>
      <sheetName val="LRR Summary"/>
      <sheetName val="Foams"/>
      <sheetName val="Refrigerants"/>
      <sheetName val="AmeSum"/>
      <sheetName val="目标体系横轴矩阵"/>
      <sheetName val="GE 2001"/>
      <sheetName val="HTP 2001"/>
      <sheetName val="분리멀티형"/>
      <sheetName val="Sales Units (3)"/>
      <sheetName val="PO File 2002"/>
      <sheetName val="PO File 2002 Final"/>
      <sheetName val="Quantum Stds 12-4-01"/>
      <sheetName val="Raw materials"/>
      <sheetName val="SUM14ZC1"/>
      <sheetName val="FY03CostStructure"/>
      <sheetName val="Safety _ P_A"/>
      <sheetName val="Oct FW42 BaaN for G-Line"/>
      <sheetName val="po list"/>
      <sheetName val="Original"/>
      <sheetName val="FCG"/>
      <sheetName val="23年到周-型号"/>
      <sheetName val="k-line"/>
      <sheetName val="UPPER BLOCK"/>
      <sheetName val="Grid"/>
      <sheetName val="EPR &amp; LRR"/>
      <sheetName val="ＴＦ関連Ｐｒｊ日程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Spec"/>
      <sheetName val="Cover"/>
      <sheetName val="SPals"/>
      <sheetName val="분리멀티형"/>
      <sheetName val="Instructions"/>
      <sheetName val="Index"/>
      <sheetName val="10. Thermal Limiter Test"/>
      <sheetName val="Restate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PS-SUN-005"/>
      <sheetName val="Histogram"/>
      <sheetName val="Grafvta00 (2)"/>
      <sheetName val="XL4Poppy"/>
      <sheetName val="Pull HP Wide"/>
      <sheetName val="Pull All SFs"/>
      <sheetName val="LRR Summary"/>
      <sheetName val="UPPER BLOCK"/>
      <sheetName val="假设"/>
      <sheetName val="HDa16"/>
      <sheetName val="01_宏命令库"/>
      <sheetName val="Original"/>
      <sheetName val="Quantum PO Std"/>
      <sheetName val="Leap PO Std."/>
      <sheetName val="PLALL2"/>
      <sheetName val="FY03CostStructure"/>
      <sheetName val="Oct FW42 BaaN for G-Line"/>
      <sheetName val="po list"/>
      <sheetName val="Sheet2"/>
      <sheetName val="目标体系横轴矩阵"/>
      <sheetName val="PLALL"/>
      <sheetName val="Sales Units (3)"/>
      <sheetName val="Sheet1"/>
      <sheetName val="Foams"/>
      <sheetName val="Refrigerants"/>
      <sheetName val="Summary Data"/>
      <sheetName val="GE 2001"/>
      <sheetName val="HTP 2001"/>
      <sheetName val="Kautex 4WD St.IV P&amp;D"/>
      <sheetName val="Sachs FL W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ＴＦ関連Ｐｒｊ日程表"/>
      <sheetName val="集計条件"/>
      <sheetName val="DOM-競合車SPEC"/>
      <sheetName val="Spec"/>
      <sheetName val="24204"/>
      <sheetName val="96期(川崎)"/>
      <sheetName val="ENG油洩れ"/>
      <sheetName val="ｅｘｃｅｌ検討書ﾌｫｰﾏｯﾄA4新"/>
      <sheetName val="Eng-NonEng"/>
      <sheetName val="#ofclose .xl"/>
      <sheetName val="出荷計画"/>
      <sheetName val="0409"/>
      <sheetName val="見本２"/>
      <sheetName val="仕上１"/>
      <sheetName val="新ﾗｲﾝﾍﾞｰｽ"/>
      <sheetName val="コード表"/>
      <sheetName val="WJ素材費"/>
      <sheetName val="งบกำไรฯ_48(1)"/>
      <sheetName val="非固内訳"/>
      <sheetName val="DD96.1.18"/>
      <sheetName val="10"/>
      <sheetName val="購買担当"/>
      <sheetName val="水自機械"/>
      <sheetName val="05下 採算表データ(自動車全データ)"/>
      <sheetName val="決算貸借対照表"/>
      <sheetName val="第1期投資実績"/>
      <sheetName val="02MY投資実績"/>
      <sheetName val="150K-1投資"/>
      <sheetName val="150K-2投資"/>
      <sheetName val="CRITERIA2"/>
      <sheetName val="CRITERIA1"/>
      <sheetName val="แป๊ปทางดัน"/>
      <sheetName val="แป๊ปไหลกลับ"/>
      <sheetName val="ถังน้ำมัน HYD"/>
      <sheetName val="part"/>
      <sheetName val="ヘム型タイプ標準計画金額表"/>
      <sheetName val="C3_N DC改造投資"/>
      <sheetName val="QM_20Apl"/>
      <sheetName val="BK C COMP"/>
      <sheetName val="12.002 (2)"/>
      <sheetName val=""/>
      <sheetName val="DSC  -ADC-12"/>
      <sheetName val="XL4Poppy"/>
      <sheetName val="Sheet3"/>
      <sheetName val="분리멀티형"/>
      <sheetName val="FCG"/>
      <sheetName val="LRR Summary"/>
      <sheetName val="NEW003"/>
      <sheetName val="Dates"/>
      <sheetName val="EPR"/>
      <sheetName val="VSAMS Summary"/>
      <sheetName val="Glossary"/>
      <sheetName val="Foams"/>
      <sheetName val="Refrigerants"/>
      <sheetName val="FY03CostStructure"/>
      <sheetName val="APJSum"/>
      <sheetName val="AmeSum"/>
      <sheetName val="EMEASum"/>
      <sheetName val="HPCoSum"/>
      <sheetName val="OGSum"/>
      <sheetName val="WWSum"/>
      <sheetName val="Tables"/>
      <sheetName val="72HX"/>
      <sheetName val="75EX"/>
      <sheetName val="Total Financials"/>
      <sheetName val="72HY"/>
      <sheetName val="75EY"/>
      <sheetName val="PLALL"/>
      <sheetName val="Batch Comparison Template"/>
      <sheetName val="Stats Graph Template"/>
      <sheetName val="FY01 Actuals"/>
      <sheetName val="FY00 Restated"/>
      <sheetName val="FY01 Quota"/>
      <sheetName val="Original"/>
      <sheetName val="Restate"/>
      <sheetName val="k-line"/>
      <sheetName val="SUM14ZC1"/>
      <sheetName val="Histogram"/>
      <sheetName val="Sheet2"/>
      <sheetName val="Funnel"/>
      <sheetName val="GE 2001"/>
      <sheetName val="HTP 2001"/>
      <sheetName val="Sales Units (3)"/>
      <sheetName val="MC3(main)"/>
      <sheetName val="MC1"/>
      <sheetName val="Planet_Ame"/>
      <sheetName val="Planet_AP"/>
      <sheetName val="Planet_EMEA"/>
      <sheetName val="Planet_OG"/>
      <sheetName val="Planet_WW"/>
      <sheetName val="Sheet1"/>
      <sheetName val="Launch Costs TMNF"/>
      <sheetName val="April Antonio"/>
      <sheetName val="Leap PO Std."/>
      <sheetName val="Quantum PO Std"/>
      <sheetName val="Summary"/>
      <sheetName val="master PO"/>
      <sheetName val="Quantum Stds 12-4-01"/>
      <sheetName val="Raw materials"/>
      <sheetName val="EPR &amp; L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  <sheetName val="PLALL"/>
      <sheetName val="产品"/>
      <sheetName val="Q4 CURRENCY"/>
      <sheetName val="Funnel"/>
      <sheetName val="MCS"/>
      <sheetName val="Histogram"/>
      <sheetName val="Spec"/>
      <sheetName val="ＴＦ関連Ｐｒｊ日程表"/>
      <sheetName val="#ofclose .xl"/>
      <sheetName val="產品基本信息"/>
      <sheetName val="UPPER BLOCK"/>
      <sheetName val="Leap PO Std."/>
      <sheetName val="Quantum PO Std"/>
      <sheetName val="Summary"/>
      <sheetName val="master PO"/>
      <sheetName val="분리멀티형"/>
      <sheetName val="LRR Summary"/>
      <sheetName val="假设"/>
      <sheetName val="HDa16"/>
      <sheetName val="SPals"/>
      <sheetName val="jan11_APQP-newC1"/>
      <sheetName val="GE 2001"/>
      <sheetName val="HTP 2001"/>
      <sheetName val="NVA-300T返品リスト"/>
      <sheetName val="Summa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EPR &amp; LRR"/>
      <sheetName val="APQP Status Report"/>
      <sheetName val="PND"/>
      <sheetName val="AQPPROTCP"/>
      <sheetName val="AQPMPFC"/>
      <sheetName val="AQPPFMEA"/>
      <sheetName val="PLALL"/>
      <sheetName val="MCS"/>
      <sheetName val="Kautex 4WD St.IV P&amp;D"/>
      <sheetName val="Sachs FL WHL"/>
      <sheetName val="ＴＦ関連Ｐｒｊ日程表"/>
      <sheetName val="Spec"/>
      <sheetName val="Index"/>
      <sheetName val="10. Thermal Limiter Test"/>
      <sheetName val="분리멀티형"/>
      <sheetName val="URBANO P EST"/>
      <sheetName val="Comet Q202 Flash"/>
      <sheetName val="GE 2001"/>
      <sheetName val="HTP 2001"/>
      <sheetName val="SPals"/>
      <sheetName val="Summary Data"/>
      <sheetName val="Sales Units (3)"/>
      <sheetName val="Comet ASPIRE"/>
      <sheetName val="Comet Sequential"/>
      <sheetName val="Comet yoy"/>
      <sheetName val="Sheet2"/>
      <sheetName val="Visteon PABI APQP Mfgr Issues 6"/>
      <sheetName val="Quantum Stds 12-4-01"/>
      <sheetName val="Raw materials"/>
    </sheetNames>
    <definedNames>
      <definedName name="grey"/>
      <definedName name="whi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3D ASPIRE Table"/>
      <sheetName val="FP"/>
      <sheetName val="Time Dimension Lookup"/>
      <sheetName val="Q4 CURRENCY"/>
      <sheetName val="Funnel"/>
      <sheetName val="Restate"/>
      <sheetName val="Raw materials"/>
      <sheetName val="PLALL"/>
      <sheetName val="假设"/>
      <sheetName val="Bus Model Scenarios_2"/>
      <sheetName val="Oct FW42 BaaN for G-Line"/>
      <sheetName val="FCG"/>
      <sheetName val="公司"/>
      <sheetName val="工厂"/>
      <sheetName val="经营体"/>
      <sheetName val="供应商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Summary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ver"/>
      <sheetName val="Rates"/>
      <sheetName val="KeyData"/>
      <sheetName val="MENU"/>
      <sheetName val="MENU "/>
      <sheetName val="Attachment-4(2)"/>
      <sheetName val="JHM"/>
      <sheetName val="Sheet1"/>
      <sheetName val="Foams"/>
      <sheetName val="Grid"/>
      <sheetName val="Pull HP Wide"/>
      <sheetName val="Pull All SFs"/>
      <sheetName val="Meas Acceptance Template"/>
      <sheetName val="Comet ASPIRE"/>
      <sheetName val="Batch Comparison Template"/>
      <sheetName val="APJSum"/>
      <sheetName val="AmeSum"/>
      <sheetName val="EMEASum"/>
      <sheetName val="HPCoSum"/>
      <sheetName val="OGSum"/>
      <sheetName val="WWSum"/>
      <sheetName val="Meas Indv Template"/>
      <sheetName val="Comet Sequential"/>
      <sheetName val="Comet yoy"/>
      <sheetName val="GE 2001"/>
      <sheetName val="HTP 2001"/>
      <sheetName val="Sheet2"/>
      <sheetName val="Kautex 4WD St.IV P&amp;D"/>
      <sheetName val="Sachs FL WHL"/>
      <sheetName val="Original"/>
      <sheetName val="PLALL2"/>
      <sheetName val="Launch Costs TMNF"/>
      <sheetName val="April Antonio"/>
      <sheetName val="SPals"/>
      <sheetName val="ＴＦ関連Ｐｒｊ日程表"/>
      <sheetName val="XL4Poppy"/>
      <sheetName val="LOV"/>
      <sheetName val="EPR &amp; LRR"/>
      <sheetName val="Total Financials"/>
      <sheetName val="INPUT - Data Table"/>
      <sheetName val="Instructions"/>
      <sheetName val="pl"/>
      <sheetName val="SPEC OF ACCOUNTS"/>
      <sheetName val="p and l"/>
      <sheetName val="通貨一覧"/>
      <sheetName val="面积指标"/>
      <sheetName val=" "/>
      <sheetName val="A翼写字楼"/>
      <sheetName val="AGRO-DATA"/>
      <sheetName val="企业基本情况表"/>
      <sheetName val="信息"/>
      <sheetName val="敏感参数"/>
      <sheetName val="sum14zc1"/>
      <sheetName val="분리멀티형"/>
      <sheetName val="Sales Units (3)"/>
      <sheetName val="MTL1"/>
      <sheetName val="NVA-300T返品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Quantum Stds 12-4-01"/>
      <sheetName val="FCG"/>
      <sheetName val="假设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Q4 CURRENCY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Summary Data"/>
      <sheetName val="Raw_materials_(2)"/>
      <sheetName val="Raw_materials"/>
      <sheetName val="1_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Original"/>
      <sheetName val="Sheet1"/>
      <sheetName val="Spec"/>
      <sheetName val="PO File 2002"/>
      <sheetName val="PO File 2002 Final"/>
      <sheetName val="Time Dimension Lookup"/>
      <sheetName val="SPals"/>
      <sheetName val="自制件材料价格"/>
      <sheetName val="XL4Poppy"/>
      <sheetName val="Leap PO Std."/>
      <sheetName val="Quantum PO Std"/>
      <sheetName val="master PO"/>
      <sheetName val="01_宏命令库"/>
      <sheetName val="EPR &amp; LRR"/>
      <sheetName val="Total Financials"/>
      <sheetName val="URBANO P EST"/>
      <sheetName val="Raw Materials (Valuation).V3"/>
      <sheetName val="UPPER BLOCK"/>
      <sheetName val="银行借款询证"/>
      <sheetName val="资产负债表"/>
      <sheetName val="AmeSum"/>
      <sheetName val="雷梦"/>
      <sheetName val="面积指标"/>
      <sheetName val="분리멀티형"/>
      <sheetName val="72HX"/>
      <sheetName val="75EX"/>
      <sheetName val="72HY"/>
      <sheetName val="75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NVA-300T返品リスト"/>
      <sheetName val="集計ﾃﾞｰﾀ"/>
      <sheetName val="まとめ"/>
      <sheetName val="区分別リスト"/>
      <sheetName val="原因別"/>
      <sheetName val="部品"/>
      <sheetName val="Sheet5"/>
      <sheetName val="市場取扱"/>
      <sheetName val="300ｼﾘｰｽﾞ1"/>
      <sheetName val="300ｼﾘｰｽﾞ2"/>
      <sheetName val="三洋モデル"/>
      <sheetName val="SUM14ZC1"/>
      <sheetName val="假设"/>
      <sheetName val="FCG"/>
      <sheetName val="Q4 CURRENCY"/>
      <sheetName val="Raw materials"/>
      <sheetName val="审核总览"/>
      <sheetName val="公司"/>
      <sheetName val="工厂"/>
      <sheetName val="经营体"/>
      <sheetName val="供应商"/>
      <sheetName val="Ref1"/>
      <sheetName val="ShTactime"/>
      <sheetName val="p and l"/>
      <sheetName val="MTL1"/>
      <sheetName val="Tﾁｬｰﾄ"/>
      <sheetName val="Tables"/>
      <sheetName val="abbr"/>
      <sheetName val="XL4Poppy"/>
      <sheetName val="Comet ASPIRE"/>
      <sheetName val="Comet Sequential"/>
      <sheetName val="Comet yoy"/>
      <sheetName val="Quantum Stds 12-4-01"/>
      <sheetName val="Summary Data"/>
      <sheetName val="EPR &amp; LRR"/>
      <sheetName val="(9月度)S300Tシリーズ不良集計その3(原因別集計)"/>
      <sheetName val="FY01 Actuals"/>
      <sheetName val="FY00 Restated"/>
      <sheetName val="FY01 Quota"/>
      <sheetName val="분리멀티형"/>
      <sheetName val="Original"/>
      <sheetName val="PLALL"/>
      <sheetName val="5+7 plan"/>
      <sheetName val="UPPER BLOCK"/>
      <sheetName val="Sheet1"/>
      <sheetName val="Kautex 4WD St.IV P&amp;D"/>
      <sheetName val="Sachs FL WHL"/>
      <sheetName val="Restate"/>
      <sheetName val="SPals"/>
      <sheetName val="Meas Acceptance Template"/>
      <sheetName val="Batch Comparison Template"/>
      <sheetName val="Meas Indv Template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MTL1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Raw materials"/>
      <sheetName val="list"/>
      <sheetName val="FY03CostStructure"/>
      <sheetName val="Sheet1"/>
      <sheetName val="Assumptions"/>
      <sheetName val="Input Lists &amp; Types"/>
      <sheetName val="PLALL"/>
      <sheetName val="LOV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etup"/>
      <sheetName val="Sheet2"/>
      <sheetName val="MENU"/>
      <sheetName val="Sales_p8"/>
      <sheetName val="CF"/>
      <sheetName val="Restate"/>
      <sheetName val="Summary Data"/>
      <sheetName val="SPals"/>
      <sheetName val="Foams"/>
      <sheetName val="Grid"/>
      <sheetName val="AR Signature Page"/>
      <sheetName val="FY01 Actuals"/>
      <sheetName val="FY00 Restated"/>
      <sheetName val="FY01 Quota"/>
      <sheetName val="Instructions"/>
      <sheetName val="Safety _ P_A"/>
      <sheetName val="PLALL2"/>
      <sheetName val="Pull HP Wide"/>
      <sheetName val="Pull All SFs"/>
      <sheetName val="tables"/>
      <sheetName val="Quantum Stds 12-4-01"/>
      <sheetName val="Original"/>
      <sheetName val="Planet_Ame"/>
      <sheetName val="Planet_AP"/>
      <sheetName val="Planet_EMEA"/>
      <sheetName val="Planet_OG"/>
      <sheetName val="Planet_WW"/>
      <sheetName val="NVA-300T返品リスト"/>
      <sheetName val="Sheet3"/>
      <sheetName val="FA-LISTING"/>
      <sheetName val="3D ASPIRE Table"/>
      <sheetName val="三分厂04年1-12月销售价 "/>
      <sheetName val="05年1月销售价"/>
      <sheetName val="04年12月销售价"/>
      <sheetName val="Funnel"/>
      <sheetName val="面积指标"/>
      <sheetName val="资产负债表汇编"/>
      <sheetName val="信息"/>
      <sheetName val="项目基本情况鉴证表"/>
      <sheetName val="资产负债表"/>
      <sheetName val="Launch Costs TMNF"/>
      <sheetName val="April Antonio"/>
      <sheetName val="HDa16"/>
      <sheetName val="Sales Units (3)"/>
      <sheetName val="改善路径"/>
      <sheetName val="72HX"/>
      <sheetName val="75EX"/>
      <sheetName val="72HY"/>
      <sheetName val="75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MTL1"/>
      <sheetName val="MTL2"/>
      <sheetName val="MD1"/>
      <sheetName val="MD2"/>
      <sheetName val="Sheet1"/>
      <sheetName val="Sheet2"/>
      <sheetName val="Sheet3"/>
      <sheetName val="NVA-300T返品リスト"/>
      <sheetName val="Summar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Y03CostStructure"/>
      <sheetName val="PLALL2"/>
      <sheetName val="Funnel"/>
      <sheetName val="审核总览"/>
      <sheetName val="FA-LISTING"/>
      <sheetName val="SUM14ZC1"/>
      <sheetName val="FCG"/>
      <sheetName val="Comet Q202 Flash"/>
      <sheetName val="XL4Poppy"/>
      <sheetName val="tables"/>
      <sheetName val="產品基本信息"/>
      <sheetName val="工厂"/>
      <sheetName val="Tﾁｬｰﾄ"/>
      <sheetName val="Quantum Stds 12-4-01"/>
      <sheetName val="Raw materials"/>
      <sheetName val="URBANO P EST"/>
      <sheetName val="假设"/>
      <sheetName val="Summary Data"/>
      <sheetName val="분리멀티형"/>
      <sheetName val="PLALL"/>
      <sheetName val="Hidden"/>
      <sheetName val="Panel"/>
      <sheetName val="Pull HP Wide"/>
      <sheetName val="Pull All SFs"/>
      <sheetName val="Leap PO Std."/>
      <sheetName val="Quantum PO Std"/>
      <sheetName val="master PO"/>
      <sheetName val="Foams"/>
      <sheetName val="Grid"/>
      <sheetName val="k-line"/>
      <sheetName val="公司"/>
      <sheetName val="经营体"/>
      <sheetName val="供应商"/>
      <sheetName val="LRR Summary"/>
      <sheetName val="Original"/>
      <sheetName val="Sales Units (3)"/>
      <sheetName val="自制件材料价格"/>
      <sheetName val="UPPER 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FCG"/>
      <sheetName val="Funnel"/>
      <sheetName val="Comet Q202 Flash"/>
      <sheetName val="XL4Poppy"/>
      <sheetName val="72HX"/>
      <sheetName val="75EX"/>
      <sheetName val="72HY"/>
      <sheetName val="75EY"/>
      <sheetName val="Summary"/>
      <sheetName val="Original"/>
      <sheetName val="SPals"/>
      <sheetName val="假设"/>
      <sheetName val="Sheet1"/>
      <sheetName val="Q4 CURRENCY"/>
      <sheetName val="审核总览"/>
      <sheetName val="LOV"/>
      <sheetName val="FP"/>
      <sheetName val="Time Dimension Lookup"/>
      <sheetName val="3D ASPIRE Table"/>
      <sheetName val="Total_Financials"/>
      <sheetName val="Q4_Est__vs__Flash"/>
      <sheetName val="Otter_Exps"/>
      <sheetName val="9100-PO"/>
      <sheetName val="MCS"/>
      <sheetName val="Panel"/>
      <sheetName val="PLAL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Raw materials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URBANO P EST"/>
      <sheetName val="PO File 2002"/>
      <sheetName val="PO File 2002 Final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MTL1"/>
      <sheetName val="Sheet3"/>
      <sheetName val="自制件材料价格"/>
      <sheetName val="Oct FW42 BaaN for G-Line"/>
      <sheetName val="Refrigerants"/>
      <sheetName val="po list"/>
      <sheetName val="2.2-5500台效率"/>
      <sheetName val="FA-LISTING"/>
      <sheetName val="目标体系横轴矩阵"/>
      <sheetName val="분리멀티형"/>
      <sheetName val="改善路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S3Y_990316"/>
      <sheetName val="見積依頼書"/>
      <sheetName val="72HX"/>
      <sheetName val="75EX"/>
      <sheetName val="72HY"/>
      <sheetName val="75EY"/>
      <sheetName val="Comet Q202 Flash"/>
      <sheetName val="5+7 plan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Basic PMM"/>
      <sheetName val="Full PMM"/>
      <sheetName val="Meas Acceptance Template"/>
      <sheetName val="Batch Comparison Template"/>
      <sheetName val="Meas Indv Template"/>
      <sheetName val="APJSum"/>
      <sheetName val="AmeSum"/>
      <sheetName val="EMEASum"/>
      <sheetName val="HPCoSum"/>
      <sheetName val="OGSum"/>
      <sheetName val="WWSum"/>
      <sheetName val="LRR Summary"/>
      <sheetName val="NVA-300T返品リスト"/>
      <sheetName val="QC APPROVE SHEET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ime Dimension Lookup"/>
      <sheetName val="SPals"/>
      <sheetName val="URBANO P EST"/>
      <sheetName val="Total Financials"/>
      <sheetName val="自制件材料价格"/>
      <sheetName val="XL4Poppy"/>
      <sheetName val="MTL1"/>
      <sheetName val="GE 2001"/>
      <sheetName val="HTP 2001"/>
      <sheetName val="Planet_Ame"/>
      <sheetName val="Planet_AP"/>
      <sheetName val="Planet_EMEA"/>
      <sheetName val="Planet_OG"/>
      <sheetName val="Planet_WW"/>
      <sheetName val="Grafvta00 (2)"/>
      <sheetName val="Leap PO Std."/>
      <sheetName val="Quantum PO Std"/>
      <sheetName val="master PO"/>
      <sheetName val="PLALL"/>
      <sheetName val="UPPER BLOCK"/>
      <sheetName val="假设"/>
      <sheetName val="Launch Costs TMNF"/>
      <sheetName val="April Antonio"/>
      <sheetName val="Tﾁｬｰﾄ"/>
      <sheetName val="k-line"/>
    </sheetNames>
    <definedNames>
      <definedName name="ファイル閉"/>
      <definedName name="関連ファイル読込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改善路径"/>
      <sheetName val="物料"/>
      <sheetName val="总装现状调研"/>
      <sheetName val="预装现状调研"/>
      <sheetName val="喷粉"/>
      <sheetName val="焊接打磨"/>
      <sheetName val="折弯"/>
      <sheetName val="冲压"/>
      <sheetName val="配送"/>
      <sheetName val="灶具"/>
      <sheetName val="裸件配送 "/>
      <sheetName val="成品库现状调研"/>
      <sheetName val="Sheet2"/>
      <sheetName val="Sheet1"/>
      <sheetName val="Sheet3"/>
      <sheetName val="Sheet4"/>
      <sheetName val="Sheet5"/>
      <sheetName val="Sheet7"/>
      <sheetName val="Sheet6"/>
      <sheetName val="Sheet9"/>
      <sheetName val="Sheet8"/>
      <sheetName val="Sheet10"/>
      <sheetName val="灯塔项目节点"/>
      <sheetName val="Total Financials"/>
      <sheetName val="自制件材料价格"/>
      <sheetName val="XL4Poppy"/>
      <sheetName val="SPals"/>
      <sheetName val="Summary Data"/>
      <sheetName val="k-line"/>
      <sheetName val="MC3(main)"/>
      <sheetName val="MC1"/>
      <sheetName val="PLALL"/>
      <sheetName val="UPPER BLOCK"/>
      <sheetName val="PLALL2"/>
      <sheetName val="분리멀티형"/>
      <sheetName val="未闭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企业表一"/>
      <sheetName val="M-5C"/>
      <sheetName val="M-5A"/>
      <sheetName val="۽_x005f_x0000_"/>
      <sheetName val="۽_x005f_x005f_x005f_x0000_"/>
      <sheetName val="۽_x005f_x005f_x005f_x005f_x005f_x005f_x005f_x0000_"/>
      <sheetName val="SPals"/>
      <sheetName val="۽?"/>
      <sheetName val="56 % CIVIC Cost"/>
      <sheetName val="۽_x005f_x005f_x005f_x005f_x005f_x005f_x005f_x005f_x005f"/>
      <sheetName val=""/>
      <sheetName val="۽_"/>
      <sheetName val="_x005f_x0000__x005f_x0000__x005f_x0000__x005f_x0000__x0"/>
      <sheetName val="S-PARTS-XE"/>
      <sheetName val="chart_calcs"/>
      <sheetName val="master"/>
      <sheetName val="source"/>
      <sheetName val="数字视频并帐"/>
      <sheetName val="hdcnt 3"/>
      <sheetName val="设备部房屋"/>
      <sheetName val="CF"/>
      <sheetName val="۽_x005f_x005f_x005f_x005f_x005f"/>
      <sheetName val="_x005f_x0000__x005f_x0000__x005"/>
      <sheetName val="Consolidated NEW"/>
      <sheetName val="Erection"/>
      <sheetName val="Attachment-4(2)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13 铁路配件"/>
      <sheetName val="SUPP.CODE"/>
      <sheetName val="۽_x005f_x005f_x005f"/>
      <sheetName val="审核总览"/>
      <sheetName val="Bs"/>
      <sheetName val="Main"/>
      <sheetName val="ﾛｲ"/>
      <sheetName val="Comet Q202 Flash"/>
      <sheetName val="自制件材料价格"/>
      <sheetName val="MTL1"/>
      <sheetName val="假设"/>
      <sheetName val="FP"/>
      <sheetName val="Time Dimension Lookup"/>
      <sheetName val="製品データ"/>
      <sheetName val="Summary Data"/>
      <sheetName val="Launch Costs TMNF"/>
      <sheetName val="April Antonio"/>
      <sheetName val="Sales Units (3)"/>
      <sheetName val="_x0"/>
      <sheetName val="_x005"/>
      <sheetName val="Summary"/>
      <sheetName val="_x005f_x005f_x005f_x005f_x005f_x005f_x005f_x0000__x005f"/>
      <sheetName val="_x005f_x005f_x005f_x005f_x005f_x005f_x005f_x005f_x005f_x005f_"/>
      <sheetName val="AmeSum"/>
      <sheetName val="FCG"/>
      <sheetName val="sales_ebit act"/>
      <sheetName val="Total Financials"/>
      <sheetName val="Hidden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ﾒｰｶｰ名"/>
      <sheetName val="Av.Measures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 "/>
      <sheetName val="UFPrn20070303114642"/>
      <sheetName val="KKKKKKKK"/>
      <sheetName val="选择报表"/>
      <sheetName val="完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SUM14ZC1"/>
      <sheetName val="LOV"/>
      <sheetName val="Restate"/>
      <sheetName val="改善路径"/>
      <sheetName val="Original"/>
      <sheetName val="项目日程安排"/>
      <sheetName val="PLALL2"/>
      <sheetName val="Material BOMS"/>
      <sheetName val="基PLBS"/>
      <sheetName val="Materials BOM for HIPS"/>
      <sheetName val="FINAL (2)"/>
      <sheetName val="Raw materials"/>
      <sheetName val="_x005f_x005f_x005f_x0000__x005f"/>
      <sheetName val="۽_x005f"/>
      <sheetName val="_x005f_x005f_x005f_x005f_"/>
      <sheetName val="Sheet52"/>
      <sheetName val="生产质量说明0106"/>
      <sheetName val="Panel"/>
      <sheetName val="Administrative"/>
      <sheetName val="GWL-RUNING"/>
      <sheetName val="FINISHED GOODS MASTER"/>
      <sheetName val="Foams"/>
      <sheetName val="Oct FW42 BaaN for G-Line"/>
      <sheetName val="Refrigerants"/>
      <sheetName val="KeyData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structions"/>
      <sheetName val="WIBLE"/>
      <sheetName val="MCS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NVA-300T返品リスト"/>
      <sheetName val="Table"/>
      <sheetName val="72HX"/>
      <sheetName val="75EX"/>
      <sheetName val="72HY"/>
      <sheetName val="75EY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Costos"/>
      <sheetName val="sheet6"/>
      <sheetName val="sheet96"/>
      <sheetName val="sheet100"/>
      <sheetName val="sheet900"/>
      <sheetName val="Funnel"/>
      <sheetName val="MAR"/>
      <sheetName val="Assumptions"/>
      <sheetName val="外注實裝工數"/>
      <sheetName val="列表"/>
      <sheetName val="ShTactime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k-line"/>
      <sheetName val="SPP current as of 1-3-01"/>
      <sheetName val="Pull HP Wide"/>
      <sheetName val="Pull All SFs"/>
      <sheetName val="URBANO P EST"/>
      <sheetName val="FA-LISTING"/>
      <sheetName val="Sheet49"/>
      <sheetName val="新品台帐"/>
      <sheetName val="科目余额"/>
      <sheetName val="K110"/>
      <sheetName val="G210"/>
      <sheetName val="O111"/>
      <sheetName val="Activity"/>
      <sheetName val="Strategy"/>
      <sheetName val="Input Lists &amp; Types"/>
      <sheetName val="재무누계"/>
      <sheetName val="Leap PO Std."/>
      <sheetName val="Quantum PO Std"/>
      <sheetName val="master PO"/>
      <sheetName val="23年到周-型号"/>
      <sheetName val="Detail pg 5"/>
      <sheetName val="FY03CostStructure"/>
      <sheetName val="SPESE DI MANUTENZIONE"/>
      <sheetName val="APJSum"/>
      <sheetName val="EMEASum"/>
      <sheetName val="HPCoSum"/>
      <sheetName val="OGSum"/>
      <sheetName val="WWSum"/>
      <sheetName val="CE96"/>
      <sheetName val="莱阳厨电效率日清"/>
      <sheetName val="Sheet5"/>
      <sheetName val="Input area"/>
      <sheetName val="加計3 加計ﾌﾟﾗｽ ｲﾝﾌﾟｯﾄ"/>
      <sheetName val="Sales_p8"/>
      <sheetName val="B"/>
      <sheetName val="Database"/>
      <sheetName val="세부내용"/>
      <sheetName val="Q4 CURRENCY"/>
      <sheetName val="43期事業計劃資料(psi)"/>
      <sheetName val="40期事業計劃資料"/>
      <sheetName val="SHIFT OEE REPORT"/>
      <sheetName val="tABLES"/>
      <sheetName val="dropdown ทั้งหมด"/>
      <sheetName val="22年计划"/>
      <sheetName val="品種別事前"/>
      <sheetName val="品種別實績"/>
      <sheetName val="品種別計劃 "/>
      <sheetName val="累計品種別實績"/>
      <sheetName val="累計品種別計劃"/>
      <sheetName val="ｵﾗｸﾙからﾃﾞｰﾀ移行（0209）"/>
      <sheetName val="UPPER BLOCK"/>
      <sheetName val="HD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盘点表"/>
      <sheetName val="Sheet3"/>
      <sheetName val="Sheet1"/>
      <sheetName val="Quantum Stds 12-4-01"/>
      <sheetName val="Raw materials"/>
      <sheetName val="Original"/>
      <sheetName val="PLALL"/>
      <sheetName val="Leap PO Std."/>
      <sheetName val="Quantum PO Std"/>
      <sheetName val="Summary"/>
      <sheetName val="master PO"/>
      <sheetName val="UPPER BLOCK"/>
      <sheetName val="假设"/>
      <sheetName val="HDa16"/>
      <sheetName val="FCG"/>
      <sheetName val="Planet_Ame"/>
      <sheetName val="Planet_AP"/>
      <sheetName val="Planet_EMEA"/>
      <sheetName val="Planet_OG"/>
      <sheetName val="Planet_WW"/>
      <sheetName val="Restate"/>
      <sheetName val="Sheet2"/>
      <sheetName val="23年到周-型号"/>
      <sheetName val="改善路径"/>
      <sheetName val="模具资产盘点表924--系统导入版本"/>
      <sheetName val="72HX"/>
      <sheetName val="75EX"/>
      <sheetName val="Total Financials"/>
      <sheetName val="75EY"/>
      <sheetName val="自制件材料价格"/>
      <sheetName val="XL4Poppy"/>
      <sheetName val="SUM14ZC1"/>
      <sheetName val="未闭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Dialog3"/>
      <sheetName val="Dialog1"/>
      <sheetName val="Tﾁｬｰﾄ"/>
      <sheetName val="DATA"/>
      <sheetName val="抽出1"/>
      <sheetName val="CDF"/>
      <sheetName val="未入力"/>
      <sheetName val="MTL1"/>
      <sheetName val="审核总览"/>
      <sheetName val="OTC"/>
      <sheetName val="FP"/>
      <sheetName val="Time Dimension Lookup"/>
      <sheetName val="假设"/>
      <sheetName val="sum14zc1"/>
      <sheetName val="XL4Poppy"/>
      <sheetName val="NVA-300T返品リスト"/>
      <sheetName val="Ref1"/>
      <sheetName val="dec05 pl"/>
      <sheetName val="Sheet1"/>
      <sheetName val="WIBLE"/>
      <sheetName val="SPals"/>
      <sheetName val="Sheet2"/>
      <sheetName val="tables"/>
      <sheetName val="Pull HP Wide"/>
      <sheetName val="Pull All SFs"/>
      <sheetName val="LOV"/>
      <sheetName val="AmeSum"/>
      <sheetName val="Comet ASPIRE"/>
      <sheetName val="Comet Sequential"/>
      <sheetName val="Comet yoy"/>
      <sheetName val="改善路径"/>
      <sheetName val="Sheet3"/>
      <sheetName val="自制件材料价格"/>
      <sheetName val="PLALL2"/>
      <sheetName val="DATA集計JP"/>
      <sheetName val="PLALL"/>
      <sheetName val="FA-LISTING"/>
      <sheetName val="Restate"/>
      <sheetName val="Oct FW42 BaaN for G-Line"/>
      <sheetName val="분리멀티형"/>
      <sheetName val="po list"/>
      <sheetName val="Spec"/>
      <sheetName val="23年到周-型号"/>
      <sheetName val="Attachment-4(2)"/>
      <sheetName val="Total Financials"/>
      <sheetName val="Raw materials"/>
      <sheetName val="莱阳厨电效率日清"/>
      <sheetName val="Original"/>
      <sheetName val="PO File 2002"/>
      <sheetName val="PO File 2002 Final"/>
      <sheetName val="Launch Costs TMNF"/>
      <sheetName val="April Anton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ｅｘｃｅｌ検討書ﾌｫｰﾏｯﾄA4新"/>
      <sheetName val="ＴＦ関連Ｐｒｊ日程表"/>
      <sheetName val="集計条件"/>
      <sheetName val="DOM-競合車SPEC"/>
      <sheetName val="Summary Data"/>
      <sheetName val="PLALL2"/>
      <sheetName val="Spec"/>
      <sheetName val="PLALL"/>
      <sheetName val="NEW003"/>
      <sheetName val="公司"/>
      <sheetName val="工厂"/>
      <sheetName val="经营体"/>
      <sheetName val="MC3(main)"/>
      <sheetName val="MC1"/>
      <sheetName val="供应商"/>
      <sheetName val="FY03CostStructure"/>
      <sheetName val="未闭环"/>
      <sheetName val="분리멀티형"/>
      <sheetName val="评价矩阵"/>
      <sheetName val="数据输入"/>
      <sheetName val="UPPER BLOCK"/>
      <sheetName val="假设"/>
      <sheetName val="HDa16"/>
      <sheetName val="Q4 CURRENCY"/>
      <sheetName val="Histogram"/>
      <sheetName val="Original"/>
      <sheetName val="Restate"/>
      <sheetName val="Instructions"/>
      <sheetName val="Dates"/>
      <sheetName val="LOV"/>
      <sheetName val="EPR"/>
      <sheetName val="VSAMS Summary"/>
      <sheetName val="Glossary"/>
      <sheetName val="Contents"/>
      <sheetName val="产品"/>
      <sheetName val="Summary"/>
      <sheetName val="LRR Summary"/>
      <sheetName val="改善路径"/>
      <sheetName val="Tﾁｬｰﾄ"/>
      <sheetName val="XL4Poppy"/>
      <sheetName val="URBANO P EST"/>
      <sheetName val="Comet Q202 Flash"/>
      <sheetName val="BaaN FW47"/>
      <sheetName val="Sep BaaN"/>
      <sheetName val="MCS"/>
      <sheetName val="Sheet3"/>
      <sheetName val="PO File 2002"/>
      <sheetName val="PO File 2002 Final"/>
      <sheetName val="莱阳厨电效率日清"/>
      <sheetName val="自制件材料价格"/>
      <sheetName val="NVA-300T返品リスト"/>
      <sheetName val="72HX"/>
      <sheetName val="75EX"/>
      <sheetName val="72HY"/>
      <sheetName val="75EY"/>
      <sheetName val="SUM14ZC1"/>
      <sheetName val="Leap PO Std."/>
      <sheetName val="Quantum PO Std"/>
      <sheetName val="master PO"/>
      <sheetName val="目标体系横轴矩阵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特殊人员健康状况跟踪"/>
      <sheetName val="因交通管制无法返程人员"/>
      <sheetName val="月薪资明细表"/>
      <sheetName val="档案在库人员"/>
      <sheetName val="离职转出"/>
      <sheetName val="沈阳冰箱总人员"/>
      <sheetName val="4-1验货评价1"/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SPals"/>
      <sheetName val="FY00 Restated"/>
      <sheetName val="FY01 Quota"/>
      <sheetName val="FY01 Actuals"/>
      <sheetName val="ITS"/>
      <sheetName val="Pull HP Wide"/>
      <sheetName val="Pull All SFs"/>
      <sheetName val="PLALL2"/>
      <sheetName val="CountryAll"/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Tables"/>
      <sheetName val="DIO"/>
      <sheetName val="STD. COST"/>
      <sheetName val="面积指标"/>
      <sheetName val="MANPOWER"/>
      <sheetName val="分产品销售收入、成本分析表"/>
      <sheetName val="APJSum"/>
      <sheetName val="AmeSum"/>
      <sheetName val="EMEASum"/>
      <sheetName val="HPCoSum"/>
      <sheetName val="OGSum"/>
      <sheetName val="WWSum"/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Time Dimension Lookup"/>
      <sheetName val="WW"/>
      <sheetName val="Ame"/>
      <sheetName val="APJ"/>
      <sheetName val="OG"/>
      <sheetName val="HPCoENs"/>
      <sheetName val="Q4 CURRENCY"/>
      <sheetName val="PL-MTD"/>
      <sheetName val="PL-YTD"/>
      <sheetName val="FCG"/>
      <sheetName val="假设"/>
      <sheetName val="HC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HP_PL-QTD "/>
      <sheetName val="HP_PL-YTD "/>
      <sheetName val="BCO_PL-MTD "/>
      <sheetName val="BCO_PL-QTD  "/>
      <sheetName val="BCO_PL-YTD "/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Total Financials"/>
      <sheetName val="XL4Poppy"/>
      <sheetName val="URBANO P EST"/>
      <sheetName val="汇总"/>
      <sheetName val="20180926"/>
      <sheetName val="流入流出"/>
      <sheetName val="UPPER BLOCK"/>
      <sheetName val="HDa16"/>
      <sheetName val="字段"/>
      <sheetName val="Tabelle1"/>
      <sheetName val="Tabelle2"/>
      <sheetName val="Tabelle3"/>
      <sheetName val="Test"/>
      <sheetName val="#BEZUG"/>
      <sheetName val="相关参数"/>
      <sheetName val="明细"/>
      <sheetName val="產品基本信息"/>
      <sheetName val="Change History"/>
      <sheetName val="1履歷"/>
      <sheetName val="2前加工"/>
      <sheetName val="3噴碼"/>
      <sheetName val="4貼條碼"/>
      <sheetName val="5吸板"/>
      <sheetName val="6印刷"/>
      <sheetName val="6印刷 (2)"/>
      <sheetName val="7目檢"/>
      <sheetName val="8貼片1"/>
      <sheetName val="9貼片2"/>
      <sheetName val="10貼片3"/>
      <sheetName val="11AOI"/>
      <sheetName val="10貼片4"/>
      <sheetName val="14回焊 "/>
      <sheetName val="噴碼"/>
      <sheetName val="12目檢 "/>
      <sheetName val="15VI"/>
      <sheetName val="16週轉"/>
      <sheetName val="17推板"/>
      <sheetName val="18印刷"/>
      <sheetName val="18印刷 (2)"/>
      <sheetName val="19目檢"/>
      <sheetName val="20貼片1 "/>
      <sheetName val="21貼片2"/>
      <sheetName val="22貼片3"/>
      <sheetName val="23AOI"/>
      <sheetName val="24目檢"/>
      <sheetName val="26回焊"/>
      <sheetName val="27. 點膠"/>
      <sheetName val="28. 膠固化"/>
      <sheetName val="27VI"/>
      <sheetName val="31包裝"/>
      <sheetName val="31-2"/>
      <sheetName val="31-3"/>
      <sheetName val="29.Profile測量 "/>
      <sheetName val="170E2生產安排分析"/>
      <sheetName val="72HX"/>
      <sheetName val="72HY"/>
      <sheetName val="75EX"/>
      <sheetName val="75EY"/>
      <sheetName val="数据有效性说明"/>
      <sheetName val="Top Lvl  Logic"/>
      <sheetName val="Process"/>
      <sheetName val="Parts"/>
      <sheetName val="Safety _ P_A"/>
      <sheetName val="Questions"/>
      <sheetName val="4BLOCK"/>
      <sheetName val="DCRR Model"/>
      <sheetName val="Adj Vol Forecast"/>
      <sheetName val="GE Standard"/>
      <sheetName val="Koito Custom-made"/>
      <sheetName val="Koito Export"/>
      <sheetName val="AR Signature Page"/>
      <sheetName val="abbr"/>
      <sheetName val="abbreviations"/>
      <sheetName val="Lab"/>
      <sheetName val="BOM-Mumbo"/>
      <sheetName val="BOM-K1000"/>
      <sheetName val="9100-OH"/>
      <sheetName val="9100-PO"/>
      <sheetName val="9210-20-OH"/>
      <sheetName val="9210-20-PO"/>
      <sheetName val="inv-aging"/>
      <sheetName val="inv-ag20020522"/>
      <sheetName val="inv-ag20020522a"/>
      <sheetName val="inv-ag20020522b"/>
      <sheetName val="9100_PO"/>
      <sheetName val="Application for GM Signature"/>
      <sheetName val="AC 2011 budget break"/>
      <sheetName val="Jan"/>
      <sheetName val="Feb"/>
      <sheetName val="Mar"/>
      <sheetName val="Jan-Mar"/>
      <sheetName val="April"/>
      <sheetName val="May"/>
      <sheetName val="June"/>
      <sheetName val="April-June"/>
      <sheetName val="July"/>
      <sheetName val="August"/>
      <sheetName val="September"/>
      <sheetName val="July-September"/>
      <sheetName val="Summary by Dealer"/>
      <sheetName val="Jan-Oct"/>
      <sheetName val="Calenda2009"/>
      <sheetName val="Calendar2008"/>
      <sheetName val="2009"/>
      <sheetName val="Condition"/>
      <sheetName val="Y2012-040112(75K)"/>
      <sheetName val="expense (format ACC)"/>
      <sheetName val="expense (format factory)"/>
      <sheetName val="wage"/>
      <sheetName val="Organize(111111)"/>
      <sheetName val="HTC price structure(241111)"/>
      <sheetName val="INVEST-ACF -2012"/>
      <sheetName val="2012 (v.1)"/>
      <sheetName val="Di-P"/>
      <sheetName val="损益表导入"/>
      <sheetName val="MFG (2)"/>
      <sheetName val="P&amp;L"/>
      <sheetName val="MFG"/>
      <sheetName val="Manpower ACF"/>
      <sheetName val="Organize(Oct 29'2009) (2)"/>
      <sheetName val="List of name (108)"/>
      <sheetName val="List of name (ACF)"/>
      <sheetName val="List of name (106) (Revise2)"/>
      <sheetName val="AIR(1-4)"/>
      <sheetName val="AIR(5-7)"/>
      <sheetName val="CL (2)"/>
      <sheetName val="Report Summary"/>
      <sheetName val="Sales Report Japanese"/>
      <sheetName val="Sales,Stock detailes "/>
      <sheetName val="bs"/>
      <sheetName val="income"/>
      <sheetName val="pl"/>
      <sheetName val="op exp"/>
      <sheetName val="sales"/>
      <sheetName val="purchases"/>
      <sheetName val="gp"/>
      <sheetName val="stock"/>
      <sheetName val="DEALER PROFIT"/>
      <sheetName val="nov ytd"/>
      <sheetName val="nov 04"/>
      <sheetName val="HeadCount"/>
      <sheetName val="⁓heet2"/>
      <sheetName val="TITLE"/>
      <sheetName val="営業月報"/>
      <sheetName val="PSI summary"/>
      <sheetName val="BAL SHEET"/>
      <sheetName val="p and l"/>
      <sheetName val="expenses"/>
      <sheetName val="SPEC OF ACCOUNTS"/>
      <sheetName val="BORROWINGS"/>
      <sheetName val="heads"/>
      <sheetName val="pl summ"/>
      <sheetName val="sales JAN05"/>
      <sheetName val="gp JAN 05"/>
      <sheetName val="purch JAN 05"/>
      <sheetName val="Stock Aged List"/>
      <sheetName val="SalesStock"/>
      <sheetName val="特記事項"/>
      <sheetName val="gpmth"/>
      <sheetName val="gp ytd"/>
      <sheetName val="Monthly Account Report - GP"/>
      <sheetName val="Monthly Account Report - Purcha"/>
      <sheetName val="Monthly Account Report - Sales"/>
      <sheetName val="CLAIM"/>
      <sheetName val="pldt"/>
      <sheetName val="98C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ctivity"/>
      <sheetName val="SI-DR FOR  APR09"/>
      <sheetName val="POD PERFORMANCE PER TRUCKER"/>
      <sheetName val="cbm per unit"/>
      <sheetName val="JASP Template"/>
      <sheetName val="LIST"/>
      <sheetName val="AISIN"/>
      <sheetName val="AISIN EUROPE"/>
      <sheetName val="ASE TEKNIK"/>
      <sheetName val="AUTO"/>
      <sheetName val="BARIA-VUNGTAU"/>
      <sheetName val="BASIT ASIF &amp; BROTHERS"/>
      <sheetName val="BUS &amp; TRUCK"/>
      <sheetName val="CHAIN FAR"/>
      <sheetName val="CHIYODA"/>
      <sheetName val="CYRIC"/>
      <sheetName val="DOBAC"/>
      <sheetName val="DUNOPIE"/>
      <sheetName val="EBONIS"/>
      <sheetName val="GENERAL AUTOMOBILES"/>
      <sheetName val="GENUINE MOTORS"/>
      <sheetName val="GHAFFAR"/>
      <sheetName val="HAFEEZ"/>
      <sheetName val="IKAE"/>
      <sheetName val="INDAMERICA"/>
      <sheetName val="INTIMEX"/>
      <sheetName val="ITO"/>
      <sheetName val="K.M.MOTORS"/>
      <sheetName val="KTE"/>
      <sheetName val="MECPAC"/>
      <sheetName val="MUNIR"/>
      <sheetName val="NEC"/>
      <sheetName val="NIPPON PILLAR"/>
      <sheetName val="PBR"/>
      <sheetName val="PBR(M)"/>
      <sheetName val="PREMIER"/>
      <sheetName val="PT.INDOPRIMA"/>
      <sheetName val="PT.KONAN"/>
      <sheetName val="SLS"/>
      <sheetName val="TBJ"/>
      <sheetName val="THAI CAPITAL"/>
      <sheetName val="THAI NKK"/>
      <sheetName val="THAI POLY"/>
      <sheetName val="VALFLON"/>
      <sheetName val="NIPPON"/>
      <sheetName val="ZIP INT'L"/>
      <sheetName val="Bal Sht"/>
      <sheetName val="B3_SUAD"/>
      <sheetName val="B10.1_AA24"/>
      <sheetName val="B10.2_AA25"/>
      <sheetName val="B10.2_AA25 (2)"/>
      <sheetName val="B1.3_B"/>
      <sheetName val="B1.4_C"/>
      <sheetName val="B1.5_D"/>
      <sheetName val="B1.6_E"/>
      <sheetName val="B1.7_F"/>
      <sheetName val="B1.7.1_F"/>
      <sheetName val="B1.8_H"/>
      <sheetName val="B1.9_J"/>
      <sheetName val="B1.11_Q"/>
      <sheetName val="B1.11.1_Q"/>
      <sheetName val="B1.12_N"/>
      <sheetName val="B1.13_R"/>
      <sheetName val="B1.10_L"/>
      <sheetName val="B1.10.1_L"/>
      <sheetName val="B1.14_W1"/>
      <sheetName val="B1.15_X"/>
      <sheetName val="B1.15.1_X"/>
      <sheetName val="B1.15.3_X"/>
      <sheetName val="B1.15.4_X"/>
      <sheetName val="B1.15.5_X"/>
      <sheetName val="B1.16_X"/>
      <sheetName val="B1.17"/>
      <sheetName val="Q107 vs Q108 YoY Summary"/>
      <sheetName val="US Summary"/>
      <sheetName val="US Fcst"/>
      <sheetName val="UK &amp; Italy Summary"/>
      <sheetName val="UK Fcst"/>
      <sheetName val="Japan BTS Summary"/>
      <sheetName val="FY08 YTD"/>
      <sheetName val="YoY "/>
      <sheetName val="WoW "/>
      <sheetName val="FY08 Weekly Data"/>
      <sheetName val="Lookup"/>
      <sheetName val="US"/>
      <sheetName val="UK"/>
      <sheetName val="Japan"/>
      <sheetName val="Italy"/>
      <sheetName val="Canada"/>
      <sheetName val="BW Total Sales"/>
      <sheetName val="FY07 P1-P9 Weekly Data"/>
      <sheetName val="FY07 P10-P12 Weekly Data"/>
      <sheetName val="FY06 Wkly"/>
      <sheetName val="US iPod Attach"/>
      <sheetName val="Japan iPod Attach"/>
      <sheetName val="11217000"/>
      <sheetName val="11217010"/>
      <sheetName val="11357000"/>
      <sheetName val="11357001"/>
      <sheetName val="1560"/>
      <sheetName val="1988"/>
      <sheetName val="23107000"/>
      <sheetName val="2340 &amp; 2341"/>
      <sheetName val="2350"/>
      <sheetName val="2430"/>
      <sheetName val="24300016"/>
      <sheetName val="vlookup"/>
      <sheetName val="s"/>
      <sheetName val="0000"/>
      <sheetName val="FG"/>
      <sheetName val="SPARES"/>
      <sheetName val="Description"/>
      <sheetName val="Sample Costing"/>
      <sheetName val="Sept03"/>
      <sheetName val="Product"/>
      <sheetName val="Insurance"/>
      <sheetName val="Tax"/>
      <sheetName val="Schedule 10 Page 1"/>
      <sheetName val="Schedule 10 Page 2 "/>
      <sheetName val="Schedule 10 Page 3"/>
      <sheetName val="Schedule 10 Page 4"/>
      <sheetName val="Schedule 10 Page 5"/>
      <sheetName val="Schedule 10 Page 6 "/>
      <sheetName val="Schedule 10 Page 7"/>
      <sheetName val="Schedule 10 Page 8"/>
      <sheetName val="ATV 12 Def Rev"/>
      <sheetName val="VF48"/>
      <sheetName val="ZF804 (ST LT)"/>
      <sheetName val="GL23150023"/>
      <sheetName val="GL26910000"/>
      <sheetName val="JV"/>
      <sheetName val="BRec P3"/>
      <sheetName val="Instructions"/>
      <sheetName val="BRec"/>
      <sheetName val="Matching"/>
      <sheetName val="GL"/>
      <sheetName val="Forecasting"/>
      <sheetName val="SAP_TH_P5"/>
      <sheetName val="Def Rev"/>
      <sheetName val="Def COGS"/>
      <sheetName val="JV Reclass."/>
      <sheetName val="JV Auto rev."/>
      <sheetName val="Total Claims Received"/>
      <sheetName val="Control"/>
      <sheetName val="Reference data"/>
      <sheetName val="Workfile-Do not delete"/>
      <sheetName val="Div 64 CONTROL Sheet"/>
      <sheetName val="20300000_GL"/>
      <sheetName val="20370001_GL"/>
      <sheetName val="64-20390001"/>
      <sheetName val="20400000_GL"/>
      <sheetName val="20467000_GL"/>
      <sheetName val="64-20610000"/>
      <sheetName val="64-20610001"/>
      <sheetName val="20610003_GL"/>
      <sheetName val="64-20620001"/>
      <sheetName val="64-20630001"/>
      <sheetName val="21900000"/>
      <sheetName val="21940000_GL"/>
      <sheetName val="22000000"/>
      <sheetName val="22100000_GL"/>
      <sheetName val="22200000"/>
      <sheetName val="22207002"/>
      <sheetName val="22207003"/>
      <sheetName val="22207004"/>
      <sheetName val="22207005"/>
      <sheetName val="22550000_GL"/>
      <sheetName val="22700000_GL"/>
      <sheetName val="22707002_GL"/>
      <sheetName val="23107000_GL"/>
      <sheetName val="23131000"/>
      <sheetName val="23131001"/>
      <sheetName val="23140000"/>
      <sheetName val="23140002"/>
      <sheetName val="23140004"/>
      <sheetName val="23150006"/>
      <sheetName val="23150010"/>
      <sheetName val="23150023 &amp; 26910000"/>
      <sheetName val="23180001_GL"/>
      <sheetName val="23200062 &amp; 27540062"/>
      <sheetName val="23400000 &amp; 23410000"/>
      <sheetName val="234400xx"/>
      <sheetName val="23450000_GL"/>
      <sheetName val="23500000_GL"/>
      <sheetName val="23600000_GL"/>
      <sheetName val="23650000_GL "/>
      <sheetName val="23750000_GL"/>
      <sheetName val="23850000_GL"/>
      <sheetName val="23900000_GL"/>
      <sheetName val="24300000_GL"/>
      <sheetName val="15427000 and 24807000_GL"/>
      <sheetName val="27010xxx &amp; 27510xxx"/>
      <sheetName val="Sales Summary"/>
      <sheetName val="BSLATEMP"/>
      <sheetName val="BSLA"/>
      <sheetName val="Balances"/>
      <sheetName val="Transactions"/>
      <sheetName val="Cash Management"/>
      <sheetName val="Invoices"/>
      <sheetName val="Invoice Drill"/>
      <sheetName val="Journal Drill"/>
      <sheetName val="Projects"/>
      <sheetName val="ARInvoice"/>
      <sheetName val="Property on hand"/>
      <sheetName val="Property Sold"/>
      <sheetName val="Sec.on Hand"/>
      <sheetName val="Sec.Sold"/>
      <sheetName val="Others"/>
      <sheetName val="Others Sold"/>
      <sheetName val="source"/>
      <sheetName val="Lead"/>
      <sheetName val="Links"/>
      <sheetName val="Tickmarks"/>
      <sheetName val="Tax cal_2009"/>
      <sheetName val="TB-JM201"/>
      <sheetName val="Pivot"/>
      <sheetName val="Detailed TB"/>
      <sheetName val="Post YE entries"/>
      <sheetName val="Adj&amp;Rje 2008"/>
      <sheetName val="ADJ2009"/>
      <sheetName val="RJE2009"/>
      <sheetName val="Recon of RE with Stat accs"/>
      <sheetName val="SS1"/>
      <sheetName val="SS2"/>
      <sheetName val="SS3"/>
      <sheetName val="G-1000"/>
      <sheetName val="P-1000"/>
      <sheetName val="Z-1000"/>
      <sheetName val="Z-1100"/>
      <sheetName val="OO-1000"/>
      <sheetName val="RR-1000"/>
      <sheetName val="RR-1100"/>
      <sheetName val="I1-1000"/>
      <sheetName val="L-1000"/>
      <sheetName val="PP-1000"/>
      <sheetName val="PP-1100"/>
      <sheetName val="LL-1000"/>
      <sheetName val="LL-2000"/>
      <sheetName val="YY-1000"/>
      <sheetName val="ZA-1000"/>
      <sheetName val="ZB-1000"/>
      <sheetName val="ZJ-1000"/>
      <sheetName val="ZM-1000"/>
      <sheetName val="ZS-1000"/>
      <sheetName val="ZT-1000"/>
      <sheetName val="Trn_0109 to 1209"/>
      <sheetName val="RJE_RE"/>
      <sheetName val="Excite accruals"/>
      <sheetName val="Adj&amp;Rje 2007"/>
      <sheetName val="Adj&amp;Rje 2006"/>
      <sheetName val="ZJ-1100"/>
      <sheetName val="ZJ-1300"/>
      <sheetName val="Macro1"/>
      <sheetName val="GCF Balances Fast"/>
      <sheetName val="TB-JM299"/>
      <sheetName val="TB-JM201 (2)"/>
      <sheetName val="Withholding tax"/>
      <sheetName val="TB-2005"/>
      <sheetName val="320"/>
      <sheetName val="A-006"/>
      <sheetName val="A-007"/>
      <sheetName val="L-010"/>
      <sheetName val="OO-1200"/>
      <sheetName val="YY-1000 (2)"/>
      <sheetName val="RE"/>
      <sheetName val="A-009"/>
      <sheetName val="A-010"/>
      <sheetName val="L-017"/>
      <sheetName val="L-014-17"/>
      <sheetName val="L-023"/>
      <sheetName val="320099001"/>
      <sheetName val="572002001"/>
      <sheetName val="Foreign WHT"/>
      <sheetName val="eT&amp;L-wk50 (Adjustment)"/>
      <sheetName val="3800"/>
      <sheetName val="J1"/>
      <sheetName val="J2"/>
      <sheetName val="J3 - Nong Pra Lai"/>
      <sheetName val="J4 - Cha Cheng Sao"/>
      <sheetName val="f-1"/>
      <sheetName val="f-2"/>
      <sheetName val="f-3"/>
      <sheetName val="B-2"/>
      <sheetName val="L-3"/>
      <sheetName val="L-4"/>
      <sheetName val="U-5"/>
      <sheetName val="Z-4"/>
      <sheetName val="AA-6 (2)"/>
      <sheetName val="AA-6"/>
      <sheetName val="NN-6"/>
      <sheetName val="BB-7"/>
      <sheetName val="CC-8"/>
      <sheetName val="CC-9"/>
      <sheetName val="DD-10"/>
      <sheetName val="KK"/>
      <sheetName val="MM"/>
      <sheetName val="10"/>
      <sheetName val="70"/>
      <sheetName val="30"/>
      <sheetName val="30-note"/>
      <sheetName val="40"/>
      <sheetName val="90"/>
      <sheetName val="10-test (revise)"/>
      <sheetName val="10-1 Media"/>
      <sheetName val="10-cut"/>
      <sheetName val="10-test"/>
      <sheetName val="manual"/>
      <sheetName val="share cost"/>
      <sheetName val="Raw Material Vender"/>
      <sheetName val="WIP"/>
      <sheetName val="Raw Material ทำเอง"/>
      <sheetName val="Raw Material"/>
      <sheetName val="Packing"/>
      <sheetName val="supply in stock"/>
      <sheetName val="CompanyAtt"/>
      <sheetName val="ZB - 100.1"/>
      <sheetName val="ZB - 100.2"/>
      <sheetName val="ZB - 100.3"/>
      <sheetName val="VAL. SUM."/>
      <sheetName val="CTAS. RLDO. - VERSION FINAL"/>
      <sheetName val="PLAN C4"/>
      <sheetName val="CONTA.CASA"/>
      <sheetName val="CASA-PLAN"/>
      <sheetName val="NORTE2"/>
      <sheetName val="CASA-SUMARIA"/>
      <sheetName val="CASA-PERSONAL"/>
      <sheetName val="CASA-GASTOS GENERALES"/>
      <sheetName val="Pending (2)"/>
      <sheetName val="จำนวนคนไข้"/>
      <sheetName val="อัตราดอกเบี้ย"/>
      <sheetName val="T300 if add back dep"/>
      <sheetName val="T300"/>
      <sheetName val="T300-4"/>
      <sheetName val="P300"/>
      <sheetName val="X300"/>
      <sheetName val="X300-1"/>
      <sheetName val="Q300"/>
      <sheetName val="Q300-1"/>
      <sheetName val="Q400"/>
      <sheetName val="Q400-1"/>
      <sheetName val="M300"/>
      <sheetName val="L400"/>
      <sheetName val="L400-2"/>
      <sheetName val="L400-3"/>
      <sheetName val="L400-4"/>
      <sheetName val="AR90-270 (P'Tam)"/>
      <sheetName val="L300"/>
      <sheetName val="L300-1"/>
      <sheetName val="L300-2"/>
      <sheetName val="KK2006"/>
      <sheetName val="R300"/>
      <sheetName val="R300-1"/>
      <sheetName val="CC-2(R302)"/>
      <sheetName val="confirm"/>
      <sheetName val="RBS"/>
      <sheetName val="Udorn"/>
      <sheetName val="Hadyai"/>
      <sheetName val="Chaing"/>
      <sheetName val="Ubon"/>
      <sheetName val="Rat"/>
      <sheetName val="Chan"/>
      <sheetName val="group"/>
      <sheetName val="com"/>
      <sheetName val="Bank"/>
      <sheetName val="LIA"/>
      <sheetName val="ASS"/>
      <sheetName val="INC"/>
      <sheetName val="ADJ."/>
      <sheetName val="ADJ-VAR"/>
      <sheetName val="hedging"/>
      <sheetName val="Rate B,G"/>
      <sheetName val="defer"/>
      <sheetName val="คชจ-อบรม"/>
      <sheetName val="aff"/>
      <sheetName val="laroux"/>
      <sheetName val="adj"/>
      <sheetName val="ASS."/>
      <sheetName val="LIA."/>
      <sheetName val="VAR"/>
      <sheetName val="retire42"/>
      <sheetName val="prop"/>
      <sheetName val="120511 AGT"/>
      <sheetName val="งบกระแสเงินสด"/>
      <sheetName val="detail44 (2)"/>
      <sheetName val="inc(dec)"/>
      <sheetName val="ques."/>
      <sheetName val="F_note"/>
      <sheetName val="A"/>
      <sheetName val="B"/>
      <sheetName val="B-1"/>
      <sheetName val="C"/>
      <sheetName val="C-3"/>
      <sheetName val="C-5"/>
      <sheetName val="L"/>
      <sheetName val="M"/>
      <sheetName val="M-1"/>
      <sheetName val="N"/>
      <sheetName val="U"/>
      <sheetName val="AA"/>
      <sheetName val="AA-FWD"/>
      <sheetName val="BB"/>
      <sheetName val="BB-1"/>
      <sheetName val="CC"/>
      <sheetName val="CC_1"/>
      <sheetName val="CC-1"/>
      <sheetName val="CC_2"/>
      <sheetName val="EE"/>
      <sheetName val="20"/>
      <sheetName val="issue"/>
      <sheetName val="purchase"/>
      <sheetName val="cut-off"/>
      <sheetName val="30-1"/>
      <sheetName val="30-2"/>
      <sheetName val="30-2 (2)"/>
      <sheetName val="C-Feedmill"/>
      <sheetName val="C-Chilled"/>
      <sheetName val="movement doc-Chill"/>
      <sheetName val="Top-ไก่พันธุ์"/>
      <sheetName val="compute-ไก่พันธุ์"/>
      <sheetName val="top-ไก่เนื้อ"/>
      <sheetName val="เล้าที่ 20"/>
      <sheetName val="เล้าที่ 21"/>
      <sheetName val="ลูกหนี้(เก่า)"/>
      <sheetName val="FA Consol"/>
      <sheetName val="Index"/>
      <sheetName val="Doc (2)"/>
      <sheetName val="Point (3)"/>
      <sheetName val="Point (2)"/>
      <sheetName val="Doc"/>
      <sheetName val="Point"/>
      <sheetName val="RJE&amp;AJE"/>
      <sheetName val="E1-1"/>
      <sheetName val="E1-2"/>
      <sheetName val="E1-3"/>
      <sheetName val="K"/>
      <sheetName val="M Note"/>
      <sheetName val="V"/>
      <sheetName val="V EXC"/>
      <sheetName val="V Confirm"/>
      <sheetName val="X (2)"/>
      <sheetName val="X EXC"/>
      <sheetName val="X Confirm"/>
      <sheetName val="P"/>
      <sheetName val="X"/>
      <sheetName val="ZA (2)"/>
      <sheetName val="ZC (2)"/>
      <sheetName val="ZB"/>
      <sheetName val="ZB TM"/>
      <sheetName val="ZD"/>
      <sheetName val="ZD tickmark"/>
      <sheetName val="NFS-ZD"/>
      <sheetName val="OH (2)"/>
      <sheetName val="OH TM"/>
      <sheetName val="NFS-ZD (2)"/>
      <sheetName val="E1-1 (2)"/>
      <sheetName val="E1-2 (2)"/>
      <sheetName val="E1-3 (2)"/>
      <sheetName val="E1-3 8 month"/>
      <sheetName val="Cutoff pur"/>
      <sheetName val="Reconcile"/>
      <sheetName val="Test payroll"/>
      <sheetName val="Test payroll-Note"/>
      <sheetName val="Test-Shizuma"/>
      <sheetName val="Test-Yuji"/>
      <sheetName val="Test-Sumalee"/>
      <sheetName val="Test-Parinya"/>
      <sheetName val="Data"/>
      <sheetName val="BL Jul'04"/>
      <sheetName val="Unpresent Chq CTB"/>
      <sheetName val="103080"/>
      <sheetName val="103000"/>
      <sheetName val="103030"/>
      <sheetName val="103060"/>
      <sheetName val="103100"/>
      <sheetName val="106000"/>
      <sheetName val="Intercom"/>
      <sheetName val="120000"/>
      <sheetName val="121500 Jun'04"/>
      <sheetName val="130100"/>
      <sheetName val="130300"/>
      <sheetName val="130500"/>
      <sheetName val="130510"/>
      <sheetName val="Cement rebate"/>
      <sheetName val="Additive rebate Jul'04"/>
      <sheetName val="130521"/>
      <sheetName val="130530"/>
      <sheetName val="140023"/>
      <sheetName val="140753"/>
      <sheetName val="140801"/>
      <sheetName val="152000"/>
      <sheetName val="170100"/>
      <sheetName val="170200"/>
      <sheetName val="170800"/>
      <sheetName val="171200"/>
      <sheetName val="171210"/>
      <sheetName val="200100"/>
      <sheetName val="200200"/>
      <sheetName val="200500"/>
      <sheetName val="201900"/>
      <sheetName val="202200"/>
      <sheetName val="203300"/>
      <sheetName val="300100-320000"/>
      <sheetName val="400000"/>
      <sheetName val="430300"/>
      <sheetName val="430600"/>
      <sheetName val="Detail Po log"/>
      <sheetName val="471100"/>
      <sheetName val="471110"/>
      <sheetName val="471200"/>
      <sheetName val="Test cost dome "/>
      <sheetName val="Test cost oversea"/>
      <sheetName val="TM_test oversea"/>
      <sheetName val="TM_test dome"/>
      <sheetName val="N (2)"/>
      <sheetName val="ทะเบียน"/>
      <sheetName val="รายชื่อ"/>
      <sheetName val="bonus"/>
      <sheetName val="Jan'07"/>
      <sheetName val="Feb'07"/>
      <sheetName val="Mar'07 "/>
      <sheetName val="Apr'07"/>
      <sheetName val="May'07"/>
      <sheetName val="Jun'07"/>
      <sheetName val="Jul'07"/>
      <sheetName val="Aug'07 "/>
      <sheetName val="Sep'07 "/>
      <sheetName val="Sec"/>
      <sheetName val="S20 (3)"/>
      <sheetName val="movement"/>
      <sheetName val="movement (2)"/>
      <sheetName val="Fully"/>
      <sheetName val="FG(B)"/>
      <sheetName val="RM"/>
      <sheetName val="part-local"/>
      <sheetName val="LOCAL(B)"/>
      <sheetName val="part-import"/>
      <sheetName val="Trial Balance Sep'05"/>
      <sheetName val="Department"/>
      <sheetName val="Flowchart"/>
      <sheetName val="SU-origin"/>
      <sheetName val="U-note-1"/>
      <sheetName val="note to U"/>
      <sheetName val="U-Note-predict-benz"/>
      <sheetName val="Depreciation-ann P"/>
      <sheetName val="Drepreciation-ori"/>
      <sheetName val="U-Note-detail"/>
      <sheetName val="U-Note"/>
      <sheetName val="U-Note (2)"/>
      <sheetName val="PGM_TOTAL"/>
      <sheetName val="PGM_CARTON"/>
      <sheetName val="CARTON_BT"/>
      <sheetName val="LINK"/>
      <sheetName val="PGM_SB"/>
      <sheetName val="SB_BT"/>
      <sheetName val="PGM_HI"/>
      <sheetName val="HI_BT"/>
      <sheetName val="BALANCE"/>
      <sheetName val="FCF"/>
      <sheetName val="GIVTR00P"/>
      <sheetName val="IntDec00TespM&amp;B"/>
      <sheetName val="Age311299TESP"/>
      <sheetName val="P4DDBFTESP"/>
      <sheetName val="DEP12"/>
      <sheetName val="DEP99"/>
      <sheetName val="AGING-BO Mar-06"/>
      <sheetName val="AGING"/>
      <sheetName val="AGING1"/>
      <sheetName val="fomat"/>
      <sheetName val="FG import-NOT USE"/>
      <sheetName val="surell"/>
      <sheetName val="Customer"/>
      <sheetName val="X303"/>
      <sheetName val="group-expense"/>
      <sheetName val="DEPSYS47"/>
      <sheetName val="Dec15"/>
      <sheetName val="DEC31"/>
      <sheetName val="M03"/>
      <sheetName val="M01"/>
      <sheetName val="個別(FS-311）"/>
      <sheetName val="科目（FS-311）"/>
      <sheetName val="F_OH"/>
      <sheetName val="เงินกู้ธนชาติ"/>
      <sheetName val="CST1198"/>
      <sheetName val="aa piping"/>
      <sheetName val="px civil"/>
      <sheetName val="CIVIL UP"/>
      <sheetName val="SEA"/>
      <sheetName val="ALL-CPW"/>
      <sheetName val="เครื่องมือ"/>
      <sheetName val="OfficeMC-Master"/>
      <sheetName val="OfficeMC-Adj"/>
      <sheetName val="Date"/>
      <sheetName val="PL-D1"/>
      <sheetName val="PBK"/>
      <sheetName val="入り数計算"/>
      <sheetName val="成形プレスリスト"/>
      <sheetName val="管理率リスト"/>
      <sheetName val="材料リスト"/>
      <sheetName val="MATERIAL"/>
      <sheetName val="油リスト"/>
      <sheetName val="パックリスト"/>
      <sheetName val="送り先リスト"/>
      <sheetName val="焼結単価リスト"/>
      <sheetName val="加工リスト"/>
      <sheetName val="ＳＩＮＴＥＲ"/>
      <sheetName val="プレス計算"/>
      <sheetName val="MASTER"/>
      <sheetName val="งบกำไรฯ_48(1)"/>
      <sheetName val="TMS2000"/>
      <sheetName val="DealerData"/>
      <sheetName val="CustomerData"/>
      <sheetName val="comm_FCD"/>
      <sheetName val="Com_Paid_FCD"/>
      <sheetName val="comm_THB"/>
      <sheetName val="Comm_Paid_THB"/>
      <sheetName val="comm_EUR"/>
      <sheetName val="Tickmark"/>
      <sheetName val="note"/>
      <sheetName val="RY1"/>
      <sheetName val="RY2"/>
      <sheetName val="RY3"/>
      <sheetName val="BP1"/>
      <sheetName val="BP2"/>
      <sheetName val="BP"/>
      <sheetName val="Work-in-Process"/>
      <sheetName val="Work-in-Process (2)"/>
      <sheetName val="FG-1"/>
      <sheetName val="FG-2"/>
      <sheetName val="frptolocal"/>
      <sheetName val="RJE"/>
      <sheetName val="detailadjust"/>
      <sheetName val="Disposed"/>
      <sheetName val="CPO"/>
      <sheetName val="Curren FA Local"/>
      <sheetName val="U-1"/>
      <sheetName val="S33"/>
      <sheetName val="S33 (3 months)"/>
      <sheetName val="S33 (3 months)-note"/>
      <sheetName val="S33 (6 months)"/>
      <sheetName val="S33 (6 months)-note"/>
      <sheetName val="34-note-mar"/>
      <sheetName val="macro"/>
      <sheetName val="front"/>
      <sheetName val="Input"/>
      <sheetName val="Input_forecast"/>
      <sheetName val="Input_BS Spec"/>
      <sheetName val="Analysis"/>
      <sheetName val="Narrative"/>
      <sheetName val="M0"/>
      <sheetName val="M2"/>
      <sheetName val="Overview M2"/>
      <sheetName val="Overview forecast"/>
      <sheetName val="M3"/>
      <sheetName val="M4"/>
      <sheetName val="M5"/>
      <sheetName val="M6"/>
      <sheetName val="M7"/>
      <sheetName val="M8"/>
      <sheetName val="M8_2"/>
      <sheetName val="M21"/>
      <sheetName val="Overview M21"/>
      <sheetName val="M9"/>
      <sheetName val="Overview M9"/>
      <sheetName val="M17"/>
      <sheetName val="Overview M17"/>
      <sheetName val="M18"/>
      <sheetName val="noa"/>
      <sheetName val="CF_A"/>
      <sheetName val="CF_B"/>
      <sheetName val="CF_P"/>
      <sheetName val="Overview M18"/>
      <sheetName val="M19"/>
      <sheetName val="M14"/>
      <sheetName val="M15"/>
      <sheetName val="STD"/>
      <sheetName val="C (4)"/>
      <sheetName val="Direct Mat 1"/>
      <sheetName val="fac S"/>
      <sheetName val="fAC S2"/>
      <sheetName val="FAC S 4"/>
      <sheetName val="faC S 5"/>
      <sheetName val="Packing 2"/>
      <sheetName val="FG1"/>
      <sheetName val="C (2)"/>
      <sheetName val="C (3)"/>
      <sheetName val="Co info"/>
      <sheetName val="TBCS-PL"/>
      <sheetName val="TBCS-BS"/>
      <sheetName val="Adjustments"/>
      <sheetName val="Reclassifications"/>
      <sheetName val="TBS"/>
      <sheetName val="TPL"/>
      <sheetName val="CF"/>
      <sheetName val="TRecon"/>
      <sheetName val="DPLA"/>
      <sheetName val="B1"/>
      <sheetName val="B1-1"/>
      <sheetName val="B1-2"/>
      <sheetName val="B2"/>
      <sheetName val="C1"/>
      <sheetName val="C1-1"/>
      <sheetName val="C2"/>
      <sheetName val="C4"/>
      <sheetName val="Eprog"/>
      <sheetName val="E1"/>
      <sheetName val="E2"/>
      <sheetName val="F1"/>
      <sheetName val="F1-1"/>
      <sheetName val="F2"/>
      <sheetName val="G1"/>
      <sheetName val="G1-1"/>
      <sheetName val="G2"/>
      <sheetName val="G3"/>
      <sheetName val="G4"/>
      <sheetName val="H1"/>
      <sheetName val="H1-1"/>
      <sheetName val="LI"/>
      <sheetName val="L1-1"/>
      <sheetName val="M1"/>
      <sheetName val="M1-1"/>
      <sheetName val="N1"/>
      <sheetName val="P4"/>
      <sheetName val="TASintDec00"/>
      <sheetName val="Age311299TAS"/>
      <sheetName val="P4DDBFTAS"/>
      <sheetName val="CJEs"/>
      <sheetName val="CRJE"/>
      <sheetName val="Summary of Adj"/>
      <sheetName val="FAMsia BS"/>
      <sheetName val="Msia PL"/>
      <sheetName val="FAWuxi BS"/>
      <sheetName val="FAMW PL"/>
      <sheetName val="FAMW BS"/>
      <sheetName val="Forex"/>
      <sheetName val="CONSOL MPL"/>
      <sheetName val="FAS MPL"/>
      <sheetName val="FAM MPL"/>
      <sheetName val="FAMW MPL"/>
      <sheetName val="371-Crate deposit"/>
      <sheetName val="371-contract deposit"/>
      <sheetName val="ตัวเช็ค"/>
      <sheetName val="G แบบอย่าง"/>
      <sheetName val="step"/>
      <sheetName val="Sheet1 (2)"/>
      <sheetName val="G"/>
      <sheetName val="G-1"/>
      <sheetName val="G-2"/>
      <sheetName val="vou"/>
      <sheetName val="dep"/>
      <sheetName val="สรุปรวม"/>
      <sheetName val="INFO"/>
      <sheetName val="WIP(PS)"/>
      <sheetName val="Other"/>
      <sheetName val="Pro-Shaft1"/>
      <sheetName val="Pro-Shaft2 "/>
      <sheetName val="BS1198"/>
      <sheetName val="AT1_1198"/>
      <sheetName val="AT2_1198"/>
      <sheetName val="AT3_1198"/>
      <sheetName val="PLX1198"/>
      <sheetName val="PL1198"/>
      <sheetName val="Q310"/>
      <sheetName val="Q311"/>
      <sheetName val="Q312"/>
      <sheetName val="Q313"/>
      <sheetName val="Q314"/>
      <sheetName val="Q320"/>
      <sheetName val="Payment Schedule1"/>
      <sheetName val="Payment Schedule2"/>
      <sheetName val="Payment Schedule3"/>
      <sheetName val="Payment Schedule4"/>
      <sheetName val="R 301"/>
      <sheetName val="R 302"/>
      <sheetName val="R 303"/>
      <sheetName val="FS-1"/>
      <sheetName val="V-300"/>
      <sheetName val="K300"/>
      <sheetName val="rev"/>
      <sheetName val="fwd"/>
      <sheetName val="jbic"/>
      <sheetName val="unreal"/>
      <sheetName val="loan"/>
      <sheetName val="Part O(A1-D1)"/>
      <sheetName val="ACCODE"/>
      <sheetName val="ต้นฉบับเงินสดจ่าย"/>
      <sheetName val="ต้นฉบับคืนเงินยืม"/>
      <sheetName val="ต้นฉบับเงินสดรับ"/>
      <sheetName val="ต้นฉบับรายวันขาย"/>
      <sheetName val="ต้นฉบับรายวัน"/>
      <sheetName val="กระดาษทำการ"/>
      <sheetName val="KPMG"/>
      <sheetName val="ประมาณ"/>
      <sheetName val="Point  (2)"/>
      <sheetName val="30(U) (2)"/>
      <sheetName val="KK (2)"/>
      <sheetName val="cut-sales(local) (2)"/>
      <sheetName val="cut-sale(expt) (2)"/>
      <sheetName val="Analytical"/>
      <sheetName val="L310"/>
      <sheetName val="L311 AR ratio"/>
      <sheetName val="L312 Allowance"/>
      <sheetName val="retire45"/>
      <sheetName val="U-(fixed asset)"/>
      <sheetName val="G300"/>
      <sheetName val="G310"/>
      <sheetName val="Additional"/>
      <sheetName val="Transfer"/>
      <sheetName val="Disposal"/>
      <sheetName val="G400"/>
      <sheetName val="Build"/>
      <sheetName val="Equipment"/>
      <sheetName val="Tools"/>
      <sheetName val="Machine"/>
      <sheetName val="Vehicle"/>
      <sheetName val="Furniture"/>
      <sheetName val="Computer"/>
      <sheetName val="Tetephone"/>
      <sheetName val="Software"/>
      <sheetName val="Asset Verification"/>
      <sheetName val="Additions"/>
      <sheetName val="อาคาร"/>
      <sheetName val="เครื่องจักร"/>
      <sheetName val="เครื่องตกแต่ง"/>
      <sheetName val="predict"/>
      <sheetName val="รวมสินทรัพย์"/>
      <sheetName val="ยานพาหนะ"/>
      <sheetName val="depre ยาน"/>
      <sheetName val="รวม"/>
      <sheetName val="BB (2)"/>
      <sheetName val="BB-1 (2)"/>
      <sheetName val="BB-2 (2)"/>
      <sheetName val="Main"/>
      <sheetName val="Related"/>
      <sheetName val="งบBS"/>
      <sheetName val="งบPL"/>
      <sheetName val="งบADM"/>
      <sheetName val="ส่วนของผู้ถือ"/>
      <sheetName val="งบดุลARAP"/>
      <sheetName val="งบดุลARAP(oth)"/>
      <sheetName val="งบดุล_CACL"/>
      <sheetName val="AgingAR"/>
      <sheetName val="AgingAP"/>
      <sheetName val="งบกำไรฯ_48 (M1)"/>
      <sheetName val="งบกำไรฯ_48 (M2)"/>
      <sheetName val="งบกำไรฯ_48(M3)"/>
      <sheetName val="งบกำไรฯ_48(2)"/>
      <sheetName val="งบกำไรฯ_48(3)"/>
      <sheetName val="สินค้า-สุรา48(1)"/>
      <sheetName val="สินค้า-เบียร์48(2)"/>
      <sheetName val="สินค้า-อื่นๆ48(3)"/>
      <sheetName val="ทั่วไป"/>
      <sheetName val="นโยบาย"/>
      <sheetName val="1.Board"/>
      <sheetName val="2.%share"/>
      <sheetName val="2.1 EBITDA"/>
      <sheetName val="3.เงินสดและรายการเทียบเท่าเงินส"/>
      <sheetName val="3.1.เงินฝากธ.ติดภาระผูกพัน"/>
      <sheetName val="3.2 ตั๋วสัญญาฯติดภาระผูกพัน"/>
      <sheetName val="4.AR-trade"/>
      <sheetName val="5.AR-trade-related"/>
      <sheetName val="5.1OPEN AR"/>
      <sheetName val="6.AR-other-related"/>
      <sheetName val="7.สินค้าคงเหลือและพัสดุคงเหลือ"/>
      <sheetName val="8.สินทรัพย์หมุนเวียนอื่น"/>
      <sheetName val="9.เงินลงทุน-ยาว"/>
      <sheetName val="10.PPE-S-Tเปลี่ยนทันที"/>
      <sheetName val="10.1PPE-S-T เปลี่ยนตั้งแต่ต้น"/>
      <sheetName val="11.สินทรัพย์ไม่มีตัวตนเปลี่ยนทั"/>
      <sheetName val="11.1สินทรัพย์ไม่มีตัวตน S-T(ตั้"/>
      <sheetName val="12.สินทรัพย์ไม่หมุนเวียนอื่น"/>
      <sheetName val="13.1 AP-trade-related"/>
      <sheetName val="OPEN AP"/>
      <sheetName val="13.2 AP-trade-บริษัทอื่น"/>
      <sheetName val="13.3AP-related"/>
      <sheetName val="14.หนี้สินหมุนเวียนอื่น"/>
      <sheetName val="15.1 เงินกู้ระยะยาว"/>
      <sheetName val="15.2mm เงินกู้"/>
      <sheetName val="15.3กำหนดชำระเงินกู้"/>
      <sheetName val="16.หนี้สินไม่หมุนเวียนอื่น"/>
      <sheetName val="17 Commitment"/>
      <sheetName val="18.กำไรจากการดำเนินงาน"/>
      <sheetName val="19รายได้จากการขาย"/>
      <sheetName val="19.1 รายได้อื่น"/>
      <sheetName val="20.ดอกเบี้ยรับ-จ่าย"/>
      <sheetName val="21.Fx"/>
      <sheetName val="22.รายการในCF"/>
      <sheetName val="23.employee ค่าตอบแทนกรรมการ"/>
      <sheetName val="24.forward "/>
      <sheetName val="25.BOI"/>
      <sheetName val="26.ภาษีเงินได้รอตัด"/>
      <sheetName val="27.ภาษีในงบ PL"/>
      <sheetName val="28.รายละเอียดภาษีรอตัด"/>
      <sheetName val="29.Purchase fr.PTT(crude+FT+NG)"/>
      <sheetName val="29.Purchase fr.PTT(crude+FT+NG"/>
      <sheetName val="29.Purchase fr.PTT crude+FT+NG"/>
      <sheetName val="29.1 Nat gas, demurrage,oth"/>
      <sheetName val="30.Purchase-related"/>
      <sheetName val="31.Sale to PTT"/>
      <sheetName val="32.Sale - related"/>
      <sheetName val="33.other expense - PTT"/>
      <sheetName val="34.other expense-related"/>
      <sheetName val="Realized-Un"/>
      <sheetName val="W-T"/>
      <sheetName val="35.Margin (12)"/>
      <sheetName val="35.Margin (11)"/>
      <sheetName val="35.Margin (10)"/>
      <sheetName val="RRC"/>
      <sheetName val="งบPOS'ช้าง"/>
      <sheetName val="MA"/>
      <sheetName val="OUTSOURCE"/>
      <sheetName val="L - 120"/>
      <sheetName val="L - 121"/>
      <sheetName val="U_Rec(GL-PND1)"/>
      <sheetName val="U_Rec_note1"/>
      <sheetName val="U_WT_Thai)"/>
      <sheetName val="U_WT_Jap"/>
      <sheetName val="U_Test_Exist"/>
      <sheetName val="U_Exist_Note"/>
      <sheetName val="ZD312(Test resign)"/>
      <sheetName val="ZD313(resign note)"/>
      <sheetName val="RM-ID"/>
      <sheetName val="RM-Clock"/>
      <sheetName val="FG-Clock"/>
      <sheetName val="FG-Shutter"/>
      <sheetName val="FG-Time too"/>
      <sheetName val="FG-ID"/>
      <sheetName val="WIP-Clock"/>
      <sheetName val="WIP-Shutter"/>
      <sheetName val="RM-Shutter"/>
      <sheetName val="RM-Time"/>
      <sheetName val="WIP-ID"/>
      <sheetName val="Physical variance"/>
      <sheetName val="Note 3"/>
      <sheetName val="Note 4"/>
      <sheetName val="Note 5"/>
      <sheetName val="Note 7"/>
      <sheetName val="Note 8"/>
      <sheetName val="Note 11"/>
      <sheetName val="Note 13"/>
      <sheetName val="Note 18 PL"/>
      <sheetName val="Note 18 Y'04"/>
      <sheetName val="Note 18 BS"/>
      <sheetName val="int.-cash"/>
      <sheetName val="LOAN04"/>
      <sheetName val="FX-AR-AP"/>
      <sheetName val="FX-AR-AP 2004"/>
      <sheetName val="Note 6"/>
      <sheetName val="Note 9"/>
      <sheetName val="Note 16 PL"/>
      <sheetName val="Note 16 Y'04"/>
      <sheetName val="Note 16 BS"/>
      <sheetName val="LOAN05"/>
      <sheetName val="FX-AR-AP2005"/>
      <sheetName val="NAME"/>
      <sheetName val="期首ﾃﾞｰﾀ"/>
      <sheetName val="前期ﾃﾞｰﾀBS用"/>
      <sheetName val="前年同期ﾃﾞｰﾀPL用"/>
      <sheetName val="前年同期ﾃﾞｰﾀSGA用"/>
      <sheetName val="前年同期ﾃﾞｰﾀCOST用"/>
      <sheetName val="member list"/>
      <sheetName val="BASIC"/>
      <sheetName val="The checking sheet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28"/>
      <sheetName val="No.029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75"/>
      <sheetName val="No.078"/>
      <sheetName val="No.080"/>
      <sheetName val="No.090"/>
      <sheetName val="No.092"/>
      <sheetName val="No.093"/>
      <sheetName val="No.094"/>
      <sheetName val="No.099"/>
      <sheetName val="No.100"/>
      <sheetName val="No.105"/>
      <sheetName val="No.100-(1)"/>
      <sheetName val="No.100-(2)"/>
      <sheetName val="No.144"/>
      <sheetName val="No.145"/>
      <sheetName val="No.146"/>
      <sheetName val="No.147"/>
      <sheetName val="No.150-151"/>
      <sheetName val="No.152"/>
      <sheetName val="No.153"/>
      <sheetName val="No.154"/>
      <sheetName val="Z"/>
      <sheetName val="10.1"/>
      <sheetName val="10.2"/>
      <sheetName val="10.3"/>
      <sheetName val="10.4"/>
      <sheetName val="10.5"/>
      <sheetName val="10.5.1"/>
      <sheetName val="10-TICK"/>
      <sheetName val="MA-CC"/>
      <sheetName val="OUTSOURCE-CC"/>
      <sheetName val="L to 20"/>
      <sheetName val="sale-narrative"/>
      <sheetName val="INFOTECH1"/>
      <sheetName val="INFOTECH2"/>
      <sheetName val="WT IFT1"/>
      <sheetName val="WT IFT2"/>
      <sheetName val="WT IFT3"/>
      <sheetName val="Salaries (by month)"/>
      <sheetName val="Budget-Bal"/>
      <sheetName val="Budget-Profit"/>
      <sheetName val="RATIO"/>
      <sheetName val="DUPONT"/>
      <sheetName val=" F-1"/>
      <sheetName val=" F-2"/>
      <sheetName val=" F-3"/>
      <sheetName val="F-1-note"/>
      <sheetName val="F-2-note"/>
      <sheetName val="LINE"/>
      <sheetName val="Work'n Process"/>
      <sheetName val="ISO"/>
      <sheetName val="Master Data"/>
      <sheetName val="Signature Block"/>
      <sheetName val="Av.Measures"/>
      <sheetName val="sheet 1"/>
      <sheetName val="设备部房屋"/>
      <sheetName val="Attachment-4(2)"/>
      <sheetName val="综合成本分析01.01-0205"/>
      <sheetName val="Hidden"/>
      <sheetName val="Panel"/>
      <sheetName val="8月"/>
      <sheetName val="9月"/>
      <sheetName val="10月"/>
      <sheetName val="蓄水明细"/>
      <sheetName val="10月 (2)"/>
      <sheetName val="Funnel"/>
      <sheetName val="Planet_Ame"/>
      <sheetName val="Planet_AP"/>
      <sheetName val="Planet_EMEA"/>
      <sheetName val="Planet_OG"/>
      <sheetName val="Planet_WW"/>
      <sheetName val="mcs"/>
      <sheetName val="Original"/>
      <sheetName val="見積り報告"/>
      <sheetName val="日程"/>
      <sheetName val="機種体系"/>
      <sheetName val="車両アサンプション"/>
      <sheetName val="PTアサンプション"/>
      <sheetName val="研工事"/>
      <sheetName val="試作車台数"/>
      <sheetName val="工数まとめ"/>
      <sheetName val="ｹｰｽｽﾀﾃﾞｨｱｻﾝﾌﾟｼｮﾝ"/>
      <sheetName val="内訳報告"/>
      <sheetName val="内訳分析"/>
      <sheetName val="SUM14ZC1"/>
      <sheetName val="③节前到位"/>
      <sheetName val="审核总览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RecoveredExternalLink1"/>
      <sheetName val="201912系数"/>
      <sheetName val="项目日程安排"/>
      <sheetName val="Recap"/>
      <sheetName val="항공"/>
      <sheetName val="해상"/>
      <sheetName val="미국현지비용"/>
      <sheetName val="Ref1"/>
      <sheetName val="Ref3"/>
      <sheetName val="Ref4"/>
      <sheetName val="DBFROM"/>
      <sheetName val="Quantum PO Std"/>
      <sheetName val="Leap PO Std."/>
      <sheetName val="MTL1"/>
      <sheetName val="Summary Data"/>
      <sheetName val="数字视频并帐"/>
      <sheetName val="Oct FW42 BaaN for G-Line"/>
      <sheetName val="GE 2001"/>
      <sheetName val="HTP 2001"/>
      <sheetName val="LOV"/>
      <sheetName val=""/>
      <sheetName val="spp"/>
      <sheetName val="Sales Units (3)"/>
      <sheetName val="1.1-产品结构"/>
      <sheetName val="数据输入"/>
      <sheetName val="行动计划"/>
      <sheetName val="Basic PMM"/>
      <sheetName val="Full PMM"/>
      <sheetName val="量具重复性和再现性数据收集表"/>
      <sheetName val="量具重复性和再现性报告"/>
      <sheetName val="BaaN FW47"/>
      <sheetName val="Sep BaaN"/>
      <sheetName val="Optimize"/>
      <sheetName val="评价矩阵"/>
      <sheetName val="po list"/>
      <sheetName val="工厂"/>
      <sheetName val="Spec"/>
      <sheetName val="costos fw 52"/>
      <sheetName val="Restate"/>
      <sheetName val="目标体系横轴矩阵"/>
      <sheetName val="公司"/>
      <sheetName val="经营体"/>
      <sheetName val="供应商"/>
      <sheetName val="2019年发生未支付"/>
      <sheetName val="FA-LISTING"/>
      <sheetName val="请勿删除"/>
      <sheetName val="INPUT - Data Table"/>
      <sheetName val="FY02"/>
      <sheetName val="TOTAL"/>
      <sheetName val="Global variables"/>
      <sheetName val="基础数据"/>
      <sheetName val="未闭环"/>
      <sheetName val="3.用人规划-汇"/>
      <sheetName val="论证逻辑"/>
      <sheetName val="0定单规划"/>
      <sheetName val="效率瓶颈能力"/>
      <sheetName val="1.1日产能与定编-期初"/>
      <sheetName val="1.2定编优化"/>
      <sheetName val="1.3到月定编"/>
      <sheetName val="2.1 省人目标承接-到月到工厂"/>
      <sheetName val="1日产能与定编-工厂"/>
      <sheetName val="2工作日规划"/>
      <sheetName val="到线体产能规划"/>
      <sheetName val="3用人规划-工厂"/>
      <sheetName val="4自制回移用人规划"/>
      <sheetName val="24年自然台"/>
      <sheetName val="24年标准台 "/>
      <sheetName val="24年工作日"/>
      <sheetName val="24年班次"/>
      <sheetName val="24年管理"/>
      <sheetName val="24年单班产量"/>
      <sheetName val="24年月底人数-绩效大数据"/>
      <sheetName val="论证节奏"/>
      <sheetName val="中心-冰箱"/>
      <sheetName val="中心-冷柜"/>
      <sheetName val="Tﾁｬｰﾄ"/>
      <sheetName val="ＴＦ関連Ｐｒｊ日程表"/>
      <sheetName val="PO File 2002"/>
      <sheetName val="PO File 2002 Final"/>
      <sheetName val="Histogram"/>
      <sheetName val="POSM"/>
      <sheetName val="KAM"/>
      <sheetName val="Mobile Measures"/>
      <sheetName val="Vis.M F"/>
      <sheetName val="Vis.M M"/>
      <sheetName val="Cab MAT F"/>
      <sheetName val="Cab MAT M"/>
      <sheetName val="Av_Measures"/>
      <sheetName val="FINAL (2)"/>
      <sheetName val="Revenue Plan_2019"/>
      <sheetName val="Machine Cost"/>
      <sheetName val="Assmptns"/>
      <sheetName val="Present Value"/>
      <sheetName val="Meas Acceptance Template"/>
      <sheetName val="Batch Comparison Template"/>
      <sheetName val="Meas Indv Template"/>
      <sheetName val="原始数据"/>
      <sheetName val="数据"/>
      <sheetName val="MC3(main)"/>
      <sheetName val="M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Tﾁｬｰﾄ"/>
      <sheetName val="未闭环"/>
      <sheetName val="Sheet1"/>
      <sheetName val="已闭环"/>
      <sheetName val="Sheet4"/>
      <sheetName val="GE 2001"/>
      <sheetName val="HTP 2001"/>
      <sheetName val="目标体系横轴矩阵"/>
      <sheetName val="Original"/>
      <sheetName val="FCG"/>
      <sheetName val="审核总览"/>
      <sheetName val="Total Financials"/>
      <sheetName val="Tables"/>
      <sheetName val="Oct FW42 BaaN for G-Line"/>
      <sheetName val="po list"/>
      <sheetName val="Meas Acceptance Template"/>
      <sheetName val="Batch Comparison Template"/>
      <sheetName val="Meas Indv Template"/>
      <sheetName val="Quantum PO Std"/>
      <sheetName val="Leap PO Std."/>
      <sheetName val="Histogram"/>
      <sheetName val="produccion"/>
      <sheetName val="produccion Nov"/>
      <sheetName val="Oct Production"/>
      <sheetName val="Oct FW42 BaaN"/>
      <sheetName val="Quantum Stds 12-3-01"/>
      <sheetName val="Quantum Stds prev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2021.11.15日天猫中差评"/>
      <sheetName val="產品基本信息"/>
      <sheetName val="工厂"/>
      <sheetName val="AR Signature Page"/>
      <sheetName val="PO File 2002"/>
      <sheetName val="PO File 2002 Final"/>
      <sheetName val="Quantum Stds 12-4-01"/>
      <sheetName val="Raw materials"/>
      <sheetName val="PLALL"/>
      <sheetName val="5+7 plan"/>
      <sheetName val="abbr"/>
      <sheetName val="APJSum"/>
      <sheetName val="AmeSum"/>
      <sheetName val="EMEASum"/>
      <sheetName val="HPCoSum"/>
      <sheetName val="OGSum"/>
      <sheetName val="WWSum"/>
      <sheetName val="Kautex 4WD St.IV P&amp;D"/>
      <sheetName val="Sachs FL WHL"/>
      <sheetName val="NEW003"/>
      <sheetName val="数据输入"/>
      <sheetName val="评价矩阵"/>
      <sheetName val="行动计划"/>
      <sheetName val="Q4 CURRENCY"/>
      <sheetName val="Sheet3"/>
      <sheetName val="ＴＦ関連Ｐｒｊ日程表"/>
      <sheetName val="Spec"/>
      <sheetName val="분리멀티형"/>
      <sheetName val="Sales Units (3)"/>
      <sheetName val="Restate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NVA-300T返品リスト"/>
      <sheetName val="Summary Data"/>
      <sheetName val="PLALL2"/>
      <sheetName val="SPal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未闭环"/>
      <sheetName val="Sheet1"/>
      <sheetName val="已闭环"/>
      <sheetName val="Sheet4"/>
      <sheetName val="Sheet2"/>
      <sheetName val="sum14zc1"/>
      <sheetName val="SPals"/>
      <sheetName val="tables"/>
      <sheetName val="#BEZU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72HX"/>
      <sheetName val="75EX"/>
      <sheetName val="72HY"/>
      <sheetName val="75EY"/>
      <sheetName val="表2-角色汇总（自动生成）"/>
      <sheetName val="PLALL"/>
      <sheetName val="XL4Poppy"/>
      <sheetName val="mcs"/>
      <sheetName val="Comet Q202 Flash"/>
      <sheetName val="Summary"/>
      <sheetName val="SPals"/>
      <sheetName val="UPPER BLOCK"/>
      <sheetName val="假设"/>
      <sheetName val="HDa16"/>
      <sheetName val="聘用明细信息模板1207（波轮）"/>
      <sheetName val="FCG"/>
      <sheetName val="MTL1"/>
      <sheetName val="Tﾁｬｰﾄ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3D ASPIRE Table"/>
      <sheetName val="Q4 CURRENCY"/>
      <sheetName val="Kautex 4WD St.IV P&amp;D"/>
      <sheetName val="Sachs FL WHL"/>
      <sheetName val="Planet_Ame"/>
      <sheetName val="Planet_AP"/>
      <sheetName val="Planet_EMEA"/>
      <sheetName val="Planet_OG"/>
      <sheetName val="Planet_WW"/>
      <sheetName val="Oct FW42 BaaN for G-Line"/>
      <sheetName val="po list"/>
      <sheetName val="#ofclose .xl"/>
      <sheetName val="Original"/>
      <sheetName val="FA-LISTING"/>
      <sheetName val="Chart"/>
      <sheetName val="분리멀티형"/>
      <sheetName val="Instructions"/>
      <sheetName val="costos fw 52"/>
      <sheetName val="5+7 plan"/>
      <sheetName val="FY03CostStructure"/>
      <sheetName val="Launch Costs TMNF"/>
      <sheetName val="April Antonio"/>
      <sheetName val="產品基本信息"/>
      <sheetName val="AmeSum"/>
      <sheetName val="LOV"/>
      <sheetName val="Spec"/>
      <sheetName val="目标体系横轴矩阵"/>
      <sheetName val="未闭环"/>
      <sheetName val="LRR Summary"/>
      <sheetName val="sheet900"/>
      <sheetName val="sheet6"/>
      <sheetName val="公司"/>
      <sheetName val="工厂"/>
      <sheetName val="经营体"/>
      <sheetName val="供应商"/>
      <sheetName val="sheet4"/>
      <sheetName val="sheet96"/>
      <sheetName val="sheet100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改善路径"/>
      <sheetName val="NEW003"/>
      <sheetName val="数据"/>
      <sheetName val="系统代码"/>
      <sheetName val="0-中德"/>
      <sheetName val="EPR &amp; LRR"/>
      <sheetName val="Histogram"/>
      <sheetName val="Sales Units (3)"/>
      <sheetName val="中心-冰箱"/>
      <sheetName val="中心-冷柜"/>
      <sheetName val="MC3(main)"/>
      <sheetName val="MC1"/>
      <sheetName val="Tables"/>
      <sheetName val="Quantum Stds 12-4-01"/>
      <sheetName val="Raw materials"/>
      <sheetName val="SUM14ZC1"/>
      <sheetName val="NVA-300T返品リスト"/>
      <sheetName val="Summary Data"/>
      <sheetName val="4 审核发现描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価格政連"/>
      <sheetName val="提出見積(B)"/>
      <sheetName val="新事推見積(B)"/>
      <sheetName val="条件(B)"/>
      <sheetName val="構成図(B)"/>
      <sheetName val="原価(B)"/>
      <sheetName val="顧客から入手"/>
      <sheetName val="提出見積(A)"/>
      <sheetName val="新事推見積(A)"/>
      <sheetName val="条件(A)"/>
      <sheetName val="構成図(A)"/>
      <sheetName val="原価(A)"/>
      <sheetName val="2003.9.1"/>
      <sheetName val="提出見積"/>
      <sheetName val="新事推見積"/>
      <sheetName val="条件"/>
      <sheetName val="構成図"/>
      <sheetName val="原価"/>
      <sheetName val="納品10"/>
      <sheetName val="3f Volume, Mix &amp; Option rate"/>
      <sheetName val="P.2 Price Strategy"/>
      <sheetName val="2f Pricing Strategy"/>
      <sheetName val="2003_9_1"/>
      <sheetName val="装備比較"/>
      <sheetName val="LX-I4"/>
      <sheetName val="#REF!"/>
      <sheetName val="SUM14ZC1"/>
      <sheetName val="価格政連.XLS"/>
      <sheetName val="%E4%BE%A1%E6%A0%BC%E6%94%BF%E9%"/>
      <sheetName val="RecoveredExternalLink2"/>
      <sheetName val="目标体系横轴矩阵"/>
      <sheetName val="未闭环"/>
      <sheetName val="F-0002-024A"/>
      <sheetName val="F-0002-024B"/>
      <sheetName val="Change Log"/>
      <sheetName val="LOV"/>
      <sheetName val="Original"/>
      <sheetName val="Restate"/>
      <sheetName val="Histogram"/>
      <sheetName val="Spec"/>
      <sheetName val="spp"/>
      <sheetName val="GE 2001"/>
      <sheetName val="HTP 2001"/>
      <sheetName val="Tables"/>
      <sheetName val="Sheet2"/>
      <sheetName val="AR Signature Page"/>
      <sheetName val="2.2-5500台效率"/>
      <sheetName val="9100-PO"/>
      <sheetName val="Kautex 4WD St.IV P&amp;D"/>
      <sheetName val="Sachs FL WHL"/>
      <sheetName val="72HX"/>
      <sheetName val="75EX"/>
      <sheetName val="Total Financials"/>
      <sheetName val="72HY"/>
      <sheetName val="75EY"/>
      <sheetName val="自制件材料价格"/>
      <sheetName val="XL4Poppy"/>
      <sheetName val="분리멀티형"/>
      <sheetName val="PLALL"/>
      <sheetName val="Raw materials"/>
      <sheetName val="工厂"/>
      <sheetName val="Original Instructions"/>
      <sheetName val="Instructions"/>
      <sheetName val="Report Index"/>
      <sheetName val="Criteria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公司"/>
      <sheetName val="经营体"/>
      <sheetName val="供应商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1"/>
      <sheetName val="TSG.AP.OvH.Flash"/>
      <sheetName val="FA-LISTING"/>
      <sheetName val="POSM"/>
      <sheetName val="Av.Measures"/>
      <sheetName val="KAM"/>
      <sheetName val="Mobile Measures"/>
      <sheetName val="Vis.M F"/>
      <sheetName val="Vis.M M"/>
      <sheetName val="Cab MAT F"/>
      <sheetName val="Cab MAT M"/>
      <sheetName val="Av_Measures"/>
      <sheetName val="评价矩阵"/>
      <sheetName val="数据输入"/>
      <sheetName val="#BEZUG"/>
    </sheetNames>
    <definedNames>
      <definedName name="自家用取得税"/>
      <definedName name="自家用重量税"/>
      <definedName name="営業用取得税"/>
      <definedName name="営業用重量税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By Site-In Progress"/>
      <sheetName val="By CBT-In Progress"/>
      <sheetName val="By Site-Hopper"/>
      <sheetName val="By CBT-Hopper"/>
      <sheetName val="DMP Report_By Site-In Progress"/>
      <sheetName val="DMP Report_By Site-Hopper"/>
      <sheetName val="DMI Report_By CBT-In Progress"/>
      <sheetName val="DMI Report_By CBT-Hopper"/>
      <sheetName val="DMI Inflation_By CBT-In Prog"/>
      <sheetName val="DMI Inflation_By CBT-Hopper"/>
      <sheetName val="#REF"/>
      <sheetName val="Table"/>
      <sheetName val="Table1"/>
      <sheetName val="DELISTED DATA"/>
      <sheetName val="BRK BY LOCATION"/>
      <sheetName val="Sheet2"/>
      <sheetName val="QMI Monthly Summary Reports_FW0"/>
      <sheetName val="Container Cost Assumptions"/>
      <sheetName val="Cont Cost Var by Month (SII)"/>
      <sheetName val="Sheet1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Data Source1"/>
      <sheetName val="PLALL"/>
      <sheetName val="Quantum PO Std"/>
      <sheetName val="Leap PO Std."/>
      <sheetName val="AR Signature Page"/>
      <sheetName val="SPP current as of 1-3-01"/>
      <sheetName val="Total Financials"/>
      <sheetName val="APJSum"/>
      <sheetName val="AmeSum"/>
      <sheetName val="EMEASum"/>
      <sheetName val="HPCoSum"/>
      <sheetName val="OGSum"/>
      <sheetName val="WWSum"/>
      <sheetName val="#BEZUG"/>
      <sheetName val="Summary"/>
      <sheetName val="Top Lvl  Logic"/>
      <sheetName val="Parts"/>
      <sheetName val="Process"/>
      <sheetName val="Tables"/>
      <sheetName val="MTL1"/>
      <sheetName val="9100-PO"/>
      <sheetName val="Spec"/>
      <sheetName val="Meas Acceptance Template"/>
      <sheetName val="Batch Comparison Template"/>
      <sheetName val="Meas Indv Template"/>
      <sheetName val="Basic PMM"/>
      <sheetName val="Full PMM"/>
      <sheetName val="4 审核发现描述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评价机制"/>
      <sheetName val="极致成本挂单到人（3）"/>
      <sheetName val="极致成本挂单到人"/>
      <sheetName val="极致成本挂单到人 (2)"/>
      <sheetName val="莱阳厨电极致成本日清"/>
      <sheetName val="25年制造成本降费项目台账    (2)"/>
      <sheetName val="1.目标台账"/>
      <sheetName val="2. 24年制造成本项目台账   "/>
      <sheetName val="2 制造成本项目台账"/>
      <sheetName val="1.1目标保障数据"/>
      <sheetName val="2 制造成本项目台账 "/>
      <sheetName val="3. 材料成本项目台账"/>
      <sheetName val="4.物流成本项目台账"/>
      <sheetName val="5.1  自动化线体"/>
      <sheetName val="用人↓15%"/>
      <sheetName val="能源↓30%"/>
      <sheetName val="能源用量排序"/>
      <sheetName val="能源用量拆分"/>
      <sheetName val="提效↑20%"/>
      <sheetName val="5.1 1000台达成关键任务拆解"/>
      <sheetName val="3. 24年材料成本项目台账  "/>
      <sheetName val="4.1 效率分析"/>
      <sheetName val="手动压力车排查"/>
      <sheetName val="7.1 24年玻璃厂费用"/>
      <sheetName val="7.2 玻璃保障分析"/>
      <sheetName val="7.3 玻璃产能提升方案"/>
      <sheetName val="8.2 9月费用-17万  "/>
      <sheetName val="8.3 10月费用-20.6万"/>
      <sheetName val="8.4 11月费用-23.23万 "/>
      <sheetName val="8.5 12月费用-23.69万"/>
      <sheetName val="费用指标到月（模块自制还原前）"/>
      <sheetName val="费用指标到月（模块自制还原后） "/>
      <sheetName val="制造费用优化 Workshop"/>
      <sheetName val="制造费用优化 Workshop (2)"/>
      <sheetName val="25年材料成本项目台账-内  "/>
      <sheetName val="机制"/>
      <sheetName val="制造费用年度目标拆解"/>
      <sheetName val="ISC统一数据-极致成本-物流成本降费目标及进展-莱阳厨电11"/>
      <sheetName val="5.玻璃生产总结 "/>
      <sheetName val="6. 手动压力车排查"/>
      <sheetName val="Sheet1"/>
      <sheetName val="SPals"/>
      <sheetName val="产品"/>
      <sheetName val="Foams"/>
      <sheetName val="Oct FW42 BaaN for G-Line"/>
      <sheetName val="Refrigerants"/>
      <sheetName val="po list"/>
      <sheetName val="Spec"/>
      <sheetName val="4 审核发现描述"/>
      <sheetName val="tables"/>
      <sheetName val="#BEZUG"/>
      <sheetName val="Total 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PLALL"/>
      <sheetName val="Total Financials"/>
      <sheetName val="4 审核发现描述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PLALL2"/>
      <sheetName val="PLALL"/>
      <sheetName val="Total Financials"/>
      <sheetName val="Optimize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厨电"/>
      <sheetName val="厨电 (单台)"/>
      <sheetName val="洗碗机"/>
      <sheetName val="Sheet2"/>
      <sheetName val="Sheet1"/>
      <sheetName val="人数"/>
      <sheetName val="CK P&amp;L by account 2026"/>
      <sheetName val="DW P&amp;L by account 2026"/>
      <sheetName val="25年CK1"/>
      <sheetName val="25年CK2"/>
      <sheetName val="24年CK1"/>
      <sheetName val="24年CK2"/>
      <sheetName val="PLALL"/>
      <sheetName val="tables"/>
      <sheetName val="ANALISIS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供应商"/>
      <sheetName val="公司"/>
      <sheetName val="工厂"/>
      <sheetName val="经营体"/>
      <sheetName val="线体"/>
      <sheetName val="#REF"/>
      <sheetName val="產品基本信息"/>
      <sheetName val="工程不良率"/>
      <sheetName val="Sheet1"/>
      <sheetName val="附件2-评价标准"/>
      <sheetName val="sheet3"/>
      <sheetName val="tables"/>
      <sheetName val="Basic PMM"/>
      <sheetName val="Full PMM"/>
      <sheetName val="APJSum"/>
      <sheetName val="AmeSum"/>
      <sheetName val="EMEASum"/>
      <sheetName val="HPCoSum"/>
      <sheetName val="OGSum"/>
      <sheetName val="WWSum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WIBLE"/>
      <sheetName val="XL4Poppy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专业分类"/>
      <sheetName val="2.1备案-项目"/>
      <sheetName val="Comet ASPIRE"/>
      <sheetName val="Comet Sequential"/>
      <sheetName val="Comet yoy"/>
      <sheetName val="岗位下拉列表"/>
      <sheetName val="Pull HP Wide"/>
      <sheetName val="Pull All SFs"/>
      <sheetName val="Sheet4"/>
      <sheetName val="sheet6"/>
      <sheetName val="sheet96"/>
      <sheetName val="sheet100"/>
      <sheetName val="sheet900"/>
      <sheetName val="SUM14ZC1"/>
      <sheetName val="Instructions"/>
      <sheetName val="Safety _ P_A"/>
      <sheetName val="INPUT - Data Table"/>
      <sheetName val="PARAMETER"/>
      <sheetName val="3D ASPIRE Table"/>
      <sheetName val="HDa16"/>
      <sheetName val="说明"/>
      <sheetName val="abbr"/>
      <sheetName val="Original"/>
      <sheetName val="FCG"/>
      <sheetName val="Meas Acceptance Template"/>
      <sheetName val="Batch Comparison Template"/>
      <sheetName val="Meas Indv Template"/>
      <sheetName val="Stats Graph Template"/>
      <sheetName val="#BEZUG"/>
      <sheetName val="Dates"/>
      <sheetName val="EPR"/>
      <sheetName val="VSAMS Summary"/>
      <sheetName val="Glossar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审核总览"/>
      <sheetName val="Total Financials"/>
      <sheetName val="FA-LISTING"/>
      <sheetName val="FY03CostStructure"/>
      <sheetName val="MTL1"/>
      <sheetName val="NVA-300T返品リスト"/>
      <sheetName val="Tﾁｬｰﾄ"/>
      <sheetName val="해외MGT "/>
      <sheetName val="costos fw 52"/>
      <sheetName val="분리멀티형"/>
      <sheetName val="UPPER BLOCK"/>
      <sheetName val="Activity"/>
      <sheetName val="SPP current as of 1-3-01"/>
      <sheetName val="Top Lvl  Logic"/>
      <sheetName val="Parts"/>
      <sheetName val="Process"/>
      <sheetName val="Optim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公司"/>
      <sheetName val="工厂"/>
      <sheetName val="经营体"/>
      <sheetName val="供应商"/>
      <sheetName val="APCODE"/>
      <sheetName val="审核总览"/>
      <sheetName val="APJSum"/>
      <sheetName val="EMEASum"/>
      <sheetName val="HPCoSum"/>
      <sheetName val="OGSum"/>
      <sheetName val="WWSum"/>
      <sheetName val="LOV"/>
      <sheetName val="SUM14ZC1"/>
      <sheetName val="產品基本信息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Instructions"/>
      <sheetName val="Restate"/>
      <sheetName val="Pull HP Wide"/>
      <sheetName val="Pull All SFs"/>
      <sheetName val="sheet 1"/>
      <sheetName val="FCG"/>
      <sheetName val="MP2006 data"/>
      <sheetName val="p and l"/>
      <sheetName val="内围地梁钢筋说明"/>
      <sheetName val="Basic PMM"/>
      <sheetName val="Full PMM"/>
      <sheetName val="Q4 CURRENCY"/>
      <sheetName val="Comet ASPIRE"/>
      <sheetName val="Comet Sequential"/>
      <sheetName val="Comet yoy"/>
      <sheetName val="Chart"/>
      <sheetName val="Foams"/>
      <sheetName val="Refrigerants"/>
      <sheetName val="Dates"/>
      <sheetName val="costos fw 52"/>
      <sheetName val="EPR"/>
      <sheetName val="VSAMS Summary"/>
      <sheetName val="Glossary"/>
      <sheetName val="Total Financials"/>
      <sheetName val="Contents"/>
      <sheetName val="LRR Summary"/>
      <sheetName val="Histogram"/>
      <sheetName val="Sales Units (3)"/>
      <sheetName val="Safety _ P_A"/>
      <sheetName val="abbr"/>
      <sheetName val="Optimize"/>
      <sheetName val="SPP current as of 1-3-01"/>
      <sheetName val="AR Signature Page"/>
      <sheetName val="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项目表-跟进项目"/>
      <sheetName val="发吉豪"/>
      <sheetName val="Chart"/>
      <sheetName val="Sheet1"/>
      <sheetName val="Foams"/>
      <sheetName val="Refrigerants"/>
      <sheetName val="评价矩阵"/>
      <sheetName val="数据输入"/>
      <sheetName val="ANALISIS"/>
      <sheetName val="Optimize"/>
      <sheetName val="BaaN FW47"/>
      <sheetName val="Sep BaaN"/>
      <sheetName val="Summary"/>
      <sheetName val="Top Lvl  Logic"/>
      <sheetName val="Parts"/>
      <sheetName val="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Summary"/>
      <sheetName val="XL4Poppy"/>
      <sheetName val="72HX"/>
      <sheetName val="75EX"/>
      <sheetName val="72HY"/>
      <sheetName val="75EY"/>
      <sheetName val="Tables"/>
      <sheetName val="Original"/>
      <sheetName val="SPals"/>
      <sheetName val="假设"/>
      <sheetName val="Sheet1"/>
      <sheetName val="FCG"/>
      <sheetName val="Funnel"/>
      <sheetName val="Comet Q202 Flash"/>
      <sheetName val="Q4 CURRENCY"/>
      <sheetName val="审核总览"/>
      <sheetName val="LOV"/>
      <sheetName val="FP"/>
      <sheetName val="Time Dimension Lookup"/>
      <sheetName val="9100-PO"/>
      <sheetName val="Foams"/>
      <sheetName val="Grafvta00 (2)"/>
      <sheetName val="Grid"/>
      <sheetName val="HTP 2001"/>
      <sheetName val="Launch Costs TMNF"/>
      <sheetName val="April Antonio"/>
      <sheetName val="Leap PO Std."/>
      <sheetName val="Quantum PO Std"/>
      <sheetName val="master PO"/>
      <sheetName val="PLALL"/>
      <sheetName val="PO File 2002"/>
      <sheetName val="PO File 2002 Final"/>
      <sheetName val="Raw materials"/>
      <sheetName val="MTL1"/>
      <sheetName val="3D ASPIRE Table"/>
      <sheetName val="Total_Financials"/>
      <sheetName val="Q4_Est__vs__Flash"/>
      <sheetName val="Otter_Exps"/>
      <sheetName val="Panel"/>
      <sheetName val="GWL-RUNING"/>
      <sheetName val="Chemical 2009"/>
      <sheetName val="Grey 2009"/>
      <sheetName val="TOTAL"/>
      <sheetName val="Main"/>
      <sheetName val="Planet_Ame"/>
      <sheetName val="Planet_AP"/>
      <sheetName val="Planet_EMEA"/>
      <sheetName val="Planet_OG"/>
      <sheetName val="Planet_WW"/>
      <sheetName val="Attachment-4(2)"/>
      <sheetName val="目标体系横轴矩阵"/>
      <sheetName val="Oct FW42 BaaN for G-Line"/>
      <sheetName val="Refrigerants"/>
      <sheetName val="po list"/>
      <sheetName val="URBANO P EST"/>
      <sheetName val="MCS"/>
      <sheetName val="Summary Data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SETUP"/>
      <sheetName val="AmeSum"/>
      <sheetName val="Instructions"/>
      <sheetName val="Input FX Rates"/>
      <sheetName val="Input Dates"/>
      <sheetName val="INPUT - Data Table"/>
      <sheetName val="银行借款询证"/>
      <sheetName val="资产负债表"/>
      <sheetName val="资产负债表汇编"/>
      <sheetName val="APJSum"/>
      <sheetName val="EMEASum"/>
      <sheetName val="HPCoSum"/>
      <sheetName val="OGSum"/>
      <sheetName val="WWSum"/>
      <sheetName val="雷梦"/>
      <sheetName val="三分厂04年1-12月销售价 "/>
      <sheetName val="05年1月销售价"/>
      <sheetName val="04年12月销售价"/>
      <sheetName val="面积指标"/>
      <sheetName val="索引表"/>
      <sheetName val=" "/>
      <sheetName val="销售(合同)"/>
      <sheetName val="NVA-300T返品リスト"/>
      <sheetName val="Comet ASPIRE"/>
      <sheetName val="Comet Sequential"/>
      <sheetName val="Comet yoy"/>
      <sheetName val="UPPER BLOCK"/>
      <sheetName val="Top Lvl  Logic"/>
      <sheetName val="Parts"/>
      <sheetName val="Process"/>
      <sheetName val="ANALISIS"/>
      <sheetName val="AR Signature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8.1.11 25年11月费用-19.85万"/>
      <sheetName val="8.1.12 25年12月费用-19.9万"/>
      <sheetName val=" 25年费用指标到月测算-↓7% "/>
      <sheetName val="8.1 25年费用指标到月测算-模块自制还原后"/>
      <sheetName val="8.1.1 25年1月费用-18.15万  "/>
      <sheetName val="8.1.2 25年2月费用-11.96万"/>
      <sheetName val="8.1.3 25年3月费用-17.16万 "/>
      <sheetName val="8.1.4 25年4月费用-14.93万"/>
      <sheetName val="8.1.5 25年5月费用-14.9万"/>
      <sheetName val="8.1.6 25年6月费用-16.2万"/>
      <sheetName val="8.1.7 25年7月费用-17.5万"/>
      <sheetName val="8.1.8 25年8月费用-16.5万"/>
      <sheetName val="8.1.9 25年9月费用-17.78万"/>
      <sheetName val="8.1.10 25年10月费用-15.1万"/>
      <sheetName val="25年复盘1 "/>
      <sheetName val="25年复盘 "/>
      <sheetName val="费率分析-开票价对比"/>
      <sheetName val="25年制造成本降费项目总结"/>
      <sheetName val="26年厨电费用指标到月测算汇总表"/>
      <sheetName val="CK Jan"/>
      <sheetName val="CK Feb"/>
      <sheetName val="CK March"/>
      <sheetName val="CK 2026"/>
      <sheetName val="26年洗碗机费用指标到月测算汇总表 -40欧元"/>
      <sheetName val="Q1费率&amp;单台差异分析"/>
      <sheetName val="DW  2026"/>
      <sheetName val="DW Jan"/>
      <sheetName val="DW Feb"/>
      <sheetName val="DW March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关键任务汇总"/>
      <sheetName val="26年投资类折旧上涨因素"/>
      <sheetName val="订单内外销占比&amp;销售收入"/>
      <sheetName val="自制费用系数上涨测算"/>
      <sheetName val="到品类系数上涨测算表"/>
      <sheetName val="2024年调研发费用汇总"/>
      <sheetName val="26年自制上涨费用拆解"/>
      <sheetName val="Sheet1"/>
      <sheetName val="PLALL"/>
      <sheetName val="AR Signature Page"/>
      <sheetName val="Summary"/>
      <sheetName val="Top Lvl  Logic"/>
      <sheetName val="Parts"/>
      <sheetName val="Process"/>
      <sheetName val="menu"/>
      <sheetName val="BaaN FW47"/>
      <sheetName val="Sep B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Renta CK TOTAL_2025"/>
      <sheetName val="PLALL"/>
      <sheetName val="BaaN FW47"/>
      <sheetName val="Sep BaaN"/>
      <sheetName val="AR Signature Page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MAPPING_(FINALE)_HFM"/>
      <sheetName val="PRC RETRIEVE ACT&amp;BDG"/>
      <sheetName val="by MKT_by PL --&gt;"/>
      <sheetName val="x bridge HFM_E2E"/>
      <sheetName val="E2E_Summary"/>
      <sheetName val="E2E_by MKT"/>
      <sheetName val="E2E_by PL"/>
      <sheetName val="E2E_by RESP_BS"/>
      <sheetName val="FRA_by PL"/>
      <sheetName val="EE_by PL"/>
      <sheetName val="GER_by PL"/>
      <sheetName val="ITA_by PL"/>
      <sheetName val="RUS_by PL"/>
      <sheetName val="SPA_by PL"/>
      <sheetName val="UK_by PL"/>
      <sheetName val="BNL_by PL"/>
      <sheetName val="ME_by PL"/>
      <sheetName val="OTH OVS_by PL"/>
      <sheetName val="RESP2 -&gt;"/>
      <sheetName val="TOT CHECK_by PL"/>
      <sheetName val="ITALY_by PL"/>
      <sheetName val="IBERIA_by PL"/>
      <sheetName val="FRANCE_by PL"/>
      <sheetName val="UK2_by PL"/>
      <sheetName val="EAST EUROPE_by PL"/>
      <sheetName val="RUS only_by PL"/>
      <sheetName val="GCC_by PL"/>
      <sheetName val="OVS_by PL"/>
      <sheetName val="CHI_by PL"/>
      <sheetName val="FG e STRUTTURA P&amp;L --&gt;"/>
      <sheetName val="FINALE"/>
      <sheetName val="Foglio6"/>
      <sheetName val="RETRIEVE ALL MKT &amp; PL"/>
      <sheetName val="mapping PDT"/>
      <sheetName val="OP ITCY (net of exch var)"/>
      <sheetName val="conto 5045 allocato sui PL"/>
      <sheetName val="CONTO 5045 allocato sui mkt"/>
      <sheetName val="SERVICE &amp; CN --&gt;"/>
      <sheetName val="retrieve SERVICE"/>
      <sheetName val="SERVICE - conto 5065"/>
      <sheetName val="retrieve CONSUMABLES"/>
      <sheetName val="mapping mkt service"/>
      <sheetName val="mapping mkt consumables"/>
      <sheetName val="SUMMARY SERVICE"/>
      <sheetName val="MV_TMV_FV --&gt;"/>
      <sheetName val="RETRIEVE MV_TMV_FV"/>
      <sheetName val="MV_FV_ALLOCAZIONE PL &amp; MKT"/>
      <sheetName val="AR --&gt;"/>
      <sheetName val="RETRIEVE AR"/>
      <sheetName val="AR_ALLOCAZIONE PL &amp; MKT_OLD"/>
      <sheetName val="AR_ALLOCAZIONE PL &amp; MKT"/>
      <sheetName val="SE --&gt;"/>
      <sheetName val="SE_ALLOCAZIONE PL &amp; MKT"/>
      <sheetName val="EXTRA --&gt;"/>
      <sheetName val="RETRIEVE EXTRA"/>
      <sheetName val="FINANCIAL --&gt;"/>
      <sheetName val="RETRIEVE FIN &amp; ALLOC"/>
      <sheetName val="RETRIEVE FIN &amp; ALLOC (ex var)"/>
      <sheetName val="2373_2368_FG"/>
      <sheetName val="2373_2368_SERVICE"/>
      <sheetName val="2373_2368_SE"/>
      <sheetName val="Foglio5"/>
      <sheetName val="mapping mkt financial"/>
      <sheetName val="Foglio28"/>
      <sheetName val="Foglio24"/>
      <sheetName val="Foglio12"/>
      <sheetName val="G_EXTRA"/>
      <sheetName val="EXTRAORDINARY --&gt;"/>
      <sheetName val="EXTRA_ALLOCAZIONE PL &amp; MKT"/>
      <sheetName val="Foglio4"/>
      <sheetName val="Foglio33"/>
      <sheetName val="OP G_PAT --&gt;"/>
      <sheetName val="PAT_ALLOCAZIONE PL &amp; MKT"/>
      <sheetName val="G_PAT"/>
      <sheetName val="INTEGRATION BUDGET --&gt;"/>
      <sheetName val="INTEGRATION COSTS"/>
      <sheetName val="2170_RAW MAT"/>
      <sheetName val="Foglio1"/>
      <sheetName val="PL HFM"/>
      <sheetName val="CONTO 5045 EXCH PER RM"/>
      <sheetName val="FIN+INFRA OTHER"/>
      <sheetName val="mapping MKT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CC"/>
      <sheetName val="Renta DW _2026"/>
      <sheetName val="Renta DW _2025 "/>
      <sheetName val="Renta DW _2024 new format "/>
      <sheetName val="2024 by account "/>
      <sheetName val="2024_ACT@ACT FX old format "/>
      <sheetName val="2026_service fee"/>
      <sheetName val="2025_service fee"/>
      <sheetName val="Service fee recharge kırınım"/>
      <sheetName val="S_ALR 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"/>
  <sheetViews>
    <sheetView zoomScale="80" zoomScaleNormal="80" topLeftCell="B1" workbookViewId="0">
      <pane ySplit="1" topLeftCell="A2" activePane="bottomLeft" state="frozen"/>
      <selection/>
      <selection pane="bottomLeft" activeCell="S9" sqref="S9"/>
    </sheetView>
  </sheetViews>
  <sheetFormatPr defaultColWidth="8.88888888888889" defaultRowHeight="16.2"/>
  <cols>
    <col min="1" max="1" width="27" style="442" customWidth="1"/>
    <col min="2" max="2" width="31.8055555555556" style="443" customWidth="1"/>
    <col min="3" max="3" width="20.8888888888889" style="443" customWidth="1"/>
    <col min="4" max="4" width="18.8888888888889" style="443" customWidth="1"/>
    <col min="5" max="6" width="12.2222222222222" style="443" customWidth="1"/>
    <col min="7" max="7" width="19.4444444444444" style="443" customWidth="1"/>
    <col min="8" max="15" width="12.2222222222222" style="443" customWidth="1"/>
    <col min="16" max="16" width="16" style="443" customWidth="1"/>
    <col min="17" max="16384" width="8.88888888888889" style="443" customWidth="1"/>
  </cols>
  <sheetData>
    <row r="1" spans="1:16">
      <c r="A1" s="444" t="s">
        <v>0</v>
      </c>
      <c r="B1" s="445" t="s">
        <v>1</v>
      </c>
      <c r="C1" s="446" t="s">
        <v>2</v>
      </c>
      <c r="D1" s="446" t="s">
        <v>3</v>
      </c>
      <c r="E1" s="446" t="s">
        <v>4</v>
      </c>
      <c r="F1" s="446" t="s">
        <v>5</v>
      </c>
      <c r="G1" s="446" t="s">
        <v>6</v>
      </c>
      <c r="H1" s="446" t="s">
        <v>7</v>
      </c>
      <c r="I1" s="446" t="s">
        <v>8</v>
      </c>
      <c r="J1" s="446" t="s">
        <v>9</v>
      </c>
      <c r="K1" s="446" t="s">
        <v>10</v>
      </c>
      <c r="L1" s="446" t="s">
        <v>11</v>
      </c>
      <c r="M1" s="446" t="s">
        <v>12</v>
      </c>
      <c r="N1" s="446" t="s">
        <v>13</v>
      </c>
      <c r="O1" s="446" t="s">
        <v>14</v>
      </c>
      <c r="P1" s="446" t="s">
        <v>15</v>
      </c>
    </row>
    <row r="2" ht="15.6" customHeight="1" spans="1:16">
      <c r="A2" s="162" t="s">
        <v>16</v>
      </c>
      <c r="B2" s="447" t="s">
        <v>16</v>
      </c>
      <c r="C2" s="429" t="s">
        <v>17</v>
      </c>
      <c r="D2" s="430">
        <v>48570</v>
      </c>
      <c r="E2" s="430">
        <v>46039</v>
      </c>
      <c r="F2" s="430">
        <v>46330</v>
      </c>
      <c r="G2" s="430">
        <v>49360</v>
      </c>
      <c r="H2" s="430">
        <v>53704</v>
      </c>
      <c r="I2" s="430">
        <v>29664</v>
      </c>
      <c r="J2" s="430">
        <v>41857</v>
      </c>
      <c r="K2" s="430">
        <v>31977</v>
      </c>
      <c r="L2" s="430">
        <v>28268</v>
      </c>
      <c r="M2" s="430">
        <v>26211</v>
      </c>
      <c r="N2" s="430">
        <v>34024</v>
      </c>
      <c r="O2" s="448">
        <v>42093</v>
      </c>
      <c r="P2" s="430">
        <v>478097</v>
      </c>
    </row>
    <row r="3" ht="15.6" customHeight="1" spans="1:16">
      <c r="A3" s="97"/>
      <c r="B3" s="447" t="s">
        <v>16</v>
      </c>
      <c r="C3" s="449" t="s">
        <v>18</v>
      </c>
      <c r="D3" s="450">
        <v>50463</v>
      </c>
      <c r="E3" s="450">
        <v>50450</v>
      </c>
      <c r="F3" s="450">
        <v>50440</v>
      </c>
      <c r="G3" s="450">
        <v>48050</v>
      </c>
      <c r="H3" s="450">
        <v>36788</v>
      </c>
      <c r="I3" s="450">
        <v>53265</v>
      </c>
      <c r="J3" s="450">
        <v>42049</v>
      </c>
      <c r="K3" s="450">
        <v>39150</v>
      </c>
      <c r="L3" s="450">
        <v>53732</v>
      </c>
      <c r="M3" s="450">
        <v>48548</v>
      </c>
      <c r="N3" s="450">
        <v>51408</v>
      </c>
      <c r="O3" s="450">
        <v>40676</v>
      </c>
      <c r="P3" s="451">
        <v>565019</v>
      </c>
    </row>
    <row r="4" ht="15.6" customHeight="1" spans="1:16">
      <c r="A4" s="49"/>
      <c r="B4" s="447" t="s">
        <v>16</v>
      </c>
      <c r="C4" s="431" t="s">
        <v>19</v>
      </c>
      <c r="D4" s="432">
        <v>47360</v>
      </c>
      <c r="E4" s="432">
        <v>42593</v>
      </c>
      <c r="F4" s="432">
        <v>23002</v>
      </c>
      <c r="G4" s="432">
        <v>40893</v>
      </c>
      <c r="H4" s="432">
        <v>33043</v>
      </c>
      <c r="I4" s="432">
        <v>53186</v>
      </c>
      <c r="J4" s="432">
        <v>41500</v>
      </c>
      <c r="K4" s="432">
        <v>39000.001</v>
      </c>
      <c r="L4" s="432">
        <v>54085</v>
      </c>
      <c r="M4" s="432">
        <v>49968</v>
      </c>
      <c r="N4" s="432">
        <v>51936</v>
      </c>
      <c r="O4" s="432">
        <v>42190</v>
      </c>
      <c r="P4" s="437">
        <v>518756.001</v>
      </c>
    </row>
    <row r="5" ht="15.6" customHeight="1" spans="1:16">
      <c r="A5" s="162" t="s">
        <v>20</v>
      </c>
      <c r="B5" s="447" t="s">
        <v>20</v>
      </c>
      <c r="C5" s="429" t="s">
        <v>17</v>
      </c>
      <c r="D5" s="430">
        <f>D2</f>
        <v>48570</v>
      </c>
      <c r="E5" s="430">
        <f t="shared" ref="E5:O5" si="0">D5+E2</f>
        <v>94609</v>
      </c>
      <c r="F5" s="430">
        <f t="shared" si="0"/>
        <v>140939</v>
      </c>
      <c r="G5" s="430">
        <f t="shared" si="0"/>
        <v>190299</v>
      </c>
      <c r="H5" s="430">
        <f t="shared" si="0"/>
        <v>244003</v>
      </c>
      <c r="I5" s="430">
        <f t="shared" si="0"/>
        <v>273667</v>
      </c>
      <c r="J5" s="430">
        <f t="shared" si="0"/>
        <v>315524</v>
      </c>
      <c r="K5" s="430">
        <f t="shared" si="0"/>
        <v>347501</v>
      </c>
      <c r="L5" s="430">
        <f t="shared" si="0"/>
        <v>375769</v>
      </c>
      <c r="M5" s="430">
        <f t="shared" si="0"/>
        <v>401980</v>
      </c>
      <c r="N5" s="430">
        <f t="shared" si="0"/>
        <v>436004</v>
      </c>
      <c r="O5" s="430">
        <f t="shared" si="0"/>
        <v>478097</v>
      </c>
      <c r="P5" s="430">
        <v>19821.2301599914</v>
      </c>
    </row>
    <row r="6" ht="15.6" customHeight="1" spans="1:16">
      <c r="A6" s="97"/>
      <c r="B6" s="447" t="s">
        <v>20</v>
      </c>
      <c r="C6" s="449" t="s">
        <v>18</v>
      </c>
      <c r="D6" s="451">
        <f>D3</f>
        <v>50463</v>
      </c>
      <c r="E6" s="451">
        <f t="shared" ref="E6:O6" si="1">D6+E3</f>
        <v>100913</v>
      </c>
      <c r="F6" s="451">
        <f t="shared" si="1"/>
        <v>151353</v>
      </c>
      <c r="G6" s="451">
        <f t="shared" si="1"/>
        <v>199403</v>
      </c>
      <c r="H6" s="451">
        <f t="shared" si="1"/>
        <v>236191</v>
      </c>
      <c r="I6" s="451">
        <f t="shared" si="1"/>
        <v>289456</v>
      </c>
      <c r="J6" s="451">
        <f t="shared" si="1"/>
        <v>331505</v>
      </c>
      <c r="K6" s="451">
        <f t="shared" si="1"/>
        <v>370655</v>
      </c>
      <c r="L6" s="451">
        <f t="shared" si="1"/>
        <v>424387</v>
      </c>
      <c r="M6" s="451">
        <f t="shared" si="1"/>
        <v>472935</v>
      </c>
      <c r="N6" s="451">
        <f t="shared" si="1"/>
        <v>524343</v>
      </c>
      <c r="O6" s="452">
        <f t="shared" si="1"/>
        <v>565019</v>
      </c>
      <c r="P6" s="451">
        <f>O6</f>
        <v>565019</v>
      </c>
    </row>
    <row r="7" ht="15.6" customHeight="1" spans="1:16">
      <c r="A7" s="49"/>
      <c r="B7" s="447" t="s">
        <v>20</v>
      </c>
      <c r="C7" s="431" t="s">
        <v>19</v>
      </c>
      <c r="D7" s="432">
        <f>D4</f>
        <v>47360</v>
      </c>
      <c r="E7" s="432">
        <f t="shared" ref="E7:O7" si="2">D7+E4</f>
        <v>89953</v>
      </c>
      <c r="F7" s="432">
        <f t="shared" si="2"/>
        <v>112955</v>
      </c>
      <c r="G7" s="432">
        <f t="shared" si="2"/>
        <v>153848</v>
      </c>
      <c r="H7" s="432">
        <f t="shared" si="2"/>
        <v>186891</v>
      </c>
      <c r="I7" s="432">
        <f t="shared" si="2"/>
        <v>240077</v>
      </c>
      <c r="J7" s="432">
        <f t="shared" si="2"/>
        <v>281577</v>
      </c>
      <c r="K7" s="432">
        <f t="shared" si="2"/>
        <v>320577.001</v>
      </c>
      <c r="L7" s="432">
        <f t="shared" si="2"/>
        <v>374662.001</v>
      </c>
      <c r="M7" s="432">
        <f t="shared" si="2"/>
        <v>424630.001</v>
      </c>
      <c r="N7" s="432">
        <f t="shared" si="2"/>
        <v>476566.001</v>
      </c>
      <c r="O7" s="432">
        <f t="shared" si="2"/>
        <v>518756.001</v>
      </c>
      <c r="P7" s="432">
        <f>O7</f>
        <v>518756.001</v>
      </c>
    </row>
    <row r="8" ht="15.6" customHeight="1" spans="1:16">
      <c r="A8" s="162" t="s">
        <v>21</v>
      </c>
      <c r="B8" s="447" t="s">
        <v>21</v>
      </c>
      <c r="C8" s="429" t="s">
        <v>17</v>
      </c>
      <c r="D8" s="430">
        <v>1702.48878577778</v>
      </c>
      <c r="E8" s="430">
        <v>1623.699562</v>
      </c>
      <c r="F8" s="430">
        <v>1825.846172</v>
      </c>
      <c r="G8" s="430">
        <v>1591.59675947</v>
      </c>
      <c r="H8" s="430">
        <v>1866.98700931903</v>
      </c>
      <c r="I8" s="430">
        <v>1737.90001</v>
      </c>
      <c r="J8" s="430">
        <v>1637.4123</v>
      </c>
      <c r="K8" s="430">
        <v>1533.5455277507</v>
      </c>
      <c r="L8" s="430">
        <v>1597.85532</v>
      </c>
      <c r="M8" s="430">
        <v>1443.0898</v>
      </c>
      <c r="N8" s="430">
        <v>1758.5060736739</v>
      </c>
      <c r="O8" s="430">
        <v>1502.30284</v>
      </c>
      <c r="P8" s="430">
        <f>SUM(D8:O8)</f>
        <v>19821.2301599914</v>
      </c>
    </row>
    <row r="9" ht="15.6" customHeight="1" spans="1:16">
      <c r="A9" s="97"/>
      <c r="B9" s="447" t="s">
        <v>21</v>
      </c>
      <c r="C9" s="449" t="s">
        <v>18</v>
      </c>
      <c r="D9" s="451">
        <v>1838.25562589263</v>
      </c>
      <c r="E9" s="451">
        <v>1852.39235597551</v>
      </c>
      <c r="F9" s="451">
        <v>1892.6678110528</v>
      </c>
      <c r="G9" s="451">
        <v>1849.66731083101</v>
      </c>
      <c r="H9" s="451">
        <v>1928.86884185175</v>
      </c>
      <c r="I9" s="451">
        <v>1870.43255354125</v>
      </c>
      <c r="J9" s="451">
        <v>1859.23509922568</v>
      </c>
      <c r="K9" s="451">
        <v>1842.16734103215</v>
      </c>
      <c r="L9" s="451">
        <v>1948.68678955627</v>
      </c>
      <c r="M9" s="451">
        <v>1894.92463260729</v>
      </c>
      <c r="N9" s="451">
        <v>1861.96276515168</v>
      </c>
      <c r="O9" s="452">
        <v>1947.15049037351</v>
      </c>
      <c r="P9" s="451">
        <f>SUM(D9:O9)</f>
        <v>22586.4116170915</v>
      </c>
    </row>
    <row r="10" ht="15.6" customHeight="1" spans="1:16">
      <c r="A10" s="49"/>
      <c r="B10" s="447" t="s">
        <v>21</v>
      </c>
      <c r="C10" s="431" t="s">
        <v>19</v>
      </c>
      <c r="D10" s="432">
        <v>1778.21801081394</v>
      </c>
      <c r="E10" s="432">
        <v>1749.55222</v>
      </c>
      <c r="F10" s="432">
        <v>1713</v>
      </c>
      <c r="G10" s="432">
        <v>900.77836</v>
      </c>
      <c r="H10" s="432">
        <v>1826</v>
      </c>
      <c r="I10" s="432">
        <v>1438.58348098937</v>
      </c>
      <c r="J10" s="432">
        <v>1663.95482192936</v>
      </c>
      <c r="K10" s="432">
        <v>1652.63585466844</v>
      </c>
      <c r="L10" s="432">
        <v>1816.20174898241</v>
      </c>
      <c r="M10" s="432">
        <v>1764.1942403607</v>
      </c>
      <c r="N10" s="432">
        <v>1739.89903115901</v>
      </c>
      <c r="O10" s="432">
        <v>1797.89530342467</v>
      </c>
      <c r="P10" s="437">
        <f>SUM(D10:O10)</f>
        <v>19840.9130723279</v>
      </c>
    </row>
    <row r="11" ht="15.6" customHeight="1" spans="1:16">
      <c r="A11" s="162" t="s">
        <v>22</v>
      </c>
      <c r="B11" s="447" t="s">
        <v>22</v>
      </c>
      <c r="C11" s="429" t="s">
        <v>17</v>
      </c>
      <c r="D11" s="430">
        <f>D8</f>
        <v>1702.48878577778</v>
      </c>
      <c r="E11" s="430">
        <f t="shared" ref="E11:O11" si="3">D11+E8</f>
        <v>3326.18834777778</v>
      </c>
      <c r="F11" s="430">
        <f t="shared" si="3"/>
        <v>5152.03451977778</v>
      </c>
      <c r="G11" s="430">
        <f t="shared" si="3"/>
        <v>6743.63127924778</v>
      </c>
      <c r="H11" s="430">
        <f t="shared" si="3"/>
        <v>8610.61828856681</v>
      </c>
      <c r="I11" s="430">
        <f t="shared" si="3"/>
        <v>10348.5182985668</v>
      </c>
      <c r="J11" s="430">
        <f t="shared" si="3"/>
        <v>11985.9305985668</v>
      </c>
      <c r="K11" s="430">
        <f t="shared" si="3"/>
        <v>13519.4761263175</v>
      </c>
      <c r="L11" s="430">
        <f t="shared" si="3"/>
        <v>15117.3314463175</v>
      </c>
      <c r="M11" s="430">
        <f t="shared" si="3"/>
        <v>16560.4212463175</v>
      </c>
      <c r="N11" s="430">
        <f t="shared" si="3"/>
        <v>18318.9273199914</v>
      </c>
      <c r="O11" s="430">
        <f t="shared" si="3"/>
        <v>19821.2301599914</v>
      </c>
      <c r="P11" s="430">
        <f>O11</f>
        <v>19821.2301599914</v>
      </c>
    </row>
    <row r="12" ht="15.6" customHeight="1" spans="1:16">
      <c r="A12" s="97"/>
      <c r="B12" s="447" t="s">
        <v>22</v>
      </c>
      <c r="C12" s="449" t="s">
        <v>18</v>
      </c>
      <c r="D12" s="451">
        <f>D9</f>
        <v>1838.25562589263</v>
      </c>
      <c r="E12" s="451">
        <f t="shared" ref="E12:O12" si="4">D12+E9</f>
        <v>3690.64798186814</v>
      </c>
      <c r="F12" s="451">
        <f t="shared" si="4"/>
        <v>5583.31579292094</v>
      </c>
      <c r="G12" s="451">
        <f t="shared" si="4"/>
        <v>7432.98310375195</v>
      </c>
      <c r="H12" s="451">
        <f t="shared" si="4"/>
        <v>9361.8519456037</v>
      </c>
      <c r="I12" s="451">
        <f t="shared" si="4"/>
        <v>11232.2844991449</v>
      </c>
      <c r="J12" s="451">
        <f t="shared" si="4"/>
        <v>13091.5195983706</v>
      </c>
      <c r="K12" s="451">
        <f t="shared" si="4"/>
        <v>14933.6869394028</v>
      </c>
      <c r="L12" s="451">
        <f t="shared" si="4"/>
        <v>16882.373728959</v>
      </c>
      <c r="M12" s="451">
        <f t="shared" si="4"/>
        <v>18777.2983615663</v>
      </c>
      <c r="N12" s="451">
        <f t="shared" si="4"/>
        <v>20639.261126718</v>
      </c>
      <c r="O12" s="451">
        <f t="shared" si="4"/>
        <v>22586.4116170915</v>
      </c>
      <c r="P12" s="451">
        <f>O12</f>
        <v>22586.4116170915</v>
      </c>
    </row>
    <row r="13" ht="15.6" customHeight="1" spans="1:16">
      <c r="A13" s="49"/>
      <c r="B13" s="447" t="s">
        <v>22</v>
      </c>
      <c r="C13" s="431" t="s">
        <v>19</v>
      </c>
      <c r="D13" s="432">
        <f>D10</f>
        <v>1778.21801081394</v>
      </c>
      <c r="E13" s="432">
        <f t="shared" ref="E13:O13" si="5">D13+E10</f>
        <v>3527.77023081394</v>
      </c>
      <c r="F13" s="432">
        <f t="shared" si="5"/>
        <v>5240.77023081394</v>
      </c>
      <c r="G13" s="432">
        <f t="shared" si="5"/>
        <v>6141.54859081394</v>
      </c>
      <c r="H13" s="432">
        <f t="shared" si="5"/>
        <v>7967.54859081394</v>
      </c>
      <c r="I13" s="432">
        <f t="shared" si="5"/>
        <v>9406.13207180331</v>
      </c>
      <c r="J13" s="432">
        <f t="shared" si="5"/>
        <v>11070.0868937327</v>
      </c>
      <c r="K13" s="432">
        <f t="shared" si="5"/>
        <v>12722.7227484011</v>
      </c>
      <c r="L13" s="432">
        <f t="shared" si="5"/>
        <v>14538.9244973835</v>
      </c>
      <c r="M13" s="432">
        <f t="shared" si="5"/>
        <v>16303.1187377442</v>
      </c>
      <c r="N13" s="432">
        <f t="shared" si="5"/>
        <v>18043.0177689032</v>
      </c>
      <c r="O13" s="432">
        <f t="shared" si="5"/>
        <v>19840.9130723279</v>
      </c>
      <c r="P13" s="432">
        <f>O13</f>
        <v>19840.9130723279</v>
      </c>
    </row>
    <row r="14" ht="15.6" customHeight="1" spans="1:16">
      <c r="A14" s="453" t="s">
        <v>23</v>
      </c>
      <c r="B14" s="447" t="s">
        <v>23</v>
      </c>
      <c r="C14" s="454" t="s">
        <v>17</v>
      </c>
      <c r="D14" s="429">
        <v>35.0460413781428</v>
      </c>
      <c r="E14" s="429">
        <v>35.45</v>
      </c>
      <c r="F14" s="429">
        <v>39.4079541187388</v>
      </c>
      <c r="G14" s="429">
        <v>32.2427072801491</v>
      </c>
      <c r="H14" s="429">
        <v>34.7643938872157</v>
      </c>
      <c r="I14" s="429">
        <v>58.5861653856526</v>
      </c>
      <c r="J14" s="429">
        <v>39.1191987003369</v>
      </c>
      <c r="K14" s="429">
        <v>47.9577673875191</v>
      </c>
      <c r="L14" s="429">
        <v>56.5252341870666</v>
      </c>
      <c r="M14" s="429">
        <v>55.0566479722254</v>
      </c>
      <c r="N14" s="429">
        <v>51.6842838488685</v>
      </c>
      <c r="O14" s="429">
        <v>35.6900871878935</v>
      </c>
      <c r="P14" s="429">
        <v>41.4585955569506</v>
      </c>
    </row>
    <row r="15" ht="15.6" customHeight="1" spans="1:16">
      <c r="A15" s="97"/>
      <c r="B15" s="447" t="s">
        <v>23</v>
      </c>
      <c r="C15" s="455" t="s">
        <v>18</v>
      </c>
      <c r="D15" s="456">
        <v>36.4277911716036</v>
      </c>
      <c r="E15" s="456">
        <v>36.72</v>
      </c>
      <c r="F15" s="456">
        <v>37.5252544443945</v>
      </c>
      <c r="G15" s="456">
        <v>38.4946370620397</v>
      </c>
      <c r="H15" s="456">
        <v>52.4320115758332</v>
      </c>
      <c r="I15" s="456">
        <v>35.1156022442739</v>
      </c>
      <c r="J15" s="456">
        <v>44.2159171258693</v>
      </c>
      <c r="K15" s="456">
        <v>47.0540827849847</v>
      </c>
      <c r="L15" s="456">
        <v>36.2667831005038</v>
      </c>
      <c r="M15" s="456">
        <v>39.0319813917626</v>
      </c>
      <c r="N15" s="456">
        <v>36.2193192723249</v>
      </c>
      <c r="O15" s="456">
        <v>47.8697632602398</v>
      </c>
      <c r="P15" s="456">
        <v>39.9746054859952</v>
      </c>
    </row>
    <row r="16" ht="15.6" customHeight="1" spans="1:16">
      <c r="A16" s="97"/>
      <c r="B16" s="447" t="s">
        <v>23</v>
      </c>
      <c r="C16" s="457" t="s">
        <v>19</v>
      </c>
      <c r="D16" s="438">
        <f t="shared" ref="D16:G16" si="6">D10/D4*1000</f>
        <v>37.5468329986052</v>
      </c>
      <c r="E16" s="438">
        <f t="shared" si="6"/>
        <v>41.0760505247341</v>
      </c>
      <c r="F16" s="438">
        <f t="shared" si="6"/>
        <v>74.4717850621685</v>
      </c>
      <c r="G16" s="438">
        <f t="shared" si="6"/>
        <v>22.0276908028269</v>
      </c>
      <c r="H16" s="438">
        <f t="shared" ref="H16:P16" si="7">H10/H4*1000</f>
        <v>55.2613261507732</v>
      </c>
      <c r="I16" s="438">
        <f t="shared" si="7"/>
        <v>27.048160812796</v>
      </c>
      <c r="J16" s="438">
        <f t="shared" si="7"/>
        <v>40.0952969139605</v>
      </c>
      <c r="K16" s="438">
        <f t="shared" si="7"/>
        <v>42.3752772382862</v>
      </c>
      <c r="L16" s="438">
        <f t="shared" si="7"/>
        <v>33.5805075156219</v>
      </c>
      <c r="M16" s="438">
        <f t="shared" si="7"/>
        <v>35.3064809550252</v>
      </c>
      <c r="N16" s="438">
        <f t="shared" si="7"/>
        <v>33.5008285420327</v>
      </c>
      <c r="O16" s="438">
        <f t="shared" si="7"/>
        <v>42.6142522736352</v>
      </c>
      <c r="P16" s="438">
        <f t="shared" si="7"/>
        <v>38.2471008221221</v>
      </c>
    </row>
    <row r="17" ht="15.6" customHeight="1" spans="1:16">
      <c r="A17" s="97"/>
      <c r="B17" s="447" t="s">
        <v>23</v>
      </c>
      <c r="C17" s="457" t="s">
        <v>24</v>
      </c>
      <c r="D17" s="458">
        <f t="shared" ref="D17:P17" si="8">2-D16/D15</f>
        <v>0.969280546774577</v>
      </c>
      <c r="E17" s="458">
        <f t="shared" si="8"/>
        <v>0.88137117307369</v>
      </c>
      <c r="F17" s="458">
        <f t="shared" si="8"/>
        <v>0.0154222492342604</v>
      </c>
      <c r="G17" s="458">
        <f t="shared" si="8"/>
        <v>1.4277724773109</v>
      </c>
      <c r="H17" s="458">
        <f t="shared" si="8"/>
        <v>0.946038412605094</v>
      </c>
      <c r="I17" s="458">
        <f t="shared" si="8"/>
        <v>1.22973951508388</v>
      </c>
      <c r="J17" s="458">
        <f t="shared" si="8"/>
        <v>1.09319314128843</v>
      </c>
      <c r="K17" s="458">
        <f t="shared" si="8"/>
        <v>1.09943463499392</v>
      </c>
      <c r="L17" s="458">
        <f t="shared" si="8"/>
        <v>1.07406986104716</v>
      </c>
      <c r="M17" s="458">
        <f t="shared" si="8"/>
        <v>1.09544738196467</v>
      </c>
      <c r="N17" s="458">
        <f t="shared" si="8"/>
        <v>1.07505637281177</v>
      </c>
      <c r="O17" s="458">
        <f t="shared" si="8"/>
        <v>1.10978769537742</v>
      </c>
      <c r="P17" s="458">
        <f t="shared" si="8"/>
        <v>1.04321505222805</v>
      </c>
    </row>
    <row r="18" ht="15.6" customHeight="1" spans="1:16">
      <c r="A18" s="97"/>
      <c r="B18" s="447" t="s">
        <v>23</v>
      </c>
      <c r="C18" s="457" t="s">
        <v>25</v>
      </c>
      <c r="D18" s="459">
        <f t="shared" ref="D18:P18" si="9">(D14-D16)/D14</f>
        <v>-0.0713573208876601</v>
      </c>
      <c r="E18" s="459">
        <f t="shared" si="9"/>
        <v>-0.158703822982627</v>
      </c>
      <c r="F18" s="459">
        <f t="shared" si="9"/>
        <v>-0.8897653209243</v>
      </c>
      <c r="G18" s="459">
        <f t="shared" si="9"/>
        <v>0.31681633891864</v>
      </c>
      <c r="H18" s="459">
        <f t="shared" si="9"/>
        <v>-0.589595559469688</v>
      </c>
      <c r="I18" s="459">
        <f t="shared" si="9"/>
        <v>0.538318293495618</v>
      </c>
      <c r="J18" s="459">
        <f t="shared" si="9"/>
        <v>-0.024951896921528</v>
      </c>
      <c r="K18" s="459">
        <f t="shared" si="9"/>
        <v>0.11640429597408</v>
      </c>
      <c r="L18" s="459">
        <f t="shared" si="9"/>
        <v>0.405920063869362</v>
      </c>
      <c r="M18" s="459">
        <f t="shared" si="9"/>
        <v>0.358724472785986</v>
      </c>
      <c r="N18" s="459">
        <f t="shared" si="9"/>
        <v>0.351817882588962</v>
      </c>
      <c r="O18" s="459">
        <f t="shared" si="9"/>
        <v>-0.194008074266921</v>
      </c>
      <c r="P18" s="459">
        <f t="shared" si="9"/>
        <v>0.0774626996328639</v>
      </c>
    </row>
    <row r="19" ht="15.6" customHeight="1" spans="1:16">
      <c r="A19" s="97"/>
      <c r="B19" s="460" t="s">
        <v>26</v>
      </c>
      <c r="C19" s="461" t="s">
        <v>27</v>
      </c>
      <c r="D19" s="462">
        <f t="shared" ref="D19:P19" si="10">(D16-D14)*D4</f>
        <v>118437.491145097</v>
      </c>
      <c r="E19" s="462">
        <f t="shared" si="10"/>
        <v>239630.37</v>
      </c>
      <c r="F19" s="462">
        <f t="shared" si="10"/>
        <v>806538.23936077</v>
      </c>
      <c r="G19" s="462">
        <f t="shared" si="10"/>
        <v>-417722.668807137</v>
      </c>
      <c r="H19" s="462">
        <f t="shared" si="10"/>
        <v>677280.132784732</v>
      </c>
      <c r="I19" s="462">
        <f t="shared" si="10"/>
        <v>-1677380.31121195</v>
      </c>
      <c r="J19" s="462">
        <f t="shared" si="10"/>
        <v>40508.0758653786</v>
      </c>
      <c r="K19" s="462">
        <f t="shared" si="10"/>
        <v>-217717.121402572</v>
      </c>
      <c r="L19" s="462">
        <f t="shared" si="10"/>
        <v>-1240965.54202509</v>
      </c>
      <c r="M19" s="462">
        <f t="shared" si="10"/>
        <v>-986876.345515459</v>
      </c>
      <c r="N19" s="462">
        <f t="shared" si="10"/>
        <v>-944375.934815825</v>
      </c>
      <c r="O19" s="462">
        <f t="shared" si="10"/>
        <v>292130.524967443</v>
      </c>
      <c r="P19" s="462">
        <f t="shared" si="10"/>
        <v>-1665982.16587216</v>
      </c>
    </row>
    <row r="20" ht="15.6" customHeight="1" spans="1:16">
      <c r="A20" s="453" t="s">
        <v>28</v>
      </c>
      <c r="B20" s="460" t="s">
        <v>28</v>
      </c>
      <c r="C20" s="454" t="s">
        <v>17</v>
      </c>
      <c r="D20" s="429">
        <f t="shared" ref="D20:P20" si="11">D11/D5*1000</f>
        <v>35.0522706563265</v>
      </c>
      <c r="E20" s="429">
        <f t="shared" si="11"/>
        <v>35.1572085930279</v>
      </c>
      <c r="F20" s="429">
        <f t="shared" si="11"/>
        <v>36.5550665165623</v>
      </c>
      <c r="G20" s="429">
        <f t="shared" si="11"/>
        <v>35.4370295127551</v>
      </c>
      <c r="H20" s="429">
        <f t="shared" si="11"/>
        <v>35.2889853344705</v>
      </c>
      <c r="I20" s="429">
        <f t="shared" si="11"/>
        <v>37.814271719158</v>
      </c>
      <c r="J20" s="429">
        <f t="shared" si="11"/>
        <v>37.9873816209442</v>
      </c>
      <c r="K20" s="429">
        <f t="shared" si="11"/>
        <v>38.9048553135603</v>
      </c>
      <c r="L20" s="429">
        <f t="shared" si="11"/>
        <v>40.2303847478571</v>
      </c>
      <c r="M20" s="429">
        <f t="shared" si="11"/>
        <v>41.1971273354831</v>
      </c>
      <c r="N20" s="429">
        <f t="shared" si="11"/>
        <v>42.0155028852749</v>
      </c>
      <c r="O20" s="429">
        <f t="shared" si="11"/>
        <v>41.4585955569506</v>
      </c>
      <c r="P20" s="429">
        <f t="shared" si="11"/>
        <v>1000</v>
      </c>
    </row>
    <row r="21" ht="15.6" customHeight="1" spans="1:16">
      <c r="A21" s="97"/>
      <c r="B21" s="460" t="s">
        <v>28</v>
      </c>
      <c r="C21" s="455" t="s">
        <v>18</v>
      </c>
      <c r="D21" s="463">
        <f t="shared" ref="D21:P21" si="12">D12/D6*1000</f>
        <v>36.4277911716036</v>
      </c>
      <c r="E21" s="463">
        <f t="shared" si="12"/>
        <v>36.5725722341833</v>
      </c>
      <c r="F21" s="463">
        <f t="shared" si="12"/>
        <v>36.8893632298067</v>
      </c>
      <c r="G21" s="463">
        <f t="shared" si="12"/>
        <v>37.2761849307781</v>
      </c>
      <c r="H21" s="463">
        <f t="shared" si="12"/>
        <v>39.636785252629</v>
      </c>
      <c r="I21" s="463">
        <f t="shared" si="12"/>
        <v>38.8048079816792</v>
      </c>
      <c r="J21" s="463">
        <f t="shared" si="12"/>
        <v>39.4911678507734</v>
      </c>
      <c r="K21" s="463">
        <f t="shared" si="12"/>
        <v>40.2899918776295</v>
      </c>
      <c r="L21" s="463">
        <f t="shared" si="12"/>
        <v>39.7806099832442</v>
      </c>
      <c r="M21" s="463">
        <f t="shared" si="12"/>
        <v>39.703761323578</v>
      </c>
      <c r="N21" s="463">
        <f t="shared" si="12"/>
        <v>39.3621372397801</v>
      </c>
      <c r="O21" s="463">
        <f t="shared" si="12"/>
        <v>39.9746054859952</v>
      </c>
      <c r="P21" s="463">
        <f t="shared" si="12"/>
        <v>39.9746054859952</v>
      </c>
    </row>
    <row r="22" ht="15.6" customHeight="1" spans="1:16">
      <c r="A22" s="97"/>
      <c r="B22" s="460" t="s">
        <v>28</v>
      </c>
      <c r="C22" s="457" t="s">
        <v>19</v>
      </c>
      <c r="D22" s="457">
        <f t="shared" ref="D22:P22" si="13">D13/D7*1000</f>
        <v>37.5468329986052</v>
      </c>
      <c r="E22" s="457">
        <f t="shared" si="13"/>
        <v>39.2179274822845</v>
      </c>
      <c r="F22" s="457">
        <f t="shared" si="13"/>
        <v>46.3969742889995</v>
      </c>
      <c r="G22" s="457">
        <f t="shared" si="13"/>
        <v>39.9195868052489</v>
      </c>
      <c r="H22" s="457">
        <f t="shared" si="13"/>
        <v>42.6320614198326</v>
      </c>
      <c r="I22" s="457">
        <f t="shared" si="13"/>
        <v>39.1796468291561</v>
      </c>
      <c r="J22" s="457">
        <f t="shared" si="13"/>
        <v>39.3145991815122</v>
      </c>
      <c r="K22" s="457">
        <f t="shared" si="13"/>
        <v>39.6869479367333</v>
      </c>
      <c r="L22" s="457">
        <f t="shared" si="13"/>
        <v>38.805441861139</v>
      </c>
      <c r="M22" s="457">
        <f t="shared" si="13"/>
        <v>38.3937043999494</v>
      </c>
      <c r="N22" s="457">
        <f t="shared" si="13"/>
        <v>37.8604804602988</v>
      </c>
      <c r="O22" s="457">
        <f t="shared" si="13"/>
        <v>38.2471008221221</v>
      </c>
      <c r="P22" s="457">
        <f t="shared" si="13"/>
        <v>38.2471008221221</v>
      </c>
    </row>
    <row r="23" ht="15.6" customHeight="1" spans="1:16">
      <c r="A23" s="97"/>
      <c r="B23" s="460" t="s">
        <v>28</v>
      </c>
      <c r="C23" s="457" t="s">
        <v>24</v>
      </c>
      <c r="D23" s="458">
        <f t="shared" ref="D23:P23" si="14">2-D22/D21</f>
        <v>0.969280546774576</v>
      </c>
      <c r="E23" s="458">
        <f t="shared" si="14"/>
        <v>0.927668329392794</v>
      </c>
      <c r="F23" s="458">
        <f t="shared" si="14"/>
        <v>0.742266869721661</v>
      </c>
      <c r="G23" s="458">
        <f t="shared" si="14"/>
        <v>0.929086040339707</v>
      </c>
      <c r="H23" s="458">
        <f t="shared" si="14"/>
        <v>0.924431909699212</v>
      </c>
      <c r="I23" s="458">
        <f t="shared" si="14"/>
        <v>0.990340401950866</v>
      </c>
      <c r="J23" s="458">
        <f t="shared" si="14"/>
        <v>1.00447109262325</v>
      </c>
      <c r="K23" s="458">
        <f t="shared" si="14"/>
        <v>1.01496758655916</v>
      </c>
      <c r="L23" s="458">
        <f t="shared" si="14"/>
        <v>1.02451365432848</v>
      </c>
      <c r="M23" s="458">
        <f t="shared" si="14"/>
        <v>1.03299578881083</v>
      </c>
      <c r="N23" s="458">
        <f t="shared" si="14"/>
        <v>1.03814977754723</v>
      </c>
      <c r="O23" s="458">
        <f t="shared" si="14"/>
        <v>1.04321505222805</v>
      </c>
      <c r="P23" s="458">
        <f t="shared" si="14"/>
        <v>1.04321505222805</v>
      </c>
    </row>
    <row r="24" ht="15.6" customHeight="1" spans="1:16">
      <c r="A24" s="97"/>
      <c r="B24" s="460" t="s">
        <v>28</v>
      </c>
      <c r="C24" s="457" t="s">
        <v>29</v>
      </c>
      <c r="D24" s="459">
        <f t="shared" ref="D24:P24" si="15">(D20-D22)/D20</f>
        <v>-0.0711669257246355</v>
      </c>
      <c r="E24" s="459">
        <f t="shared" si="15"/>
        <v>-0.115501743504798</v>
      </c>
      <c r="F24" s="459">
        <f t="shared" si="15"/>
        <v>-0.269235121429146</v>
      </c>
      <c r="G24" s="459">
        <f t="shared" si="15"/>
        <v>-0.126493595939819</v>
      </c>
      <c r="H24" s="459">
        <f t="shared" si="15"/>
        <v>-0.20808408107414</v>
      </c>
      <c r="I24" s="459">
        <f t="shared" si="15"/>
        <v>-0.0361074019919938</v>
      </c>
      <c r="J24" s="459">
        <f t="shared" si="15"/>
        <v>-0.034938379639102</v>
      </c>
      <c r="K24" s="459">
        <f t="shared" si="15"/>
        <v>-0.0201026996982677</v>
      </c>
      <c r="L24" s="459">
        <f t="shared" si="15"/>
        <v>0.0354195689563706</v>
      </c>
      <c r="M24" s="459">
        <f t="shared" si="15"/>
        <v>0.0680489907149215</v>
      </c>
      <c r="N24" s="459">
        <f t="shared" si="15"/>
        <v>0.0988926024834597</v>
      </c>
      <c r="O24" s="459">
        <f t="shared" si="15"/>
        <v>0.0774626996328639</v>
      </c>
      <c r="P24" s="459">
        <f t="shared" si="15"/>
        <v>0.961752899177878</v>
      </c>
    </row>
    <row r="25" ht="15.6" customHeight="1" spans="1:16">
      <c r="A25" s="97"/>
      <c r="B25" s="460" t="s">
        <v>30</v>
      </c>
      <c r="C25" s="461" t="s">
        <v>31</v>
      </c>
      <c r="D25" s="462">
        <f t="shared" ref="D25:P25" si="16">(D22-D20)*D7</f>
        <v>118142.472530315</v>
      </c>
      <c r="E25" s="462">
        <f t="shared" si="16"/>
        <v>365273.846245298</v>
      </c>
      <c r="F25" s="462">
        <f t="shared" si="16"/>
        <v>1111692.69243564</v>
      </c>
      <c r="G25" s="462">
        <f t="shared" si="16"/>
        <v>689632.474335596</v>
      </c>
      <c r="H25" s="462">
        <f t="shared" si="16"/>
        <v>1372354.83266941</v>
      </c>
      <c r="I25" s="462">
        <f t="shared" si="16"/>
        <v>327795.160283018</v>
      </c>
      <c r="J25" s="462">
        <f t="shared" si="16"/>
        <v>373713.939052054</v>
      </c>
      <c r="K25" s="462">
        <f t="shared" si="16"/>
        <v>250720.907641042</v>
      </c>
      <c r="L25" s="462">
        <f t="shared" si="16"/>
        <v>-533871.953248498</v>
      </c>
      <c r="M25" s="462">
        <f t="shared" si="16"/>
        <v>-1190417.48391911</v>
      </c>
      <c r="N25" s="462">
        <f t="shared" si="16"/>
        <v>-1980142.4211362</v>
      </c>
      <c r="O25" s="462">
        <f t="shared" si="16"/>
        <v>-1665982.16587216</v>
      </c>
      <c r="P25" s="462">
        <f t="shared" si="16"/>
        <v>-498915087.927672</v>
      </c>
    </row>
    <row r="26" ht="15.6" customHeight="1" spans="1:16">
      <c r="A26" s="162" t="s">
        <v>32</v>
      </c>
      <c r="B26" s="447" t="s">
        <v>32</v>
      </c>
      <c r="C26" s="429" t="s">
        <v>17</v>
      </c>
      <c r="D26" s="430">
        <v>547</v>
      </c>
      <c r="E26" s="430">
        <v>512</v>
      </c>
      <c r="F26" s="430">
        <v>562</v>
      </c>
      <c r="G26" s="430">
        <v>551</v>
      </c>
      <c r="H26" s="430">
        <v>580</v>
      </c>
      <c r="I26" s="430">
        <v>564</v>
      </c>
      <c r="J26" s="430">
        <v>579</v>
      </c>
      <c r="K26" s="430">
        <v>577</v>
      </c>
      <c r="L26" s="430">
        <v>565</v>
      </c>
      <c r="M26" s="430">
        <v>370</v>
      </c>
      <c r="N26" s="430">
        <v>546</v>
      </c>
      <c r="O26" s="430">
        <v>562</v>
      </c>
      <c r="P26" s="430">
        <f>SUM(D26:O26)</f>
        <v>6515</v>
      </c>
    </row>
    <row r="27" ht="15.6" customHeight="1" spans="1:16">
      <c r="A27" s="97"/>
      <c r="B27" s="447" t="s">
        <v>32</v>
      </c>
      <c r="C27" s="449" t="s">
        <v>18</v>
      </c>
      <c r="D27" s="450">
        <v>577</v>
      </c>
      <c r="E27" s="450">
        <v>536</v>
      </c>
      <c r="F27" s="450">
        <v>582</v>
      </c>
      <c r="G27" s="450">
        <v>568</v>
      </c>
      <c r="H27" s="450">
        <v>580</v>
      </c>
      <c r="I27" s="450">
        <v>569</v>
      </c>
      <c r="J27" s="450">
        <v>599</v>
      </c>
      <c r="K27" s="450">
        <v>600</v>
      </c>
      <c r="L27" s="450">
        <v>586</v>
      </c>
      <c r="M27" s="450">
        <v>601</v>
      </c>
      <c r="N27" s="450">
        <v>591</v>
      </c>
      <c r="O27" s="450">
        <v>614</v>
      </c>
      <c r="P27" s="451">
        <f>SUM(D27:O27)</f>
        <v>7003</v>
      </c>
    </row>
    <row r="28" ht="15.6" customHeight="1" spans="1:16">
      <c r="A28" s="49"/>
      <c r="B28" s="447" t="s">
        <v>32</v>
      </c>
      <c r="C28" s="431" t="s">
        <v>19</v>
      </c>
      <c r="D28" s="432">
        <v>564</v>
      </c>
      <c r="E28" s="432">
        <v>557</v>
      </c>
      <c r="F28" s="432">
        <v>565</v>
      </c>
      <c r="G28" s="432">
        <v>29.8973</v>
      </c>
      <c r="H28" s="432">
        <v>433.31502</v>
      </c>
      <c r="I28" s="432">
        <v>433</v>
      </c>
      <c r="J28" s="432">
        <v>479.858956646399</v>
      </c>
      <c r="K28" s="432">
        <v>480.147663313065</v>
      </c>
      <c r="L28" s="432">
        <v>469.571798964892</v>
      </c>
      <c r="M28" s="432">
        <v>475.193665631559</v>
      </c>
      <c r="N28" s="432">
        <v>475.193665631559</v>
      </c>
      <c r="O28" s="432">
        <v>494.216301646399</v>
      </c>
      <c r="P28" s="432">
        <f>SUM(D28:O28)</f>
        <v>5456.39437183387</v>
      </c>
    </row>
    <row r="29" ht="15.6" customHeight="1" spans="1:16">
      <c r="A29" s="162" t="s">
        <v>33</v>
      </c>
      <c r="B29" s="447" t="s">
        <v>33</v>
      </c>
      <c r="C29" s="374" t="s">
        <v>17</v>
      </c>
      <c r="D29" s="430">
        <f>D26</f>
        <v>547</v>
      </c>
      <c r="E29" s="430">
        <f t="shared" ref="E29:O29" si="17">D29+E26</f>
        <v>1059</v>
      </c>
      <c r="F29" s="430">
        <f t="shared" si="17"/>
        <v>1621</v>
      </c>
      <c r="G29" s="430">
        <f t="shared" si="17"/>
        <v>2172</v>
      </c>
      <c r="H29" s="430">
        <f t="shared" si="17"/>
        <v>2752</v>
      </c>
      <c r="I29" s="430">
        <f t="shared" si="17"/>
        <v>3316</v>
      </c>
      <c r="J29" s="430">
        <f t="shared" si="17"/>
        <v>3895</v>
      </c>
      <c r="K29" s="430">
        <f t="shared" si="17"/>
        <v>4472</v>
      </c>
      <c r="L29" s="430">
        <f t="shared" si="17"/>
        <v>5037</v>
      </c>
      <c r="M29" s="430">
        <f t="shared" si="17"/>
        <v>5407</v>
      </c>
      <c r="N29" s="430">
        <f t="shared" si="17"/>
        <v>5953</v>
      </c>
      <c r="O29" s="430">
        <f t="shared" si="17"/>
        <v>6515</v>
      </c>
      <c r="P29" s="430">
        <f>O29</f>
        <v>6515</v>
      </c>
    </row>
    <row r="30" ht="15.6" customHeight="1" spans="1:16">
      <c r="A30" s="97"/>
      <c r="B30" s="447" t="s">
        <v>33</v>
      </c>
      <c r="C30" s="377" t="s">
        <v>18</v>
      </c>
      <c r="D30" s="450">
        <f>D27</f>
        <v>577</v>
      </c>
      <c r="E30" s="450">
        <f t="shared" ref="E30:O30" si="18">D30+E27</f>
        <v>1113</v>
      </c>
      <c r="F30" s="450">
        <f t="shared" si="18"/>
        <v>1695</v>
      </c>
      <c r="G30" s="450">
        <f t="shared" si="18"/>
        <v>2263</v>
      </c>
      <c r="H30" s="450">
        <f t="shared" si="18"/>
        <v>2843</v>
      </c>
      <c r="I30" s="450">
        <f t="shared" si="18"/>
        <v>3412</v>
      </c>
      <c r="J30" s="450">
        <f t="shared" si="18"/>
        <v>4011</v>
      </c>
      <c r="K30" s="450">
        <f t="shared" si="18"/>
        <v>4611</v>
      </c>
      <c r="L30" s="450">
        <f t="shared" si="18"/>
        <v>5197</v>
      </c>
      <c r="M30" s="450">
        <f t="shared" si="18"/>
        <v>5798</v>
      </c>
      <c r="N30" s="450">
        <f t="shared" si="18"/>
        <v>6389</v>
      </c>
      <c r="O30" s="450">
        <f t="shared" si="18"/>
        <v>7003</v>
      </c>
      <c r="P30" s="451">
        <f>O30</f>
        <v>7003</v>
      </c>
    </row>
    <row r="31" ht="15.6" customHeight="1" spans="1:16">
      <c r="A31" s="49"/>
      <c r="B31" s="447" t="s">
        <v>33</v>
      </c>
      <c r="C31" s="380" t="s">
        <v>19</v>
      </c>
      <c r="D31" s="432">
        <f>D28</f>
        <v>564</v>
      </c>
      <c r="E31" s="432">
        <f t="shared" ref="E31:O31" si="19">D31+E28</f>
        <v>1121</v>
      </c>
      <c r="F31" s="432">
        <f t="shared" si="19"/>
        <v>1686</v>
      </c>
      <c r="G31" s="432">
        <f t="shared" si="19"/>
        <v>1715.8973</v>
      </c>
      <c r="H31" s="432">
        <f t="shared" si="19"/>
        <v>2149.21232</v>
      </c>
      <c r="I31" s="432">
        <f t="shared" si="19"/>
        <v>2582.21232</v>
      </c>
      <c r="J31" s="432">
        <f t="shared" si="19"/>
        <v>3062.0712766464</v>
      </c>
      <c r="K31" s="432">
        <f t="shared" si="19"/>
        <v>3542.21893995946</v>
      </c>
      <c r="L31" s="432">
        <f t="shared" si="19"/>
        <v>4011.79073892436</v>
      </c>
      <c r="M31" s="432">
        <f t="shared" si="19"/>
        <v>4486.98440455591</v>
      </c>
      <c r="N31" s="432">
        <f t="shared" si="19"/>
        <v>4962.17807018747</v>
      </c>
      <c r="O31" s="432">
        <f t="shared" si="19"/>
        <v>5456.39437183387</v>
      </c>
      <c r="P31" s="432">
        <f>O31</f>
        <v>5456.39437183387</v>
      </c>
    </row>
    <row r="32" ht="15.6" customHeight="1" spans="1:16">
      <c r="A32" s="453" t="s">
        <v>34</v>
      </c>
      <c r="B32" s="447" t="s">
        <v>34</v>
      </c>
      <c r="C32" s="429" t="s">
        <v>17</v>
      </c>
      <c r="D32" s="429">
        <f t="shared" ref="D32:O32" si="20">D26/D2*1000</f>
        <v>11.2620959439984</v>
      </c>
      <c r="E32" s="429">
        <f t="shared" si="20"/>
        <v>11.1210061035209</v>
      </c>
      <c r="F32" s="429">
        <f t="shared" si="20"/>
        <v>12.1303690913015</v>
      </c>
      <c r="G32" s="429">
        <f t="shared" si="20"/>
        <v>11.1628849270665</v>
      </c>
      <c r="H32" s="429">
        <f t="shared" si="20"/>
        <v>10.7999404141219</v>
      </c>
      <c r="I32" s="429">
        <f t="shared" si="20"/>
        <v>19.0129449838188</v>
      </c>
      <c r="J32" s="429">
        <f t="shared" si="20"/>
        <v>13.8328117160809</v>
      </c>
      <c r="K32" s="429">
        <f t="shared" si="20"/>
        <v>18.0442192826094</v>
      </c>
      <c r="L32" s="429">
        <f t="shared" si="20"/>
        <v>19.9872647516627</v>
      </c>
      <c r="M32" s="429">
        <f t="shared" si="20"/>
        <v>14.1162107512113</v>
      </c>
      <c r="N32" s="429">
        <f t="shared" si="20"/>
        <v>16.0474958852575</v>
      </c>
      <c r="O32" s="429">
        <f t="shared" si="20"/>
        <v>13.3513885919274</v>
      </c>
      <c r="P32" s="429">
        <f>P29/P2*1000</f>
        <v>13.626941813063</v>
      </c>
    </row>
    <row r="33" ht="15.6" customHeight="1" spans="1:16">
      <c r="A33" s="97"/>
      <c r="B33" s="447" t="s">
        <v>34</v>
      </c>
      <c r="C33" s="449" t="s">
        <v>18</v>
      </c>
      <c r="D33" s="456">
        <f t="shared" ref="D33:O33" si="21">D27/D3*1000</f>
        <v>11.4341200483523</v>
      </c>
      <c r="E33" s="456">
        <f t="shared" si="21"/>
        <v>10.6243805748266</v>
      </c>
      <c r="F33" s="456">
        <f t="shared" si="21"/>
        <v>11.5384615384615</v>
      </c>
      <c r="G33" s="456">
        <f t="shared" si="21"/>
        <v>11.8210197710718</v>
      </c>
      <c r="H33" s="456">
        <f t="shared" si="21"/>
        <v>15.7660106556486</v>
      </c>
      <c r="I33" s="456">
        <f t="shared" si="21"/>
        <v>10.6824368722426</v>
      </c>
      <c r="J33" s="456">
        <f t="shared" si="21"/>
        <v>14.2452852624319</v>
      </c>
      <c r="K33" s="456">
        <f t="shared" si="21"/>
        <v>15.3256704980843</v>
      </c>
      <c r="L33" s="456">
        <f t="shared" si="21"/>
        <v>10.9059778158267</v>
      </c>
      <c r="M33" s="456">
        <f t="shared" si="21"/>
        <v>12.3795007003378</v>
      </c>
      <c r="N33" s="456">
        <f t="shared" si="21"/>
        <v>11.4962651727358</v>
      </c>
      <c r="O33" s="456">
        <f t="shared" si="21"/>
        <v>15.0948962533189</v>
      </c>
      <c r="P33" s="456">
        <f>P30/P3*1000</f>
        <v>12.39427346691</v>
      </c>
    </row>
    <row r="34" ht="15.6" customHeight="1" spans="1:16">
      <c r="A34" s="97"/>
      <c r="B34" s="447" t="s">
        <v>34</v>
      </c>
      <c r="C34" s="431" t="s">
        <v>19</v>
      </c>
      <c r="D34" s="438">
        <f t="shared" ref="D34:O34" si="22">D28/D4*1000</f>
        <v>11.9087837837838</v>
      </c>
      <c r="E34" s="438">
        <f t="shared" si="22"/>
        <v>13.0772662174536</v>
      </c>
      <c r="F34" s="438">
        <f t="shared" si="22"/>
        <v>24.5630814711764</v>
      </c>
      <c r="G34" s="438">
        <f t="shared" si="22"/>
        <v>0.731110459002763</v>
      </c>
      <c r="H34" s="438">
        <f t="shared" si="22"/>
        <v>13.1136706715492</v>
      </c>
      <c r="I34" s="438">
        <f t="shared" si="22"/>
        <v>8.14124017598616</v>
      </c>
      <c r="J34" s="438">
        <f t="shared" si="22"/>
        <v>11.5628664252144</v>
      </c>
      <c r="K34" s="438">
        <f t="shared" si="22"/>
        <v>12.3114782308099</v>
      </c>
      <c r="L34" s="438">
        <f t="shared" si="22"/>
        <v>8.6821077741498</v>
      </c>
      <c r="M34" s="438">
        <f t="shared" si="22"/>
        <v>9.50995968683075</v>
      </c>
      <c r="N34" s="438">
        <f t="shared" si="22"/>
        <v>9.14960077078633</v>
      </c>
      <c r="O34" s="438">
        <f t="shared" si="22"/>
        <v>11.7140626130931</v>
      </c>
      <c r="P34" s="438">
        <f>P31/P4*1000</f>
        <v>10.5182289194065</v>
      </c>
    </row>
    <row r="35" ht="15.6" customHeight="1" spans="1:16">
      <c r="A35" s="97"/>
      <c r="B35" s="447" t="s">
        <v>35</v>
      </c>
      <c r="C35" s="461" t="s">
        <v>27</v>
      </c>
      <c r="D35" s="462">
        <f t="shared" ref="D35:P35" si="23">(D33-D32)*D4</f>
        <v>8147.06158220096</v>
      </c>
      <c r="E35" s="462">
        <f t="shared" si="23"/>
        <v>-21152.7711436791</v>
      </c>
      <c r="F35" s="462">
        <f t="shared" si="23"/>
        <v>-13615.0575304256</v>
      </c>
      <c r="G35" s="462">
        <f t="shared" si="23"/>
        <v>26913.1081759108</v>
      </c>
      <c r="H35" s="462">
        <f t="shared" si="23"/>
        <v>164093.858990768</v>
      </c>
      <c r="I35" s="462">
        <f t="shared" si="23"/>
        <v>-443066.404422292</v>
      </c>
      <c r="J35" s="462">
        <f t="shared" si="23"/>
        <v>17117.6521735658</v>
      </c>
      <c r="K35" s="462">
        <f t="shared" si="23"/>
        <v>-106023.405315027</v>
      </c>
      <c r="L35" s="462">
        <f t="shared" si="23"/>
        <v>-491161.403924688</v>
      </c>
      <c r="M35" s="462">
        <f t="shared" si="23"/>
        <v>-86779.9278220477</v>
      </c>
      <c r="N35" s="462">
        <f t="shared" si="23"/>
        <v>-236372.718285527</v>
      </c>
      <c r="O35" s="462">
        <f t="shared" si="23"/>
        <v>73558.5882341079</v>
      </c>
      <c r="P35" s="462">
        <f t="shared" si="23"/>
        <v>-639454.101809614</v>
      </c>
    </row>
    <row r="36" ht="15.6" customHeight="1" spans="1:16">
      <c r="A36" s="453" t="s">
        <v>33</v>
      </c>
      <c r="B36" s="447" t="s">
        <v>36</v>
      </c>
      <c r="C36" s="429" t="s">
        <v>17</v>
      </c>
      <c r="D36" s="429">
        <f t="shared" ref="D36:P36" si="24">D29/D5*1000</f>
        <v>11.2620959439984</v>
      </c>
      <c r="E36" s="429">
        <f t="shared" si="24"/>
        <v>11.1934382564027</v>
      </c>
      <c r="F36" s="429">
        <f t="shared" si="24"/>
        <v>11.5014296965354</v>
      </c>
      <c r="G36" s="429">
        <f t="shared" si="24"/>
        <v>11.4136175176958</v>
      </c>
      <c r="H36" s="429">
        <f t="shared" si="24"/>
        <v>11.2785498538952</v>
      </c>
      <c r="I36" s="429">
        <f t="shared" si="24"/>
        <v>12.1169158137444</v>
      </c>
      <c r="J36" s="429">
        <f t="shared" si="24"/>
        <v>12.3445443135863</v>
      </c>
      <c r="K36" s="429">
        <f t="shared" si="24"/>
        <v>12.8690277150282</v>
      </c>
      <c r="L36" s="429">
        <f t="shared" si="24"/>
        <v>13.4045118144392</v>
      </c>
      <c r="M36" s="429">
        <f t="shared" si="24"/>
        <v>13.4509179561172</v>
      </c>
      <c r="N36" s="429">
        <f t="shared" si="24"/>
        <v>13.6535444628948</v>
      </c>
      <c r="O36" s="429">
        <f t="shared" si="24"/>
        <v>13.626941813063</v>
      </c>
      <c r="P36" s="429">
        <f t="shared" si="24"/>
        <v>328.687974833688</v>
      </c>
    </row>
    <row r="37" ht="15.6" customHeight="1" spans="1:16">
      <c r="A37" s="97"/>
      <c r="B37" s="447" t="s">
        <v>36</v>
      </c>
      <c r="C37" s="449" t="s">
        <v>18</v>
      </c>
      <c r="D37" s="456">
        <f t="shared" ref="D37:P37" si="25">D30/D6*1000</f>
        <v>11.4341200483523</v>
      </c>
      <c r="E37" s="456">
        <f t="shared" si="25"/>
        <v>11.0293024684629</v>
      </c>
      <c r="F37" s="456">
        <f t="shared" si="25"/>
        <v>11.1989851539117</v>
      </c>
      <c r="G37" s="456">
        <f t="shared" si="25"/>
        <v>11.3488763960422</v>
      </c>
      <c r="H37" s="456">
        <f t="shared" si="25"/>
        <v>12.0368684666224</v>
      </c>
      <c r="I37" s="456">
        <f t="shared" si="25"/>
        <v>11.7876292078934</v>
      </c>
      <c r="J37" s="456">
        <f t="shared" si="25"/>
        <v>12.0993650171189</v>
      </c>
      <c r="K37" s="456">
        <f t="shared" si="25"/>
        <v>12.4401397526001</v>
      </c>
      <c r="L37" s="456">
        <f t="shared" si="25"/>
        <v>12.2458982014058</v>
      </c>
      <c r="M37" s="456">
        <f t="shared" si="25"/>
        <v>12.2596128432026</v>
      </c>
      <c r="N37" s="456">
        <f t="shared" si="25"/>
        <v>12.1847721815682</v>
      </c>
      <c r="O37" s="456">
        <f t="shared" si="25"/>
        <v>12.39427346691</v>
      </c>
      <c r="P37" s="456">
        <f t="shared" si="25"/>
        <v>12.39427346691</v>
      </c>
    </row>
    <row r="38" ht="15.6" customHeight="1" spans="1:16">
      <c r="A38" s="97"/>
      <c r="B38" s="447" t="s">
        <v>36</v>
      </c>
      <c r="C38" s="431" t="s">
        <v>19</v>
      </c>
      <c r="D38" s="464">
        <f t="shared" ref="D38:P38" si="26">D31/D7*1000</f>
        <v>11.9087837837838</v>
      </c>
      <c r="E38" s="464">
        <f t="shared" si="26"/>
        <v>12.4620635220615</v>
      </c>
      <c r="F38" s="464">
        <f t="shared" si="26"/>
        <v>14.9262980833075</v>
      </c>
      <c r="G38" s="464">
        <f t="shared" si="26"/>
        <v>11.1531986116167</v>
      </c>
      <c r="H38" s="464">
        <f t="shared" si="26"/>
        <v>11.4998171126485</v>
      </c>
      <c r="I38" s="464">
        <f t="shared" si="26"/>
        <v>10.7557671913594</v>
      </c>
      <c r="J38" s="464">
        <f t="shared" si="26"/>
        <v>10.8747208637296</v>
      </c>
      <c r="K38" s="464">
        <f t="shared" si="26"/>
        <v>11.0495105042157</v>
      </c>
      <c r="L38" s="464">
        <f t="shared" si="26"/>
        <v>10.7077598694733</v>
      </c>
      <c r="M38" s="464">
        <f t="shared" si="26"/>
        <v>10.566809678989</v>
      </c>
      <c r="N38" s="464">
        <f t="shared" si="26"/>
        <v>10.4123627362739</v>
      </c>
      <c r="O38" s="464">
        <f t="shared" si="26"/>
        <v>10.5182289194065</v>
      </c>
      <c r="P38" s="464">
        <f t="shared" si="26"/>
        <v>10.5182289194065</v>
      </c>
    </row>
    <row r="39" ht="15.6" customHeight="1" spans="1:16">
      <c r="A39" s="97"/>
      <c r="B39" s="447" t="s">
        <v>37</v>
      </c>
      <c r="C39" s="461" t="s">
        <v>27</v>
      </c>
      <c r="D39" s="462">
        <f t="shared" ref="D39:P39" si="27">(D38-D36)*D7</f>
        <v>30627.136092238</v>
      </c>
      <c r="E39" s="462">
        <f t="shared" si="27"/>
        <v>114116.648521811</v>
      </c>
      <c r="F39" s="462">
        <f t="shared" si="27"/>
        <v>386856.008627846</v>
      </c>
      <c r="G39" s="462">
        <f t="shared" si="27"/>
        <v>-40064.927862469</v>
      </c>
      <c r="H39" s="462">
        <f t="shared" si="27"/>
        <v>41352.8592556644</v>
      </c>
      <c r="I39" s="462">
        <f t="shared" si="27"/>
        <v>-326780.477816324</v>
      </c>
      <c r="J39" s="462">
        <f t="shared" si="27"/>
        <v>-413868.477540287</v>
      </c>
      <c r="K39" s="462">
        <f t="shared" si="27"/>
        <v>-583295.370710146</v>
      </c>
      <c r="L39" s="462">
        <f t="shared" si="27"/>
        <v>-1010370.47990157</v>
      </c>
      <c r="M39" s="462">
        <f t="shared" si="27"/>
        <v>-1224678.90060106</v>
      </c>
      <c r="N39" s="462">
        <f t="shared" si="27"/>
        <v>-1544637.01397001</v>
      </c>
      <c r="O39" s="462">
        <f t="shared" si="27"/>
        <v>-1612663.4689704</v>
      </c>
      <c r="P39" s="462">
        <f t="shared" si="27"/>
        <v>-165052465.029679</v>
      </c>
    </row>
    <row r="40" ht="15.6" customHeight="1" spans="1:16">
      <c r="A40" s="162" t="s">
        <v>38</v>
      </c>
      <c r="B40" s="447" t="s">
        <v>38</v>
      </c>
      <c r="C40" s="429" t="s">
        <v>17</v>
      </c>
      <c r="D40" s="430">
        <f t="shared" ref="D40:P40" si="28">D8-D26</f>
        <v>1155.48878577778</v>
      </c>
      <c r="E40" s="430">
        <f t="shared" si="28"/>
        <v>1111.699562</v>
      </c>
      <c r="F40" s="430">
        <f t="shared" si="28"/>
        <v>1263.846172</v>
      </c>
      <c r="G40" s="430">
        <f t="shared" si="28"/>
        <v>1040.59675947</v>
      </c>
      <c r="H40" s="430">
        <f t="shared" si="28"/>
        <v>1286.98700931903</v>
      </c>
      <c r="I40" s="430">
        <f t="shared" si="28"/>
        <v>1173.90001</v>
      </c>
      <c r="J40" s="430">
        <f t="shared" si="28"/>
        <v>1058.4123</v>
      </c>
      <c r="K40" s="430">
        <f t="shared" si="28"/>
        <v>956.5455277507</v>
      </c>
      <c r="L40" s="430">
        <f t="shared" si="28"/>
        <v>1032.85532</v>
      </c>
      <c r="M40" s="430">
        <f t="shared" si="28"/>
        <v>1073.0898</v>
      </c>
      <c r="N40" s="430">
        <f t="shared" si="28"/>
        <v>1212.5060736739</v>
      </c>
      <c r="O40" s="430">
        <f t="shared" si="28"/>
        <v>940.30284</v>
      </c>
      <c r="P40" s="430">
        <f t="shared" si="28"/>
        <v>13306.2301599914</v>
      </c>
    </row>
    <row r="41" ht="15.6" customHeight="1" spans="1:16">
      <c r="A41" s="97"/>
      <c r="B41" s="447" t="s">
        <v>38</v>
      </c>
      <c r="C41" s="449" t="s">
        <v>18</v>
      </c>
      <c r="D41" s="451">
        <f t="shared" ref="D41:P41" si="29">D9-D27</f>
        <v>1261.25562589263</v>
      </c>
      <c r="E41" s="451">
        <f t="shared" si="29"/>
        <v>1316.39235597551</v>
      </c>
      <c r="F41" s="451">
        <f t="shared" si="29"/>
        <v>1310.6678110528</v>
      </c>
      <c r="G41" s="451">
        <f t="shared" si="29"/>
        <v>1281.66731083101</v>
      </c>
      <c r="H41" s="451">
        <f t="shared" si="29"/>
        <v>1348.86884185175</v>
      </c>
      <c r="I41" s="451">
        <f t="shared" si="29"/>
        <v>1301.43255354125</v>
      </c>
      <c r="J41" s="451">
        <f t="shared" si="29"/>
        <v>1260.23509922568</v>
      </c>
      <c r="K41" s="451">
        <f t="shared" si="29"/>
        <v>1242.16734103215</v>
      </c>
      <c r="L41" s="451">
        <f t="shared" si="29"/>
        <v>1362.68678955627</v>
      </c>
      <c r="M41" s="451">
        <f t="shared" si="29"/>
        <v>1293.92463260729</v>
      </c>
      <c r="N41" s="451">
        <f t="shared" si="29"/>
        <v>1270.96276515168</v>
      </c>
      <c r="O41" s="451">
        <f t="shared" si="29"/>
        <v>1333.15049037351</v>
      </c>
      <c r="P41" s="451">
        <f t="shared" si="29"/>
        <v>15583.4116170915</v>
      </c>
    </row>
    <row r="42" ht="15.6" customHeight="1" spans="1:16">
      <c r="A42" s="49"/>
      <c r="B42" s="447" t="s">
        <v>38</v>
      </c>
      <c r="C42" s="431" t="s">
        <v>19</v>
      </c>
      <c r="D42" s="437">
        <f t="shared" ref="D42:P42" si="30">D10-D28</f>
        <v>1214.21801081394</v>
      </c>
      <c r="E42" s="437">
        <f t="shared" si="30"/>
        <v>1192.55222</v>
      </c>
      <c r="F42" s="437">
        <f t="shared" si="30"/>
        <v>1148</v>
      </c>
      <c r="G42" s="437">
        <f t="shared" si="30"/>
        <v>870.88106</v>
      </c>
      <c r="H42" s="437">
        <f t="shared" si="30"/>
        <v>1392.68498</v>
      </c>
      <c r="I42" s="437">
        <f t="shared" si="30"/>
        <v>1005.58348098937</v>
      </c>
      <c r="J42" s="437">
        <f t="shared" si="30"/>
        <v>1184.09586528296</v>
      </c>
      <c r="K42" s="437">
        <f t="shared" si="30"/>
        <v>1172.48819135537</v>
      </c>
      <c r="L42" s="437">
        <f t="shared" si="30"/>
        <v>1346.62995001752</v>
      </c>
      <c r="M42" s="437">
        <f t="shared" si="30"/>
        <v>1289.00057472914</v>
      </c>
      <c r="N42" s="437">
        <f t="shared" si="30"/>
        <v>1264.70536552745</v>
      </c>
      <c r="O42" s="437">
        <f t="shared" si="30"/>
        <v>1303.67900177827</v>
      </c>
      <c r="P42" s="437">
        <f t="shared" si="30"/>
        <v>14384.518700494</v>
      </c>
    </row>
    <row r="43" ht="15.6" customHeight="1" spans="1:16">
      <c r="A43" s="162" t="s">
        <v>39</v>
      </c>
      <c r="B43" s="447" t="s">
        <v>39</v>
      </c>
      <c r="C43" s="374" t="s">
        <v>17</v>
      </c>
      <c r="D43" s="430">
        <f>D40</f>
        <v>1155.48878577778</v>
      </c>
      <c r="E43" s="430">
        <f t="shared" ref="E43:O43" si="31">D43+E40</f>
        <v>2267.18834777778</v>
      </c>
      <c r="F43" s="430">
        <f t="shared" si="31"/>
        <v>3531.03451977778</v>
      </c>
      <c r="G43" s="430">
        <f t="shared" si="31"/>
        <v>4571.63127924778</v>
      </c>
      <c r="H43" s="430">
        <f t="shared" si="31"/>
        <v>5858.61828856681</v>
      </c>
      <c r="I43" s="430">
        <f t="shared" si="31"/>
        <v>7032.51829856681</v>
      </c>
      <c r="J43" s="430">
        <f t="shared" si="31"/>
        <v>8090.93059856681</v>
      </c>
      <c r="K43" s="430">
        <f t="shared" si="31"/>
        <v>9047.47612631751</v>
      </c>
      <c r="L43" s="430">
        <f t="shared" si="31"/>
        <v>10080.3314463175</v>
      </c>
      <c r="M43" s="430">
        <f t="shared" si="31"/>
        <v>11153.4212463175</v>
      </c>
      <c r="N43" s="430">
        <f t="shared" si="31"/>
        <v>12365.9273199914</v>
      </c>
      <c r="O43" s="430">
        <f t="shared" si="31"/>
        <v>13306.2301599914</v>
      </c>
      <c r="P43" s="430">
        <f>O43</f>
        <v>13306.2301599914</v>
      </c>
    </row>
    <row r="44" ht="15.6" customHeight="1" spans="1:16">
      <c r="A44" s="97"/>
      <c r="B44" s="447" t="s">
        <v>39</v>
      </c>
      <c r="C44" s="377" t="s">
        <v>18</v>
      </c>
      <c r="D44" s="450">
        <f>D41</f>
        <v>1261.25562589263</v>
      </c>
      <c r="E44" s="450">
        <f t="shared" ref="E44:O44" si="32">D44+E41</f>
        <v>2577.64798186814</v>
      </c>
      <c r="F44" s="450">
        <f t="shared" si="32"/>
        <v>3888.31579292094</v>
      </c>
      <c r="G44" s="450">
        <f t="shared" si="32"/>
        <v>5169.98310375195</v>
      </c>
      <c r="H44" s="450">
        <f t="shared" si="32"/>
        <v>6518.8519456037</v>
      </c>
      <c r="I44" s="450">
        <f t="shared" si="32"/>
        <v>7820.28449914495</v>
      </c>
      <c r="J44" s="450">
        <f t="shared" si="32"/>
        <v>9080.51959837063</v>
      </c>
      <c r="K44" s="450">
        <f t="shared" si="32"/>
        <v>10322.6869394028</v>
      </c>
      <c r="L44" s="450">
        <f t="shared" si="32"/>
        <v>11685.373728959</v>
      </c>
      <c r="M44" s="450">
        <f t="shared" si="32"/>
        <v>12979.2983615663</v>
      </c>
      <c r="N44" s="450">
        <f t="shared" si="32"/>
        <v>14250.261126718</v>
      </c>
      <c r="O44" s="450">
        <f t="shared" si="32"/>
        <v>15583.4116170915</v>
      </c>
      <c r="P44" s="451">
        <f>O44</f>
        <v>15583.4116170915</v>
      </c>
    </row>
    <row r="45" ht="15.6" customHeight="1" spans="1:16">
      <c r="A45" s="49"/>
      <c r="B45" s="447" t="s">
        <v>39</v>
      </c>
      <c r="C45" s="380" t="s">
        <v>19</v>
      </c>
      <c r="D45" s="432">
        <f>D42</f>
        <v>1214.21801081394</v>
      </c>
      <c r="E45" s="432">
        <f t="shared" ref="E45:O45" si="33">D45+E42</f>
        <v>2406.77023081394</v>
      </c>
      <c r="F45" s="432">
        <f t="shared" si="33"/>
        <v>3554.77023081394</v>
      </c>
      <c r="G45" s="432">
        <f t="shared" si="33"/>
        <v>4425.65129081394</v>
      </c>
      <c r="H45" s="432">
        <f t="shared" si="33"/>
        <v>5818.33627081394</v>
      </c>
      <c r="I45" s="432">
        <f t="shared" si="33"/>
        <v>6823.91975180331</v>
      </c>
      <c r="J45" s="432">
        <f t="shared" si="33"/>
        <v>8008.01561708627</v>
      </c>
      <c r="K45" s="432">
        <f t="shared" si="33"/>
        <v>9180.50380844165</v>
      </c>
      <c r="L45" s="432">
        <f t="shared" si="33"/>
        <v>10527.1337584592</v>
      </c>
      <c r="M45" s="432">
        <f t="shared" si="33"/>
        <v>11816.1343331883</v>
      </c>
      <c r="N45" s="432">
        <f t="shared" si="33"/>
        <v>13080.8396987158</v>
      </c>
      <c r="O45" s="432">
        <f t="shared" si="33"/>
        <v>14384.518700494</v>
      </c>
      <c r="P45" s="432">
        <f>O45</f>
        <v>14384.518700494</v>
      </c>
    </row>
    <row r="46" ht="15.6" customHeight="1" spans="1:16">
      <c r="A46" s="453" t="s">
        <v>40</v>
      </c>
      <c r="B46" s="447" t="s">
        <v>40</v>
      </c>
      <c r="C46" s="429" t="s">
        <v>17</v>
      </c>
      <c r="D46" s="429">
        <f t="shared" ref="D46:P46" si="34">D40/D2*1000</f>
        <v>23.7901747123282</v>
      </c>
      <c r="E46" s="429">
        <f t="shared" si="34"/>
        <v>24.1469094028975</v>
      </c>
      <c r="F46" s="429">
        <f t="shared" si="34"/>
        <v>27.2792180444636</v>
      </c>
      <c r="G46" s="429">
        <f t="shared" si="34"/>
        <v>21.081781998987</v>
      </c>
      <c r="H46" s="429">
        <f t="shared" si="34"/>
        <v>23.9644534730938</v>
      </c>
      <c r="I46" s="429">
        <f t="shared" si="34"/>
        <v>39.5732204018339</v>
      </c>
      <c r="J46" s="429">
        <f t="shared" si="34"/>
        <v>25.2863869842559</v>
      </c>
      <c r="K46" s="429">
        <f t="shared" si="34"/>
        <v>29.9135481049098</v>
      </c>
      <c r="L46" s="429">
        <f t="shared" si="34"/>
        <v>36.537969435404</v>
      </c>
      <c r="M46" s="429">
        <f t="shared" si="34"/>
        <v>40.9404372210141</v>
      </c>
      <c r="N46" s="429">
        <f t="shared" si="34"/>
        <v>35.636787963611</v>
      </c>
      <c r="O46" s="429">
        <f t="shared" si="34"/>
        <v>22.3386985959661</v>
      </c>
      <c r="P46" s="429">
        <f t="shared" si="34"/>
        <v>27.8316537438876</v>
      </c>
    </row>
    <row r="47" ht="15.6" customHeight="1" spans="1:16">
      <c r="A47" s="97"/>
      <c r="B47" s="447" t="s">
        <v>40</v>
      </c>
      <c r="C47" s="449" t="s">
        <v>18</v>
      </c>
      <c r="D47" s="456">
        <f t="shared" ref="D47:P47" si="35">D41/D3*1000</f>
        <v>24.9936711232513</v>
      </c>
      <c r="E47" s="456">
        <f t="shared" si="35"/>
        <v>26.093010029247</v>
      </c>
      <c r="F47" s="456">
        <f t="shared" si="35"/>
        <v>25.9846909407772</v>
      </c>
      <c r="G47" s="456">
        <f t="shared" si="35"/>
        <v>26.6736172909679</v>
      </c>
      <c r="H47" s="456">
        <f t="shared" si="35"/>
        <v>36.6660009201846</v>
      </c>
      <c r="I47" s="456">
        <f t="shared" si="35"/>
        <v>24.4331653720314</v>
      </c>
      <c r="J47" s="456">
        <f t="shared" si="35"/>
        <v>29.9706318634374</v>
      </c>
      <c r="K47" s="456">
        <f t="shared" si="35"/>
        <v>31.7284122869004</v>
      </c>
      <c r="L47" s="456">
        <f t="shared" si="35"/>
        <v>25.3608052846771</v>
      </c>
      <c r="M47" s="456">
        <f t="shared" si="35"/>
        <v>26.6524806914248</v>
      </c>
      <c r="N47" s="456">
        <f t="shared" si="35"/>
        <v>24.7230540995892</v>
      </c>
      <c r="O47" s="456">
        <f t="shared" si="35"/>
        <v>32.7748670069208</v>
      </c>
      <c r="P47" s="456">
        <f t="shared" si="35"/>
        <v>27.5803320190853</v>
      </c>
    </row>
    <row r="48" ht="15.6" customHeight="1" spans="1:16">
      <c r="A48" s="97"/>
      <c r="B48" s="447" t="s">
        <v>40</v>
      </c>
      <c r="C48" s="431" t="s">
        <v>19</v>
      </c>
      <c r="D48" s="438">
        <f t="shared" ref="D48:P48" si="36">D42/D4*1000</f>
        <v>25.6380492148214</v>
      </c>
      <c r="E48" s="438">
        <f t="shared" si="36"/>
        <v>27.9987843072805</v>
      </c>
      <c r="F48" s="438">
        <f t="shared" si="36"/>
        <v>49.9087035909921</v>
      </c>
      <c r="G48" s="438">
        <f t="shared" si="36"/>
        <v>21.2965803438241</v>
      </c>
      <c r="H48" s="438">
        <f t="shared" si="36"/>
        <v>42.147655479224</v>
      </c>
      <c r="I48" s="438">
        <f t="shared" si="36"/>
        <v>18.9069206368099</v>
      </c>
      <c r="J48" s="438">
        <f t="shared" si="36"/>
        <v>28.532430488746</v>
      </c>
      <c r="K48" s="438">
        <f t="shared" si="36"/>
        <v>30.0637990074763</v>
      </c>
      <c r="L48" s="438">
        <f t="shared" si="36"/>
        <v>24.8983997414721</v>
      </c>
      <c r="M48" s="438">
        <f t="shared" si="36"/>
        <v>25.7965212681945</v>
      </c>
      <c r="N48" s="438">
        <f t="shared" si="36"/>
        <v>24.3512277712464</v>
      </c>
      <c r="O48" s="438">
        <f t="shared" si="36"/>
        <v>30.9001896605421</v>
      </c>
      <c r="P48" s="438">
        <f t="shared" si="36"/>
        <v>27.7288719027156</v>
      </c>
    </row>
    <row r="49" ht="15.6" customHeight="1" spans="1:16">
      <c r="A49" s="97"/>
      <c r="B49" s="447" t="s">
        <v>40</v>
      </c>
      <c r="C49" s="465" t="s">
        <v>27</v>
      </c>
      <c r="D49" s="462">
        <f t="shared" ref="D49:P49" si="37">(D48-D46)*D4</f>
        <v>87515.336438077</v>
      </c>
      <c r="E49" s="462">
        <f t="shared" si="37"/>
        <v>164062.907802385</v>
      </c>
      <c r="F49" s="462">
        <f t="shared" si="37"/>
        <v>520523.426541248</v>
      </c>
      <c r="G49" s="462">
        <f t="shared" si="37"/>
        <v>8783.74871542321</v>
      </c>
      <c r="H49" s="462">
        <f t="shared" si="37"/>
        <v>600827.543888561</v>
      </c>
      <c r="I49" s="462">
        <f t="shared" si="37"/>
        <v>-1099157.81930257</v>
      </c>
      <c r="J49" s="462">
        <f t="shared" si="37"/>
        <v>134710.80543634</v>
      </c>
      <c r="K49" s="462">
        <f t="shared" si="37"/>
        <v>5859.78535034556</v>
      </c>
      <c r="L49" s="462">
        <f t="shared" si="37"/>
        <v>-629526.126896307</v>
      </c>
      <c r="M49" s="462">
        <f t="shared" si="37"/>
        <v>-756711.192330491</v>
      </c>
      <c r="N49" s="462">
        <f t="shared" si="37"/>
        <v>-586126.854150649</v>
      </c>
      <c r="O49" s="462">
        <f t="shared" si="37"/>
        <v>361209.308014462</v>
      </c>
      <c r="P49" s="462">
        <f t="shared" si="37"/>
        <v>-53318.6969017651</v>
      </c>
    </row>
    <row r="50" ht="15.6" customHeight="1" spans="1:16">
      <c r="A50" s="162" t="s">
        <v>41</v>
      </c>
      <c r="B50" s="460" t="s">
        <v>41</v>
      </c>
      <c r="C50" s="429" t="s">
        <v>17</v>
      </c>
      <c r="D50" s="429">
        <f t="shared" ref="D50:P50" si="38">D43/D5*1000</f>
        <v>23.7901747123282</v>
      </c>
      <c r="E50" s="429">
        <f t="shared" si="38"/>
        <v>23.9637703366253</v>
      </c>
      <c r="F50" s="429">
        <f t="shared" si="38"/>
        <v>25.053636820027</v>
      </c>
      <c r="G50" s="429">
        <f t="shared" si="38"/>
        <v>24.0234119950592</v>
      </c>
      <c r="H50" s="429">
        <f t="shared" si="38"/>
        <v>24.0104354805753</v>
      </c>
      <c r="I50" s="429">
        <f t="shared" si="38"/>
        <v>25.6973559054136</v>
      </c>
      <c r="J50" s="429">
        <f t="shared" si="38"/>
        <v>25.642837307358</v>
      </c>
      <c r="K50" s="429">
        <f t="shared" si="38"/>
        <v>26.0358275985321</v>
      </c>
      <c r="L50" s="429">
        <f t="shared" si="38"/>
        <v>26.8258729334179</v>
      </c>
      <c r="M50" s="429">
        <f t="shared" si="38"/>
        <v>27.7462093793659</v>
      </c>
      <c r="N50" s="429">
        <f t="shared" si="38"/>
        <v>28.3619584223801</v>
      </c>
      <c r="O50" s="429">
        <f t="shared" si="38"/>
        <v>27.8316537438876</v>
      </c>
      <c r="P50" s="429">
        <f t="shared" si="38"/>
        <v>671.312025166312</v>
      </c>
    </row>
    <row r="51" ht="15.6" customHeight="1" spans="1:16">
      <c r="A51" s="97"/>
      <c r="B51" s="460" t="s">
        <v>41</v>
      </c>
      <c r="C51" s="449" t="s">
        <v>18</v>
      </c>
      <c r="D51" s="456">
        <f t="shared" ref="D51:P51" si="39">D44/D6*1000</f>
        <v>24.9936711232513</v>
      </c>
      <c r="E51" s="456">
        <f t="shared" si="39"/>
        <v>25.5432697657204</v>
      </c>
      <c r="F51" s="456">
        <f t="shared" si="39"/>
        <v>25.690378075895</v>
      </c>
      <c r="G51" s="456">
        <f t="shared" si="39"/>
        <v>25.9273085347359</v>
      </c>
      <c r="H51" s="456">
        <f t="shared" si="39"/>
        <v>27.5999167860067</v>
      </c>
      <c r="I51" s="456">
        <f t="shared" si="39"/>
        <v>27.0171787737858</v>
      </c>
      <c r="J51" s="456">
        <f t="shared" si="39"/>
        <v>27.3918028336545</v>
      </c>
      <c r="K51" s="456">
        <f t="shared" si="39"/>
        <v>27.8498521250294</v>
      </c>
      <c r="L51" s="456">
        <f t="shared" si="39"/>
        <v>27.5347117818384</v>
      </c>
      <c r="M51" s="456">
        <f t="shared" si="39"/>
        <v>27.4441484803754</v>
      </c>
      <c r="N51" s="456">
        <f t="shared" si="39"/>
        <v>27.1773650582119</v>
      </c>
      <c r="O51" s="456">
        <f t="shared" si="39"/>
        <v>27.5803320190852</v>
      </c>
      <c r="P51" s="456">
        <f t="shared" si="39"/>
        <v>27.5803320190852</v>
      </c>
    </row>
    <row r="52" ht="15.6" customHeight="1" spans="1:16">
      <c r="A52" s="97"/>
      <c r="B52" s="460" t="s">
        <v>41</v>
      </c>
      <c r="C52" s="436" t="s">
        <v>19</v>
      </c>
      <c r="D52" s="438">
        <f t="shared" ref="D52:P52" si="40">D45/D7*1000</f>
        <v>25.6380492148214</v>
      </c>
      <c r="E52" s="438">
        <f t="shared" si="40"/>
        <v>26.755863960223</v>
      </c>
      <c r="F52" s="438">
        <f t="shared" si="40"/>
        <v>31.470676205692</v>
      </c>
      <c r="G52" s="438">
        <f t="shared" si="40"/>
        <v>28.7663881936323</v>
      </c>
      <c r="H52" s="438">
        <f t="shared" si="40"/>
        <v>31.1322443071841</v>
      </c>
      <c r="I52" s="438">
        <f t="shared" si="40"/>
        <v>28.4238796377967</v>
      </c>
      <c r="J52" s="438">
        <f t="shared" si="40"/>
        <v>28.4398783177826</v>
      </c>
      <c r="K52" s="438">
        <f t="shared" si="40"/>
        <v>28.6374374325176</v>
      </c>
      <c r="L52" s="438">
        <f t="shared" si="40"/>
        <v>28.0976819916658</v>
      </c>
      <c r="M52" s="438">
        <f t="shared" si="40"/>
        <v>27.8268947209604</v>
      </c>
      <c r="N52" s="438">
        <f t="shared" si="40"/>
        <v>27.4481177240249</v>
      </c>
      <c r="O52" s="438">
        <f t="shared" si="40"/>
        <v>27.7288719027156</v>
      </c>
      <c r="P52" s="438">
        <f t="shared" si="40"/>
        <v>27.7288719027156</v>
      </c>
    </row>
    <row r="53" ht="15.6" customHeight="1" spans="1:16">
      <c r="A53" s="97"/>
      <c r="B53" s="460" t="s">
        <v>42</v>
      </c>
      <c r="C53" s="461" t="s">
        <v>27</v>
      </c>
      <c r="D53" s="466">
        <f t="shared" ref="D53:P53" si="41">(D52-D50)*D7</f>
        <v>87515.336438077</v>
      </c>
      <c r="E53" s="466">
        <f t="shared" si="41"/>
        <v>251157.197723488</v>
      </c>
      <c r="F53" s="466">
        <f t="shared" si="41"/>
        <v>724836.683807794</v>
      </c>
      <c r="G53" s="466">
        <f t="shared" si="41"/>
        <v>729697.402198065</v>
      </c>
      <c r="H53" s="466">
        <f t="shared" si="41"/>
        <v>1331001.97341374</v>
      </c>
      <c r="I53" s="466">
        <f t="shared" si="41"/>
        <v>654575.638099342</v>
      </c>
      <c r="J53" s="466">
        <f t="shared" si="41"/>
        <v>787582.416592342</v>
      </c>
      <c r="K53" s="466">
        <f t="shared" si="41"/>
        <v>834016.278351186</v>
      </c>
      <c r="L53" s="466">
        <f t="shared" si="41"/>
        <v>476498.526653073</v>
      </c>
      <c r="M53" s="466">
        <f t="shared" si="41"/>
        <v>34261.4166819455</v>
      </c>
      <c r="N53" s="466">
        <f t="shared" si="41"/>
        <v>-435505.407166194</v>
      </c>
      <c r="O53" s="466">
        <f t="shared" si="41"/>
        <v>-53318.6969017632</v>
      </c>
      <c r="P53" s="466">
        <f t="shared" si="41"/>
        <v>-333862622.897993</v>
      </c>
    </row>
    <row r="54" ht="15.6" customHeight="1" spans="1:16">
      <c r="A54" s="97"/>
      <c r="B54" s="460" t="s">
        <v>41</v>
      </c>
      <c r="C54" s="457" t="s">
        <v>24</v>
      </c>
      <c r="D54" s="458">
        <f t="shared" ref="D54:P54" si="42">2-D52/D51</f>
        <v>0.974218349581682</v>
      </c>
      <c r="E54" s="458">
        <f t="shared" si="42"/>
        <v>0.952527839794028</v>
      </c>
      <c r="F54" s="458">
        <f t="shared" si="42"/>
        <v>0.775001437786524</v>
      </c>
      <c r="G54" s="458">
        <f t="shared" si="42"/>
        <v>0.890498481356338</v>
      </c>
      <c r="H54" s="458">
        <f t="shared" si="42"/>
        <v>0.8720167329284</v>
      </c>
      <c r="I54" s="458">
        <f t="shared" si="42"/>
        <v>0.947933095613383</v>
      </c>
      <c r="J54" s="458">
        <f t="shared" si="42"/>
        <v>0.961737623095022</v>
      </c>
      <c r="K54" s="458">
        <f t="shared" si="42"/>
        <v>0.971720305588969</v>
      </c>
      <c r="L54" s="458">
        <f t="shared" si="42"/>
        <v>0.97955416369389</v>
      </c>
      <c r="M54" s="458">
        <f t="shared" si="42"/>
        <v>0.986053630308163</v>
      </c>
      <c r="N54" s="458">
        <f t="shared" si="42"/>
        <v>0.990037567467155</v>
      </c>
      <c r="O54" s="458">
        <f t="shared" si="42"/>
        <v>0.994614282252744</v>
      </c>
      <c r="P54" s="458">
        <f t="shared" si="42"/>
        <v>0.994614282252744</v>
      </c>
    </row>
    <row r="55" ht="21" customHeight="1" spans="1:16">
      <c r="A55" s="49"/>
      <c r="B55" s="467" t="s">
        <v>41</v>
      </c>
      <c r="C55" s="457" t="s">
        <v>29</v>
      </c>
      <c r="D55" s="459">
        <f t="shared" ref="D55:P55" si="43">(D50-D52)/D50</f>
        <v>-0.0776738516987689</v>
      </c>
      <c r="E55" s="459">
        <f t="shared" si="43"/>
        <v>-0.116513118944827</v>
      </c>
      <c r="F55" s="459">
        <f t="shared" si="43"/>
        <v>-0.25613205107753</v>
      </c>
      <c r="G55" s="459">
        <f t="shared" si="43"/>
        <v>-0.197431413970193</v>
      </c>
      <c r="H55" s="459">
        <f t="shared" si="43"/>
        <v>-0.296613063614378</v>
      </c>
      <c r="I55" s="459">
        <f t="shared" si="43"/>
        <v>-0.106101333632101</v>
      </c>
      <c r="J55" s="459">
        <f t="shared" si="43"/>
        <v>-0.109076892580138</v>
      </c>
      <c r="K55" s="459">
        <f t="shared" si="43"/>
        <v>-0.0999242226558681</v>
      </c>
      <c r="L55" s="459">
        <f t="shared" si="43"/>
        <v>-0.0474097920841016</v>
      </c>
      <c r="M55" s="459">
        <f t="shared" si="43"/>
        <v>-0.0029079771038733</v>
      </c>
      <c r="N55" s="459">
        <f t="shared" si="43"/>
        <v>0.032220648685322</v>
      </c>
      <c r="O55" s="459">
        <f t="shared" si="43"/>
        <v>0.00369298361203185</v>
      </c>
      <c r="P55" s="459">
        <f t="shared" si="43"/>
        <v>0.958694510357019</v>
      </c>
    </row>
    <row r="56" ht="15.6" customHeight="1" spans="1:16">
      <c r="A56" s="453" t="s">
        <v>43</v>
      </c>
      <c r="B56" s="468" t="s">
        <v>44</v>
      </c>
      <c r="C56" s="429" t="s">
        <v>17</v>
      </c>
      <c r="D56" s="430">
        <v>11599190.4627147</v>
      </c>
      <c r="E56" s="430">
        <v>10318459.0779781</v>
      </c>
      <c r="F56" s="430">
        <v>10279815.7623575</v>
      </c>
      <c r="G56" s="430">
        <v>10804991.1396273</v>
      </c>
      <c r="H56" s="430">
        <v>11868183.8017311</v>
      </c>
      <c r="I56" s="430">
        <v>6637897.43744387</v>
      </c>
      <c r="J56" s="430">
        <v>9550821.07886081</v>
      </c>
      <c r="K56" s="430">
        <v>7188579.38086821</v>
      </c>
      <c r="L56" s="430">
        <v>5817772.64692604</v>
      </c>
      <c r="M56" s="430">
        <v>5854623.47482089</v>
      </c>
      <c r="N56" s="430">
        <v>7485280</v>
      </c>
      <c r="O56" s="430">
        <v>8923716</v>
      </c>
      <c r="P56" s="430">
        <v>106138644</v>
      </c>
    </row>
    <row r="57" ht="15" customHeight="1" spans="1:16">
      <c r="A57" s="97"/>
      <c r="B57" s="468" t="s">
        <v>44</v>
      </c>
      <c r="C57" s="449" t="s">
        <v>18</v>
      </c>
      <c r="D57" s="451">
        <v>11202786</v>
      </c>
      <c r="E57" s="451">
        <v>11199012</v>
      </c>
      <c r="F57" s="451">
        <v>11199234</v>
      </c>
      <c r="G57" s="451">
        <v>10667100</v>
      </c>
      <c r="H57" s="451">
        <v>8166936</v>
      </c>
      <c r="I57" s="451">
        <v>11824830</v>
      </c>
      <c r="J57" s="451">
        <v>9334878</v>
      </c>
      <c r="K57" s="451">
        <v>8691300</v>
      </c>
      <c r="L57" s="451">
        <v>11928504</v>
      </c>
      <c r="M57" s="451">
        <v>10777656</v>
      </c>
      <c r="N57" s="451">
        <v>11412576</v>
      </c>
      <c r="O57" s="451">
        <v>9030072</v>
      </c>
      <c r="P57" s="451">
        <v>125434884</v>
      </c>
    </row>
    <row r="58" ht="15.6" customHeight="1" spans="1:16">
      <c r="A58" s="97"/>
      <c r="B58" s="468" t="s">
        <v>44</v>
      </c>
      <c r="C58" s="436" t="s">
        <v>19</v>
      </c>
      <c r="D58" s="437">
        <v>10892110</v>
      </c>
      <c r="E58" s="437">
        <v>9242681</v>
      </c>
      <c r="F58" s="437">
        <f>211*F4</f>
        <v>4853422</v>
      </c>
      <c r="G58" s="437">
        <f>217*G4</f>
        <v>8873781</v>
      </c>
      <c r="H58" s="437">
        <f>213*H4</f>
        <v>7038159</v>
      </c>
      <c r="I58" s="437"/>
      <c r="J58" s="437"/>
      <c r="K58" s="437"/>
      <c r="L58" s="437"/>
      <c r="M58" s="437"/>
      <c r="N58" s="437"/>
      <c r="O58" s="437"/>
      <c r="P58" s="437"/>
    </row>
    <row r="59" ht="15.6" customHeight="1" spans="1:16">
      <c r="A59" s="97"/>
      <c r="B59" s="468" t="s">
        <v>45</v>
      </c>
      <c r="C59" s="429" t="s">
        <v>17</v>
      </c>
      <c r="D59" s="430">
        <f>D56</f>
        <v>11599190.4627147</v>
      </c>
      <c r="E59" s="430">
        <f t="shared" ref="E59:O59" si="44">D59+E56</f>
        <v>21917649.5406928</v>
      </c>
      <c r="F59" s="430">
        <f t="shared" si="44"/>
        <v>32197465.3030503</v>
      </c>
      <c r="G59" s="430">
        <f t="shared" si="44"/>
        <v>43002456.4426776</v>
      </c>
      <c r="H59" s="430">
        <f t="shared" si="44"/>
        <v>54870640.2444087</v>
      </c>
      <c r="I59" s="430">
        <f t="shared" si="44"/>
        <v>61508537.6818526</v>
      </c>
      <c r="J59" s="430">
        <f t="shared" si="44"/>
        <v>71059358.7607134</v>
      </c>
      <c r="K59" s="430">
        <f t="shared" si="44"/>
        <v>78247938.1415816</v>
      </c>
      <c r="L59" s="430">
        <f t="shared" si="44"/>
        <v>84065710.7885076</v>
      </c>
      <c r="M59" s="430">
        <f t="shared" si="44"/>
        <v>89920334.2633285</v>
      </c>
      <c r="N59" s="430">
        <f t="shared" si="44"/>
        <v>97405614.2633285</v>
      </c>
      <c r="O59" s="430">
        <f t="shared" si="44"/>
        <v>106329330.263329</v>
      </c>
      <c r="P59" s="430">
        <f>O59</f>
        <v>106329330.263329</v>
      </c>
    </row>
    <row r="60" ht="15.6" customHeight="1" spans="1:16">
      <c r="A60" s="97"/>
      <c r="B60" s="468" t="s">
        <v>45</v>
      </c>
      <c r="C60" s="449" t="s">
        <v>18</v>
      </c>
      <c r="D60" s="451">
        <f>D57</f>
        <v>11202786</v>
      </c>
      <c r="E60" s="451">
        <f t="shared" ref="E60:O60" si="45">D60+E57</f>
        <v>22401798</v>
      </c>
      <c r="F60" s="451">
        <f t="shared" si="45"/>
        <v>33601032</v>
      </c>
      <c r="G60" s="451">
        <f t="shared" si="45"/>
        <v>44268132</v>
      </c>
      <c r="H60" s="451">
        <f t="shared" si="45"/>
        <v>52435068</v>
      </c>
      <c r="I60" s="451">
        <f t="shared" si="45"/>
        <v>64259898</v>
      </c>
      <c r="J60" s="451">
        <f t="shared" si="45"/>
        <v>73594776</v>
      </c>
      <c r="K60" s="451">
        <f t="shared" si="45"/>
        <v>82286076</v>
      </c>
      <c r="L60" s="451">
        <f t="shared" si="45"/>
        <v>94214580</v>
      </c>
      <c r="M60" s="451">
        <f t="shared" si="45"/>
        <v>104992236</v>
      </c>
      <c r="N60" s="451">
        <f t="shared" si="45"/>
        <v>116404812</v>
      </c>
      <c r="O60" s="452">
        <f t="shared" si="45"/>
        <v>125434884</v>
      </c>
      <c r="P60" s="451">
        <f>O60</f>
        <v>125434884</v>
      </c>
    </row>
    <row r="61" ht="15.6" customHeight="1" spans="1:16">
      <c r="A61" s="97"/>
      <c r="B61" s="468" t="s">
        <v>45</v>
      </c>
      <c r="C61" s="436" t="s">
        <v>19</v>
      </c>
      <c r="D61" s="432">
        <f>D58</f>
        <v>10892110</v>
      </c>
      <c r="E61" s="432">
        <f>D61+E58</f>
        <v>20134791</v>
      </c>
      <c r="F61" s="432">
        <f>E61+F58</f>
        <v>24988213</v>
      </c>
      <c r="G61" s="432">
        <f>F61+G58</f>
        <v>33861994</v>
      </c>
      <c r="H61" s="432">
        <f>G61+H58</f>
        <v>40900153</v>
      </c>
      <c r="I61" s="432"/>
      <c r="J61" s="432"/>
      <c r="K61" s="432"/>
      <c r="L61" s="432"/>
      <c r="M61" s="432"/>
      <c r="N61" s="432"/>
      <c r="O61" s="432"/>
      <c r="P61" s="432"/>
    </row>
    <row r="62" ht="15.6" customHeight="1" spans="1:16">
      <c r="A62" s="97"/>
      <c r="B62" s="468" t="s">
        <v>43</v>
      </c>
      <c r="C62" s="429" t="s">
        <v>17</v>
      </c>
      <c r="D62" s="376">
        <f t="shared" ref="D62:P62" si="46">D8/D56*1000</f>
        <v>0.14677651783117</v>
      </c>
      <c r="E62" s="376">
        <f t="shared" si="46"/>
        <v>0.157358724760109</v>
      </c>
      <c r="F62" s="376">
        <f t="shared" si="46"/>
        <v>0.177614678532067</v>
      </c>
      <c r="G62" s="376">
        <f t="shared" si="46"/>
        <v>0.147301995800146</v>
      </c>
      <c r="H62" s="376">
        <f t="shared" si="46"/>
        <v>0.157310254080048</v>
      </c>
      <c r="I62" s="376">
        <f t="shared" si="46"/>
        <v>0.26181483314229</v>
      </c>
      <c r="J62" s="376">
        <f t="shared" si="46"/>
        <v>0.17144204529432</v>
      </c>
      <c r="K62" s="376">
        <f t="shared" si="46"/>
        <v>0.213330819136824</v>
      </c>
      <c r="L62" s="376">
        <f t="shared" si="46"/>
        <v>0.274650698295037</v>
      </c>
      <c r="M62" s="376">
        <f t="shared" si="46"/>
        <v>0.246487208990694</v>
      </c>
      <c r="N62" s="376">
        <f t="shared" si="46"/>
        <v>0.234928562949402</v>
      </c>
      <c r="O62" s="376">
        <f t="shared" si="46"/>
        <v>0.168349467867422</v>
      </c>
      <c r="P62" s="376">
        <f t="shared" si="46"/>
        <v>0.186748477397086</v>
      </c>
    </row>
    <row r="63" ht="15.6" customHeight="1" spans="1:16">
      <c r="A63" s="97"/>
      <c r="B63" s="468" t="s">
        <v>43</v>
      </c>
      <c r="C63" s="449" t="s">
        <v>18</v>
      </c>
      <c r="D63" s="469">
        <f t="shared" ref="D63:P63" si="47">D9/D57*1000</f>
        <v>0.164089149421638</v>
      </c>
      <c r="E63" s="469">
        <f t="shared" si="47"/>
        <v>0.165406765880375</v>
      </c>
      <c r="F63" s="469">
        <f t="shared" si="47"/>
        <v>0.168999755791584</v>
      </c>
      <c r="G63" s="469">
        <f t="shared" si="47"/>
        <v>0.173399266045224</v>
      </c>
      <c r="H63" s="469">
        <f t="shared" si="47"/>
        <v>0.236180232323573</v>
      </c>
      <c r="I63" s="469">
        <f t="shared" si="47"/>
        <v>0.15817838848772</v>
      </c>
      <c r="J63" s="469">
        <f t="shared" si="47"/>
        <v>0.199170797864276</v>
      </c>
      <c r="K63" s="469">
        <f t="shared" si="47"/>
        <v>0.211955327860291</v>
      </c>
      <c r="L63" s="469">
        <f t="shared" si="47"/>
        <v>0.163363887840107</v>
      </c>
      <c r="M63" s="469">
        <f t="shared" si="47"/>
        <v>0.175819735998931</v>
      </c>
      <c r="N63" s="469">
        <f t="shared" si="47"/>
        <v>0.163150086812274</v>
      </c>
      <c r="O63" s="469">
        <f t="shared" si="47"/>
        <v>0.215629564235314</v>
      </c>
      <c r="P63" s="469">
        <f t="shared" si="47"/>
        <v>0.180064834413141</v>
      </c>
    </row>
    <row r="64" ht="15.6" customHeight="1" spans="1:16">
      <c r="A64" s="97"/>
      <c r="B64" s="468" t="s">
        <v>43</v>
      </c>
      <c r="C64" s="436" t="s">
        <v>19</v>
      </c>
      <c r="D64" s="470">
        <f>D10/D58*1000</f>
        <v>0.16325744147038</v>
      </c>
      <c r="E64" s="470">
        <f>E10/E58*1000</f>
        <v>0.189290555413521</v>
      </c>
      <c r="F64" s="470">
        <f>F10/F58*1000</f>
        <v>0.35294684863587</v>
      </c>
      <c r="G64" s="470">
        <f>G10/G58*1000</f>
        <v>0.101510095865562</v>
      </c>
      <c r="H64" s="470">
        <f>H10/H58*1000</f>
        <v>0.259442845778278</v>
      </c>
      <c r="I64" s="470"/>
      <c r="J64" s="470"/>
      <c r="K64" s="470"/>
      <c r="L64" s="470"/>
      <c r="M64" s="470"/>
      <c r="N64" s="470"/>
      <c r="O64" s="470"/>
      <c r="P64" s="470"/>
    </row>
    <row r="65" ht="15.6" customHeight="1" spans="1:16">
      <c r="A65" s="97"/>
      <c r="B65" s="468" t="s">
        <v>46</v>
      </c>
      <c r="C65" s="429" t="s">
        <v>17</v>
      </c>
      <c r="D65" s="376">
        <f t="shared" ref="D65:P65" si="48">D11/D59*1000</f>
        <v>0.14677651783117</v>
      </c>
      <c r="E65" s="376">
        <f t="shared" si="48"/>
        <v>0.151758442053848</v>
      </c>
      <c r="F65" s="376">
        <f t="shared" si="48"/>
        <v>0.160013667886139</v>
      </c>
      <c r="G65" s="376">
        <f t="shared" si="48"/>
        <v>0.156819675830311</v>
      </c>
      <c r="H65" s="376">
        <f t="shared" si="48"/>
        <v>0.15692578490451</v>
      </c>
      <c r="I65" s="376">
        <f t="shared" si="48"/>
        <v>0.16824523372826</v>
      </c>
      <c r="J65" s="376">
        <f t="shared" si="48"/>
        <v>0.168674905144141</v>
      </c>
      <c r="K65" s="376">
        <f t="shared" si="48"/>
        <v>0.172777410464866</v>
      </c>
      <c r="L65" s="376">
        <f t="shared" si="48"/>
        <v>0.179827557568028</v>
      </c>
      <c r="M65" s="376">
        <f t="shared" si="48"/>
        <v>0.184167701132215</v>
      </c>
      <c r="N65" s="376">
        <f t="shared" si="48"/>
        <v>0.18806849542027</v>
      </c>
      <c r="O65" s="376">
        <f t="shared" si="48"/>
        <v>0.186413571033536</v>
      </c>
      <c r="P65" s="376">
        <f t="shared" si="48"/>
        <v>0.186413571033536</v>
      </c>
    </row>
    <row r="66" ht="15.6" customHeight="1" spans="1:16">
      <c r="A66" s="97"/>
      <c r="B66" s="468" t="s">
        <v>46</v>
      </c>
      <c r="C66" s="449" t="s">
        <v>18</v>
      </c>
      <c r="D66" s="469">
        <f t="shared" ref="D66:P66" si="49">D12/D60*1000</f>
        <v>0.164089149421638</v>
      </c>
      <c r="E66" s="469">
        <f t="shared" si="49"/>
        <v>0.164747846662493</v>
      </c>
      <c r="F66" s="469">
        <f t="shared" si="49"/>
        <v>0.166165009244982</v>
      </c>
      <c r="G66" s="469">
        <f t="shared" si="49"/>
        <v>0.167908216767582</v>
      </c>
      <c r="H66" s="469">
        <f t="shared" si="49"/>
        <v>0.178541809950617</v>
      </c>
      <c r="I66" s="469">
        <f t="shared" si="49"/>
        <v>0.174794620731346</v>
      </c>
      <c r="J66" s="469">
        <f t="shared" si="49"/>
        <v>0.177886533663349</v>
      </c>
      <c r="K66" s="469">
        <f t="shared" si="49"/>
        <v>0.181484980999735</v>
      </c>
      <c r="L66" s="469">
        <f t="shared" si="49"/>
        <v>0.17919067015911</v>
      </c>
      <c r="M66" s="469">
        <f t="shared" si="49"/>
        <v>0.178844637250761</v>
      </c>
      <c r="N66" s="469">
        <f t="shared" si="49"/>
        <v>0.177305910057378</v>
      </c>
      <c r="O66" s="469">
        <f t="shared" si="49"/>
        <v>0.180064834413141</v>
      </c>
      <c r="P66" s="469">
        <f t="shared" si="49"/>
        <v>0.180064834413141</v>
      </c>
    </row>
    <row r="67" ht="15.6" customHeight="1" spans="1:16">
      <c r="A67" s="97"/>
      <c r="B67" s="447" t="s">
        <v>46</v>
      </c>
      <c r="C67" s="431" t="s">
        <v>19</v>
      </c>
      <c r="D67" s="471">
        <f>D13/D61*1000</f>
        <v>0.16325744147038</v>
      </c>
      <c r="E67" s="471">
        <f>E13/E61*1000</f>
        <v>0.175207690549852</v>
      </c>
      <c r="F67" s="471">
        <f>F13/F61*1000</f>
        <v>0.209729692588019</v>
      </c>
      <c r="G67" s="471">
        <f>G13/G61*1000</f>
        <v>0.181369962761612</v>
      </c>
      <c r="H67" s="471">
        <f>H13/H61*1000</f>
        <v>0.194804860285338</v>
      </c>
      <c r="I67" s="471"/>
      <c r="J67" s="471"/>
      <c r="K67" s="471"/>
      <c r="L67" s="471"/>
      <c r="M67" s="471"/>
      <c r="N67" s="471"/>
      <c r="O67" s="471"/>
      <c r="P67" s="471"/>
    </row>
    <row r="68" hidden="1" spans="1:16">
      <c r="A68" s="453"/>
      <c r="B68" s="468" t="s">
        <v>47</v>
      </c>
      <c r="C68" s="429" t="s">
        <v>17</v>
      </c>
      <c r="D68" s="430">
        <v>174.89607</v>
      </c>
      <c r="E68" s="430">
        <v>243.79851011</v>
      </c>
      <c r="F68" s="430">
        <v>219.31379</v>
      </c>
      <c r="G68" s="430">
        <v>161.26311</v>
      </c>
      <c r="H68" s="430">
        <v>196.88485</v>
      </c>
      <c r="I68" s="430"/>
      <c r="J68" s="430"/>
      <c r="K68" s="430"/>
      <c r="L68" s="430"/>
      <c r="M68" s="430"/>
      <c r="N68" s="430"/>
      <c r="O68" s="430"/>
      <c r="P68" s="430"/>
    </row>
    <row r="69" ht="15" hidden="1" customHeight="1" spans="1:16">
      <c r="A69" s="472"/>
      <c r="B69" s="468"/>
      <c r="C69" s="449" t="s">
        <v>18</v>
      </c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</row>
    <row r="70" hidden="1" spans="1:16">
      <c r="A70" s="472"/>
      <c r="B70" s="468"/>
      <c r="C70" s="436" t="s">
        <v>19</v>
      </c>
      <c r="D70" s="437">
        <v>212.47293</v>
      </c>
      <c r="E70" s="437">
        <v>156.4507</v>
      </c>
      <c r="F70" s="437">
        <v>171.18389</v>
      </c>
      <c r="G70" s="437">
        <v>168.22711</v>
      </c>
      <c r="H70" s="437">
        <v>269.72394</v>
      </c>
      <c r="I70" s="437"/>
      <c r="J70" s="437"/>
      <c r="K70" s="437"/>
      <c r="L70" s="437"/>
      <c r="M70" s="437"/>
      <c r="N70" s="437"/>
      <c r="O70" s="437"/>
      <c r="P70" s="437"/>
    </row>
    <row r="71" hidden="1" spans="1:16">
      <c r="B71" s="468" t="s">
        <v>48</v>
      </c>
      <c r="C71" s="429" t="s">
        <v>17</v>
      </c>
      <c r="D71" s="430">
        <f>D68</f>
        <v>174.89607</v>
      </c>
      <c r="E71" s="430">
        <f t="shared" ref="E71:O71" si="50">D71+E68</f>
        <v>418.69458011</v>
      </c>
      <c r="F71" s="430">
        <f t="shared" si="50"/>
        <v>638.00837011</v>
      </c>
      <c r="G71" s="430">
        <f t="shared" si="50"/>
        <v>799.27148011</v>
      </c>
      <c r="H71" s="430">
        <f t="shared" si="50"/>
        <v>996.15633011</v>
      </c>
      <c r="I71" s="430">
        <f t="shared" si="50"/>
        <v>996.15633011</v>
      </c>
      <c r="J71" s="430">
        <f t="shared" si="50"/>
        <v>996.15633011</v>
      </c>
      <c r="K71" s="430">
        <f t="shared" si="50"/>
        <v>996.15633011</v>
      </c>
      <c r="L71" s="430">
        <f t="shared" si="50"/>
        <v>996.15633011</v>
      </c>
      <c r="M71" s="430">
        <f t="shared" si="50"/>
        <v>996.15633011</v>
      </c>
      <c r="N71" s="430">
        <f t="shared" si="50"/>
        <v>996.15633011</v>
      </c>
      <c r="O71" s="430">
        <f t="shared" si="50"/>
        <v>996.15633011</v>
      </c>
      <c r="P71" s="430">
        <f>O71</f>
        <v>996.15633011</v>
      </c>
    </row>
    <row r="72" hidden="1" spans="1:16">
      <c r="C72" s="449" t="s">
        <v>18</v>
      </c>
      <c r="D72" s="450">
        <f>D69</f>
        <v>0</v>
      </c>
      <c r="E72" s="450">
        <f t="shared" ref="E72:O72" si="51">D72+E69</f>
        <v>0</v>
      </c>
      <c r="F72" s="450">
        <f t="shared" si="51"/>
        <v>0</v>
      </c>
      <c r="G72" s="450">
        <f t="shared" si="51"/>
        <v>0</v>
      </c>
      <c r="H72" s="450">
        <f t="shared" si="51"/>
        <v>0</v>
      </c>
      <c r="I72" s="450">
        <f t="shared" si="51"/>
        <v>0</v>
      </c>
      <c r="J72" s="450">
        <f t="shared" si="51"/>
        <v>0</v>
      </c>
      <c r="K72" s="450">
        <f t="shared" si="51"/>
        <v>0</v>
      </c>
      <c r="L72" s="450">
        <f t="shared" si="51"/>
        <v>0</v>
      </c>
      <c r="M72" s="450">
        <f t="shared" si="51"/>
        <v>0</v>
      </c>
      <c r="N72" s="450">
        <f t="shared" si="51"/>
        <v>0</v>
      </c>
      <c r="O72" s="450">
        <f t="shared" si="51"/>
        <v>0</v>
      </c>
      <c r="P72" s="451">
        <f>O72</f>
        <v>0</v>
      </c>
    </row>
    <row r="73" hidden="1" spans="1:16">
      <c r="C73" s="436" t="s">
        <v>19</v>
      </c>
      <c r="D73" s="432">
        <f>D70</f>
        <v>212.47293</v>
      </c>
      <c r="E73" s="432">
        <f t="shared" ref="E73:O73" si="52">D73+E70</f>
        <v>368.92363</v>
      </c>
      <c r="F73" s="432">
        <f t="shared" si="52"/>
        <v>540.10752</v>
      </c>
      <c r="G73" s="432">
        <f t="shared" si="52"/>
        <v>708.33463</v>
      </c>
      <c r="H73" s="432">
        <f t="shared" si="52"/>
        <v>978.05857</v>
      </c>
      <c r="I73" s="432">
        <f t="shared" si="52"/>
        <v>978.05857</v>
      </c>
      <c r="J73" s="432">
        <f t="shared" si="52"/>
        <v>978.05857</v>
      </c>
      <c r="K73" s="432">
        <f t="shared" si="52"/>
        <v>978.05857</v>
      </c>
      <c r="L73" s="432">
        <f t="shared" si="52"/>
        <v>978.05857</v>
      </c>
      <c r="M73" s="432">
        <f t="shared" si="52"/>
        <v>978.05857</v>
      </c>
      <c r="N73" s="432">
        <f t="shared" si="52"/>
        <v>978.05857</v>
      </c>
      <c r="O73" s="432">
        <f t="shared" si="52"/>
        <v>978.05857</v>
      </c>
      <c r="P73" s="432">
        <f>O73</f>
        <v>978.05857</v>
      </c>
    </row>
    <row r="74" hidden="1" spans="1:16">
      <c r="B74" s="445" t="s">
        <v>49</v>
      </c>
      <c r="C74" s="429" t="s">
        <v>17</v>
      </c>
      <c r="D74" s="429">
        <f>D71/D5*1000</f>
        <v>3.60090735021618</v>
      </c>
      <c r="E74" s="429">
        <f>E71/E5*1000</f>
        <v>4.42552590250399</v>
      </c>
      <c r="F74" s="429">
        <f>F71/F5*1000</f>
        <v>4.52684047786631</v>
      </c>
      <c r="G74" s="429">
        <f>G71/G5*1000</f>
        <v>4.20008239722752</v>
      </c>
      <c r="H74" s="429">
        <f>H71/H5*1000</f>
        <v>4.08255771490514</v>
      </c>
    </row>
    <row r="75" hidden="1" spans="1:16">
      <c r="B75" s="473"/>
      <c r="C75" s="449" t="s">
        <v>18</v>
      </c>
      <c r="D75" s="474"/>
      <c r="E75" s="474"/>
      <c r="F75" s="474"/>
      <c r="G75" s="474"/>
      <c r="H75" s="474"/>
    </row>
    <row r="76" hidden="1" spans="1:16">
      <c r="B76" s="475">
        <f>H76-H74</f>
        <v>1.15075244984329</v>
      </c>
      <c r="C76" s="436" t="s">
        <v>19</v>
      </c>
      <c r="D76" s="464">
        <f>D73/D7*1000</f>
        <v>4.48633720439189</v>
      </c>
      <c r="E76" s="464">
        <f>E73/E7*1000</f>
        <v>4.10129323090948</v>
      </c>
      <c r="F76" s="464">
        <f>F73/F7*1000</f>
        <v>4.7816167500332</v>
      </c>
      <c r="G76" s="464">
        <f>G73/G7*1000</f>
        <v>4.60411984556185</v>
      </c>
      <c r="H76" s="464">
        <f>H73/H7*1000</f>
        <v>5.23331016474844</v>
      </c>
    </row>
    <row r="77" hidden="1" spans="1:16">
      <c r="B77" s="468" t="s">
        <v>50</v>
      </c>
      <c r="C77" s="429" t="s">
        <v>17</v>
      </c>
      <c r="D77" s="430">
        <v>471.95897</v>
      </c>
      <c r="E77" s="430">
        <v>343.39069</v>
      </c>
      <c r="F77" s="430">
        <v>517.21307</v>
      </c>
      <c r="G77" s="430">
        <v>469.10102</v>
      </c>
      <c r="H77" s="430">
        <v>563.01003</v>
      </c>
    </row>
    <row r="78" hidden="1" spans="1:16">
      <c r="C78" s="449" t="s">
        <v>18</v>
      </c>
      <c r="D78" s="450"/>
      <c r="E78" s="450"/>
      <c r="F78" s="450"/>
      <c r="G78" s="450"/>
      <c r="H78" s="450"/>
    </row>
    <row r="79" hidden="1" spans="1:16">
      <c r="C79" s="436" t="s">
        <v>19</v>
      </c>
      <c r="D79" s="432">
        <v>471.95897</v>
      </c>
      <c r="E79" s="432">
        <v>343.39069</v>
      </c>
      <c r="F79" s="432">
        <v>517.21307</v>
      </c>
      <c r="G79" s="432">
        <v>469.10102</v>
      </c>
      <c r="H79" s="432">
        <v>563.01003</v>
      </c>
    </row>
    <row r="80" hidden="1" spans="1:16">
      <c r="B80" s="468" t="s">
        <v>51</v>
      </c>
      <c r="C80" s="429" t="s">
        <v>17</v>
      </c>
      <c r="D80" s="430">
        <f>D77</f>
        <v>471.95897</v>
      </c>
      <c r="E80" s="430">
        <f>D80+E77</f>
        <v>815.34966</v>
      </c>
      <c r="F80" s="430">
        <f>E80+F77</f>
        <v>1332.56273</v>
      </c>
      <c r="G80" s="430">
        <f>F80+G77</f>
        <v>1801.66375</v>
      </c>
      <c r="H80" s="430">
        <f>G80+H77</f>
        <v>2364.67378</v>
      </c>
    </row>
    <row r="81" hidden="1" spans="2:8">
      <c r="C81" s="449" t="s">
        <v>18</v>
      </c>
      <c r="D81" s="450">
        <f>D78</f>
        <v>0</v>
      </c>
      <c r="E81" s="450">
        <f>D81+E78</f>
        <v>0</v>
      </c>
      <c r="F81" s="450">
        <f>E81+F78</f>
        <v>0</v>
      </c>
      <c r="G81" s="450">
        <f>F81+G78</f>
        <v>0</v>
      </c>
      <c r="H81" s="450">
        <f>G81+H78</f>
        <v>0</v>
      </c>
    </row>
    <row r="82" hidden="1" spans="2:8">
      <c r="C82" s="436" t="s">
        <v>19</v>
      </c>
      <c r="D82" s="432">
        <f>D79</f>
        <v>471.95897</v>
      </c>
      <c r="E82" s="432">
        <f>D82+E79</f>
        <v>815.34966</v>
      </c>
      <c r="F82" s="432">
        <f>E82+F79</f>
        <v>1332.56273</v>
      </c>
      <c r="G82" s="432">
        <f>F82+G79</f>
        <v>1801.66375</v>
      </c>
      <c r="H82" s="432">
        <f>G82+H79</f>
        <v>2364.67378</v>
      </c>
    </row>
    <row r="83" hidden="1" spans="2:8">
      <c r="B83" s="445" t="s">
        <v>52</v>
      </c>
      <c r="C83" s="429" t="s">
        <v>17</v>
      </c>
      <c r="D83" s="429">
        <f>D80/D5*1000</f>
        <v>9.71708812023883</v>
      </c>
      <c r="E83" s="429">
        <f>E80/E5*1000</f>
        <v>8.61809827817649</v>
      </c>
      <c r="F83" s="429">
        <f>F80/F5*1000</f>
        <v>9.45488991691441</v>
      </c>
      <c r="G83" s="429">
        <f>G80/G5*1000</f>
        <v>9.46754186832301</v>
      </c>
      <c r="H83" s="429">
        <f>H80/H5*1000</f>
        <v>9.69116682991603</v>
      </c>
    </row>
    <row r="84" hidden="1" spans="2:8">
      <c r="B84" s="473"/>
      <c r="C84" s="449" t="s">
        <v>18</v>
      </c>
      <c r="D84" s="474"/>
      <c r="E84" s="474"/>
      <c r="F84" s="474"/>
      <c r="G84" s="474"/>
      <c r="H84" s="474"/>
    </row>
    <row r="85" hidden="1" spans="2:8">
      <c r="B85" s="475">
        <f>H85-H83</f>
        <v>2.96152259868139</v>
      </c>
      <c r="C85" s="436" t="s">
        <v>19</v>
      </c>
      <c r="D85" s="464">
        <f>D82/D7*1000</f>
        <v>9.96534987331081</v>
      </c>
      <c r="E85" s="464">
        <f>E82/E7*1000</f>
        <v>9.06417417984948</v>
      </c>
      <c r="F85" s="464">
        <f>F82/F7*1000</f>
        <v>11.7972885662432</v>
      </c>
      <c r="G85" s="464">
        <f>G82/G7*1000</f>
        <v>11.7106738469138</v>
      </c>
      <c r="H85" s="464">
        <f>H82/H7*1000</f>
        <v>12.6526894285974</v>
      </c>
    </row>
    <row r="86" hidden="1" spans="2:8">
      <c r="B86" s="468" t="s">
        <v>53</v>
      </c>
      <c r="C86" s="429" t="s">
        <v>17</v>
      </c>
      <c r="D86" s="429">
        <v>236.51712</v>
      </c>
      <c r="E86" s="429">
        <v>210.33046</v>
      </c>
      <c r="F86" s="429">
        <v>189.488</v>
      </c>
      <c r="G86" s="429">
        <v>211.920007372182</v>
      </c>
      <c r="H86" s="429">
        <v>247.780615013328</v>
      </c>
    </row>
    <row r="87" hidden="1" spans="2:8">
      <c r="C87" s="449" t="s">
        <v>18</v>
      </c>
      <c r="D87" s="449"/>
      <c r="E87" s="474"/>
      <c r="F87" s="474"/>
      <c r="G87" s="474"/>
      <c r="H87" s="474"/>
    </row>
    <row r="88" hidden="1" spans="2:8">
      <c r="C88" s="436" t="s">
        <v>19</v>
      </c>
      <c r="D88" s="436">
        <v>208.04047</v>
      </c>
      <c r="E88" s="464">
        <v>161.36901</v>
      </c>
      <c r="F88" s="464">
        <v>245.62476</v>
      </c>
      <c r="G88" s="464">
        <v>210.35834</v>
      </c>
      <c r="H88" s="464">
        <v>241.29695</v>
      </c>
    </row>
    <row r="89" hidden="1" spans="2:8">
      <c r="B89" s="468" t="s">
        <v>54</v>
      </c>
      <c r="C89" s="429" t="s">
        <v>17</v>
      </c>
      <c r="D89" s="430">
        <f>D86</f>
        <v>236.51712</v>
      </c>
      <c r="E89" s="430">
        <f>D89+E86</f>
        <v>446.84758</v>
      </c>
      <c r="F89" s="430">
        <f>E89+F86</f>
        <v>636.33558</v>
      </c>
      <c r="G89" s="430">
        <f>F89+G86</f>
        <v>848.255587372182</v>
      </c>
      <c r="H89" s="430">
        <f>G89+H86</f>
        <v>1096.03620238551</v>
      </c>
    </row>
    <row r="90" hidden="1" spans="2:8">
      <c r="C90" s="449" t="s">
        <v>18</v>
      </c>
      <c r="D90" s="450">
        <f>D87</f>
        <v>0</v>
      </c>
      <c r="E90" s="450">
        <f>D90+E87</f>
        <v>0</v>
      </c>
      <c r="F90" s="450">
        <f>E90+F87</f>
        <v>0</v>
      </c>
      <c r="G90" s="450">
        <f>F90+G87</f>
        <v>0</v>
      </c>
      <c r="H90" s="450">
        <f>G90+H87</f>
        <v>0</v>
      </c>
    </row>
    <row r="91" hidden="1" spans="2:8">
      <c r="C91" s="436" t="s">
        <v>19</v>
      </c>
      <c r="D91" s="432">
        <f>D88</f>
        <v>208.04047</v>
      </c>
      <c r="E91" s="432">
        <f>D91+E88</f>
        <v>369.40948</v>
      </c>
      <c r="F91" s="432">
        <f>E91+F88</f>
        <v>615.03424</v>
      </c>
      <c r="G91" s="432">
        <f>F91+G88</f>
        <v>825.39258</v>
      </c>
      <c r="H91" s="432">
        <f>G91+H88</f>
        <v>1066.68953</v>
      </c>
    </row>
    <row r="92" hidden="1" spans="2:8">
      <c r="B92" s="445" t="s">
        <v>55</v>
      </c>
      <c r="C92" s="429" t="s">
        <v>17</v>
      </c>
      <c r="D92" s="429">
        <f>D89/D5*1000</f>
        <v>4.86961334156887</v>
      </c>
      <c r="E92" s="429">
        <f>E89/E5*1000</f>
        <v>4.72309801393102</v>
      </c>
      <c r="F92" s="429">
        <f>F89/F5*1000</f>
        <v>4.514971583451</v>
      </c>
      <c r="G92" s="429">
        <f>G89/G5*1000</f>
        <v>4.4574884122995</v>
      </c>
      <c r="H92" s="429">
        <f>H89/H5*1000</f>
        <v>4.49189642088626</v>
      </c>
    </row>
    <row r="93" hidden="1" spans="2:8">
      <c r="B93" s="473"/>
      <c r="C93" s="449" t="s">
        <v>18</v>
      </c>
      <c r="D93" s="474"/>
      <c r="E93" s="474"/>
      <c r="F93" s="474"/>
      <c r="G93" s="474"/>
      <c r="H93" s="474"/>
    </row>
    <row r="94" hidden="1" spans="2:8">
      <c r="B94" s="475">
        <f>H94-H92</f>
        <v>1.21565252475585</v>
      </c>
      <c r="C94" s="436" t="s">
        <v>19</v>
      </c>
      <c r="D94" s="464">
        <f>D91/D7*1000</f>
        <v>4.39274641047297</v>
      </c>
      <c r="E94" s="464">
        <f>E91/E7*1000</f>
        <v>4.10669438484542</v>
      </c>
      <c r="F94" s="464">
        <f>F91/F7*1000</f>
        <v>5.4449492275685</v>
      </c>
      <c r="G94" s="464">
        <f>G91/G7*1000</f>
        <v>5.36498739015132</v>
      </c>
      <c r="H94" s="464">
        <f>H91/H7*1000</f>
        <v>5.70754894564211</v>
      </c>
    </row>
  </sheetData>
  <autoFilter xmlns:etc="http://www.wps.cn/officeDocument/2017/etCustomData" ref="A1:P94" etc:filterBottomFollowUsedRange="0">
    <extLst/>
  </autoFilter>
  <mergeCells count="15">
    <mergeCell ref="A2:A4"/>
    <mergeCell ref="A5:A7"/>
    <mergeCell ref="A8:A10"/>
    <mergeCell ref="A11:A13"/>
    <mergeCell ref="A14:A19"/>
    <mergeCell ref="A20:A25"/>
    <mergeCell ref="A26:A28"/>
    <mergeCell ref="A29:A31"/>
    <mergeCell ref="A32:A35"/>
    <mergeCell ref="A36:A39"/>
    <mergeCell ref="A40:A42"/>
    <mergeCell ref="A43:A45"/>
    <mergeCell ref="A46:A49"/>
    <mergeCell ref="A50:A55"/>
    <mergeCell ref="A56:A67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"/>
  <sheetViews>
    <sheetView zoomScale="70" zoomScaleNormal="70" topLeftCell="B1" workbookViewId="0">
      <selection activeCell="F34" sqref="F34"/>
    </sheetView>
  </sheetViews>
  <sheetFormatPr defaultColWidth="8.88888888888889" defaultRowHeight="14.4"/>
  <cols>
    <col min="1" max="1" width="4.33333333333333" style="361" customWidth="1"/>
    <col min="2" max="2" width="24.6666666666667" style="361" customWidth="1"/>
    <col min="3" max="3" width="24.4444444444444" style="361" customWidth="1"/>
    <col min="4" max="16" width="18.7777777777778" style="361" customWidth="1"/>
    <col min="17" max="18" width="12.2222222222222" style="361" customWidth="1"/>
    <col min="19" max="19" width="14.3333333333333" style="361" customWidth="1"/>
    <col min="20" max="16384" width="8.88888888888889" style="361" customWidth="1"/>
  </cols>
  <sheetData>
    <row r="1" s="356" customFormat="1" ht="16.2" customHeight="1" spans="1:17">
      <c r="B1" s="362" t="s">
        <v>56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="356" customFormat="1" ht="165" customHeight="1" spans="1:17">
      <c r="B2" s="363" t="s">
        <v>57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364"/>
    </row>
    <row r="3" s="356" customFormat="1" ht="16.2" customHeight="1" spans="1:17">
      <c r="A3" s="365" t="s">
        <v>58</v>
      </c>
      <c r="B3" s="366" t="s">
        <v>59</v>
      </c>
      <c r="C3" s="366" t="s">
        <v>2</v>
      </c>
      <c r="D3" s="367" t="s">
        <v>3</v>
      </c>
      <c r="E3" s="367" t="s">
        <v>4</v>
      </c>
      <c r="F3" s="367" t="s">
        <v>5</v>
      </c>
      <c r="G3" s="367" t="s">
        <v>6</v>
      </c>
      <c r="H3" s="367" t="s">
        <v>7</v>
      </c>
      <c r="I3" s="367" t="s">
        <v>8</v>
      </c>
      <c r="J3" s="367" t="s">
        <v>9</v>
      </c>
      <c r="K3" s="367" t="s">
        <v>10</v>
      </c>
      <c r="L3" s="367" t="s">
        <v>11</v>
      </c>
      <c r="M3" s="367" t="s">
        <v>12</v>
      </c>
      <c r="N3" s="367" t="s">
        <v>13</v>
      </c>
      <c r="O3" s="367" t="s">
        <v>14</v>
      </c>
      <c r="P3" s="367" t="s">
        <v>15</v>
      </c>
    </row>
    <row r="4" s="356" customFormat="1" ht="16.2" hidden="1" customHeight="1" spans="1:17">
      <c r="A4" s="97"/>
      <c r="B4" s="368" t="s">
        <v>60</v>
      </c>
      <c r="C4" s="369" t="s">
        <v>61</v>
      </c>
      <c r="D4" s="370">
        <v>11387.7930815451</v>
      </c>
      <c r="E4" s="370">
        <v>11383.9567562694</v>
      </c>
      <c r="F4" s="370">
        <v>11384.1824224621</v>
      </c>
      <c r="G4" s="370">
        <v>10843.2605585923</v>
      </c>
      <c r="H4" s="370">
        <v>8301.80789655553</v>
      </c>
      <c r="I4" s="370">
        <v>12020.109753453</v>
      </c>
      <c r="J4" s="370">
        <v>9489.03773627986</v>
      </c>
      <c r="K4" s="370">
        <v>8834.83144368133</v>
      </c>
      <c r="L4" s="370">
        <v>12125.4958654377</v>
      </c>
      <c r="M4" s="370">
        <v>10955.6423225502</v>
      </c>
      <c r="N4" s="370">
        <v>11601.047633634</v>
      </c>
      <c r="O4" s="370">
        <v>9179.19805372112</v>
      </c>
      <c r="P4" s="370">
        <v>127506.363524182</v>
      </c>
    </row>
    <row r="5" s="356" customFormat="1" ht="16.2" hidden="1" customHeight="1" spans="1:17">
      <c r="A5" s="97"/>
      <c r="B5" s="371"/>
      <c r="C5" s="369" t="s">
        <v>62</v>
      </c>
      <c r="D5" s="370">
        <v>11599.1904627147</v>
      </c>
      <c r="E5" s="370">
        <v>10318.4590779781</v>
      </c>
      <c r="F5" s="370">
        <v>10279.8157623576</v>
      </c>
      <c r="G5" s="370">
        <v>10804.9911396273</v>
      </c>
      <c r="H5" s="370">
        <v>11868.1838017311</v>
      </c>
      <c r="I5" s="370">
        <v>6637.89743744387</v>
      </c>
      <c r="J5" s="370">
        <v>9550.82107886083</v>
      </c>
      <c r="K5" s="370">
        <v>7188.57938086822</v>
      </c>
      <c r="L5" s="370">
        <v>5817.77264692603</v>
      </c>
      <c r="M5" s="370">
        <v>5854.6234748209</v>
      </c>
      <c r="N5" s="370">
        <v>7485.28</v>
      </c>
      <c r="O5" s="370">
        <v>8923.716</v>
      </c>
      <c r="P5" s="370">
        <v>106138.644</v>
      </c>
    </row>
    <row r="6" s="356" customFormat="1" ht="16.2" hidden="1" customHeight="1" spans="1:17">
      <c r="A6" s="97"/>
      <c r="B6" s="371"/>
      <c r="C6" s="369" t="s">
        <v>63</v>
      </c>
      <c r="D6" s="370">
        <v>238.808969605622</v>
      </c>
      <c r="E6" s="370">
        <v>224.153521994614</v>
      </c>
      <c r="F6" s="370">
        <v>221.84897085175</v>
      </c>
      <c r="G6" s="370">
        <v>218.888461795825</v>
      </c>
      <c r="H6" s="370">
        <v>220.992548073349</v>
      </c>
      <c r="I6" s="370">
        <v>223.769465933248</v>
      </c>
      <c r="J6" s="370">
        <v>228.177391567977</v>
      </c>
      <c r="K6" s="370">
        <v>224.80468401877</v>
      </c>
      <c r="L6" s="370">
        <v>205.807720635561</v>
      </c>
      <c r="M6" s="370">
        <v>223.365131998813</v>
      </c>
      <c r="N6" s="370">
        <v>220</v>
      </c>
      <c r="O6" s="370">
        <v>212</v>
      </c>
      <c r="P6" s="370">
        <v>222</v>
      </c>
    </row>
    <row r="7" s="356" customFormat="1" ht="16.2" hidden="1" customHeight="1" spans="1:17">
      <c r="A7" s="97"/>
      <c r="B7" s="371"/>
      <c r="C7" s="369" t="s">
        <v>64</v>
      </c>
      <c r="D7" s="370">
        <v>225.666192686624</v>
      </c>
      <c r="E7" s="370">
        <v>225.666192686624</v>
      </c>
      <c r="F7" s="370">
        <v>225.666192686624</v>
      </c>
      <c r="G7" s="370">
        <v>225.666192686624</v>
      </c>
      <c r="H7" s="370">
        <v>225.666192686624</v>
      </c>
      <c r="I7" s="370">
        <v>225.666192686624</v>
      </c>
      <c r="J7" s="370">
        <v>225.666192686624</v>
      </c>
      <c r="K7" s="370">
        <v>225.666192686624</v>
      </c>
      <c r="L7" s="370">
        <v>225.666192686624</v>
      </c>
      <c r="M7" s="370">
        <v>225.666192686624</v>
      </c>
      <c r="N7" s="370">
        <v>225.666192686624</v>
      </c>
      <c r="O7" s="370">
        <v>225.666192686624</v>
      </c>
      <c r="P7" s="370">
        <v>225.666192686624</v>
      </c>
    </row>
    <row r="8" s="356" customFormat="1" ht="16.2" hidden="1" customHeight="1" spans="1:17">
      <c r="A8" s="97"/>
      <c r="B8" s="371"/>
      <c r="C8" s="369" t="s">
        <v>65</v>
      </c>
      <c r="D8" s="372">
        <v>1838.25562589263</v>
      </c>
      <c r="E8" s="372">
        <v>1852.39235597551</v>
      </c>
      <c r="F8" s="372">
        <v>1893.03651095637</v>
      </c>
      <c r="G8" s="372">
        <v>1849.66731083101</v>
      </c>
      <c r="H8" s="372">
        <v>1928.86884185175</v>
      </c>
      <c r="I8" s="372">
        <v>1870.43255354125</v>
      </c>
      <c r="J8" s="372">
        <v>1859.23509922568</v>
      </c>
      <c r="K8" s="372">
        <v>1842.16734103215</v>
      </c>
      <c r="L8" s="372">
        <v>1948.68678955627</v>
      </c>
      <c r="M8" s="372">
        <v>1894.92463260729</v>
      </c>
      <c r="N8" s="372">
        <v>1861.96276515168</v>
      </c>
      <c r="O8" s="372">
        <v>1947.15049037351</v>
      </c>
      <c r="P8" s="373">
        <v>22586.7803169951</v>
      </c>
    </row>
    <row r="9" s="356" customFormat="1" ht="16.2" hidden="1" customHeight="1" spans="1:17">
      <c r="A9" s="97"/>
      <c r="B9" s="371"/>
      <c r="C9" s="369" t="s">
        <v>66</v>
      </c>
      <c r="D9" s="372">
        <v>1702.22127577778</v>
      </c>
      <c r="E9" s="372">
        <v>1632.23341011</v>
      </c>
      <c r="F9" s="372">
        <v>1827.89985</v>
      </c>
      <c r="G9" s="372">
        <v>1591.59675947</v>
      </c>
      <c r="H9" s="372">
        <v>1866.98700931903</v>
      </c>
      <c r="I9" s="372">
        <v>1737.90001</v>
      </c>
      <c r="J9" s="372">
        <v>1637.4123</v>
      </c>
      <c r="K9" s="372">
        <v>1533.5455277507</v>
      </c>
      <c r="L9" s="372">
        <v>1597.85532</v>
      </c>
      <c r="M9" s="372">
        <v>1443.0898</v>
      </c>
      <c r="N9" s="372">
        <v>1758.5060736739</v>
      </c>
      <c r="O9" s="372">
        <v>1502.30284</v>
      </c>
      <c r="P9" s="373">
        <v>19831.5501761014</v>
      </c>
    </row>
    <row r="10" s="356" customFormat="1" ht="16.2" hidden="1" customHeight="1" spans="1:17">
      <c r="A10" s="97"/>
      <c r="B10" s="371"/>
      <c r="C10" s="374" t="s">
        <v>17</v>
      </c>
      <c r="D10" s="375">
        <v>0.146753455014773</v>
      </c>
      <c r="E10" s="375">
        <v>0.158185771516365</v>
      </c>
      <c r="F10" s="375">
        <v>0.177814456236985</v>
      </c>
      <c r="G10" s="375">
        <v>0.147301995800147</v>
      </c>
      <c r="H10" s="375">
        <v>0.157310254080048</v>
      </c>
      <c r="I10" s="375">
        <v>0.26181483314229</v>
      </c>
      <c r="J10" s="375">
        <v>0.17144204529432</v>
      </c>
      <c r="K10" s="375">
        <v>0.213330819136824</v>
      </c>
      <c r="L10" s="375">
        <v>0.274650698295037</v>
      </c>
      <c r="M10" s="375">
        <v>0.246487208990694</v>
      </c>
      <c r="N10" s="375">
        <v>0.234928562949402</v>
      </c>
      <c r="O10" s="375">
        <v>0.168349467867422</v>
      </c>
      <c r="P10" s="376">
        <v>0.186845708864543</v>
      </c>
    </row>
    <row r="11" s="356" customFormat="1" ht="16.2" hidden="1" customHeight="1" spans="1:17">
      <c r="A11" s="97"/>
      <c r="B11" s="371"/>
      <c r="C11" s="377" t="s">
        <v>18</v>
      </c>
      <c r="D11" s="378">
        <v>0.161423342760915</v>
      </c>
      <c r="E11" s="378">
        <v>0.162719553107521</v>
      </c>
      <c r="F11" s="378">
        <v>0.166286558024687</v>
      </c>
      <c r="G11" s="378">
        <v>0.170582206416253</v>
      </c>
      <c r="H11" s="378">
        <v>0.232343227630219</v>
      </c>
      <c r="I11" s="378">
        <v>0.155608608565652</v>
      </c>
      <c r="J11" s="378">
        <v>0.195935051677282</v>
      </c>
      <c r="K11" s="378">
        <v>0.208511883081784</v>
      </c>
      <c r="L11" s="378">
        <v>0.160709863842416</v>
      </c>
      <c r="M11" s="378">
        <v>0.172963353203575</v>
      </c>
      <c r="N11" s="378">
        <v>0.160499536244765</v>
      </c>
      <c r="O11" s="378">
        <v>0.212126427491578</v>
      </c>
      <c r="P11" s="379">
        <v>0.177142376997611</v>
      </c>
    </row>
    <row r="12" s="356" customFormat="1" ht="16.2" hidden="1" customHeight="1" spans="1:17">
      <c r="A12" s="97"/>
      <c r="B12" s="86"/>
      <c r="C12" s="380" t="s">
        <v>19</v>
      </c>
      <c r="D12" s="381">
        <f t="shared" ref="D12:P12" si="0">D8/D4</f>
        <v>0.161423342760915</v>
      </c>
      <c r="E12" s="381">
        <f t="shared" si="0"/>
        <v>0.162719553107522</v>
      </c>
      <c r="F12" s="381">
        <f t="shared" si="0"/>
        <v>0.166286558024687</v>
      </c>
      <c r="G12" s="381">
        <f t="shared" si="0"/>
        <v>0.170582206416253</v>
      </c>
      <c r="H12" s="381">
        <f t="shared" si="0"/>
        <v>0.232343227630219</v>
      </c>
      <c r="I12" s="381">
        <f t="shared" si="0"/>
        <v>0.155608608565653</v>
      </c>
      <c r="J12" s="381">
        <f t="shared" si="0"/>
        <v>0.195935051677283</v>
      </c>
      <c r="K12" s="381">
        <f t="shared" si="0"/>
        <v>0.208511883081784</v>
      </c>
      <c r="L12" s="381">
        <f t="shared" si="0"/>
        <v>0.160709863842416</v>
      </c>
      <c r="M12" s="381">
        <f t="shared" si="0"/>
        <v>0.172963353203575</v>
      </c>
      <c r="N12" s="381">
        <f t="shared" si="0"/>
        <v>0.160499536244765</v>
      </c>
      <c r="O12" s="381">
        <f t="shared" si="0"/>
        <v>0.212126427491578</v>
      </c>
      <c r="P12" s="381">
        <f t="shared" si="0"/>
        <v>0.177142376997611</v>
      </c>
    </row>
    <row r="13" s="356" customFormat="1" ht="16.2" hidden="1" customHeight="1" spans="1:17">
      <c r="A13" s="97"/>
      <c r="B13" s="382" t="s">
        <v>67</v>
      </c>
      <c r="C13" s="9"/>
      <c r="D13" s="383">
        <f t="shared" ref="D13:P13" si="1">(D10-D12)/D10</f>
        <v>-0.0999628100385449</v>
      </c>
      <c r="E13" s="383">
        <f t="shared" si="1"/>
        <v>-0.0286611213366162</v>
      </c>
      <c r="F13" s="383">
        <f t="shared" si="1"/>
        <v>0.0648310517393122</v>
      </c>
      <c r="G13" s="383">
        <f t="shared" si="1"/>
        <v>-0.158044094987633</v>
      </c>
      <c r="H13" s="383">
        <f t="shared" si="1"/>
        <v>-0.476974460367917</v>
      </c>
      <c r="I13" s="383">
        <f t="shared" si="1"/>
        <v>0.405653962771914</v>
      </c>
      <c r="J13" s="383">
        <f t="shared" si="1"/>
        <v>-0.14286464175643</v>
      </c>
      <c r="K13" s="383">
        <f t="shared" si="1"/>
        <v>0.0225890289763962</v>
      </c>
      <c r="L13" s="383">
        <f t="shared" si="1"/>
        <v>0.414857253813434</v>
      </c>
      <c r="M13" s="383">
        <f t="shared" si="1"/>
        <v>0.298286698478924</v>
      </c>
      <c r="N13" s="383">
        <f t="shared" si="1"/>
        <v>0.316815570530126</v>
      </c>
      <c r="O13" s="383">
        <f t="shared" si="1"/>
        <v>-0.260036222143757</v>
      </c>
      <c r="P13" s="383">
        <f t="shared" si="1"/>
        <v>0.0519323238724549</v>
      </c>
    </row>
    <row r="14" s="356" customFormat="1" ht="16.2" hidden="1" customHeight="1" spans="1:17">
      <c r="A14" s="97"/>
      <c r="B14" s="382" t="s">
        <v>68</v>
      </c>
      <c r="C14" s="9"/>
      <c r="D14" s="384">
        <f t="shared" ref="D14:O14" si="2">2-D12/D11</f>
        <v>1</v>
      </c>
      <c r="E14" s="384">
        <f t="shared" si="2"/>
        <v>0.999999999999995</v>
      </c>
      <c r="F14" s="384">
        <f t="shared" si="2"/>
        <v>0.999999999999998</v>
      </c>
      <c r="G14" s="384">
        <f t="shared" si="2"/>
        <v>0.999999999999998</v>
      </c>
      <c r="H14" s="384">
        <f t="shared" si="2"/>
        <v>1</v>
      </c>
      <c r="I14" s="384">
        <f t="shared" si="2"/>
        <v>0.999999999999997</v>
      </c>
      <c r="J14" s="384">
        <f t="shared" si="2"/>
        <v>0.999999999999997</v>
      </c>
      <c r="K14" s="384">
        <f t="shared" si="2"/>
        <v>1</v>
      </c>
      <c r="L14" s="384">
        <f t="shared" si="2"/>
        <v>1</v>
      </c>
      <c r="M14" s="384">
        <f t="shared" si="2"/>
        <v>0.999999999999997</v>
      </c>
      <c r="N14" s="384">
        <f t="shared" si="2"/>
        <v>1</v>
      </c>
      <c r="O14" s="384">
        <f t="shared" si="2"/>
        <v>0.999999999999999</v>
      </c>
      <c r="P14" s="385"/>
    </row>
    <row r="15" s="356" customFormat="1" ht="16.2" hidden="1" customHeight="1" spans="1:17">
      <c r="A15" s="97"/>
      <c r="B15" s="368" t="s">
        <v>69</v>
      </c>
      <c r="C15" s="369" t="s">
        <v>70</v>
      </c>
      <c r="D15" s="370">
        <f>D4</f>
        <v>11387.7930815451</v>
      </c>
      <c r="E15" s="386">
        <f t="shared" ref="E15:O15" si="3">D15+E4</f>
        <v>22771.7498378145</v>
      </c>
      <c r="F15" s="386">
        <f t="shared" si="3"/>
        <v>34155.9322602766</v>
      </c>
      <c r="G15" s="386">
        <f t="shared" si="3"/>
        <v>44999.1928188689</v>
      </c>
      <c r="H15" s="386">
        <f t="shared" si="3"/>
        <v>53301.0007154244</v>
      </c>
      <c r="I15" s="386">
        <f t="shared" si="3"/>
        <v>65321.1104688774</v>
      </c>
      <c r="J15" s="386">
        <f t="shared" si="3"/>
        <v>74810.1482051573</v>
      </c>
      <c r="K15" s="386">
        <f t="shared" si="3"/>
        <v>83644.9796488386</v>
      </c>
      <c r="L15" s="386">
        <f t="shared" si="3"/>
        <v>95770.4755142763</v>
      </c>
      <c r="M15" s="386">
        <f t="shared" si="3"/>
        <v>106726.117836827</v>
      </c>
      <c r="N15" s="386">
        <f t="shared" si="3"/>
        <v>118327.165470461</v>
      </c>
      <c r="O15" s="386">
        <f t="shared" si="3"/>
        <v>127506.363524182</v>
      </c>
      <c r="P15" s="370">
        <f>O15</f>
        <v>127506.363524182</v>
      </c>
    </row>
    <row r="16" s="356" customFormat="1" ht="16.2" hidden="1" customHeight="1" spans="1:17">
      <c r="A16" s="97"/>
      <c r="B16" s="371"/>
      <c r="C16" s="369" t="s">
        <v>71</v>
      </c>
      <c r="D16" s="370">
        <f>D5</f>
        <v>11599.1904627147</v>
      </c>
      <c r="E16" s="386">
        <f t="shared" ref="E16:O16" si="4">D16+E5</f>
        <v>21917.6495406928</v>
      </c>
      <c r="F16" s="386">
        <f t="shared" si="4"/>
        <v>32197.4653030504</v>
      </c>
      <c r="G16" s="386">
        <f t="shared" si="4"/>
        <v>43002.4564426777</v>
      </c>
      <c r="H16" s="386">
        <f t="shared" si="4"/>
        <v>54870.6402444088</v>
      </c>
      <c r="I16" s="386">
        <f t="shared" si="4"/>
        <v>61508.5376818527</v>
      </c>
      <c r="J16" s="386">
        <f t="shared" si="4"/>
        <v>71059.3587607135</v>
      </c>
      <c r="K16" s="386">
        <f t="shared" si="4"/>
        <v>78247.9381415817</v>
      </c>
      <c r="L16" s="386">
        <f t="shared" si="4"/>
        <v>84065.7107885077</v>
      </c>
      <c r="M16" s="386">
        <f t="shared" si="4"/>
        <v>89920.3342633286</v>
      </c>
      <c r="N16" s="386">
        <f t="shared" si="4"/>
        <v>97405.6142633286</v>
      </c>
      <c r="O16" s="386">
        <f t="shared" si="4"/>
        <v>106329.330263329</v>
      </c>
      <c r="P16" s="370">
        <f>O16</f>
        <v>106329.330263329</v>
      </c>
    </row>
    <row r="17" s="356" customFormat="1" ht="16.2" hidden="1" customHeight="1" spans="1:18">
      <c r="A17" s="97"/>
      <c r="B17" s="371"/>
      <c r="C17" s="369" t="s">
        <v>72</v>
      </c>
      <c r="D17" s="386">
        <f>D8</f>
        <v>1838.25562589263</v>
      </c>
      <c r="E17" s="386">
        <f t="shared" ref="E17:O17" si="5">D17+E8</f>
        <v>3690.64798186814</v>
      </c>
      <c r="F17" s="386">
        <f t="shared" si="5"/>
        <v>5583.68449282451</v>
      </c>
      <c r="G17" s="386">
        <f t="shared" si="5"/>
        <v>7433.35180365552</v>
      </c>
      <c r="H17" s="386">
        <f t="shared" si="5"/>
        <v>9362.22064550727</v>
      </c>
      <c r="I17" s="386">
        <f t="shared" si="5"/>
        <v>11232.6531990485</v>
      </c>
      <c r="J17" s="386">
        <f t="shared" si="5"/>
        <v>13091.8882982742</v>
      </c>
      <c r="K17" s="386">
        <f t="shared" si="5"/>
        <v>14934.0556393063</v>
      </c>
      <c r="L17" s="386">
        <f t="shared" si="5"/>
        <v>16882.7424288626</v>
      </c>
      <c r="M17" s="386">
        <f t="shared" si="5"/>
        <v>18777.6670614699</v>
      </c>
      <c r="N17" s="386">
        <f t="shared" si="5"/>
        <v>20639.6298266216</v>
      </c>
      <c r="O17" s="386">
        <f t="shared" si="5"/>
        <v>22586.7803169951</v>
      </c>
      <c r="P17" s="370">
        <f>O17</f>
        <v>22586.7803169951</v>
      </c>
    </row>
    <row r="18" s="356" customFormat="1" ht="16.2" hidden="1" customHeight="1" spans="1:18">
      <c r="A18" s="97"/>
      <c r="B18" s="371"/>
      <c r="C18" s="369" t="s">
        <v>73</v>
      </c>
      <c r="D18" s="386">
        <f>D9</f>
        <v>1702.22127577778</v>
      </c>
      <c r="E18" s="386">
        <f t="shared" ref="E18:O18" si="6">D18+E9</f>
        <v>3334.45468588778</v>
      </c>
      <c r="F18" s="386">
        <f t="shared" si="6"/>
        <v>5162.35453588778</v>
      </c>
      <c r="G18" s="386">
        <f t="shared" si="6"/>
        <v>6753.95129535778</v>
      </c>
      <c r="H18" s="386">
        <f t="shared" si="6"/>
        <v>8620.93830467681</v>
      </c>
      <c r="I18" s="386">
        <f t="shared" si="6"/>
        <v>10358.8383146768</v>
      </c>
      <c r="J18" s="386">
        <f t="shared" si="6"/>
        <v>11996.2506146768</v>
      </c>
      <c r="K18" s="386">
        <f t="shared" si="6"/>
        <v>13529.7961424275</v>
      </c>
      <c r="L18" s="386">
        <f t="shared" si="6"/>
        <v>15127.6514624275</v>
      </c>
      <c r="M18" s="386">
        <f t="shared" si="6"/>
        <v>16570.7412624275</v>
      </c>
      <c r="N18" s="386">
        <f t="shared" si="6"/>
        <v>18329.2473361014</v>
      </c>
      <c r="O18" s="386">
        <f t="shared" si="6"/>
        <v>19831.5501761014</v>
      </c>
      <c r="P18" s="370">
        <f>O18</f>
        <v>19831.5501761014</v>
      </c>
    </row>
    <row r="19" s="356" customFormat="1" ht="16.2" hidden="1" customHeight="1" spans="1:18">
      <c r="A19" s="97"/>
      <c r="B19" s="371"/>
      <c r="C19" s="374" t="s">
        <v>17</v>
      </c>
      <c r="D19" s="387">
        <f t="shared" ref="D19:P19" si="7">D18/D16</f>
        <v>0.146753455014772</v>
      </c>
      <c r="E19" s="387">
        <f t="shared" si="7"/>
        <v>0.152135596460604</v>
      </c>
      <c r="F19" s="387">
        <f t="shared" si="7"/>
        <v>0.160334190511534</v>
      </c>
      <c r="G19" s="387">
        <f t="shared" si="7"/>
        <v>0.157059662495346</v>
      </c>
      <c r="H19" s="387">
        <f t="shared" si="7"/>
        <v>0.157113863922068</v>
      </c>
      <c r="I19" s="387">
        <f t="shared" si="7"/>
        <v>0.168413015576097</v>
      </c>
      <c r="J19" s="387">
        <f t="shared" si="7"/>
        <v>0.168820136065021</v>
      </c>
      <c r="K19" s="387">
        <f t="shared" si="7"/>
        <v>0.172909299129987</v>
      </c>
      <c r="L19" s="387">
        <f t="shared" si="7"/>
        <v>0.179950318870028</v>
      </c>
      <c r="M19" s="387">
        <f t="shared" si="7"/>
        <v>0.184282469568014</v>
      </c>
      <c r="N19" s="387">
        <f t="shared" si="7"/>
        <v>0.1881744443041</v>
      </c>
      <c r="O19" s="387">
        <f t="shared" si="7"/>
        <v>0.18651062813043</v>
      </c>
      <c r="P19" s="387">
        <f t="shared" si="7"/>
        <v>0.18651062813043</v>
      </c>
    </row>
    <row r="20" s="356" customFormat="1" ht="16.2" hidden="1" customHeight="1" spans="1:18">
      <c r="A20" s="97"/>
      <c r="B20" s="371"/>
      <c r="C20" s="377" t="s">
        <v>18</v>
      </c>
      <c r="D20" s="378">
        <v>0.161423342760915</v>
      </c>
      <c r="E20" s="378">
        <v>0.162071338748834</v>
      </c>
      <c r="F20" s="378">
        <v>0.163476272592282</v>
      </c>
      <c r="G20" s="378">
        <v>0.165188558683181</v>
      </c>
      <c r="H20" s="378">
        <v>0.175648121420692</v>
      </c>
      <c r="I20" s="378">
        <v>0.171960536470064</v>
      </c>
      <c r="J20" s="378">
        <v>0.17500150196697</v>
      </c>
      <c r="K20" s="378">
        <v>0.178540968053349</v>
      </c>
      <c r="L20" s="378">
        <v>0.176283372701286</v>
      </c>
      <c r="M20" s="378">
        <v>0.175942566281471</v>
      </c>
      <c r="N20" s="378">
        <v>0.174428498684641</v>
      </c>
      <c r="O20" s="378">
        <v>0.177142376997611</v>
      </c>
      <c r="P20" s="378">
        <v>0.177142376997611</v>
      </c>
    </row>
    <row r="21" s="356" customFormat="1" ht="16.2" hidden="1" customHeight="1" spans="1:18">
      <c r="A21" s="97"/>
      <c r="B21" s="86"/>
      <c r="C21" s="380" t="s">
        <v>19</v>
      </c>
      <c r="D21" s="388">
        <f t="shared" ref="D21:P21" si="8">D17/D15</f>
        <v>0.161423342760915</v>
      </c>
      <c r="E21" s="388">
        <f t="shared" si="8"/>
        <v>0.162071338748834</v>
      </c>
      <c r="F21" s="388">
        <f t="shared" si="8"/>
        <v>0.163476272592282</v>
      </c>
      <c r="G21" s="388">
        <f t="shared" si="8"/>
        <v>0.165188558683181</v>
      </c>
      <c r="H21" s="388">
        <f t="shared" si="8"/>
        <v>0.175648121420692</v>
      </c>
      <c r="I21" s="388">
        <f t="shared" si="8"/>
        <v>0.171960536470065</v>
      </c>
      <c r="J21" s="388">
        <f t="shared" si="8"/>
        <v>0.175001501966971</v>
      </c>
      <c r="K21" s="388">
        <f t="shared" si="8"/>
        <v>0.178540968053349</v>
      </c>
      <c r="L21" s="388">
        <f t="shared" si="8"/>
        <v>0.176283372701287</v>
      </c>
      <c r="M21" s="388">
        <f t="shared" si="8"/>
        <v>0.175942566281471</v>
      </c>
      <c r="N21" s="388">
        <f t="shared" si="8"/>
        <v>0.174428498684642</v>
      </c>
      <c r="O21" s="388">
        <f t="shared" si="8"/>
        <v>0.177142376997612</v>
      </c>
      <c r="P21" s="388">
        <f t="shared" si="8"/>
        <v>0.177142376997612</v>
      </c>
    </row>
    <row r="22" s="356" customFormat="1" ht="16.2" hidden="1" customHeight="1" spans="1:18">
      <c r="A22" s="97"/>
      <c r="B22" s="382" t="s">
        <v>67</v>
      </c>
      <c r="C22" s="9"/>
      <c r="D22" s="389">
        <f t="shared" ref="D22:O22" si="9">(D19-D21)/D19</f>
        <v>-0.0999628100385486</v>
      </c>
      <c r="E22" s="389">
        <f t="shared" si="9"/>
        <v>-0.0653084650757788</v>
      </c>
      <c r="F22" s="389">
        <f t="shared" si="9"/>
        <v>-0.0195970807643968</v>
      </c>
      <c r="G22" s="389">
        <f t="shared" si="9"/>
        <v>-0.0517567404557246</v>
      </c>
      <c r="H22" s="389">
        <f t="shared" si="9"/>
        <v>-0.117967040183145</v>
      </c>
      <c r="I22" s="389">
        <f t="shared" si="9"/>
        <v>-0.0210644105019582</v>
      </c>
      <c r="J22" s="389">
        <f t="shared" si="9"/>
        <v>-0.0366150984475497</v>
      </c>
      <c r="K22" s="389">
        <f t="shared" si="9"/>
        <v>-0.0325700754771332</v>
      </c>
      <c r="L22" s="389">
        <f t="shared" si="9"/>
        <v>0.0203775474907031</v>
      </c>
      <c r="M22" s="389">
        <f t="shared" si="9"/>
        <v>0.0452560859754769</v>
      </c>
      <c r="N22" s="389">
        <f t="shared" si="9"/>
        <v>0.0730489502455736</v>
      </c>
      <c r="O22" s="389">
        <f t="shared" si="9"/>
        <v>0.0502290471418466</v>
      </c>
      <c r="P22" s="389"/>
    </row>
    <row r="23" s="356" customFormat="1" ht="16.2" hidden="1" customHeight="1" spans="1:18">
      <c r="A23" s="97"/>
      <c r="B23" s="382" t="s">
        <v>68</v>
      </c>
      <c r="C23" s="9"/>
      <c r="D23" s="384">
        <f t="shared" ref="D23:J23" si="10">2-D21/D20</f>
        <v>1</v>
      </c>
      <c r="E23" s="384">
        <f t="shared" si="10"/>
        <v>1</v>
      </c>
      <c r="F23" s="384">
        <f t="shared" si="10"/>
        <v>0.999999999999998</v>
      </c>
      <c r="G23" s="384">
        <f t="shared" si="10"/>
        <v>0.999999999999998</v>
      </c>
      <c r="H23" s="384">
        <f t="shared" si="10"/>
        <v>0.999999999999999</v>
      </c>
      <c r="I23" s="384">
        <f t="shared" si="10"/>
        <v>0.999999999999996</v>
      </c>
      <c r="J23" s="384">
        <f t="shared" si="10"/>
        <v>0.999999999999996</v>
      </c>
      <c r="K23" s="384">
        <v>0.06</v>
      </c>
      <c r="L23" s="384">
        <f>2-L21/L20</f>
        <v>0.999999999999996</v>
      </c>
      <c r="M23" s="384">
        <f>2-M21/M20</f>
        <v>1</v>
      </c>
      <c r="N23" s="384">
        <f>2-N21/N20</f>
        <v>0.999999999999997</v>
      </c>
      <c r="O23" s="384">
        <f>2-O21/O20</f>
        <v>0.999999999999996</v>
      </c>
      <c r="P23" s="385"/>
    </row>
    <row r="24" s="356" customFormat="1" ht="16.2" customHeight="1" spans="1:18">
      <c r="A24" s="97"/>
      <c r="B24" s="390" t="s">
        <v>74</v>
      </c>
      <c r="C24" s="374" t="s">
        <v>17</v>
      </c>
      <c r="D24" s="374">
        <v>35.0460413781428</v>
      </c>
      <c r="E24" s="374">
        <v>35.45</v>
      </c>
      <c r="F24" s="374">
        <v>39.4079541187388</v>
      </c>
      <c r="G24" s="374">
        <v>32.2427072801491</v>
      </c>
      <c r="H24" s="374">
        <v>34.7643938872157</v>
      </c>
      <c r="I24" s="374">
        <v>58.5861653856526</v>
      </c>
      <c r="J24" s="374">
        <v>39.1191987003369</v>
      </c>
      <c r="K24" s="374">
        <v>47.9577673875191</v>
      </c>
      <c r="L24" s="374">
        <v>56.5252341870666</v>
      </c>
      <c r="M24" s="374">
        <v>55.0566479722254</v>
      </c>
      <c r="N24" s="374">
        <v>51.6842838488685</v>
      </c>
      <c r="O24" s="374">
        <v>35.6900871878935</v>
      </c>
      <c r="P24" s="374">
        <f>P41/P48*1000</f>
        <v>41.4585955569506</v>
      </c>
    </row>
    <row r="25" s="356" customFormat="1" ht="16.2" customHeight="1" spans="1:18">
      <c r="A25" s="97"/>
      <c r="B25" s="97"/>
      <c r="C25" s="377" t="s">
        <v>18</v>
      </c>
      <c r="D25" s="391">
        <v>36.4277911716036</v>
      </c>
      <c r="E25" s="391">
        <v>36.72</v>
      </c>
      <c r="F25" s="391">
        <v>37.5252544443945</v>
      </c>
      <c r="G25" s="391">
        <v>38.4946370620397</v>
      </c>
      <c r="H25" s="391">
        <v>52.4320115758332</v>
      </c>
      <c r="I25" s="391">
        <v>35.1156022442739</v>
      </c>
      <c r="J25" s="391">
        <v>44.2159171258693</v>
      </c>
      <c r="K25" s="391">
        <v>47.0540827849847</v>
      </c>
      <c r="L25" s="391">
        <v>36.2667831005038</v>
      </c>
      <c r="M25" s="391">
        <v>39.0319813917626</v>
      </c>
      <c r="N25" s="391">
        <v>36.2193192723249</v>
      </c>
      <c r="O25" s="391">
        <v>47.8697632602398</v>
      </c>
      <c r="P25" s="391">
        <f>P42/P49*1000</f>
        <v>39.9746054859952</v>
      </c>
      <c r="R25" s="356">
        <f>P24-P26</f>
        <v>3.21149473482845</v>
      </c>
    </row>
    <row r="26" s="356" customFormat="1" ht="15.6" customHeight="1" spans="1:18">
      <c r="A26" s="97"/>
      <c r="B26" s="97"/>
      <c r="C26" s="380" t="s">
        <v>19</v>
      </c>
      <c r="D26" s="392">
        <v>37.5468329986052</v>
      </c>
      <c r="E26" s="392">
        <v>41.11</v>
      </c>
      <c r="F26" s="392">
        <v>74.4767094165725</v>
      </c>
      <c r="G26" s="393">
        <v>22.0538021177219</v>
      </c>
      <c r="H26" s="393">
        <f t="shared" ref="H26:O26" si="11">H39/H50*1000</f>
        <v>55.2613261507732</v>
      </c>
      <c r="I26" s="393">
        <f t="shared" si="11"/>
        <v>27.048160812796</v>
      </c>
      <c r="J26" s="393">
        <f t="shared" si="11"/>
        <v>40.0952969139605</v>
      </c>
      <c r="K26" s="393">
        <f t="shared" si="11"/>
        <v>42.3752772382862</v>
      </c>
      <c r="L26" s="393">
        <f t="shared" si="11"/>
        <v>33.5805075156219</v>
      </c>
      <c r="M26" s="393">
        <f t="shared" si="11"/>
        <v>35.3064809550252</v>
      </c>
      <c r="N26" s="393">
        <f t="shared" si="11"/>
        <v>33.5008285420327</v>
      </c>
      <c r="O26" s="393">
        <f t="shared" si="11"/>
        <v>42.6142522736352</v>
      </c>
      <c r="P26" s="393">
        <f>P43/P50*1000</f>
        <v>38.2471008221221</v>
      </c>
      <c r="R26" s="356">
        <f>R25*P50</f>
        <v>1665982.16587216</v>
      </c>
    </row>
    <row r="27" s="356" customFormat="1" ht="16.2" customHeight="1" spans="1:18">
      <c r="A27" s="97"/>
      <c r="B27" s="394" t="s">
        <v>75</v>
      </c>
      <c r="C27" s="9"/>
      <c r="D27" s="395">
        <f t="shared" ref="D27:P27" si="12">2-D26/D25</f>
        <v>0.969280546774576</v>
      </c>
      <c r="E27" s="395">
        <f t="shared" si="12"/>
        <v>0.880446623093682</v>
      </c>
      <c r="F27" s="395">
        <f t="shared" si="12"/>
        <v>0.015291021492386</v>
      </c>
      <c r="G27" s="395">
        <f t="shared" si="12"/>
        <v>1.42709416685293</v>
      </c>
      <c r="H27" s="395">
        <f t="shared" si="12"/>
        <v>0.946038412605094</v>
      </c>
      <c r="I27" s="395">
        <f t="shared" si="12"/>
        <v>1.22973951508388</v>
      </c>
      <c r="J27" s="395">
        <f t="shared" si="12"/>
        <v>1.09319314128843</v>
      </c>
      <c r="K27" s="395">
        <f t="shared" si="12"/>
        <v>1.09943463499392</v>
      </c>
      <c r="L27" s="395">
        <f t="shared" si="12"/>
        <v>1.07406986104716</v>
      </c>
      <c r="M27" s="395">
        <f t="shared" si="12"/>
        <v>1.09544738196467</v>
      </c>
      <c r="N27" s="395">
        <f t="shared" si="12"/>
        <v>1.07505637281177</v>
      </c>
      <c r="O27" s="395">
        <f t="shared" si="12"/>
        <v>1.10978769537742</v>
      </c>
      <c r="P27" s="395">
        <f t="shared" si="12"/>
        <v>1.04321505222805</v>
      </c>
    </row>
    <row r="28" s="357" customFormat="1" ht="16.2" hidden="1" customHeight="1" spans="1:18">
      <c r="A28" s="97"/>
      <c r="B28" s="396" t="s">
        <v>76</v>
      </c>
      <c r="C28" s="9"/>
      <c r="D28" s="397">
        <f t="shared" ref="D28:O28" si="13">D25/D24-1</f>
        <v>0.0394267009660769</v>
      </c>
      <c r="E28" s="397">
        <f t="shared" si="13"/>
        <v>0.0358251057827925</v>
      </c>
      <c r="F28" s="397">
        <f t="shared" si="13"/>
        <v>-0.0477746108988962</v>
      </c>
      <c r="G28" s="397">
        <f t="shared" si="13"/>
        <v>0.19390213506481</v>
      </c>
      <c r="H28" s="397">
        <f t="shared" si="13"/>
        <v>0.508210145873264</v>
      </c>
      <c r="I28" s="397">
        <f t="shared" si="13"/>
        <v>-0.400616135001839</v>
      </c>
      <c r="J28" s="397">
        <f t="shared" si="13"/>
        <v>0.130286882013473</v>
      </c>
      <c r="K28" s="397">
        <f t="shared" si="13"/>
        <v>-0.0188433417934626</v>
      </c>
      <c r="L28" s="397">
        <f t="shared" si="13"/>
        <v>-0.358396588318746</v>
      </c>
      <c r="M28" s="397">
        <f t="shared" si="13"/>
        <v>-0.291057795391881</v>
      </c>
      <c r="N28" s="397">
        <f t="shared" si="13"/>
        <v>-0.299219867721591</v>
      </c>
      <c r="O28" s="397">
        <f t="shared" si="13"/>
        <v>0.341262155181223</v>
      </c>
      <c r="P28" s="396"/>
    </row>
    <row r="29" s="356" customFormat="1" ht="15.6" customHeight="1" spans="1:18">
      <c r="A29" s="97"/>
      <c r="B29" s="394" t="s">
        <v>77</v>
      </c>
      <c r="C29" s="9"/>
      <c r="D29" s="398">
        <f t="shared" ref="D29:P29" si="14">(D24-D26)/D24</f>
        <v>-0.0713573208876614</v>
      </c>
      <c r="E29" s="398">
        <f t="shared" si="14"/>
        <v>-0.15966149506347</v>
      </c>
      <c r="F29" s="398">
        <f t="shared" si="14"/>
        <v>-0.889890279311867</v>
      </c>
      <c r="G29" s="399">
        <f t="shared" si="14"/>
        <v>0.31600650261463</v>
      </c>
      <c r="H29" s="398">
        <f t="shared" si="14"/>
        <v>-0.589595559469688</v>
      </c>
      <c r="I29" s="398">
        <f t="shared" si="14"/>
        <v>0.538318293495618</v>
      </c>
      <c r="J29" s="398">
        <f t="shared" si="14"/>
        <v>-0.024951896921528</v>
      </c>
      <c r="K29" s="398">
        <f t="shared" si="14"/>
        <v>0.11640429597408</v>
      </c>
      <c r="L29" s="398">
        <f t="shared" si="14"/>
        <v>0.405920063869362</v>
      </c>
      <c r="M29" s="398">
        <f t="shared" si="14"/>
        <v>0.358724472785986</v>
      </c>
      <c r="N29" s="398">
        <f t="shared" si="14"/>
        <v>0.351817882588962</v>
      </c>
      <c r="O29" s="398">
        <f t="shared" si="14"/>
        <v>-0.194008074266921</v>
      </c>
      <c r="P29" s="398">
        <f t="shared" si="14"/>
        <v>0.0774626996328639</v>
      </c>
      <c r="R29" s="356">
        <f>7.9*P50</f>
        <v>4098172.4079</v>
      </c>
    </row>
    <row r="30" s="356" customFormat="1" ht="15.6" hidden="1" customHeight="1" spans="1:18">
      <c r="A30" s="97"/>
      <c r="B30" s="394" t="s">
        <v>78</v>
      </c>
      <c r="C30" s="9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0"/>
      <c r="P30" s="394"/>
    </row>
    <row r="31" s="356" customFormat="1" ht="15" customHeight="1" spans="1:18">
      <c r="A31" s="97"/>
      <c r="B31" s="390" t="s">
        <v>79</v>
      </c>
      <c r="C31" s="374" t="s">
        <v>17</v>
      </c>
      <c r="D31" s="374">
        <f>D41/D48*1000</f>
        <v>35.0522706563265</v>
      </c>
      <c r="E31" s="374">
        <f t="shared" ref="E31:O31" si="15">E41/E56*1000</f>
        <v>35.1572085930279</v>
      </c>
      <c r="F31" s="374">
        <f t="shared" si="15"/>
        <v>36.5550665165623</v>
      </c>
      <c r="G31" s="374">
        <f t="shared" si="15"/>
        <v>35.4370295127551</v>
      </c>
      <c r="H31" s="374">
        <f t="shared" si="15"/>
        <v>35.2889853344705</v>
      </c>
      <c r="I31" s="374">
        <f t="shared" si="15"/>
        <v>37.814271719158</v>
      </c>
      <c r="J31" s="374">
        <f t="shared" si="15"/>
        <v>37.9873816209442</v>
      </c>
      <c r="K31" s="374">
        <f t="shared" si="15"/>
        <v>38.9048553135603</v>
      </c>
      <c r="L31" s="374">
        <f t="shared" si="15"/>
        <v>40.2303847478571</v>
      </c>
      <c r="M31" s="374">
        <f t="shared" si="15"/>
        <v>41.1971273354831</v>
      </c>
      <c r="N31" s="374">
        <f t="shared" si="15"/>
        <v>42.0155028852749</v>
      </c>
      <c r="O31" s="374">
        <f t="shared" si="15"/>
        <v>41.4585955569506</v>
      </c>
      <c r="P31" s="374">
        <f>P41/P48*1000</f>
        <v>41.4585955569506</v>
      </c>
    </row>
    <row r="32" s="356" customFormat="1" ht="15.6" customHeight="1" spans="1:18">
      <c r="A32" s="97"/>
      <c r="B32" s="97"/>
      <c r="C32" s="377" t="s">
        <v>18</v>
      </c>
      <c r="D32" s="400">
        <f t="shared" ref="D32:N32" si="16">D42/D57*1000</f>
        <v>36.4277911716036</v>
      </c>
      <c r="E32" s="400">
        <f t="shared" si="16"/>
        <v>36.5725722341833</v>
      </c>
      <c r="F32" s="400">
        <f t="shared" si="16"/>
        <v>36.8893632298067</v>
      </c>
      <c r="G32" s="400">
        <f t="shared" si="16"/>
        <v>37.2761849307781</v>
      </c>
      <c r="H32" s="400">
        <f t="shared" si="16"/>
        <v>39.636785252629</v>
      </c>
      <c r="I32" s="400">
        <f t="shared" si="16"/>
        <v>38.8048079816792</v>
      </c>
      <c r="J32" s="400">
        <f t="shared" si="16"/>
        <v>39.4911678507734</v>
      </c>
      <c r="K32" s="400">
        <f t="shared" si="16"/>
        <v>40.2899918776295</v>
      </c>
      <c r="L32" s="400">
        <f t="shared" si="16"/>
        <v>39.7806099832442</v>
      </c>
      <c r="M32" s="400">
        <f t="shared" si="16"/>
        <v>39.703761323578</v>
      </c>
      <c r="N32" s="400">
        <f t="shared" si="16"/>
        <v>39.3621372397801</v>
      </c>
      <c r="O32" s="400">
        <v>39.9750457805096</v>
      </c>
      <c r="P32" s="400">
        <f>O32</f>
        <v>39.9750457805096</v>
      </c>
    </row>
    <row r="33" s="356" customFormat="1" ht="15.6" customHeight="1" spans="1:20">
      <c r="A33" s="97"/>
      <c r="B33" s="97"/>
      <c r="C33" s="380" t="s">
        <v>19</v>
      </c>
      <c r="D33" s="392">
        <f t="shared" ref="D33:P33" si="17">D43/D58*1000</f>
        <v>37.5468329986052</v>
      </c>
      <c r="E33" s="392">
        <f t="shared" si="17"/>
        <v>39.2179274822845</v>
      </c>
      <c r="F33" s="392">
        <f t="shared" si="17"/>
        <v>46.3969742889995</v>
      </c>
      <c r="G33" s="392">
        <f t="shared" si="17"/>
        <v>39.9195868052489</v>
      </c>
      <c r="H33" s="392">
        <f t="shared" si="17"/>
        <v>42.6320614198326</v>
      </c>
      <c r="I33" s="392">
        <f t="shared" si="17"/>
        <v>39.1796468291561</v>
      </c>
      <c r="J33" s="392">
        <f t="shared" si="17"/>
        <v>39.3145991815122</v>
      </c>
      <c r="K33" s="392">
        <f t="shared" si="17"/>
        <v>39.6869479367333</v>
      </c>
      <c r="L33" s="392">
        <f t="shared" si="17"/>
        <v>38.805441861139</v>
      </c>
      <c r="M33" s="392">
        <f t="shared" si="17"/>
        <v>38.3937043999494</v>
      </c>
      <c r="N33" s="392">
        <f t="shared" si="17"/>
        <v>37.8604804602988</v>
      </c>
      <c r="O33" s="392">
        <f t="shared" si="17"/>
        <v>38.2471008221221</v>
      </c>
      <c r="P33" s="392">
        <f t="shared" si="17"/>
        <v>38.2471008221221</v>
      </c>
    </row>
    <row r="34" ht="15.6" customHeight="1" spans="1:20">
      <c r="A34" s="97"/>
      <c r="B34" s="394" t="s">
        <v>80</v>
      </c>
      <c r="C34" s="9"/>
      <c r="D34" s="395">
        <f t="shared" ref="D34:O34" si="18">2-D33/D32</f>
        <v>0.969280546774576</v>
      </c>
      <c r="E34" s="395">
        <f t="shared" si="18"/>
        <v>0.927668329392793</v>
      </c>
      <c r="F34" s="395">
        <f t="shared" si="18"/>
        <v>0.742266869721659</v>
      </c>
      <c r="G34" s="395">
        <f t="shared" si="18"/>
        <v>0.929086040339706</v>
      </c>
      <c r="H34" s="395">
        <f t="shared" si="18"/>
        <v>0.924431909699212</v>
      </c>
      <c r="I34" s="395">
        <f t="shared" si="18"/>
        <v>0.990340401950864</v>
      </c>
      <c r="J34" s="395">
        <f t="shared" si="18"/>
        <v>1.00447109262325</v>
      </c>
      <c r="K34" s="395">
        <f t="shared" si="18"/>
        <v>1.01496758655916</v>
      </c>
      <c r="L34" s="395">
        <f t="shared" si="18"/>
        <v>1.02451365432848</v>
      </c>
      <c r="M34" s="395">
        <f t="shared" si="18"/>
        <v>1.03299578881084</v>
      </c>
      <c r="N34" s="395">
        <f t="shared" si="18"/>
        <v>1.03814977754723</v>
      </c>
      <c r="O34" s="395">
        <f t="shared" si="18"/>
        <v>1.0432255904815</v>
      </c>
      <c r="P34" s="395">
        <f>O34</f>
        <v>1.0432255904815</v>
      </c>
      <c r="Q34" s="356"/>
    </row>
    <row r="35" ht="15.6" customHeight="1" spans="1:20">
      <c r="A35" s="97"/>
      <c r="B35" s="394" t="s">
        <v>81</v>
      </c>
      <c r="C35" s="9"/>
      <c r="D35" s="398">
        <f t="shared" ref="D35:P35" si="19">(D31-D33)/D31</f>
        <v>-0.0711669257246355</v>
      </c>
      <c r="E35" s="398">
        <f t="shared" si="19"/>
        <v>-0.115501743504799</v>
      </c>
      <c r="F35" s="398">
        <f t="shared" si="19"/>
        <v>-0.269235121429147</v>
      </c>
      <c r="G35" s="398">
        <f t="shared" si="19"/>
        <v>-0.126493595939818</v>
      </c>
      <c r="H35" s="398">
        <f t="shared" si="19"/>
        <v>-0.208084081074141</v>
      </c>
      <c r="I35" s="398">
        <f t="shared" si="19"/>
        <v>-0.0361074019919934</v>
      </c>
      <c r="J35" s="398">
        <f t="shared" si="19"/>
        <v>-0.0349383796391029</v>
      </c>
      <c r="K35" s="398">
        <f t="shared" si="19"/>
        <v>-0.0201026996982671</v>
      </c>
      <c r="L35" s="398">
        <f t="shared" si="19"/>
        <v>0.0354195689563709</v>
      </c>
      <c r="M35" s="398">
        <f t="shared" si="19"/>
        <v>0.0680489907149209</v>
      </c>
      <c r="N35" s="398">
        <f t="shared" si="19"/>
        <v>0.098892602483459</v>
      </c>
      <c r="O35" s="398">
        <f t="shared" si="19"/>
        <v>0.0774626996328639</v>
      </c>
      <c r="P35" s="398">
        <f t="shared" si="19"/>
        <v>0.0774626996328639</v>
      </c>
      <c r="Q35" s="356"/>
    </row>
    <row r="36" ht="15.6" hidden="1" customHeight="1" spans="1:20">
      <c r="A36" s="97"/>
      <c r="B36" s="394" t="s">
        <v>82</v>
      </c>
      <c r="C36" s="9"/>
      <c r="D36" s="370">
        <f t="shared" ref="D36:O36" si="20">D43</f>
        <v>1778.21801081394</v>
      </c>
      <c r="E36" s="370">
        <f t="shared" si="20"/>
        <v>3527.77023081394</v>
      </c>
      <c r="F36" s="370">
        <f t="shared" si="20"/>
        <v>5240.77023081394</v>
      </c>
      <c r="G36" s="370">
        <f t="shared" si="20"/>
        <v>6141.54859081394</v>
      </c>
      <c r="H36" s="370">
        <f t="shared" si="20"/>
        <v>7967.54859081394</v>
      </c>
      <c r="I36" s="370">
        <f t="shared" si="20"/>
        <v>9406.13207180331</v>
      </c>
      <c r="J36" s="370">
        <f t="shared" si="20"/>
        <v>11070.0868937327</v>
      </c>
      <c r="K36" s="370">
        <f t="shared" si="20"/>
        <v>12722.7227484011</v>
      </c>
      <c r="L36" s="370">
        <f t="shared" si="20"/>
        <v>14538.9244973835</v>
      </c>
      <c r="M36" s="370">
        <f t="shared" si="20"/>
        <v>16303.1187377442</v>
      </c>
      <c r="N36" s="370">
        <f t="shared" si="20"/>
        <v>18043.0177689032</v>
      </c>
      <c r="O36" s="370">
        <f t="shared" si="20"/>
        <v>19840.9130723279</v>
      </c>
      <c r="P36" s="401"/>
      <c r="Q36" s="356"/>
    </row>
    <row r="37" s="356" customFormat="1" ht="15.6" customHeight="1" spans="1:20">
      <c r="A37" s="97"/>
      <c r="B37" s="390" t="s">
        <v>83</v>
      </c>
      <c r="C37" s="374" t="s">
        <v>17</v>
      </c>
      <c r="D37" s="402">
        <v>1702.48878577778</v>
      </c>
      <c r="E37" s="402">
        <v>1623.699562</v>
      </c>
      <c r="F37" s="402">
        <v>1825.846172</v>
      </c>
      <c r="G37" s="402">
        <v>1591.59675947</v>
      </c>
      <c r="H37" s="402">
        <v>1866.98700931903</v>
      </c>
      <c r="I37" s="402">
        <v>1737.90001</v>
      </c>
      <c r="J37" s="402">
        <v>1637.4123</v>
      </c>
      <c r="K37" s="402">
        <v>1533.5455277507</v>
      </c>
      <c r="L37" s="402">
        <v>1597.85532</v>
      </c>
      <c r="M37" s="402">
        <v>1443.0898</v>
      </c>
      <c r="N37" s="402">
        <v>1758.5060736739</v>
      </c>
      <c r="O37" s="402">
        <v>1502.30284</v>
      </c>
      <c r="P37" s="402">
        <v>19821.2301599914</v>
      </c>
    </row>
    <row r="38" s="356" customFormat="1" ht="15.6" customHeight="1" spans="1:20">
      <c r="A38" s="97"/>
      <c r="B38" s="97"/>
      <c r="C38" s="377" t="s">
        <v>18</v>
      </c>
      <c r="D38" s="403">
        <v>1838.25562589263</v>
      </c>
      <c r="E38" s="403">
        <v>1852.39235597551</v>
      </c>
      <c r="F38" s="403">
        <v>1892.6678110528</v>
      </c>
      <c r="G38" s="403">
        <v>1849.66731083101</v>
      </c>
      <c r="H38" s="403">
        <v>1928.86884185175</v>
      </c>
      <c r="I38" s="403">
        <v>1870.43255354125</v>
      </c>
      <c r="J38" s="403">
        <v>1859.23509922568</v>
      </c>
      <c r="K38" s="403">
        <v>1842.16734103215</v>
      </c>
      <c r="L38" s="403">
        <v>1948.68678955627</v>
      </c>
      <c r="M38" s="403">
        <v>1894.92463260729</v>
      </c>
      <c r="N38" s="403">
        <v>1861.96276515168</v>
      </c>
      <c r="O38" s="403">
        <v>1947.15049037351</v>
      </c>
      <c r="P38" s="403">
        <v>22586.4116170915</v>
      </c>
    </row>
    <row r="39" s="356" customFormat="1" ht="15.6" customHeight="1" spans="1:20">
      <c r="A39" s="97"/>
      <c r="B39" s="97"/>
      <c r="C39" s="380" t="s">
        <v>19</v>
      </c>
      <c r="D39" s="404">
        <v>1778.21801081394</v>
      </c>
      <c r="E39" s="404">
        <v>1749.55222</v>
      </c>
      <c r="F39" s="404">
        <v>1713</v>
      </c>
      <c r="G39" s="405">
        <v>900.77836</v>
      </c>
      <c r="H39" s="405">
        <v>1826</v>
      </c>
      <c r="I39" s="405">
        <f>洗碗机6月!I237</f>
        <v>1438.58348098937</v>
      </c>
      <c r="J39" s="405">
        <v>1663.95482192936</v>
      </c>
      <c r="K39" s="405">
        <v>1652.63585466844</v>
      </c>
      <c r="L39" s="405">
        <v>1816.20174898241</v>
      </c>
      <c r="M39" s="405">
        <v>1764.1942403607</v>
      </c>
      <c r="N39" s="405">
        <v>1739.89903115901</v>
      </c>
      <c r="O39" s="405">
        <v>1797.89530342467</v>
      </c>
      <c r="P39" s="405">
        <v>21453.7702308139</v>
      </c>
      <c r="Q39" s="358"/>
    </row>
    <row r="40" s="356" customFormat="1" ht="15.6" hidden="1" customHeight="1" spans="1:20">
      <c r="A40" s="97"/>
      <c r="B40" s="97"/>
      <c r="C40" s="380" t="s">
        <v>84</v>
      </c>
      <c r="D40" s="393">
        <v>111.769737194958</v>
      </c>
      <c r="E40" s="393">
        <v>111.769737194958</v>
      </c>
      <c r="F40" s="393">
        <v>111.769737194958</v>
      </c>
      <c r="G40" s="393">
        <v>48.3848887101099</v>
      </c>
      <c r="H40" s="393">
        <v>48.3848887101099</v>
      </c>
      <c r="I40" s="393">
        <v>48.3848887101099</v>
      </c>
      <c r="J40" s="393">
        <v>45.3682220434433</v>
      </c>
      <c r="K40" s="393">
        <v>45.3682220434433</v>
      </c>
      <c r="L40" s="393">
        <v>51.7432220434433</v>
      </c>
      <c r="M40" s="393">
        <v>77.2765553767766</v>
      </c>
      <c r="N40" s="393">
        <v>77.2765553767766</v>
      </c>
      <c r="O40" s="393">
        <v>68.9220099222312</v>
      </c>
      <c r="P40" s="393"/>
      <c r="Q40" s="358"/>
    </row>
    <row r="41" s="356" customFormat="1" ht="15.6" customHeight="1" spans="1:20">
      <c r="A41" s="97"/>
      <c r="B41" s="390" t="s">
        <v>85</v>
      </c>
      <c r="C41" s="374" t="s">
        <v>17</v>
      </c>
      <c r="D41" s="402">
        <f>D37</f>
        <v>1702.48878577778</v>
      </c>
      <c r="E41" s="402">
        <f t="shared" ref="E41:O41" si="21">D41+E37</f>
        <v>3326.18834777778</v>
      </c>
      <c r="F41" s="402">
        <f t="shared" si="21"/>
        <v>5152.03451977778</v>
      </c>
      <c r="G41" s="402">
        <f t="shared" si="21"/>
        <v>6743.63127924778</v>
      </c>
      <c r="H41" s="402">
        <f t="shared" si="21"/>
        <v>8610.61828856681</v>
      </c>
      <c r="I41" s="402">
        <f t="shared" si="21"/>
        <v>10348.5182985668</v>
      </c>
      <c r="J41" s="402">
        <f t="shared" si="21"/>
        <v>11985.9305985668</v>
      </c>
      <c r="K41" s="402">
        <f t="shared" si="21"/>
        <v>13519.4761263175</v>
      </c>
      <c r="L41" s="402">
        <f t="shared" si="21"/>
        <v>15117.3314463175</v>
      </c>
      <c r="M41" s="402">
        <f t="shared" si="21"/>
        <v>16560.4212463175</v>
      </c>
      <c r="N41" s="402">
        <f t="shared" si="21"/>
        <v>18318.9273199914</v>
      </c>
      <c r="O41" s="402">
        <f t="shared" si="21"/>
        <v>19821.2301599914</v>
      </c>
      <c r="P41" s="402">
        <f>O41</f>
        <v>19821.2301599914</v>
      </c>
      <c r="Q41" s="358"/>
    </row>
    <row r="42" s="356" customFormat="1" ht="15.6" customHeight="1" spans="1:20">
      <c r="A42" s="97"/>
      <c r="B42" s="97"/>
      <c r="C42" s="377" t="s">
        <v>18</v>
      </c>
      <c r="D42" s="403">
        <f>D38</f>
        <v>1838.25562589263</v>
      </c>
      <c r="E42" s="403">
        <f t="shared" ref="E42:O42" si="22">D42+E38</f>
        <v>3690.64798186814</v>
      </c>
      <c r="F42" s="403">
        <f t="shared" si="22"/>
        <v>5583.31579292094</v>
      </c>
      <c r="G42" s="403">
        <f t="shared" si="22"/>
        <v>7432.98310375195</v>
      </c>
      <c r="H42" s="403">
        <f t="shared" si="22"/>
        <v>9361.8519456037</v>
      </c>
      <c r="I42" s="403">
        <f t="shared" si="22"/>
        <v>11232.2844991449</v>
      </c>
      <c r="J42" s="403">
        <f t="shared" si="22"/>
        <v>13091.5195983706</v>
      </c>
      <c r="K42" s="403">
        <f t="shared" si="22"/>
        <v>14933.6869394028</v>
      </c>
      <c r="L42" s="403">
        <f t="shared" si="22"/>
        <v>16882.373728959</v>
      </c>
      <c r="M42" s="403">
        <f t="shared" si="22"/>
        <v>18777.2983615663</v>
      </c>
      <c r="N42" s="403">
        <f t="shared" si="22"/>
        <v>20639.261126718</v>
      </c>
      <c r="O42" s="403">
        <f t="shared" si="22"/>
        <v>22586.4116170915</v>
      </c>
      <c r="P42" s="403">
        <f>O42</f>
        <v>22586.4116170915</v>
      </c>
      <c r="Q42" s="361"/>
    </row>
    <row r="43" s="356" customFormat="1" ht="15.6" customHeight="1" spans="1:20">
      <c r="A43" s="97"/>
      <c r="B43" s="97"/>
      <c r="C43" s="380" t="s">
        <v>19</v>
      </c>
      <c r="D43" s="405">
        <f>D39</f>
        <v>1778.21801081394</v>
      </c>
      <c r="E43" s="405">
        <f t="shared" ref="E43:O43" si="23">D43+E39</f>
        <v>3527.77023081394</v>
      </c>
      <c r="F43" s="405">
        <f t="shared" si="23"/>
        <v>5240.77023081394</v>
      </c>
      <c r="G43" s="405">
        <f t="shared" si="23"/>
        <v>6141.54859081394</v>
      </c>
      <c r="H43" s="405">
        <f t="shared" si="23"/>
        <v>7967.54859081394</v>
      </c>
      <c r="I43" s="405">
        <f t="shared" si="23"/>
        <v>9406.13207180331</v>
      </c>
      <c r="J43" s="405">
        <f t="shared" si="23"/>
        <v>11070.0868937327</v>
      </c>
      <c r="K43" s="405">
        <f t="shared" si="23"/>
        <v>12722.7227484011</v>
      </c>
      <c r="L43" s="405">
        <f t="shared" si="23"/>
        <v>14538.9244973835</v>
      </c>
      <c r="M43" s="405">
        <f t="shared" si="23"/>
        <v>16303.1187377442</v>
      </c>
      <c r="N43" s="405">
        <f t="shared" si="23"/>
        <v>18043.0177689032</v>
      </c>
      <c r="O43" s="405">
        <f t="shared" si="23"/>
        <v>19840.9130723279</v>
      </c>
      <c r="P43" s="405">
        <f>O43</f>
        <v>19840.9130723279</v>
      </c>
      <c r="Q43" s="361"/>
    </row>
    <row r="44" s="356" customFormat="1" ht="92.4" hidden="1" customHeight="1" outlineLevel="1" spans="1:20">
      <c r="A44" s="97"/>
      <c r="B44" s="394" t="s">
        <v>86</v>
      </c>
      <c r="C44" s="394" t="s">
        <v>87</v>
      </c>
      <c r="D44" s="406" t="s">
        <v>88</v>
      </c>
      <c r="E44" s="406" t="s">
        <v>88</v>
      </c>
      <c r="F44" s="406" t="s">
        <v>88</v>
      </c>
      <c r="G44" s="406" t="s">
        <v>89</v>
      </c>
      <c r="H44" s="406" t="s">
        <v>90</v>
      </c>
      <c r="I44" s="406" t="s">
        <v>91</v>
      </c>
      <c r="J44" s="406" t="s">
        <v>92</v>
      </c>
      <c r="K44" s="406" t="s">
        <v>93</v>
      </c>
      <c r="L44" s="406" t="s">
        <v>94</v>
      </c>
      <c r="M44" s="406" t="s">
        <v>95</v>
      </c>
      <c r="N44" s="406" t="s">
        <v>95</v>
      </c>
      <c r="O44" s="406" t="s">
        <v>96</v>
      </c>
      <c r="P44" s="394" t="s">
        <v>2</v>
      </c>
      <c r="Q44" s="361"/>
    </row>
    <row r="45" s="356" customFormat="1" ht="15.6" hidden="1" customHeight="1" outlineLevel="1" spans="1:20">
      <c r="A45" s="97"/>
      <c r="B45" s="49"/>
      <c r="C45" s="394" t="s">
        <v>97</v>
      </c>
      <c r="D45" s="393">
        <v>115.152718658454</v>
      </c>
      <c r="E45" s="393">
        <v>115.152718658454</v>
      </c>
      <c r="F45" s="393">
        <v>115.152718658454</v>
      </c>
      <c r="G45" s="393">
        <v>55.3286488240479</v>
      </c>
      <c r="H45" s="393">
        <v>57.5991188486589</v>
      </c>
      <c r="I45" s="393">
        <v>59.5585348601179</v>
      </c>
      <c r="J45" s="393">
        <v>63.2325024117404</v>
      </c>
      <c r="K45" s="393">
        <v>66.0208504943363</v>
      </c>
      <c r="L45" s="393">
        <v>72.3958504943363</v>
      </c>
      <c r="M45" s="393">
        <v>97.9291838276696</v>
      </c>
      <c r="N45" s="393">
        <v>97.9291838276696</v>
      </c>
      <c r="O45" s="393">
        <v>88.6263620556463</v>
      </c>
      <c r="P45" s="393">
        <f>SUM(D45:O45)</f>
        <v>1004.07839161959</v>
      </c>
      <c r="Q45" s="361"/>
    </row>
    <row r="46" s="356" customFormat="1" ht="149.4" hidden="1" customHeight="1" outlineLevel="1" spans="1:20">
      <c r="A46" s="97"/>
      <c r="B46" s="394" t="s">
        <v>98</v>
      </c>
      <c r="C46" s="394" t="s">
        <v>87</v>
      </c>
      <c r="D46" s="407" t="s">
        <v>99</v>
      </c>
      <c r="E46" s="407" t="s">
        <v>100</v>
      </c>
      <c r="F46" s="407" t="s">
        <v>101</v>
      </c>
      <c r="G46" s="407" t="s">
        <v>102</v>
      </c>
      <c r="H46" s="407" t="s">
        <v>103</v>
      </c>
      <c r="I46" s="407" t="s">
        <v>104</v>
      </c>
      <c r="J46" s="407" t="s">
        <v>105</v>
      </c>
      <c r="K46" s="407" t="s">
        <v>106</v>
      </c>
      <c r="L46" s="407" t="s">
        <v>107</v>
      </c>
      <c r="M46" s="407" t="s">
        <v>108</v>
      </c>
      <c r="N46" s="407" t="s">
        <v>108</v>
      </c>
      <c r="O46" s="407" t="s">
        <v>109</v>
      </c>
      <c r="P46" s="394" t="s">
        <v>2</v>
      </c>
      <c r="Q46" s="361"/>
    </row>
    <row r="47" s="356" customFormat="1" ht="78.9" hidden="1" customHeight="1" outlineLevel="1" spans="1:20">
      <c r="A47" s="49"/>
      <c r="B47" s="49"/>
      <c r="C47" s="394" t="s">
        <v>97</v>
      </c>
      <c r="D47" s="393" t="e">
        <f>#REF!</f>
        <v>#REF!</v>
      </c>
      <c r="E47" s="393" t="e">
        <f>#REF!</f>
        <v>#REF!</v>
      </c>
      <c r="F47" s="393" t="e">
        <f>#REF!</f>
        <v>#REF!</v>
      </c>
      <c r="G47" s="393" t="e">
        <f>#REF!</f>
        <v>#REF!</v>
      </c>
      <c r="H47" s="393" t="e">
        <f>#REF!</f>
        <v>#REF!</v>
      </c>
      <c r="I47" s="393" t="e">
        <f>#REF!</f>
        <v>#REF!</v>
      </c>
      <c r="J47" s="393" t="e">
        <f>#REF!</f>
        <v>#REF!</v>
      </c>
      <c r="K47" s="393" t="e">
        <f>#REF!</f>
        <v>#REF!</v>
      </c>
      <c r="L47" s="393" t="e">
        <f>#REF!</f>
        <v>#REF!</v>
      </c>
      <c r="M47" s="393" t="e">
        <f>#REF!</f>
        <v>#REF!</v>
      </c>
      <c r="N47" s="393" t="e">
        <f>#REF!</f>
        <v>#REF!</v>
      </c>
      <c r="O47" s="393" t="e">
        <f>#REF!</f>
        <v>#REF!</v>
      </c>
      <c r="P47" s="393" t="e">
        <f>SUM(D47:O47)</f>
        <v>#REF!</v>
      </c>
      <c r="Q47" s="361"/>
    </row>
    <row r="48" s="356" customFormat="1" ht="15.6" customHeight="1" collapsed="1" spans="1:20">
      <c r="A48" s="365" t="s">
        <v>110</v>
      </c>
      <c r="B48" s="390" t="s">
        <v>111</v>
      </c>
      <c r="C48" s="374" t="s">
        <v>17</v>
      </c>
      <c r="D48" s="402">
        <v>48570</v>
      </c>
      <c r="E48" s="402">
        <v>46039</v>
      </c>
      <c r="F48" s="402">
        <v>46330</v>
      </c>
      <c r="G48" s="402">
        <v>49360</v>
      </c>
      <c r="H48" s="402">
        <v>53704</v>
      </c>
      <c r="I48" s="402">
        <v>29664</v>
      </c>
      <c r="J48" s="402">
        <v>41857</v>
      </c>
      <c r="K48" s="402">
        <v>31977</v>
      </c>
      <c r="L48" s="402">
        <v>28268</v>
      </c>
      <c r="M48" s="402">
        <v>26211</v>
      </c>
      <c r="N48" s="402">
        <v>34024</v>
      </c>
      <c r="O48" s="408">
        <v>42093</v>
      </c>
      <c r="P48" s="402">
        <v>478097</v>
      </c>
      <c r="Q48" s="361"/>
      <c r="R48" s="409"/>
      <c r="S48" s="409"/>
      <c r="T48" s="409"/>
    </row>
    <row r="49" s="356" customFormat="1" ht="15.6" customHeight="1" spans="1:17">
      <c r="A49" s="97"/>
      <c r="B49" s="97"/>
      <c r="C49" s="377" t="s">
        <v>18</v>
      </c>
      <c r="D49" s="410">
        <v>50463</v>
      </c>
      <c r="E49" s="410">
        <v>50450</v>
      </c>
      <c r="F49" s="410">
        <v>50440</v>
      </c>
      <c r="G49" s="410">
        <v>48050</v>
      </c>
      <c r="H49" s="410">
        <v>36788</v>
      </c>
      <c r="I49" s="410">
        <v>53265</v>
      </c>
      <c r="J49" s="410">
        <v>42049</v>
      </c>
      <c r="K49" s="410">
        <v>39150</v>
      </c>
      <c r="L49" s="410">
        <v>53732</v>
      </c>
      <c r="M49" s="410">
        <v>48548</v>
      </c>
      <c r="N49" s="410">
        <v>51408</v>
      </c>
      <c r="O49" s="410">
        <v>40676</v>
      </c>
      <c r="P49" s="403">
        <v>565019</v>
      </c>
      <c r="Q49" s="361"/>
    </row>
    <row r="50" s="356" customFormat="1" ht="15.6" customHeight="1" spans="1:17">
      <c r="A50" s="97"/>
      <c r="B50" s="97"/>
      <c r="C50" s="380" t="s">
        <v>19</v>
      </c>
      <c r="D50" s="404">
        <v>47360</v>
      </c>
      <c r="E50" s="404">
        <v>42593</v>
      </c>
      <c r="F50" s="404">
        <v>23002</v>
      </c>
      <c r="G50" s="405">
        <v>40893</v>
      </c>
      <c r="H50" s="405">
        <v>33043</v>
      </c>
      <c r="I50" s="405">
        <f>洗碗机6月!E4</f>
        <v>53186</v>
      </c>
      <c r="J50" s="405">
        <v>41500</v>
      </c>
      <c r="K50" s="405">
        <v>39000.001</v>
      </c>
      <c r="L50" s="405">
        <v>54085</v>
      </c>
      <c r="M50" s="405">
        <v>49968</v>
      </c>
      <c r="N50" s="405">
        <v>51936</v>
      </c>
      <c r="O50" s="405">
        <v>42190</v>
      </c>
      <c r="P50" s="405">
        <f>SUM(D50:O50)</f>
        <v>518756.001</v>
      </c>
      <c r="Q50" s="361"/>
    </row>
    <row r="51" s="356" customFormat="1" ht="15.6" customHeight="1" spans="1:17">
      <c r="A51" s="97"/>
      <c r="B51" s="97"/>
      <c r="C51" s="411" t="s">
        <v>112</v>
      </c>
      <c r="D51" s="412">
        <f t="shared" ref="D51:P51" si="24">(D50-D48)/D48</f>
        <v>-0.0249124974263949</v>
      </c>
      <c r="E51" s="412">
        <f t="shared" si="24"/>
        <v>-0.0748495840483069</v>
      </c>
      <c r="F51" s="412">
        <f t="shared" si="24"/>
        <v>-0.50351823872221</v>
      </c>
      <c r="G51" s="412">
        <f t="shared" si="24"/>
        <v>-0.171535656401945</v>
      </c>
      <c r="H51" s="412">
        <f t="shared" si="24"/>
        <v>-0.38471994637271</v>
      </c>
      <c r="I51" s="412">
        <f t="shared" si="24"/>
        <v>0.792947680690399</v>
      </c>
      <c r="J51" s="412">
        <f t="shared" si="24"/>
        <v>-0.00852903934825716</v>
      </c>
      <c r="K51" s="412">
        <f t="shared" si="24"/>
        <v>0.219626637895988</v>
      </c>
      <c r="L51" s="412">
        <f t="shared" si="24"/>
        <v>0.913294184236593</v>
      </c>
      <c r="M51" s="412">
        <f t="shared" si="24"/>
        <v>0.906375185990615</v>
      </c>
      <c r="N51" s="412">
        <f t="shared" si="24"/>
        <v>0.52645191629438</v>
      </c>
      <c r="O51" s="412">
        <f t="shared" si="24"/>
        <v>0.00230442116266363</v>
      </c>
      <c r="P51" s="412">
        <f t="shared" si="24"/>
        <v>0.0850434137842321</v>
      </c>
      <c r="Q51" s="361"/>
    </row>
    <row r="52" s="356" customFormat="1" ht="15.6" hidden="1" customHeight="1" spans="1:17">
      <c r="A52" s="97"/>
      <c r="B52" s="390" t="s">
        <v>111</v>
      </c>
      <c r="C52" s="374" t="s">
        <v>17</v>
      </c>
      <c r="D52" s="402">
        <v>48571</v>
      </c>
      <c r="E52" s="402">
        <v>46033</v>
      </c>
      <c r="F52" s="402">
        <v>46337</v>
      </c>
      <c r="G52" s="402">
        <v>49363</v>
      </c>
      <c r="H52" s="402">
        <v>53704</v>
      </c>
      <c r="I52" s="402">
        <v>29664</v>
      </c>
      <c r="J52" s="402">
        <v>41857</v>
      </c>
      <c r="K52" s="402">
        <v>31977</v>
      </c>
      <c r="L52" s="402">
        <v>28268</v>
      </c>
      <c r="M52" s="402">
        <v>26211</v>
      </c>
      <c r="N52" s="402">
        <v>34024</v>
      </c>
      <c r="O52" s="408">
        <v>42093</v>
      </c>
      <c r="P52" s="402">
        <f>SUM(D52:O52)</f>
        <v>478102</v>
      </c>
      <c r="Q52" s="361"/>
    </row>
    <row r="53" s="356" customFormat="1" ht="15.6" hidden="1" customHeight="1" spans="1:17">
      <c r="A53" s="97"/>
      <c r="B53" s="97"/>
      <c r="C53" s="377" t="s">
        <v>18</v>
      </c>
      <c r="D53" s="410">
        <v>50463</v>
      </c>
      <c r="E53" s="410">
        <v>50446</v>
      </c>
      <c r="F53" s="410">
        <v>50440</v>
      </c>
      <c r="G53" s="410">
        <v>48050</v>
      </c>
      <c r="H53" s="410">
        <v>36788</v>
      </c>
      <c r="I53" s="410">
        <v>53265</v>
      </c>
      <c r="J53" s="410">
        <v>42049</v>
      </c>
      <c r="K53" s="410">
        <v>39150</v>
      </c>
      <c r="L53" s="410">
        <v>53732</v>
      </c>
      <c r="M53" s="410">
        <v>48548</v>
      </c>
      <c r="N53" s="410">
        <v>51408</v>
      </c>
      <c r="O53" s="410">
        <v>40676</v>
      </c>
      <c r="P53" s="403">
        <f>SUM(D53:O53)</f>
        <v>565015</v>
      </c>
      <c r="Q53" s="361"/>
    </row>
    <row r="54" s="356" customFormat="1" ht="15.6" hidden="1" customHeight="1" spans="1:17">
      <c r="A54" s="97"/>
      <c r="B54" s="97"/>
      <c r="C54" s="380" t="s">
        <v>19</v>
      </c>
      <c r="D54" s="413">
        <v>47360</v>
      </c>
      <c r="E54" s="413">
        <v>42593</v>
      </c>
      <c r="F54" s="413">
        <v>23500</v>
      </c>
      <c r="G54" s="405">
        <v>48050</v>
      </c>
      <c r="H54" s="405">
        <v>36788</v>
      </c>
      <c r="I54" s="405">
        <v>53265</v>
      </c>
      <c r="J54" s="405">
        <v>42049</v>
      </c>
      <c r="K54" s="405">
        <v>39150</v>
      </c>
      <c r="L54" s="405">
        <v>53732</v>
      </c>
      <c r="M54" s="405">
        <v>48548</v>
      </c>
      <c r="N54" s="405">
        <v>51408</v>
      </c>
      <c r="O54" s="405">
        <v>40676</v>
      </c>
      <c r="P54" s="405">
        <f>SUM(D54:O54)</f>
        <v>527119</v>
      </c>
      <c r="Q54" s="361"/>
    </row>
    <row r="55" s="356" customFormat="1" ht="15.6" hidden="1" customHeight="1" spans="1:17">
      <c r="A55" s="97"/>
      <c r="B55" s="97"/>
      <c r="C55" s="411" t="s">
        <v>112</v>
      </c>
      <c r="D55" s="412">
        <f t="shared" ref="D55:P55" si="25">(D54-D52)/D52</f>
        <v>-0.0249325729344671</v>
      </c>
      <c r="E55" s="412">
        <f t="shared" si="25"/>
        <v>-0.0747289987617579</v>
      </c>
      <c r="F55" s="412">
        <f t="shared" si="25"/>
        <v>-0.492845889893606</v>
      </c>
      <c r="G55" s="412">
        <f t="shared" si="25"/>
        <v>-0.0265988695986873</v>
      </c>
      <c r="H55" s="412">
        <f t="shared" si="25"/>
        <v>-0.31498584835394</v>
      </c>
      <c r="I55" s="412">
        <f t="shared" si="25"/>
        <v>0.795610841423948</v>
      </c>
      <c r="J55" s="412">
        <f t="shared" si="25"/>
        <v>0.00458704637217192</v>
      </c>
      <c r="K55" s="412">
        <f t="shared" si="25"/>
        <v>0.224317478187447</v>
      </c>
      <c r="L55" s="412">
        <f t="shared" si="25"/>
        <v>0.900806565728032</v>
      </c>
      <c r="M55" s="412">
        <f t="shared" si="25"/>
        <v>0.852199458242722</v>
      </c>
      <c r="N55" s="412">
        <f t="shared" si="25"/>
        <v>0.510933458735011</v>
      </c>
      <c r="O55" s="412">
        <f t="shared" si="25"/>
        <v>-0.0336635545102511</v>
      </c>
      <c r="P55" s="412">
        <f t="shared" si="25"/>
        <v>0.102524147566837</v>
      </c>
      <c r="Q55" s="361"/>
    </row>
    <row r="56" s="356" customFormat="1" ht="15" customHeight="1" spans="1:17">
      <c r="A56" s="97"/>
      <c r="B56" s="390" t="s">
        <v>113</v>
      </c>
      <c r="C56" s="374" t="s">
        <v>17</v>
      </c>
      <c r="D56" s="402">
        <f>D48</f>
        <v>48570</v>
      </c>
      <c r="E56" s="402">
        <f t="shared" ref="E56:O56" si="26">D56+E48</f>
        <v>94609</v>
      </c>
      <c r="F56" s="402">
        <f t="shared" si="26"/>
        <v>140939</v>
      </c>
      <c r="G56" s="402">
        <f t="shared" si="26"/>
        <v>190299</v>
      </c>
      <c r="H56" s="402">
        <f t="shared" si="26"/>
        <v>244003</v>
      </c>
      <c r="I56" s="402">
        <f t="shared" si="26"/>
        <v>273667</v>
      </c>
      <c r="J56" s="402">
        <f t="shared" si="26"/>
        <v>315524</v>
      </c>
      <c r="K56" s="402">
        <f t="shared" si="26"/>
        <v>347501</v>
      </c>
      <c r="L56" s="402">
        <f t="shared" si="26"/>
        <v>375769</v>
      </c>
      <c r="M56" s="402">
        <f t="shared" si="26"/>
        <v>401980</v>
      </c>
      <c r="N56" s="402">
        <f t="shared" si="26"/>
        <v>436004</v>
      </c>
      <c r="O56" s="402">
        <f t="shared" si="26"/>
        <v>478097</v>
      </c>
      <c r="P56" s="402">
        <f>O56</f>
        <v>478097</v>
      </c>
      <c r="Q56" s="361"/>
    </row>
    <row r="57" s="356" customFormat="1" ht="15.6" customHeight="1" spans="1:17">
      <c r="A57" s="97"/>
      <c r="B57" s="97"/>
      <c r="C57" s="377" t="s">
        <v>18</v>
      </c>
      <c r="D57" s="403">
        <f>D49</f>
        <v>50463</v>
      </c>
      <c r="E57" s="403">
        <f t="shared" ref="E57:O57" si="27">D57+E49</f>
        <v>100913</v>
      </c>
      <c r="F57" s="403">
        <f t="shared" si="27"/>
        <v>151353</v>
      </c>
      <c r="G57" s="403">
        <f t="shared" si="27"/>
        <v>199403</v>
      </c>
      <c r="H57" s="403">
        <f t="shared" si="27"/>
        <v>236191</v>
      </c>
      <c r="I57" s="403">
        <f t="shared" si="27"/>
        <v>289456</v>
      </c>
      <c r="J57" s="403">
        <f t="shared" si="27"/>
        <v>331505</v>
      </c>
      <c r="K57" s="403">
        <f t="shared" si="27"/>
        <v>370655</v>
      </c>
      <c r="L57" s="403">
        <f t="shared" si="27"/>
        <v>424387</v>
      </c>
      <c r="M57" s="403">
        <f t="shared" si="27"/>
        <v>472935</v>
      </c>
      <c r="N57" s="403">
        <f t="shared" si="27"/>
        <v>524343</v>
      </c>
      <c r="O57" s="414">
        <f t="shared" si="27"/>
        <v>565019</v>
      </c>
      <c r="P57" s="403">
        <f>O57</f>
        <v>565019</v>
      </c>
      <c r="Q57" s="361"/>
    </row>
    <row r="58" s="356" customFormat="1" ht="15.6" customHeight="1" spans="1:17">
      <c r="A58" s="97"/>
      <c r="B58" s="97"/>
      <c r="C58" s="380" t="s">
        <v>19</v>
      </c>
      <c r="D58" s="405">
        <f>D50</f>
        <v>47360</v>
      </c>
      <c r="E58" s="405">
        <f t="shared" ref="E58:O58" si="28">D58+E50</f>
        <v>89953</v>
      </c>
      <c r="F58" s="405">
        <f t="shared" si="28"/>
        <v>112955</v>
      </c>
      <c r="G58" s="405">
        <f t="shared" si="28"/>
        <v>153848</v>
      </c>
      <c r="H58" s="405">
        <f t="shared" si="28"/>
        <v>186891</v>
      </c>
      <c r="I58" s="405">
        <f t="shared" si="28"/>
        <v>240077</v>
      </c>
      <c r="J58" s="405">
        <f t="shared" si="28"/>
        <v>281577</v>
      </c>
      <c r="K58" s="405">
        <f t="shared" si="28"/>
        <v>320577.001</v>
      </c>
      <c r="L58" s="405">
        <f t="shared" si="28"/>
        <v>374662.001</v>
      </c>
      <c r="M58" s="405">
        <f t="shared" si="28"/>
        <v>424630.001</v>
      </c>
      <c r="N58" s="405">
        <f t="shared" si="28"/>
        <v>476566.001</v>
      </c>
      <c r="O58" s="405">
        <f t="shared" si="28"/>
        <v>518756.001</v>
      </c>
      <c r="P58" s="405">
        <f>O58</f>
        <v>518756.001</v>
      </c>
      <c r="Q58" s="361"/>
    </row>
    <row r="59" s="356" customFormat="1" ht="15.6" customHeight="1" spans="1:17">
      <c r="A59" s="97"/>
      <c r="B59" s="97"/>
      <c r="C59" s="411" t="s">
        <v>112</v>
      </c>
      <c r="D59" s="415">
        <f t="shared" ref="D59:P59" si="29">(D58-D56)/D56</f>
        <v>-0.0249124974263949</v>
      </c>
      <c r="E59" s="415">
        <f t="shared" si="29"/>
        <v>-0.0492130769799913</v>
      </c>
      <c r="F59" s="415">
        <f t="shared" si="29"/>
        <v>-0.198553984347838</v>
      </c>
      <c r="G59" s="415">
        <f t="shared" si="29"/>
        <v>-0.191545935606598</v>
      </c>
      <c r="H59" s="415">
        <f t="shared" si="29"/>
        <v>-0.23406269595046</v>
      </c>
      <c r="I59" s="415">
        <f t="shared" si="29"/>
        <v>-0.122740410791217</v>
      </c>
      <c r="J59" s="415">
        <f t="shared" si="29"/>
        <v>-0.107589280054766</v>
      </c>
      <c r="K59" s="415">
        <f t="shared" si="29"/>
        <v>-0.0774789108520551</v>
      </c>
      <c r="L59" s="416">
        <f t="shared" si="29"/>
        <v>-0.00294595615923616</v>
      </c>
      <c r="M59" s="416">
        <f t="shared" si="29"/>
        <v>0.0563460893576795</v>
      </c>
      <c r="N59" s="416">
        <f t="shared" si="29"/>
        <v>0.0930312588875331</v>
      </c>
      <c r="O59" s="416">
        <f t="shared" si="29"/>
        <v>0.0850434137842321</v>
      </c>
      <c r="P59" s="416">
        <f t="shared" si="29"/>
        <v>0.0850434137842321</v>
      </c>
      <c r="Q59" s="361"/>
    </row>
    <row r="60" s="356" customFormat="1" ht="15.6" hidden="1" customHeight="1" spans="1:17">
      <c r="A60" s="97"/>
      <c r="B60" s="394" t="s">
        <v>114</v>
      </c>
      <c r="C60" s="374" t="s">
        <v>17</v>
      </c>
      <c r="D60" s="402">
        <f>D52</f>
        <v>48571</v>
      </c>
      <c r="E60" s="402">
        <f t="shared" ref="E60:O60" si="30">D60+E52</f>
        <v>94604</v>
      </c>
      <c r="F60" s="402">
        <f t="shared" si="30"/>
        <v>140941</v>
      </c>
      <c r="G60" s="402">
        <f t="shared" si="30"/>
        <v>190304</v>
      </c>
      <c r="H60" s="402">
        <f t="shared" si="30"/>
        <v>244008</v>
      </c>
      <c r="I60" s="402">
        <f t="shared" si="30"/>
        <v>273672</v>
      </c>
      <c r="J60" s="402">
        <f t="shared" si="30"/>
        <v>315529</v>
      </c>
      <c r="K60" s="402">
        <f t="shared" si="30"/>
        <v>347506</v>
      </c>
      <c r="L60" s="402">
        <f t="shared" si="30"/>
        <v>375774</v>
      </c>
      <c r="M60" s="402">
        <f t="shared" si="30"/>
        <v>401985</v>
      </c>
      <c r="N60" s="402">
        <f t="shared" si="30"/>
        <v>436009</v>
      </c>
      <c r="O60" s="402">
        <f t="shared" si="30"/>
        <v>478102</v>
      </c>
      <c r="P60" s="402">
        <f>O60</f>
        <v>478102</v>
      </c>
      <c r="Q60" s="361"/>
    </row>
    <row r="61" s="356" customFormat="1" ht="15.6" hidden="1" customHeight="1" spans="1:17">
      <c r="A61" s="97"/>
      <c r="B61" s="97"/>
      <c r="C61" s="377" t="s">
        <v>18</v>
      </c>
      <c r="D61" s="403">
        <f>D53</f>
        <v>50463</v>
      </c>
      <c r="E61" s="403">
        <f t="shared" ref="E61:O61" si="31">D61+E53</f>
        <v>100909</v>
      </c>
      <c r="F61" s="403">
        <f t="shared" si="31"/>
        <v>151349</v>
      </c>
      <c r="G61" s="403">
        <f t="shared" si="31"/>
        <v>199399</v>
      </c>
      <c r="H61" s="403">
        <f t="shared" si="31"/>
        <v>236187</v>
      </c>
      <c r="I61" s="403">
        <f t="shared" si="31"/>
        <v>289452</v>
      </c>
      <c r="J61" s="403">
        <f t="shared" si="31"/>
        <v>331501</v>
      </c>
      <c r="K61" s="403">
        <f t="shared" si="31"/>
        <v>370651</v>
      </c>
      <c r="L61" s="403">
        <f t="shared" si="31"/>
        <v>424383</v>
      </c>
      <c r="M61" s="403">
        <f t="shared" si="31"/>
        <v>472931</v>
      </c>
      <c r="N61" s="403">
        <f t="shared" si="31"/>
        <v>524339</v>
      </c>
      <c r="O61" s="414">
        <f t="shared" si="31"/>
        <v>565015</v>
      </c>
      <c r="P61" s="403">
        <f>O61</f>
        <v>565015</v>
      </c>
      <c r="Q61" s="361"/>
    </row>
    <row r="62" s="356" customFormat="1" ht="15.6" hidden="1" customHeight="1" spans="1:17">
      <c r="A62" s="97"/>
      <c r="B62" s="97"/>
      <c r="C62" s="380" t="s">
        <v>19</v>
      </c>
      <c r="D62" s="405">
        <f>D54</f>
        <v>47360</v>
      </c>
      <c r="E62" s="405">
        <f t="shared" ref="E62:O62" si="32">D62+E54</f>
        <v>89953</v>
      </c>
      <c r="F62" s="405">
        <f t="shared" si="32"/>
        <v>113453</v>
      </c>
      <c r="G62" s="405">
        <f t="shared" si="32"/>
        <v>161503</v>
      </c>
      <c r="H62" s="405">
        <f t="shared" si="32"/>
        <v>198291</v>
      </c>
      <c r="I62" s="405">
        <f t="shared" si="32"/>
        <v>251556</v>
      </c>
      <c r="J62" s="405">
        <f t="shared" si="32"/>
        <v>293605</v>
      </c>
      <c r="K62" s="405">
        <f t="shared" si="32"/>
        <v>332755</v>
      </c>
      <c r="L62" s="405">
        <f t="shared" si="32"/>
        <v>386487</v>
      </c>
      <c r="M62" s="405">
        <f t="shared" si="32"/>
        <v>435035</v>
      </c>
      <c r="N62" s="405">
        <f t="shared" si="32"/>
        <v>486443</v>
      </c>
      <c r="O62" s="405">
        <f t="shared" si="32"/>
        <v>527119</v>
      </c>
      <c r="P62" s="405">
        <f>O62</f>
        <v>527119</v>
      </c>
      <c r="Q62" s="361"/>
    </row>
    <row r="63" s="356" customFormat="1" ht="15.6" hidden="1" customHeight="1" spans="1:17">
      <c r="A63" s="49"/>
      <c r="B63" s="49"/>
      <c r="C63" s="411" t="s">
        <v>112</v>
      </c>
      <c r="D63" s="412">
        <f t="shared" ref="D63:P63" si="33">(D62-D60)/D60</f>
        <v>-0.0249325729344671</v>
      </c>
      <c r="E63" s="412">
        <f t="shared" si="33"/>
        <v>-0.0491628260961482</v>
      </c>
      <c r="F63" s="412">
        <f t="shared" si="33"/>
        <v>-0.195031963729504</v>
      </c>
      <c r="G63" s="412">
        <f t="shared" si="33"/>
        <v>-0.151342063225156</v>
      </c>
      <c r="H63" s="412">
        <f t="shared" si="33"/>
        <v>-0.187358611193076</v>
      </c>
      <c r="I63" s="412">
        <f t="shared" si="33"/>
        <v>-0.0808120669999123</v>
      </c>
      <c r="J63" s="412">
        <f t="shared" si="33"/>
        <v>-0.0694833121519734</v>
      </c>
      <c r="K63" s="412">
        <f t="shared" si="33"/>
        <v>-0.0424481879449563</v>
      </c>
      <c r="L63" s="412">
        <f t="shared" si="33"/>
        <v>0.0285091570997461</v>
      </c>
      <c r="M63" s="412">
        <f t="shared" si="33"/>
        <v>0.082216998146697</v>
      </c>
      <c r="N63" s="412">
        <f t="shared" si="33"/>
        <v>0.115671924203399</v>
      </c>
      <c r="O63" s="412">
        <f t="shared" si="33"/>
        <v>0.102524147566837</v>
      </c>
      <c r="P63" s="412">
        <f t="shared" si="33"/>
        <v>0.102524147566837</v>
      </c>
      <c r="Q63" s="361"/>
    </row>
    <row r="64" ht="15.6" customHeight="1" spans="1:17">
      <c r="A64" s="417" t="s">
        <v>115</v>
      </c>
      <c r="B64" s="418"/>
      <c r="C64" s="419" t="s">
        <v>17</v>
      </c>
      <c r="D64" s="420">
        <v>22</v>
      </c>
      <c r="E64" s="420">
        <v>20</v>
      </c>
      <c r="F64" s="420">
        <v>20</v>
      </c>
      <c r="G64" s="420">
        <v>21</v>
      </c>
      <c r="H64" s="420">
        <v>21</v>
      </c>
      <c r="I64" s="420">
        <v>12</v>
      </c>
      <c r="J64" s="420">
        <v>19</v>
      </c>
      <c r="K64" s="420">
        <v>21</v>
      </c>
      <c r="L64" s="420">
        <v>22</v>
      </c>
      <c r="M64" s="420">
        <v>21</v>
      </c>
      <c r="N64" s="420">
        <v>20</v>
      </c>
      <c r="O64" s="420">
        <v>18</v>
      </c>
      <c r="P64" s="420">
        <v>237</v>
      </c>
    </row>
    <row r="65" ht="15.6" customHeight="1" spans="1:17">
      <c r="A65" s="86"/>
      <c r="B65" s="185"/>
      <c r="C65" s="380" t="s">
        <v>19</v>
      </c>
      <c r="D65" s="404">
        <v>20</v>
      </c>
      <c r="E65" s="404">
        <v>20</v>
      </c>
      <c r="F65" s="404">
        <v>20</v>
      </c>
      <c r="G65" s="405">
        <v>21</v>
      </c>
      <c r="H65" s="405">
        <v>14</v>
      </c>
      <c r="I65" s="405">
        <f>洗碗机6月!E5</f>
        <v>21</v>
      </c>
      <c r="J65" s="405">
        <v>17</v>
      </c>
      <c r="K65" s="405">
        <v>15</v>
      </c>
      <c r="L65" s="405">
        <v>21</v>
      </c>
      <c r="M65" s="405">
        <v>18</v>
      </c>
      <c r="N65" s="405">
        <v>20</v>
      </c>
      <c r="O65" s="405">
        <v>15</v>
      </c>
      <c r="P65" s="405">
        <f>SUM(D65:O65)</f>
        <v>222</v>
      </c>
    </row>
    <row r="66" ht="15.6" customHeight="1" spans="1:17">
      <c r="A66" s="421" t="s">
        <v>116</v>
      </c>
      <c r="B66" s="418"/>
      <c r="C66" s="374" t="s">
        <v>17</v>
      </c>
      <c r="D66" s="402">
        <v>329.5</v>
      </c>
      <c r="E66" s="402">
        <v>325.5</v>
      </c>
      <c r="F66" s="402">
        <v>334</v>
      </c>
      <c r="G66" s="402">
        <v>334</v>
      </c>
      <c r="H66" s="402">
        <v>341</v>
      </c>
      <c r="I66" s="402">
        <v>356.79</v>
      </c>
      <c r="J66" s="402">
        <v>333.5</v>
      </c>
      <c r="K66" s="402">
        <v>228.33</v>
      </c>
      <c r="L66" s="402">
        <v>227</v>
      </c>
      <c r="M66" s="402">
        <v>227</v>
      </c>
      <c r="N66" s="402">
        <v>284</v>
      </c>
      <c r="O66" s="402">
        <v>344</v>
      </c>
      <c r="P66" s="420">
        <f>AVERAGE(D66:O66)</f>
        <v>305.385</v>
      </c>
    </row>
    <row r="67" ht="15.6" customHeight="1" spans="1:17">
      <c r="A67" s="371"/>
      <c r="B67" s="183"/>
      <c r="C67" s="380" t="s">
        <v>19</v>
      </c>
      <c r="D67" s="422">
        <v>347</v>
      </c>
      <c r="E67" s="422">
        <v>319</v>
      </c>
      <c r="F67" s="422">
        <v>247</v>
      </c>
      <c r="G67" s="422">
        <v>355.5</v>
      </c>
      <c r="H67" s="422">
        <v>358.5</v>
      </c>
      <c r="I67" s="422">
        <v>356.5</v>
      </c>
      <c r="J67" s="422">
        <v>356.5</v>
      </c>
      <c r="K67" s="422">
        <v>363.5</v>
      </c>
      <c r="L67" s="422">
        <v>364.5</v>
      </c>
      <c r="M67" s="422">
        <v>362.5</v>
      </c>
      <c r="N67" s="422">
        <v>363.5</v>
      </c>
      <c r="O67" s="422">
        <v>364.5</v>
      </c>
      <c r="P67" s="422">
        <f>AVERAGE(D67:O67)</f>
        <v>346.541666666667</v>
      </c>
    </row>
    <row r="68" ht="15.6" customHeight="1" spans="1:17">
      <c r="A68" s="421" t="s">
        <v>117</v>
      </c>
      <c r="B68" s="418"/>
      <c r="C68" s="374" t="s">
        <v>17</v>
      </c>
      <c r="D68" s="374">
        <f t="shared" ref="D68:P68" si="34">D52/D64/D66</f>
        <v>6.70037246516761</v>
      </c>
      <c r="E68" s="374">
        <f t="shared" si="34"/>
        <v>7.07112135176651</v>
      </c>
      <c r="F68" s="374">
        <f t="shared" si="34"/>
        <v>6.93667664670659</v>
      </c>
      <c r="G68" s="374">
        <f t="shared" si="34"/>
        <v>7.03778157969775</v>
      </c>
      <c r="H68" s="374">
        <f t="shared" si="34"/>
        <v>7.49951124144673</v>
      </c>
      <c r="I68" s="374">
        <f t="shared" si="34"/>
        <v>6.92844530396031</v>
      </c>
      <c r="J68" s="374">
        <f t="shared" si="34"/>
        <v>6.60569715142429</v>
      </c>
      <c r="K68" s="374">
        <f t="shared" si="34"/>
        <v>6.66891904574207</v>
      </c>
      <c r="L68" s="374">
        <f t="shared" si="34"/>
        <v>5.66039247096516</v>
      </c>
      <c r="M68" s="374">
        <f t="shared" si="34"/>
        <v>5.49842668344871</v>
      </c>
      <c r="N68" s="374">
        <f t="shared" si="34"/>
        <v>5.99014084507042</v>
      </c>
      <c r="O68" s="374">
        <f t="shared" si="34"/>
        <v>6.79796511627907</v>
      </c>
      <c r="P68" s="374">
        <f t="shared" si="34"/>
        <v>6.60578619407514</v>
      </c>
    </row>
    <row r="69" ht="15.6" customHeight="1" spans="1:17">
      <c r="A69" s="371"/>
      <c r="B69" s="183"/>
      <c r="C69" s="380" t="s">
        <v>19</v>
      </c>
      <c r="D69" s="393">
        <f t="shared" ref="D69:P69" si="35">D54/D65/D67</f>
        <v>6.82420749279539</v>
      </c>
      <c r="E69" s="393">
        <f t="shared" si="35"/>
        <v>6.67601880877743</v>
      </c>
      <c r="F69" s="393">
        <f t="shared" si="35"/>
        <v>4.75708502024291</v>
      </c>
      <c r="G69" s="393">
        <f t="shared" si="35"/>
        <v>6.43627352488112</v>
      </c>
      <c r="H69" s="393">
        <f t="shared" si="35"/>
        <v>7.32974696154612</v>
      </c>
      <c r="I69" s="393">
        <f t="shared" si="35"/>
        <v>7.11480665197355</v>
      </c>
      <c r="J69" s="393">
        <f t="shared" si="35"/>
        <v>6.93820641861233</v>
      </c>
      <c r="K69" s="393">
        <f t="shared" si="35"/>
        <v>7.18019257221458</v>
      </c>
      <c r="L69" s="393">
        <f t="shared" si="35"/>
        <v>7.01966163694559</v>
      </c>
      <c r="M69" s="393">
        <f t="shared" si="35"/>
        <v>7.44030651340996</v>
      </c>
      <c r="N69" s="393">
        <f t="shared" si="35"/>
        <v>7.07125171939477</v>
      </c>
      <c r="O69" s="393">
        <f t="shared" si="35"/>
        <v>7.43959762231367</v>
      </c>
      <c r="P69" s="393">
        <f t="shared" si="35"/>
        <v>6.8517299312057</v>
      </c>
    </row>
    <row r="70" ht="15.6" customHeight="1" spans="1:17">
      <c r="A70" s="371"/>
      <c r="B70" s="183"/>
      <c r="C70" s="380" t="s">
        <v>112</v>
      </c>
      <c r="D70" s="423">
        <f t="shared" ref="D70:P70" si="36">(D69/D68)-1</f>
        <v>0.0184818125069233</v>
      </c>
      <c r="E70" s="423">
        <f t="shared" si="36"/>
        <v>-0.055875514410508</v>
      </c>
      <c r="F70" s="423">
        <f t="shared" si="36"/>
        <v>-0.314212660827791</v>
      </c>
      <c r="G70" s="423">
        <f t="shared" si="36"/>
        <v>-0.0854684175695124</v>
      </c>
      <c r="H70" s="423">
        <f t="shared" si="36"/>
        <v>-0.0226367125049947</v>
      </c>
      <c r="I70" s="423">
        <f t="shared" si="36"/>
        <v>0.0268980037854551</v>
      </c>
      <c r="J70" s="423">
        <f t="shared" si="36"/>
        <v>0.0503367410836177</v>
      </c>
      <c r="K70" s="423">
        <f t="shared" si="36"/>
        <v>0.0766651271316519</v>
      </c>
      <c r="L70" s="423">
        <f t="shared" si="36"/>
        <v>0.240136911522083</v>
      </c>
      <c r="M70" s="423">
        <f t="shared" si="36"/>
        <v>0.353170086964453</v>
      </c>
      <c r="N70" s="423">
        <f t="shared" si="36"/>
        <v>0.180481711914012</v>
      </c>
      <c r="O70" s="423">
        <f t="shared" si="36"/>
        <v>0.0943859662501187</v>
      </c>
      <c r="P70" s="423">
        <f t="shared" si="36"/>
        <v>0.0372315618315271</v>
      </c>
    </row>
    <row r="71" s="358" customFormat="1" ht="15.6" hidden="1" customHeight="1" outlineLevel="1" spans="1:17">
      <c r="A71" s="424" t="s">
        <v>118</v>
      </c>
      <c r="B71" s="8"/>
      <c r="C71" s="9"/>
      <c r="D71" s="425">
        <f t="shared" ref="D71:O71" si="37">D25-D26</f>
        <v>-1.1190418270016</v>
      </c>
      <c r="E71" s="425">
        <f t="shared" si="37"/>
        <v>-4.39</v>
      </c>
      <c r="F71" s="425">
        <f t="shared" si="37"/>
        <v>-36.951454972178</v>
      </c>
      <c r="G71" s="425">
        <f t="shared" si="37"/>
        <v>16.4408349443178</v>
      </c>
      <c r="H71" s="425">
        <f t="shared" si="37"/>
        <v>-2.82931457494004</v>
      </c>
      <c r="I71" s="425">
        <f t="shared" si="37"/>
        <v>8.06744143147786</v>
      </c>
      <c r="J71" s="425">
        <f t="shared" si="37"/>
        <v>4.12062021190881</v>
      </c>
      <c r="K71" s="425">
        <f t="shared" si="37"/>
        <v>4.67880554669847</v>
      </c>
      <c r="L71" s="425">
        <f t="shared" si="37"/>
        <v>2.68627558488191</v>
      </c>
      <c r="M71" s="425">
        <f t="shared" si="37"/>
        <v>3.72550043673738</v>
      </c>
      <c r="N71" s="425">
        <f t="shared" si="37"/>
        <v>2.71849073029221</v>
      </c>
      <c r="O71" s="425">
        <f t="shared" si="37"/>
        <v>5.25551098660458</v>
      </c>
      <c r="P71" s="394"/>
      <c r="Q71" s="361"/>
    </row>
    <row r="72" s="358" customFormat="1" ht="15.6" hidden="1" customHeight="1" outlineLevel="1" spans="1:17">
      <c r="A72" s="424" t="s">
        <v>119</v>
      </c>
      <c r="B72" s="8"/>
      <c r="C72" s="9"/>
      <c r="D72" s="425">
        <f t="shared" ref="D72:O72" si="38">D71*D54</f>
        <v>-52997.8209267956</v>
      </c>
      <c r="E72" s="425">
        <f t="shared" si="38"/>
        <v>-186983.27</v>
      </c>
      <c r="F72" s="425">
        <f t="shared" si="38"/>
        <v>-868359.191846183</v>
      </c>
      <c r="G72" s="425">
        <f t="shared" si="38"/>
        <v>789982.11907447</v>
      </c>
      <c r="H72" s="425">
        <f t="shared" si="38"/>
        <v>-104084.824582894</v>
      </c>
      <c r="I72" s="425">
        <f t="shared" si="38"/>
        <v>429712.267847668</v>
      </c>
      <c r="J72" s="425">
        <f t="shared" si="38"/>
        <v>173267.959290554</v>
      </c>
      <c r="K72" s="425">
        <f t="shared" si="38"/>
        <v>183175.237153245</v>
      </c>
      <c r="L72" s="425">
        <f t="shared" si="38"/>
        <v>144338.959726875</v>
      </c>
      <c r="M72" s="425">
        <f t="shared" si="38"/>
        <v>180865.595202727</v>
      </c>
      <c r="N72" s="425">
        <f t="shared" si="38"/>
        <v>139752.171462862</v>
      </c>
      <c r="O72" s="425">
        <f t="shared" si="38"/>
        <v>213773.164891128</v>
      </c>
      <c r="P72" s="394"/>
      <c r="Q72" s="361"/>
    </row>
    <row r="73" s="358" customFormat="1" ht="15.6" hidden="1" customHeight="1" outlineLevel="1" spans="1:17">
      <c r="A73" s="424" t="s">
        <v>120</v>
      </c>
      <c r="B73" s="8"/>
      <c r="C73" s="9"/>
      <c r="D73" s="425">
        <f t="shared" ref="D73:O73" si="39">D32-D33</f>
        <v>-1.1190418270016</v>
      </c>
      <c r="E73" s="425">
        <f t="shared" si="39"/>
        <v>-2.64535524810123</v>
      </c>
      <c r="F73" s="425">
        <f t="shared" si="39"/>
        <v>-9.50761105919281</v>
      </c>
      <c r="G73" s="425">
        <f t="shared" si="39"/>
        <v>-2.64340187447085</v>
      </c>
      <c r="H73" s="425">
        <f t="shared" si="39"/>
        <v>-2.99527616720363</v>
      </c>
      <c r="I73" s="425">
        <f t="shared" si="39"/>
        <v>-0.374838847476909</v>
      </c>
      <c r="J73" s="425">
        <f t="shared" si="39"/>
        <v>0.176568669261172</v>
      </c>
      <c r="K73" s="425">
        <f t="shared" si="39"/>
        <v>0.603043940896164</v>
      </c>
      <c r="L73" s="425">
        <f t="shared" si="39"/>
        <v>0.975168122105153</v>
      </c>
      <c r="M73" s="425">
        <f t="shared" si="39"/>
        <v>1.3100569236286</v>
      </c>
      <c r="N73" s="425">
        <f t="shared" si="39"/>
        <v>1.50165677948132</v>
      </c>
      <c r="O73" s="425">
        <f t="shared" si="39"/>
        <v>1.72794495838745</v>
      </c>
      <c r="P73" s="394"/>
      <c r="Q73" s="361"/>
    </row>
    <row r="74" s="358" customFormat="1" ht="15.6" hidden="1" customHeight="1" outlineLevel="1" spans="1:17">
      <c r="A74" s="424" t="s">
        <v>121</v>
      </c>
      <c r="B74" s="8"/>
      <c r="C74" s="9"/>
      <c r="D74" s="425">
        <f t="shared" ref="D74:O74" si="40">D73*D62</f>
        <v>-52997.8209267959</v>
      </c>
      <c r="E74" s="425">
        <f t="shared" si="40"/>
        <v>-237957.64063245</v>
      </c>
      <c r="F74" s="425">
        <f t="shared" si="40"/>
        <v>-1078666.9974986</v>
      </c>
      <c r="G74" s="425">
        <f t="shared" si="40"/>
        <v>-426917.332932665</v>
      </c>
      <c r="H74" s="425">
        <f t="shared" si="40"/>
        <v>-593936.306470974</v>
      </c>
      <c r="I74" s="425">
        <f t="shared" si="40"/>
        <v>-94292.9611159012</v>
      </c>
      <c r="J74" s="425">
        <f t="shared" si="40"/>
        <v>51841.4441384265</v>
      </c>
      <c r="K74" s="425">
        <f t="shared" si="40"/>
        <v>200665.886552903</v>
      </c>
      <c r="L74" s="425">
        <f t="shared" si="40"/>
        <v>376889.802008054</v>
      </c>
      <c r="M74" s="425">
        <f t="shared" si="40"/>
        <v>569920.613770768</v>
      </c>
      <c r="N74" s="425">
        <f t="shared" si="40"/>
        <v>730470.42878123</v>
      </c>
      <c r="O74" s="425">
        <f t="shared" si="40"/>
        <v>910832.618520236</v>
      </c>
      <c r="P74" s="394"/>
      <c r="Q74" s="361"/>
    </row>
    <row r="75" ht="15.6" hidden="1" customHeight="1" collapsed="1" spans="1:17">
      <c r="A75" s="417" t="s">
        <v>122</v>
      </c>
      <c r="B75" s="418"/>
      <c r="C75" s="374" t="s">
        <v>17</v>
      </c>
      <c r="D75" s="374">
        <v>546.806475777778</v>
      </c>
      <c r="E75" s="374">
        <v>512.30486</v>
      </c>
      <c r="F75" s="374">
        <v>561.50898</v>
      </c>
      <c r="G75" s="374">
        <v>550.63785</v>
      </c>
      <c r="H75" s="374">
        <v>579.548999319035</v>
      </c>
      <c r="I75" s="374">
        <v>564.00175</v>
      </c>
      <c r="J75" s="374">
        <v>578.95374</v>
      </c>
      <c r="K75" s="374">
        <v>577.357147750699</v>
      </c>
      <c r="L75" s="374">
        <v>564.65131</v>
      </c>
      <c r="M75" s="374">
        <v>370.28689</v>
      </c>
      <c r="N75" s="374">
        <v>546.439393673902</v>
      </c>
      <c r="O75" s="374">
        <v>562</v>
      </c>
      <c r="P75" s="374">
        <f>SUM(D75:O75)</f>
        <v>6514.49739652141</v>
      </c>
    </row>
    <row r="76" ht="15.6" hidden="1" customHeight="1" spans="1:17">
      <c r="A76" s="371"/>
      <c r="B76" s="183"/>
      <c r="C76" s="380" t="s">
        <v>19</v>
      </c>
      <c r="D76" s="393">
        <v>577.480375833335</v>
      </c>
      <c r="E76" s="393">
        <v>536.482005833334</v>
      </c>
      <c r="F76" s="393">
        <v>581.859822500002</v>
      </c>
      <c r="G76" s="393">
        <v>568.2313525</v>
      </c>
      <c r="H76" s="393">
        <v>433.31502</v>
      </c>
      <c r="I76" s="393">
        <v>569.226440833335</v>
      </c>
      <c r="J76" s="393">
        <v>599.4040079843</v>
      </c>
      <c r="K76" s="393">
        <v>599.682904650966</v>
      </c>
      <c r="L76" s="393">
        <v>585.579164650967</v>
      </c>
      <c r="M76" s="393">
        <v>601.4358479843</v>
      </c>
      <c r="N76" s="393">
        <v>590.720931317633</v>
      </c>
      <c r="O76" s="393">
        <v>613.631863411828</v>
      </c>
      <c r="P76" s="392">
        <f>SUM(D76:O76)</f>
        <v>6857.0497375</v>
      </c>
    </row>
    <row r="77" ht="15.6" hidden="1" customHeight="1" spans="1:17">
      <c r="A77" s="86"/>
      <c r="B77" s="185"/>
      <c r="C77" s="396" t="s">
        <v>123</v>
      </c>
      <c r="D77" s="426">
        <f t="shared" ref="D77:O77" si="41">D76-D75</f>
        <v>30.6739000555569</v>
      </c>
      <c r="E77" s="426">
        <f t="shared" si="41"/>
        <v>24.1771458333341</v>
      </c>
      <c r="F77" s="426">
        <f t="shared" si="41"/>
        <v>20.350842500002</v>
      </c>
      <c r="G77" s="426">
        <f t="shared" si="41"/>
        <v>17.5935025</v>
      </c>
      <c r="H77" s="426">
        <f t="shared" si="41"/>
        <v>-146.233979319035</v>
      </c>
      <c r="I77" s="426">
        <f t="shared" si="41"/>
        <v>5.22469083333499</v>
      </c>
      <c r="J77" s="426">
        <f t="shared" si="41"/>
        <v>20.4502679843</v>
      </c>
      <c r="K77" s="426">
        <f t="shared" si="41"/>
        <v>22.3257569002669</v>
      </c>
      <c r="L77" s="426">
        <f t="shared" si="41"/>
        <v>20.927854650967</v>
      </c>
      <c r="M77" s="426">
        <f t="shared" si="41"/>
        <v>231.1489579843</v>
      </c>
      <c r="N77" s="426">
        <f t="shared" si="41"/>
        <v>44.281537643731</v>
      </c>
      <c r="O77" s="426">
        <f t="shared" si="41"/>
        <v>51.631863411828</v>
      </c>
      <c r="P77" s="426">
        <f>SUM(D77:O77)</f>
        <v>342.552340978586</v>
      </c>
    </row>
    <row r="78" ht="15.6" customHeight="1" spans="1:17">
      <c r="A78" s="417" t="s">
        <v>124</v>
      </c>
      <c r="B78" s="418"/>
      <c r="C78" s="374" t="s">
        <v>17</v>
      </c>
      <c r="D78" s="402">
        <f t="shared" ref="D78:P78" si="42">D48/D64</f>
        <v>2207.72727272727</v>
      </c>
      <c r="E78" s="402">
        <f t="shared" si="42"/>
        <v>2301.95</v>
      </c>
      <c r="F78" s="402">
        <f t="shared" si="42"/>
        <v>2316.5</v>
      </c>
      <c r="G78" s="402">
        <f t="shared" si="42"/>
        <v>2350.47619047619</v>
      </c>
      <c r="H78" s="402">
        <f t="shared" si="42"/>
        <v>2557.33333333333</v>
      </c>
      <c r="I78" s="402">
        <f t="shared" si="42"/>
        <v>2472</v>
      </c>
      <c r="J78" s="402">
        <f t="shared" si="42"/>
        <v>2203</v>
      </c>
      <c r="K78" s="402">
        <f t="shared" si="42"/>
        <v>1522.71428571429</v>
      </c>
      <c r="L78" s="402">
        <f t="shared" si="42"/>
        <v>1284.90909090909</v>
      </c>
      <c r="M78" s="402">
        <f t="shared" si="42"/>
        <v>1248.14285714286</v>
      </c>
      <c r="N78" s="402">
        <f t="shared" si="42"/>
        <v>1701.2</v>
      </c>
      <c r="O78" s="402">
        <f t="shared" si="42"/>
        <v>2338.5</v>
      </c>
      <c r="P78" s="402">
        <f t="shared" si="42"/>
        <v>2017.28691983122</v>
      </c>
    </row>
    <row r="79" ht="15.6" customHeight="1" spans="1:17">
      <c r="A79" s="86"/>
      <c r="B79" s="185"/>
      <c r="C79" s="380" t="s">
        <v>19</v>
      </c>
      <c r="D79" s="427">
        <f t="shared" ref="D79:P79" si="43">D50/D65</f>
        <v>2368</v>
      </c>
      <c r="E79" s="427">
        <f t="shared" si="43"/>
        <v>2129.65</v>
      </c>
      <c r="F79" s="427">
        <f t="shared" si="43"/>
        <v>1150.1</v>
      </c>
      <c r="G79" s="427">
        <f t="shared" si="43"/>
        <v>1947.28571428571</v>
      </c>
      <c r="H79" s="427">
        <f t="shared" si="43"/>
        <v>2360.21428571429</v>
      </c>
      <c r="I79" s="427">
        <f t="shared" si="43"/>
        <v>2532.66666666667</v>
      </c>
      <c r="J79" s="427">
        <f t="shared" si="43"/>
        <v>2441.17647058824</v>
      </c>
      <c r="K79" s="427">
        <f t="shared" si="43"/>
        <v>2600.00006666667</v>
      </c>
      <c r="L79" s="427">
        <f t="shared" si="43"/>
        <v>2575.47619047619</v>
      </c>
      <c r="M79" s="427">
        <f t="shared" si="43"/>
        <v>2776</v>
      </c>
      <c r="N79" s="427">
        <f t="shared" si="43"/>
        <v>2596.8</v>
      </c>
      <c r="O79" s="427">
        <f t="shared" si="43"/>
        <v>2812.66666666667</v>
      </c>
      <c r="P79" s="427">
        <f t="shared" si="43"/>
        <v>2336.73874324324</v>
      </c>
    </row>
    <row r="80" s="359" customFormat="1" ht="15.6" customHeight="1" spans="1:17">
      <c r="A80" s="428" t="s">
        <v>125</v>
      </c>
      <c r="B80" s="418"/>
      <c r="C80" s="429" t="s">
        <v>17</v>
      </c>
      <c r="D80" s="430">
        <v>218</v>
      </c>
      <c r="E80" s="430">
        <v>218</v>
      </c>
      <c r="F80" s="430">
        <v>209</v>
      </c>
      <c r="G80" s="430">
        <v>208</v>
      </c>
      <c r="H80" s="430">
        <v>226</v>
      </c>
      <c r="I80" s="430">
        <v>239</v>
      </c>
      <c r="J80" s="430">
        <v>222</v>
      </c>
      <c r="K80" s="430">
        <v>133</v>
      </c>
      <c r="L80" s="430">
        <v>132</v>
      </c>
      <c r="M80" s="430">
        <v>132</v>
      </c>
      <c r="N80" s="430">
        <v>182</v>
      </c>
      <c r="O80" s="430">
        <v>234</v>
      </c>
      <c r="P80" s="430">
        <f>SUM(D80:O80)</f>
        <v>2353</v>
      </c>
    </row>
    <row r="81" s="359" customFormat="1" ht="15.6" customHeight="1" spans="1:18">
      <c r="A81" s="86"/>
      <c r="B81" s="185"/>
      <c r="C81" s="431" t="s">
        <v>19</v>
      </c>
      <c r="D81" s="432">
        <v>237</v>
      </c>
      <c r="E81" s="432">
        <v>215</v>
      </c>
      <c r="F81" s="432">
        <v>132</v>
      </c>
      <c r="G81" s="432">
        <v>222</v>
      </c>
      <c r="H81" s="432">
        <v>261</v>
      </c>
      <c r="I81" s="432">
        <f>洗碗机6月!E6</f>
        <v>261</v>
      </c>
      <c r="J81" s="432"/>
      <c r="K81" s="432"/>
      <c r="L81" s="432"/>
      <c r="M81" s="432"/>
      <c r="N81" s="432"/>
      <c r="O81" s="432"/>
      <c r="P81" s="432"/>
    </row>
    <row r="82" s="359" customFormat="1" ht="15.6" customHeight="1" spans="1:18">
      <c r="A82" s="428" t="s">
        <v>126</v>
      </c>
      <c r="B82" s="418"/>
      <c r="C82" s="429" t="s">
        <v>17</v>
      </c>
      <c r="D82" s="430">
        <v>87</v>
      </c>
      <c r="E82" s="430">
        <v>85</v>
      </c>
      <c r="F82" s="430">
        <v>94</v>
      </c>
      <c r="G82" s="430">
        <v>93</v>
      </c>
      <c r="H82" s="430">
        <v>93</v>
      </c>
      <c r="I82" s="430">
        <v>91</v>
      </c>
      <c r="J82" s="430">
        <v>85</v>
      </c>
      <c r="K82" s="430">
        <v>70</v>
      </c>
      <c r="L82" s="430">
        <v>70</v>
      </c>
      <c r="M82" s="430">
        <v>70</v>
      </c>
      <c r="N82" s="430">
        <v>77</v>
      </c>
      <c r="O82" s="430">
        <v>85</v>
      </c>
      <c r="P82" s="430">
        <f>SUM(D82:O82)</f>
        <v>1000</v>
      </c>
    </row>
    <row r="83" s="359" customFormat="1" ht="15.6" customHeight="1" spans="1:18">
      <c r="A83" s="86"/>
      <c r="B83" s="185"/>
      <c r="C83" s="431" t="s">
        <v>19</v>
      </c>
      <c r="D83" s="432">
        <v>85</v>
      </c>
      <c r="E83" s="432">
        <v>82</v>
      </c>
      <c r="F83" s="432">
        <v>69</v>
      </c>
      <c r="G83" s="432">
        <v>79</v>
      </c>
      <c r="H83" s="432">
        <v>82</v>
      </c>
      <c r="I83" s="432">
        <f>洗碗机6月!E8</f>
        <v>82</v>
      </c>
      <c r="J83" s="432"/>
      <c r="K83" s="432"/>
      <c r="L83" s="432"/>
      <c r="M83" s="432"/>
      <c r="N83" s="432"/>
      <c r="O83" s="432"/>
      <c r="P83" s="432"/>
    </row>
    <row r="84" s="359" customFormat="1" ht="15.6" customHeight="1" spans="1:18">
      <c r="A84" s="433" t="s">
        <v>127</v>
      </c>
      <c r="B84" s="418"/>
      <c r="C84" s="429" t="s">
        <v>17</v>
      </c>
      <c r="D84" s="430">
        <f t="shared" ref="D84:P84" si="44">D82+D80</f>
        <v>305</v>
      </c>
      <c r="E84" s="430">
        <f t="shared" si="44"/>
        <v>303</v>
      </c>
      <c r="F84" s="430">
        <f t="shared" si="44"/>
        <v>303</v>
      </c>
      <c r="G84" s="430">
        <f t="shared" si="44"/>
        <v>301</v>
      </c>
      <c r="H84" s="430">
        <f t="shared" si="44"/>
        <v>319</v>
      </c>
      <c r="I84" s="430">
        <f t="shared" si="44"/>
        <v>330</v>
      </c>
      <c r="J84" s="430">
        <f t="shared" si="44"/>
        <v>307</v>
      </c>
      <c r="K84" s="430">
        <f t="shared" si="44"/>
        <v>203</v>
      </c>
      <c r="L84" s="430">
        <f t="shared" si="44"/>
        <v>202</v>
      </c>
      <c r="M84" s="430">
        <f t="shared" si="44"/>
        <v>202</v>
      </c>
      <c r="N84" s="430">
        <f t="shared" si="44"/>
        <v>259</v>
      </c>
      <c r="O84" s="430">
        <f t="shared" si="44"/>
        <v>319</v>
      </c>
      <c r="P84" s="430">
        <f t="shared" si="44"/>
        <v>3353</v>
      </c>
    </row>
    <row r="85" s="359" customFormat="1" ht="15.6" customHeight="1" spans="1:18">
      <c r="A85" s="371"/>
      <c r="B85" s="183"/>
      <c r="C85" s="431" t="s">
        <v>19</v>
      </c>
      <c r="D85" s="434">
        <f t="shared" ref="D85:I85" si="45">D83+D81</f>
        <v>322</v>
      </c>
      <c r="E85" s="434">
        <f t="shared" si="45"/>
        <v>297</v>
      </c>
      <c r="F85" s="434">
        <f t="shared" si="45"/>
        <v>201</v>
      </c>
      <c r="G85" s="434">
        <f t="shared" si="45"/>
        <v>301</v>
      </c>
      <c r="H85" s="435">
        <f t="shared" si="45"/>
        <v>343</v>
      </c>
      <c r="I85" s="435">
        <f t="shared" si="45"/>
        <v>343</v>
      </c>
      <c r="J85" s="434"/>
      <c r="K85" s="434"/>
      <c r="L85" s="434"/>
      <c r="M85" s="434"/>
      <c r="N85" s="434"/>
      <c r="O85" s="434"/>
      <c r="P85" s="434"/>
    </row>
    <row r="86" s="359" customFormat="1" ht="15.6" customHeight="1" spans="1:18">
      <c r="A86" s="428" t="s">
        <v>128</v>
      </c>
      <c r="B86" s="418"/>
      <c r="C86" s="429" t="s">
        <v>17</v>
      </c>
      <c r="D86" s="430">
        <f>D84</f>
        <v>305</v>
      </c>
      <c r="E86" s="430">
        <f t="shared" ref="E86:P86" si="46">D86+E84</f>
        <v>608</v>
      </c>
      <c r="F86" s="430">
        <f t="shared" si="46"/>
        <v>911</v>
      </c>
      <c r="G86" s="430">
        <f t="shared" si="46"/>
        <v>1212</v>
      </c>
      <c r="H86" s="430">
        <f t="shared" si="46"/>
        <v>1531</v>
      </c>
      <c r="I86" s="430">
        <f t="shared" si="46"/>
        <v>1861</v>
      </c>
      <c r="J86" s="430">
        <f t="shared" si="46"/>
        <v>2168</v>
      </c>
      <c r="K86" s="430">
        <f t="shared" si="46"/>
        <v>2371</v>
      </c>
      <c r="L86" s="430">
        <f t="shared" si="46"/>
        <v>2573</v>
      </c>
      <c r="M86" s="430">
        <f t="shared" si="46"/>
        <v>2775</v>
      </c>
      <c r="N86" s="430">
        <f t="shared" si="46"/>
        <v>3034</v>
      </c>
      <c r="O86" s="430">
        <f t="shared" si="46"/>
        <v>3353</v>
      </c>
      <c r="P86" s="430">
        <f t="shared" si="46"/>
        <v>6706</v>
      </c>
    </row>
    <row r="87" s="359" customFormat="1" ht="15.6" customHeight="1" spans="1:18">
      <c r="A87" s="86"/>
      <c r="B87" s="185"/>
      <c r="C87" s="436" t="s">
        <v>19</v>
      </c>
      <c r="D87" s="437">
        <f>D85</f>
        <v>322</v>
      </c>
      <c r="E87" s="437">
        <f>D87+E85</f>
        <v>619</v>
      </c>
      <c r="F87" s="437">
        <f>E87+F85</f>
        <v>820</v>
      </c>
      <c r="G87" s="437">
        <f>F87+G85</f>
        <v>1121</v>
      </c>
      <c r="H87" s="437">
        <f>G87+H85</f>
        <v>1464</v>
      </c>
      <c r="I87" s="437">
        <f>H87+I85</f>
        <v>1807</v>
      </c>
      <c r="J87" s="437"/>
      <c r="K87" s="437"/>
      <c r="L87" s="437"/>
      <c r="M87" s="437"/>
      <c r="N87" s="437"/>
      <c r="O87" s="437"/>
      <c r="P87" s="438"/>
    </row>
    <row r="88" s="359" customFormat="1" ht="15.6" customHeight="1" spans="1:18">
      <c r="A88" s="428" t="s">
        <v>129</v>
      </c>
      <c r="B88" s="418"/>
      <c r="C88" s="429" t="s">
        <v>17</v>
      </c>
      <c r="D88" s="429">
        <f t="shared" ref="D88:O88" si="47">D48/D84/D64/7.5</f>
        <v>0.965126676602086</v>
      </c>
      <c r="E88" s="429">
        <f t="shared" si="47"/>
        <v>1.01295929592959</v>
      </c>
      <c r="F88" s="429">
        <f t="shared" si="47"/>
        <v>1.01936193619362</v>
      </c>
      <c r="G88" s="429">
        <f t="shared" si="47"/>
        <v>1.04118546643464</v>
      </c>
      <c r="H88" s="429">
        <f t="shared" si="47"/>
        <v>1.06889585510275</v>
      </c>
      <c r="I88" s="429">
        <f t="shared" si="47"/>
        <v>0.998787878787879</v>
      </c>
      <c r="J88" s="429">
        <f t="shared" si="47"/>
        <v>0.956786102062975</v>
      </c>
      <c r="K88" s="429">
        <f t="shared" si="47"/>
        <v>1.00014074595355</v>
      </c>
      <c r="L88" s="429">
        <f t="shared" si="47"/>
        <v>0.848124812481248</v>
      </c>
      <c r="M88" s="429">
        <f t="shared" si="47"/>
        <v>0.823856671381424</v>
      </c>
      <c r="N88" s="429">
        <f t="shared" si="47"/>
        <v>0.875778635778636</v>
      </c>
      <c r="O88" s="429">
        <f t="shared" si="47"/>
        <v>0.97742946708464</v>
      </c>
      <c r="P88" s="429">
        <f>P48/P84/20/7.5</f>
        <v>0.950585545282831</v>
      </c>
    </row>
    <row r="89" s="359" customFormat="1" ht="15.6" customHeight="1" spans="1:18">
      <c r="A89" s="371"/>
      <c r="B89" s="183"/>
      <c r="C89" s="431" t="s">
        <v>19</v>
      </c>
      <c r="D89" s="438">
        <f t="shared" ref="D89:I89" si="48">D50/D85/D65/7.5</f>
        <v>0.980538302277433</v>
      </c>
      <c r="E89" s="438">
        <f t="shared" si="48"/>
        <v>0.956071829405163</v>
      </c>
      <c r="F89" s="438">
        <f t="shared" si="48"/>
        <v>0.762918739635158</v>
      </c>
      <c r="G89" s="438">
        <f t="shared" si="48"/>
        <v>0.862585034013605</v>
      </c>
      <c r="H89" s="438">
        <f t="shared" si="48"/>
        <v>0.917478828266</v>
      </c>
      <c r="I89" s="438">
        <f t="shared" si="48"/>
        <v>0.984515711046323</v>
      </c>
      <c r="J89" s="438"/>
      <c r="K89" s="438"/>
      <c r="L89" s="438"/>
      <c r="M89" s="438"/>
      <c r="N89" s="438"/>
      <c r="O89" s="438"/>
      <c r="P89" s="438"/>
    </row>
    <row r="90" s="360" customFormat="1" ht="15.6" customHeight="1" spans="1:18">
      <c r="A90" s="86"/>
      <c r="B90" s="185"/>
      <c r="C90" s="439" t="s">
        <v>112</v>
      </c>
      <c r="D90" s="440">
        <f t="shared" ref="D90:I90" si="49">(D89-D88)/D88</f>
        <v>0.0159685003523123</v>
      </c>
      <c r="E90" s="440">
        <f t="shared" si="49"/>
        <v>-0.0561596766553434</v>
      </c>
      <c r="F90" s="440">
        <f t="shared" si="49"/>
        <v>-0.251572270312585</v>
      </c>
      <c r="G90" s="440">
        <f t="shared" si="49"/>
        <v>-0.171535656401945</v>
      </c>
      <c r="H90" s="440">
        <f t="shared" si="49"/>
        <v>-0.141657417898955</v>
      </c>
      <c r="I90" s="441">
        <f t="shared" si="49"/>
        <v>-0.0142894883334748</v>
      </c>
      <c r="J90" s="440"/>
      <c r="K90" s="440"/>
      <c r="L90" s="440"/>
      <c r="M90" s="440"/>
      <c r="N90" s="440"/>
      <c r="O90" s="440"/>
      <c r="P90" s="440"/>
      <c r="Q90" s="359"/>
      <c r="R90" s="359"/>
    </row>
    <row r="91" s="359" customFormat="1" ht="15.6" customHeight="1" spans="1:18">
      <c r="A91" s="428" t="s">
        <v>130</v>
      </c>
      <c r="B91" s="418"/>
      <c r="C91" s="429" t="s">
        <v>17</v>
      </c>
      <c r="D91" s="429">
        <f t="shared" ref="D91:O91" si="50">D56/D86/D64/7.5</f>
        <v>0.965126676602086</v>
      </c>
      <c r="E91" s="429">
        <f t="shared" si="50"/>
        <v>1.03737938596491</v>
      </c>
      <c r="F91" s="429">
        <f t="shared" si="50"/>
        <v>1.03138675448225</v>
      </c>
      <c r="G91" s="429">
        <f t="shared" si="50"/>
        <v>0.996903976111897</v>
      </c>
      <c r="H91" s="429">
        <f t="shared" si="50"/>
        <v>1.01190424351757</v>
      </c>
      <c r="I91" s="429">
        <f>I56/I86/20/7.5</f>
        <v>0.98035823034211</v>
      </c>
      <c r="J91" s="429">
        <f t="shared" si="50"/>
        <v>1.02131158153687</v>
      </c>
      <c r="K91" s="429">
        <f t="shared" si="50"/>
        <v>0.930559070246966</v>
      </c>
      <c r="L91" s="429">
        <f t="shared" si="50"/>
        <v>0.885109941231201</v>
      </c>
      <c r="M91" s="429">
        <f t="shared" si="50"/>
        <v>0.91973115973116</v>
      </c>
      <c r="N91" s="429">
        <f t="shared" si="50"/>
        <v>0.958039991210723</v>
      </c>
      <c r="O91" s="429">
        <f t="shared" si="50"/>
        <v>1.05620616142537</v>
      </c>
      <c r="P91" s="429">
        <f>P56/P86/20/7.5</f>
        <v>0.475292772641416</v>
      </c>
    </row>
    <row r="92" s="359" customFormat="1" ht="15.6" customHeight="1" spans="1:18">
      <c r="A92" s="371"/>
      <c r="B92" s="183"/>
      <c r="C92" s="431" t="s">
        <v>19</v>
      </c>
      <c r="D92" s="438">
        <f>D58/D87/D65/7.5</f>
        <v>0.980538302277433</v>
      </c>
      <c r="E92" s="438">
        <f>E58/E87/E65/7.5</f>
        <v>0.968799138395261</v>
      </c>
      <c r="F92" s="438">
        <f>F58/F87/F65/7.5</f>
        <v>0.918333333333333</v>
      </c>
      <c r="G92" s="438">
        <f>G58/G87/G65/7.5</f>
        <v>0.871376180564405</v>
      </c>
      <c r="H92" s="438">
        <f>H58/H87/19/7.5</f>
        <v>0.895844118492954</v>
      </c>
      <c r="I92" s="438">
        <f>I58/I87/I65/7.5</f>
        <v>0.843551971609526</v>
      </c>
      <c r="J92" s="438"/>
      <c r="K92" s="438"/>
      <c r="L92" s="438"/>
      <c r="M92" s="438"/>
      <c r="N92" s="438"/>
      <c r="O92" s="438"/>
      <c r="P92" s="438"/>
    </row>
    <row r="93" s="360" customFormat="1" ht="15.6" customHeight="1" spans="1:18">
      <c r="A93" s="86"/>
      <c r="B93" s="185"/>
      <c r="C93" s="439" t="s">
        <v>112</v>
      </c>
      <c r="D93" s="440">
        <f t="shared" ref="D93:I93" si="51">(D92-D91)/D91</f>
        <v>0.0159685003523127</v>
      </c>
      <c r="E93" s="440">
        <f t="shared" si="51"/>
        <v>-0.066109128923804</v>
      </c>
      <c r="F93" s="440">
        <f t="shared" si="51"/>
        <v>-0.109613024074245</v>
      </c>
      <c r="G93" s="440">
        <f t="shared" si="51"/>
        <v>-0.125917639567526</v>
      </c>
      <c r="H93" s="441">
        <f t="shared" si="51"/>
        <v>-0.114694770545845</v>
      </c>
      <c r="I93" s="441">
        <f t="shared" si="51"/>
        <v>-0.139547212945664</v>
      </c>
      <c r="J93" s="440"/>
      <c r="K93" s="440"/>
      <c r="L93" s="440"/>
      <c r="M93" s="440"/>
      <c r="N93" s="440"/>
      <c r="O93" s="440"/>
      <c r="P93" s="440"/>
      <c r="Q93" s="359"/>
      <c r="R93" s="359"/>
    </row>
  </sheetData>
  <mergeCells count="42">
    <mergeCell ref="B1:P1"/>
    <mergeCell ref="B2:P2"/>
    <mergeCell ref="B13:C13"/>
    <mergeCell ref="B14:C14"/>
    <mergeCell ref="B22:C22"/>
    <mergeCell ref="B23:C23"/>
    <mergeCell ref="B27:C27"/>
    <mergeCell ref="B28:C28"/>
    <mergeCell ref="B29:C29"/>
    <mergeCell ref="B30:C30"/>
    <mergeCell ref="B34:C34"/>
    <mergeCell ref="B35:C35"/>
    <mergeCell ref="B36:C36"/>
    <mergeCell ref="A71:C71"/>
    <mergeCell ref="A72:C72"/>
    <mergeCell ref="A73:C73"/>
    <mergeCell ref="A74:C74"/>
    <mergeCell ref="A3:A47"/>
    <mergeCell ref="A48:A63"/>
    <mergeCell ref="B4:B12"/>
    <mergeCell ref="B15:B21"/>
    <mergeCell ref="B24:B26"/>
    <mergeCell ref="B31:B33"/>
    <mergeCell ref="B37:B40"/>
    <mergeCell ref="B41:B43"/>
    <mergeCell ref="B44:B45"/>
    <mergeCell ref="B46:B47"/>
    <mergeCell ref="B48:B51"/>
    <mergeCell ref="B52:B55"/>
    <mergeCell ref="B56:B59"/>
    <mergeCell ref="B60:B63"/>
    <mergeCell ref="A86:B87"/>
    <mergeCell ref="A88:B90"/>
    <mergeCell ref="A75:B77"/>
    <mergeCell ref="A64:B65"/>
    <mergeCell ref="A82:B83"/>
    <mergeCell ref="A84:B85"/>
    <mergeCell ref="A91:B93"/>
    <mergeCell ref="A78:B79"/>
    <mergeCell ref="A68:B70"/>
    <mergeCell ref="A66:B67"/>
    <mergeCell ref="A80:B81"/>
  </mergeCells>
  <conditionalFormatting sqref="D13:P13">
    <cfRule type="cellIs" dxfId="0" priority="3" operator="lessThan">
      <formula>0</formula>
    </cfRule>
  </conditionalFormatting>
  <conditionalFormatting sqref="D22">
    <cfRule type="cellIs" dxfId="0" priority="2" operator="lessThan">
      <formula>0</formula>
    </cfRule>
  </conditionalFormatting>
  <conditionalFormatting sqref="E22:O22">
    <cfRule type="cellIs" dxfId="0" priority="1" operator="lessThan">
      <formula>0</formula>
    </cfRule>
  </conditionalFormatting>
  <conditionalFormatting sqref="P22">
    <cfRule type="cellIs" dxfId="0" priority="4" operator="lessThan">
      <formula>0</formula>
    </cfRule>
  </conditionalFormatting>
  <pageMargins left="0.7" right="0.7" top="0.75" bottom="0.75" header="0.3" footer="0.3"/>
  <pageSetup paperSize="256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0"/>
  <sheetViews>
    <sheetView workbookViewId="0">
      <selection activeCell="A1" sqref="A1:I1"/>
    </sheetView>
  </sheetViews>
  <sheetFormatPr defaultColWidth="8.88888888888889" defaultRowHeight="14.4"/>
  <cols>
    <col min="1" max="1" width="14.1111111111111" style="3" customWidth="1"/>
    <col min="2" max="2" width="24.8888888888889" style="3" customWidth="1"/>
    <col min="3" max="3" width="66.6666666666667" style="3" customWidth="1"/>
    <col min="4" max="4" width="47.4444444444444" style="3" customWidth="1"/>
    <col min="5" max="5" width="18.1111111111111" style="3" customWidth="1"/>
    <col min="6" max="6" width="15.8888888888889" style="3" customWidth="1"/>
    <col min="7" max="7" width="18.1111111111111" style="3" customWidth="1"/>
    <col min="8" max="8" width="11.4444444444444" style="3" customWidth="1"/>
    <col min="9" max="9" width="26.4444444444444" style="3" customWidth="1"/>
    <col min="10" max="10" width="30.6666666666667" style="3" customWidth="1"/>
    <col min="11" max="11" width="16.4444444444444" style="3" customWidth="1"/>
    <col min="12" max="13" width="27.2222222222222" style="3" customWidth="1"/>
    <col min="14" max="14" width="41.7222222222222" style="3" customWidth="1"/>
    <col min="15" max="15" width="33.7037037037037" style="3" customWidth="1"/>
    <col min="16" max="16" width="42.6666666666667" style="3" customWidth="1"/>
    <col min="17" max="17" width="41" style="40" hidden="1" customWidth="1"/>
    <col min="18" max="19" width="23.3333333333333" style="41" customWidth="1"/>
    <col min="20" max="20" width="23.3333333333333" style="40" customWidth="1"/>
    <col min="21" max="21" width="31.2222222222222" style="40" customWidth="1"/>
    <col min="22" max="22" width="45.1111111111111" style="3" customWidth="1"/>
    <col min="23" max="23" width="27.7777777777778" style="3" customWidth="1"/>
    <col min="24" max="24" width="8.77777777777778" style="3" customWidth="1"/>
    <col min="25" max="16384" width="8.88888888888889" style="3" customWidth="1"/>
  </cols>
  <sheetData>
    <row r="1" ht="234" customHeight="1" spans="1:24">
      <c r="A1" s="336" t="s">
        <v>131</v>
      </c>
      <c r="J1" s="337"/>
      <c r="Q1" s="221"/>
      <c r="R1" s="202"/>
      <c r="S1" s="202"/>
      <c r="T1" s="221"/>
      <c r="U1" s="221"/>
      <c r="V1" s="130"/>
      <c r="W1" s="130"/>
      <c r="X1" s="130"/>
    </row>
    <row r="2" ht="18" customHeight="1" spans="1:24">
      <c r="A2" s="338" t="s">
        <v>132</v>
      </c>
      <c r="B2" s="338" t="s">
        <v>1</v>
      </c>
      <c r="C2" s="223" t="s">
        <v>133</v>
      </c>
      <c r="D2" s="223" t="s">
        <v>134</v>
      </c>
      <c r="E2" s="223" t="s">
        <v>135</v>
      </c>
      <c r="F2" s="223" t="s">
        <v>136</v>
      </c>
      <c r="G2" s="223" t="s">
        <v>137</v>
      </c>
      <c r="H2" s="223" t="s">
        <v>138</v>
      </c>
      <c r="I2" s="223" t="s">
        <v>139</v>
      </c>
      <c r="J2" s="44"/>
      <c r="K2" s="45"/>
      <c r="L2" s="46"/>
      <c r="M2" s="46"/>
      <c r="N2" s="47"/>
      <c r="O2" s="47"/>
      <c r="P2" s="48"/>
      <c r="Q2" s="47"/>
      <c r="R2" s="47"/>
      <c r="S2" s="47"/>
      <c r="T2" s="47"/>
    </row>
    <row r="3" ht="18" customHeight="1" spans="1:24">
      <c r="A3" s="49"/>
      <c r="B3" s="49"/>
      <c r="C3" s="49"/>
      <c r="D3" s="49"/>
      <c r="E3" s="49"/>
      <c r="F3" s="49"/>
      <c r="G3" s="49"/>
      <c r="H3" s="49"/>
      <c r="I3" s="49"/>
      <c r="K3" s="45"/>
      <c r="L3" s="46"/>
      <c r="M3" s="46"/>
      <c r="N3" s="47"/>
      <c r="O3" s="47"/>
      <c r="P3" s="48"/>
      <c r="Q3" s="47"/>
      <c r="R3" s="47"/>
      <c r="S3" s="47"/>
      <c r="T3" s="47"/>
    </row>
    <row r="4" ht="18" customHeight="1" spans="1:24">
      <c r="A4" s="267" t="s">
        <v>110</v>
      </c>
      <c r="B4" s="267" t="s">
        <v>140</v>
      </c>
      <c r="C4" s="51">
        <v>48570</v>
      </c>
      <c r="D4" s="51">
        <v>50463</v>
      </c>
      <c r="E4" s="308">
        <f t="shared" ref="E4:E12" si="0">D4-C4</f>
        <v>1893</v>
      </c>
      <c r="F4" s="339">
        <v>47360</v>
      </c>
      <c r="G4" s="308">
        <f t="shared" ref="G4:G9" si="1">F4-C4</f>
        <v>-1210</v>
      </c>
      <c r="H4" s="340"/>
      <c r="I4" s="58">
        <f>(F4-D4)/D4</f>
        <v>-0.0614905970711214</v>
      </c>
      <c r="J4" s="53"/>
      <c r="K4" s="53"/>
      <c r="L4" s="48"/>
      <c r="M4" s="46"/>
      <c r="N4" s="47"/>
      <c r="O4" s="47"/>
      <c r="P4" s="48"/>
      <c r="Q4" s="47"/>
      <c r="R4" s="47"/>
      <c r="S4" s="47"/>
      <c r="T4" s="47"/>
    </row>
    <row r="5" ht="18" customHeight="1" spans="1:24">
      <c r="A5" s="267" t="s">
        <v>141</v>
      </c>
      <c r="B5" s="267" t="s">
        <v>142</v>
      </c>
      <c r="C5" s="156">
        <v>22</v>
      </c>
      <c r="D5" s="59">
        <v>20</v>
      </c>
      <c r="E5" s="341">
        <f t="shared" si="0"/>
        <v>-2</v>
      </c>
      <c r="F5" s="229">
        <v>20</v>
      </c>
      <c r="G5" s="308">
        <f t="shared" si="1"/>
        <v>-2</v>
      </c>
      <c r="H5" s="340"/>
      <c r="I5" s="50"/>
      <c r="J5" s="53"/>
      <c r="K5" s="53"/>
      <c r="L5" s="46"/>
      <c r="M5" s="46"/>
      <c r="N5" s="47"/>
      <c r="O5" s="47"/>
      <c r="P5" s="48"/>
      <c r="Q5" s="47"/>
      <c r="R5" s="47"/>
      <c r="S5" s="47"/>
      <c r="T5" s="47"/>
    </row>
    <row r="6" ht="18" customHeight="1" spans="1:24">
      <c r="A6" s="154" t="s">
        <v>143</v>
      </c>
      <c r="B6" s="267" t="s">
        <v>144</v>
      </c>
      <c r="C6" s="59">
        <v>218</v>
      </c>
      <c r="D6" s="59">
        <v>244</v>
      </c>
      <c r="E6" s="341">
        <f t="shared" si="0"/>
        <v>26</v>
      </c>
      <c r="F6" s="229">
        <v>237</v>
      </c>
      <c r="G6" s="308">
        <f t="shared" si="1"/>
        <v>19</v>
      </c>
      <c r="H6" s="340"/>
      <c r="I6" s="50"/>
      <c r="L6" s="55"/>
      <c r="M6" s="55"/>
      <c r="N6" s="47"/>
      <c r="O6" s="47"/>
      <c r="P6" s="48"/>
      <c r="Q6" s="47"/>
      <c r="R6" s="47"/>
      <c r="S6" s="47"/>
      <c r="T6" s="47"/>
    </row>
    <row r="7" ht="18" customHeight="1" spans="1:24">
      <c r="A7" s="97"/>
      <c r="B7" s="267" t="s">
        <v>145</v>
      </c>
      <c r="C7" s="60">
        <f>E47/C6*1000</f>
        <v>1662.22646788991</v>
      </c>
      <c r="D7" s="63">
        <f>G47/D6*1000</f>
        <v>1650.62527769654</v>
      </c>
      <c r="E7" s="308">
        <f t="shared" si="0"/>
        <v>-11.6011901933714</v>
      </c>
      <c r="F7" s="226">
        <f>I47/F6*1000</f>
        <v>1509.36438818565</v>
      </c>
      <c r="G7" s="308">
        <f t="shared" si="1"/>
        <v>-152.862079704254</v>
      </c>
      <c r="H7" s="75">
        <f>F7/C7-1</f>
        <v>-0.0919622462144422</v>
      </c>
      <c r="I7" s="50"/>
      <c r="J7" s="53"/>
      <c r="K7" s="53"/>
      <c r="L7" s="46"/>
      <c r="M7" s="46"/>
      <c r="N7" s="47"/>
      <c r="O7" s="47"/>
      <c r="P7" s="48"/>
      <c r="Q7" s="47"/>
      <c r="R7" s="47"/>
      <c r="S7" s="47"/>
      <c r="T7" s="47"/>
    </row>
    <row r="8" ht="18" customHeight="1" spans="1:24">
      <c r="A8" s="97"/>
      <c r="B8" s="267" t="s">
        <v>146</v>
      </c>
      <c r="C8" s="59">
        <v>87</v>
      </c>
      <c r="D8" s="59">
        <v>85</v>
      </c>
      <c r="E8" s="341">
        <f t="shared" si="0"/>
        <v>-2</v>
      </c>
      <c r="F8" s="229">
        <v>85</v>
      </c>
      <c r="G8" s="308">
        <f t="shared" si="1"/>
        <v>-2</v>
      </c>
      <c r="H8" s="224"/>
      <c r="I8" s="50"/>
      <c r="J8" s="53"/>
      <c r="K8" s="53"/>
      <c r="L8" s="46"/>
      <c r="M8" s="46"/>
      <c r="N8" s="47"/>
      <c r="O8" s="47"/>
      <c r="P8" s="48"/>
      <c r="Q8" s="47"/>
      <c r="R8" s="47"/>
      <c r="S8" s="47"/>
      <c r="T8" s="47"/>
    </row>
    <row r="9" ht="18" customHeight="1" spans="1:24">
      <c r="A9" s="97"/>
      <c r="B9" s="267" t="s">
        <v>147</v>
      </c>
      <c r="C9" s="60">
        <f>E127/C8*1000</f>
        <v>1846.77206896552</v>
      </c>
      <c r="D9" s="60">
        <f>G127/D8*1000</f>
        <v>1841.48802070224</v>
      </c>
      <c r="E9" s="341">
        <f t="shared" si="0"/>
        <v>-5.2840482632821</v>
      </c>
      <c r="F9" s="61">
        <f>(I127+I124)/F8*1000</f>
        <v>2233.92564705882</v>
      </c>
      <c r="G9" s="308">
        <f t="shared" si="1"/>
        <v>387.153578093306</v>
      </c>
      <c r="H9" s="75">
        <f>F9/C9-1</f>
        <v>0.209637986516751</v>
      </c>
      <c r="I9" s="58"/>
      <c r="J9" s="53"/>
      <c r="K9" s="53"/>
      <c r="L9" s="46"/>
      <c r="M9" s="46"/>
      <c r="N9" s="47"/>
      <c r="O9" s="47"/>
      <c r="P9" s="48"/>
      <c r="Q9" s="47"/>
      <c r="R9" s="47"/>
      <c r="S9" s="47"/>
      <c r="T9" s="47"/>
    </row>
    <row r="10" ht="18" customHeight="1" spans="1:24">
      <c r="A10" s="97"/>
      <c r="B10" s="267" t="s">
        <v>148</v>
      </c>
      <c r="C10" s="59">
        <v>25</v>
      </c>
      <c r="D10" s="59">
        <v>27</v>
      </c>
      <c r="E10" s="341">
        <f t="shared" si="0"/>
        <v>2</v>
      </c>
      <c r="F10" s="61">
        <v>25</v>
      </c>
      <c r="G10" s="308">
        <v>0.1</v>
      </c>
      <c r="H10" s="224"/>
      <c r="I10" s="50"/>
      <c r="J10" s="53"/>
      <c r="K10" s="53"/>
      <c r="L10" s="48"/>
      <c r="M10" s="48"/>
      <c r="N10" s="47"/>
      <c r="O10" s="47"/>
      <c r="P10" s="48"/>
      <c r="Q10" s="47"/>
      <c r="R10" s="47"/>
      <c r="S10" s="47"/>
      <c r="T10" s="47"/>
    </row>
    <row r="11" ht="18" customHeight="1" spans="1:24">
      <c r="A11" s="49"/>
      <c r="B11" s="267" t="s">
        <v>149</v>
      </c>
      <c r="C11" s="63">
        <f>(E130+E131)/C10*1000</f>
        <v>4248.7816</v>
      </c>
      <c r="D11" s="63">
        <f>(G130/D10*1000)</f>
        <v>3384.98683683813</v>
      </c>
      <c r="E11" s="308">
        <f t="shared" si="0"/>
        <v>-863.794763161871</v>
      </c>
      <c r="F11" s="63">
        <f>(I130+I131)/F10*1000</f>
        <v>3865.3176</v>
      </c>
      <c r="G11" s="308">
        <f t="shared" ref="G11:G26" si="2">F11-C11</f>
        <v>-383.464</v>
      </c>
      <c r="H11" s="75">
        <f>F11/C11-1</f>
        <v>-0.0902526973850575</v>
      </c>
      <c r="I11" s="50"/>
      <c r="J11" s="53"/>
      <c r="K11" s="53"/>
      <c r="L11" s="46"/>
      <c r="M11" s="46"/>
      <c r="N11" s="47"/>
      <c r="O11" s="47"/>
      <c r="P11" s="48"/>
      <c r="Q11" s="47"/>
      <c r="R11" s="47"/>
      <c r="S11" s="47"/>
      <c r="T11" s="47"/>
    </row>
    <row r="12" ht="18" customHeight="1" spans="1:24">
      <c r="A12" s="158" t="s">
        <v>150</v>
      </c>
      <c r="B12" s="158" t="s">
        <v>129</v>
      </c>
      <c r="C12" s="65">
        <f>C4/C6/C5/7.5</f>
        <v>1.35029190992494</v>
      </c>
      <c r="D12" s="65">
        <f>D4/D6/D5/7.5</f>
        <v>1.37877049180328</v>
      </c>
      <c r="E12" s="341">
        <f t="shared" si="0"/>
        <v>0.0284785818783413</v>
      </c>
      <c r="F12" s="65">
        <f>F4/F6/F5/7.5</f>
        <v>1.33220815752461</v>
      </c>
      <c r="G12" s="341">
        <f t="shared" si="2"/>
        <v>-0.0180837524003243</v>
      </c>
      <c r="H12" s="340"/>
      <c r="I12" s="58"/>
      <c r="J12" s="53"/>
      <c r="K12" s="53"/>
      <c r="L12" s="46"/>
      <c r="M12" s="46"/>
      <c r="N12" s="47"/>
      <c r="O12" s="47"/>
      <c r="P12" s="48"/>
      <c r="Q12" s="47"/>
      <c r="R12" s="47"/>
      <c r="S12" s="47"/>
      <c r="T12" s="47"/>
    </row>
    <row r="13" ht="18" customHeight="1" spans="1:24">
      <c r="A13" s="154" t="s">
        <v>58</v>
      </c>
      <c r="B13" s="267" t="s">
        <v>151</v>
      </c>
      <c r="C13" s="64">
        <f>SUM(C14:C26)</f>
        <v>35.0460413781428</v>
      </c>
      <c r="D13" s="64">
        <f>SUM(D14:D26)</f>
        <v>36.4277911716036</v>
      </c>
      <c r="E13" s="64">
        <f>SUM(E14:E26)</f>
        <v>1.38174979346074</v>
      </c>
      <c r="F13" s="73">
        <f>SUM(F14:F26)</f>
        <v>37.48</v>
      </c>
      <c r="G13" s="341">
        <f t="shared" si="2"/>
        <v>2.43395862185717</v>
      </c>
      <c r="H13" s="308">
        <f t="shared" ref="H13:H26" si="3">G13*$F$4</f>
        <v>115272.280331155</v>
      </c>
      <c r="I13" s="58"/>
      <c r="J13" s="53"/>
      <c r="K13" s="53"/>
      <c r="L13" s="46"/>
      <c r="M13" s="46"/>
      <c r="N13" s="47"/>
      <c r="O13" s="47"/>
      <c r="P13" s="48"/>
      <c r="Q13" s="47"/>
      <c r="R13" s="47"/>
      <c r="S13" s="47"/>
      <c r="T13" s="47"/>
    </row>
    <row r="14" ht="51" customHeight="1" spans="1:24">
      <c r="A14" s="97"/>
      <c r="B14" s="161" t="s">
        <v>122</v>
      </c>
      <c r="C14" s="64">
        <v>11.2578797178929</v>
      </c>
      <c r="D14" s="64">
        <v>11.4436394156775</v>
      </c>
      <c r="E14" s="341">
        <f t="shared" ref="E14:E26" si="4">D14-C14</f>
        <v>0.185759697784601</v>
      </c>
      <c r="F14" s="342">
        <v>11.91</v>
      </c>
      <c r="G14" s="341">
        <f t="shared" si="2"/>
        <v>0.6521202821071</v>
      </c>
      <c r="H14" s="308">
        <f t="shared" si="3"/>
        <v>30884.4165605923</v>
      </c>
      <c r="I14" s="58"/>
      <c r="K14" s="68"/>
      <c r="L14" s="46"/>
      <c r="M14" s="46"/>
      <c r="N14" s="47"/>
      <c r="O14" s="47"/>
      <c r="P14" s="48"/>
      <c r="Q14" s="47"/>
      <c r="R14" s="47"/>
      <c r="S14" s="47"/>
      <c r="T14" s="47"/>
    </row>
    <row r="15" ht="33" customHeight="1" spans="1:24">
      <c r="A15" s="97"/>
      <c r="B15" s="162" t="s">
        <v>152</v>
      </c>
      <c r="C15" s="65">
        <v>0.978656194025242</v>
      </c>
      <c r="D15" s="65">
        <v>1.15295956991231</v>
      </c>
      <c r="E15" s="341">
        <f t="shared" si="4"/>
        <v>0.174303375887068</v>
      </c>
      <c r="F15" s="342">
        <v>1.26</v>
      </c>
      <c r="G15" s="341">
        <f t="shared" si="2"/>
        <v>0.281343805974758</v>
      </c>
      <c r="H15" s="308">
        <f t="shared" si="3"/>
        <v>13324.4426509645</v>
      </c>
      <c r="I15" s="50"/>
      <c r="J15" s="67"/>
      <c r="K15" s="68"/>
      <c r="L15" s="309"/>
      <c r="M15" s="309"/>
      <c r="N15" s="47"/>
      <c r="O15" s="47"/>
      <c r="P15" s="48"/>
      <c r="Q15" s="47"/>
      <c r="R15" s="47"/>
      <c r="S15" s="47"/>
      <c r="T15" s="47"/>
    </row>
    <row r="16" ht="16.2" customHeight="1" spans="1:24">
      <c r="A16" s="97"/>
      <c r="B16" s="162" t="s">
        <v>153</v>
      </c>
      <c r="C16" s="65">
        <v>0.0517948981902781</v>
      </c>
      <c r="D16" s="65">
        <v>0.178942218747477</v>
      </c>
      <c r="E16" s="341">
        <f t="shared" si="4"/>
        <v>0.127147320557199</v>
      </c>
      <c r="F16" s="342">
        <v>-0.55</v>
      </c>
      <c r="G16" s="341">
        <f t="shared" si="2"/>
        <v>-0.601794898190278</v>
      </c>
      <c r="H16" s="308">
        <f t="shared" si="3"/>
        <v>-28501.0063782916</v>
      </c>
      <c r="I16" s="73"/>
      <c r="J16" s="67"/>
      <c r="K16" s="68"/>
      <c r="L16" s="46"/>
      <c r="M16" s="46"/>
      <c r="N16" s="47"/>
      <c r="O16" s="47"/>
      <c r="P16" s="48"/>
      <c r="Q16" s="47"/>
      <c r="R16" s="47"/>
      <c r="S16" s="47"/>
      <c r="T16" s="47"/>
    </row>
    <row r="17" ht="16.2" customHeight="1" spans="1:21">
      <c r="A17" s="97"/>
      <c r="B17" s="162" t="s">
        <v>154</v>
      </c>
      <c r="C17" s="65">
        <v>0.145246546293056</v>
      </c>
      <c r="D17" s="65">
        <v>0.108144540482895</v>
      </c>
      <c r="E17" s="341">
        <f t="shared" si="4"/>
        <v>-0.037102005810161</v>
      </c>
      <c r="F17" s="342">
        <v>0.1</v>
      </c>
      <c r="G17" s="341">
        <f t="shared" si="2"/>
        <v>-0.045246546293056</v>
      </c>
      <c r="H17" s="308">
        <f t="shared" si="3"/>
        <v>-2142.87643243913</v>
      </c>
      <c r="I17" s="73"/>
      <c r="J17" s="67"/>
      <c r="K17" s="68"/>
      <c r="L17" s="46"/>
      <c r="M17" s="46"/>
      <c r="N17" s="47"/>
      <c r="O17" s="47"/>
      <c r="P17" s="48"/>
      <c r="Q17" s="47"/>
      <c r="R17" s="47"/>
      <c r="S17" s="47"/>
      <c r="T17" s="47"/>
    </row>
    <row r="18" ht="16.2" customHeight="1" spans="1:21">
      <c r="A18" s="97"/>
      <c r="B18" s="162" t="s">
        <v>155</v>
      </c>
      <c r="C18" s="65">
        <v>4.28322394021124</v>
      </c>
      <c r="D18" s="65">
        <v>3.85924248435929</v>
      </c>
      <c r="E18" s="341">
        <f t="shared" si="4"/>
        <v>-0.42398145585195</v>
      </c>
      <c r="F18" s="342">
        <v>4.99</v>
      </c>
      <c r="G18" s="341">
        <f t="shared" si="2"/>
        <v>0.70677605978876</v>
      </c>
      <c r="H18" s="308">
        <f t="shared" si="3"/>
        <v>33472.9141915957</v>
      </c>
      <c r="I18" s="58"/>
      <c r="J18" s="67"/>
      <c r="K18" s="68"/>
      <c r="L18" s="46"/>
      <c r="M18" s="46"/>
      <c r="N18" s="47"/>
      <c r="O18" s="47"/>
      <c r="P18" s="48"/>
      <c r="Q18" s="47"/>
      <c r="R18" s="47"/>
      <c r="S18" s="47"/>
      <c r="T18" s="47"/>
    </row>
    <row r="19" ht="16.2" customHeight="1" spans="1:21">
      <c r="A19" s="97"/>
      <c r="B19" s="162" t="s">
        <v>156</v>
      </c>
      <c r="C19" s="65">
        <v>2.76537357682568</v>
      </c>
      <c r="D19" s="65">
        <v>2.1120423949399</v>
      </c>
      <c r="E19" s="341">
        <f t="shared" si="4"/>
        <v>-0.65333118188578</v>
      </c>
      <c r="F19" s="342">
        <v>2.43</v>
      </c>
      <c r="G19" s="341">
        <f t="shared" si="2"/>
        <v>-0.33537357682568</v>
      </c>
      <c r="H19" s="308">
        <f t="shared" si="3"/>
        <v>-15883.2925984642</v>
      </c>
      <c r="I19" s="73"/>
      <c r="J19" s="67"/>
      <c r="K19" s="68"/>
      <c r="L19" s="46"/>
      <c r="M19" s="46"/>
      <c r="N19" s="47"/>
      <c r="O19" s="47"/>
      <c r="P19" s="48"/>
      <c r="Q19" s="47"/>
      <c r="R19" s="47"/>
      <c r="S19" s="47"/>
      <c r="T19" s="47"/>
    </row>
    <row r="20" ht="16.2" customHeight="1" spans="1:21">
      <c r="A20" s="97"/>
      <c r="B20" s="162" t="s">
        <v>157</v>
      </c>
      <c r="C20" s="65">
        <v>2.19391097568508</v>
      </c>
      <c r="D20" s="65">
        <v>3.62700771946852</v>
      </c>
      <c r="E20" s="341">
        <f t="shared" si="4"/>
        <v>1.43309674378344</v>
      </c>
      <c r="F20" s="342">
        <v>3.47</v>
      </c>
      <c r="G20" s="341">
        <f t="shared" si="2"/>
        <v>1.27608902431492</v>
      </c>
      <c r="H20" s="308">
        <f t="shared" si="3"/>
        <v>60435.5761915546</v>
      </c>
      <c r="I20" s="58" t="s">
        <v>158</v>
      </c>
      <c r="J20" s="67"/>
      <c r="K20" s="68"/>
      <c r="L20" s="46"/>
      <c r="M20" s="46"/>
      <c r="N20" s="47"/>
      <c r="O20" s="47"/>
      <c r="P20" s="48"/>
      <c r="Q20" s="47"/>
      <c r="R20" s="47"/>
      <c r="S20" s="47"/>
      <c r="T20" s="47"/>
    </row>
    <row r="21" ht="16.2" customHeight="1" spans="1:21">
      <c r="A21" s="97"/>
      <c r="B21" s="162" t="s">
        <v>144</v>
      </c>
      <c r="C21" s="64">
        <v>9.71688806077701</v>
      </c>
      <c r="D21" s="64">
        <v>9.6071652606289</v>
      </c>
      <c r="E21" s="341">
        <f t="shared" si="4"/>
        <v>-0.109722800148109</v>
      </c>
      <c r="F21" s="342">
        <v>9.53</v>
      </c>
      <c r="G21" s="341">
        <f t="shared" si="2"/>
        <v>-0.18688806077701</v>
      </c>
      <c r="H21" s="308">
        <f t="shared" si="3"/>
        <v>-8851.01855839918</v>
      </c>
      <c r="I21" s="73"/>
      <c r="J21" s="67"/>
      <c r="K21" s="68"/>
      <c r="L21" s="46"/>
      <c r="M21" s="46"/>
      <c r="N21" s="47"/>
      <c r="O21" s="47"/>
      <c r="P21" s="48"/>
      <c r="Q21" s="47"/>
      <c r="R21" s="47"/>
      <c r="S21" s="47"/>
      <c r="T21" s="47"/>
    </row>
    <row r="22" ht="16.2" customHeight="1" spans="1:21">
      <c r="A22" s="97"/>
      <c r="B22" s="162" t="s">
        <v>159</v>
      </c>
      <c r="C22" s="64">
        <v>0.47761771427395</v>
      </c>
      <c r="D22" s="64">
        <v>0.543874695849872</v>
      </c>
      <c r="E22" s="341">
        <f t="shared" si="4"/>
        <v>0.066256981575922</v>
      </c>
      <c r="F22" s="342">
        <v>0.38</v>
      </c>
      <c r="G22" s="341">
        <f t="shared" si="2"/>
        <v>-0.09761771427395</v>
      </c>
      <c r="H22" s="308">
        <f t="shared" si="3"/>
        <v>-4623.17494801427</v>
      </c>
      <c r="I22" s="73"/>
      <c r="J22" s="67"/>
      <c r="K22" s="68"/>
      <c r="L22" s="46"/>
      <c r="M22" s="46"/>
      <c r="N22" s="47"/>
      <c r="O22" s="47"/>
      <c r="P22" s="48"/>
      <c r="Q22" s="47"/>
      <c r="R22" s="47"/>
      <c r="S22" s="47"/>
      <c r="T22" s="47"/>
    </row>
    <row r="23" ht="16.2" customHeight="1" spans="1:21">
      <c r="A23" s="97"/>
      <c r="B23" s="162" t="s">
        <v>160</v>
      </c>
      <c r="C23" s="64">
        <v>0.251412571287394</v>
      </c>
      <c r="D23" s="64">
        <v>0.331530031904564</v>
      </c>
      <c r="E23" s="341">
        <f t="shared" si="4"/>
        <v>0.08011746061717</v>
      </c>
      <c r="F23" s="342">
        <v>0.2</v>
      </c>
      <c r="G23" s="341">
        <f t="shared" si="2"/>
        <v>-0.051412571287394</v>
      </c>
      <c r="H23" s="308">
        <f t="shared" si="3"/>
        <v>-2434.89937617098</v>
      </c>
      <c r="I23" s="73"/>
      <c r="J23" s="67"/>
      <c r="K23" s="68"/>
      <c r="L23" s="46"/>
      <c r="M23" s="46"/>
      <c r="N23" s="47"/>
      <c r="O23" s="47"/>
      <c r="P23" s="48"/>
      <c r="Q23" s="47"/>
      <c r="R23" s="47"/>
      <c r="S23" s="47"/>
      <c r="T23" s="47"/>
    </row>
    <row r="24" ht="16.2" customHeight="1" spans="1:21">
      <c r="A24" s="97"/>
      <c r="B24" s="162" t="s">
        <v>161</v>
      </c>
      <c r="C24" s="64">
        <v>-1.19899528525252</v>
      </c>
      <c r="D24" s="64">
        <v>-1.09398998986471</v>
      </c>
      <c r="E24" s="341">
        <f t="shared" si="4"/>
        <v>0.10500529538781</v>
      </c>
      <c r="F24" s="342">
        <v>-1.19</v>
      </c>
      <c r="G24" s="341">
        <f t="shared" si="2"/>
        <v>0.00899528525252014</v>
      </c>
      <c r="H24" s="308">
        <f t="shared" si="3"/>
        <v>426.016709559354</v>
      </c>
      <c r="I24" s="73"/>
      <c r="J24" s="67"/>
      <c r="K24" s="68"/>
      <c r="L24" s="46"/>
      <c r="M24" s="46"/>
      <c r="N24" s="47"/>
      <c r="O24" s="47"/>
      <c r="P24" s="48"/>
      <c r="Q24" s="47"/>
      <c r="R24" s="47"/>
      <c r="S24" s="47"/>
      <c r="T24" s="47"/>
    </row>
    <row r="25" ht="16.2" customHeight="1" spans="1:21">
      <c r="A25" s="97"/>
      <c r="B25" s="162" t="s">
        <v>162</v>
      </c>
      <c r="C25" s="64">
        <v>0.522199254699306</v>
      </c>
      <c r="D25" s="64">
        <v>0.763267674514343</v>
      </c>
      <c r="E25" s="341">
        <f t="shared" si="4"/>
        <v>0.241068419815037</v>
      </c>
      <c r="F25" s="342">
        <v>0.46</v>
      </c>
      <c r="G25" s="341">
        <f t="shared" si="2"/>
        <v>-0.0621992546993059</v>
      </c>
      <c r="H25" s="308">
        <f t="shared" si="3"/>
        <v>-2945.75670255913</v>
      </c>
      <c r="I25" s="73"/>
      <c r="J25" s="67"/>
      <c r="K25" s="68"/>
      <c r="L25" s="46"/>
      <c r="M25" s="46"/>
      <c r="N25" s="47"/>
      <c r="O25" s="47"/>
      <c r="P25" s="48"/>
      <c r="Q25" s="47"/>
      <c r="R25" s="47"/>
      <c r="S25" s="47"/>
      <c r="T25" s="47"/>
    </row>
    <row r="26" ht="16.2" customHeight="1" spans="1:21">
      <c r="A26" s="49"/>
      <c r="B26" s="162" t="s">
        <v>163</v>
      </c>
      <c r="C26" s="64">
        <v>3.60083321323423</v>
      </c>
      <c r="D26" s="64">
        <v>3.79396515498272</v>
      </c>
      <c r="E26" s="341">
        <f t="shared" si="4"/>
        <v>0.19313194174849</v>
      </c>
      <c r="F26" s="342">
        <v>4.49</v>
      </c>
      <c r="G26" s="341">
        <f t="shared" si="2"/>
        <v>0.88916678676577</v>
      </c>
      <c r="H26" s="308">
        <f t="shared" si="3"/>
        <v>42110.9390212269</v>
      </c>
      <c r="I26" s="50"/>
      <c r="J26" s="67"/>
      <c r="K26" s="68"/>
      <c r="L26" s="46"/>
      <c r="M26" s="46"/>
      <c r="N26" s="47"/>
      <c r="O26" s="47"/>
      <c r="P26" s="48"/>
      <c r="Q26" s="47"/>
      <c r="R26" s="47"/>
      <c r="S26" s="47"/>
      <c r="T26" s="47"/>
    </row>
    <row r="27" ht="17.1" hidden="1" customHeight="1" spans="1:21">
      <c r="B27" s="163" t="s">
        <v>164</v>
      </c>
      <c r="C27" s="64">
        <v>2.05989170492681</v>
      </c>
      <c r="D27" s="64">
        <v>1.79730143867784</v>
      </c>
      <c r="E27" s="75">
        <v>-0.127477704590446</v>
      </c>
      <c r="F27" s="65"/>
      <c r="G27" s="75">
        <f>(F27/C27)-1</f>
        <v>-1</v>
      </c>
      <c r="H27" s="52">
        <f>G27*$C$4</f>
        <v>-48570</v>
      </c>
      <c r="I27" s="75"/>
      <c r="J27" s="73"/>
      <c r="K27" s="67"/>
      <c r="L27" s="68"/>
      <c r="M27" s="68"/>
      <c r="N27" s="69"/>
      <c r="O27" s="69"/>
      <c r="P27" s="70"/>
      <c r="Q27" s="71"/>
      <c r="R27" s="76"/>
      <c r="S27" s="70"/>
      <c r="T27" s="70"/>
      <c r="U27" s="70"/>
    </row>
    <row r="28" ht="16.2" hidden="1" customHeight="1" spans="1:21">
      <c r="B28" s="163" t="s">
        <v>165</v>
      </c>
      <c r="C28" s="64">
        <v>0.103648061600544</v>
      </c>
      <c r="D28" s="64">
        <v>0.129311954978468</v>
      </c>
      <c r="E28" s="75">
        <v>0.247606110347068</v>
      </c>
      <c r="F28" s="65"/>
      <c r="G28" s="75">
        <f>(F28/C28)-1</f>
        <v>-1</v>
      </c>
      <c r="H28" s="52">
        <f>G28*$C$4</f>
        <v>-48570</v>
      </c>
      <c r="I28" s="75"/>
      <c r="J28" s="73"/>
      <c r="K28" s="67"/>
      <c r="L28" s="68"/>
      <c r="M28" s="68"/>
      <c r="N28" s="69"/>
      <c r="O28" s="69"/>
      <c r="P28" s="70"/>
      <c r="Q28" s="71"/>
      <c r="R28" s="76"/>
      <c r="S28" s="70"/>
      <c r="T28" s="70"/>
      <c r="U28" s="70"/>
    </row>
    <row r="29" ht="16.2" hidden="1" customHeight="1" spans="1:21">
      <c r="B29" s="163" t="s">
        <v>166</v>
      </c>
      <c r="C29" s="64">
        <v>1.43729344670688</v>
      </c>
      <c r="D29" s="64">
        <v>1.8673517613264</v>
      </c>
      <c r="E29" s="75">
        <v>0.299213995308242</v>
      </c>
      <c r="F29" s="65"/>
      <c r="G29" s="75">
        <f>(F29/C29)-1</f>
        <v>-1</v>
      </c>
      <c r="H29" s="52">
        <f>G29*$C$4</f>
        <v>-48570</v>
      </c>
      <c r="I29" s="75"/>
      <c r="J29" s="73"/>
      <c r="K29" s="77"/>
      <c r="L29" s="68"/>
      <c r="M29" s="68"/>
      <c r="N29" s="69"/>
      <c r="O29" s="69"/>
      <c r="P29" s="70"/>
      <c r="Q29" s="71"/>
      <c r="R29" s="76"/>
      <c r="S29" s="70"/>
      <c r="T29" s="70"/>
      <c r="U29" s="70"/>
    </row>
    <row r="30" ht="15.6" customHeight="1" spans="1:21">
      <c r="A30" s="164" t="s">
        <v>167</v>
      </c>
      <c r="B30" s="165" t="s">
        <v>168</v>
      </c>
      <c r="C30" s="164" t="s">
        <v>169</v>
      </c>
      <c r="D30" s="164" t="s">
        <v>170</v>
      </c>
      <c r="E30" s="166" t="s">
        <v>171</v>
      </c>
      <c r="F30" s="167" t="s">
        <v>172</v>
      </c>
      <c r="G30" s="168">
        <v>46330</v>
      </c>
      <c r="H30" s="169" t="s">
        <v>173</v>
      </c>
      <c r="I30" s="170">
        <v>50440</v>
      </c>
      <c r="J30" s="171" t="s">
        <v>174</v>
      </c>
      <c r="K30" s="172">
        <v>42593</v>
      </c>
      <c r="L30" s="169"/>
      <c r="M30" s="169"/>
      <c r="N30" s="169"/>
      <c r="O30" s="169"/>
    </row>
    <row r="31" ht="16.2" customHeight="1" spans="1:21">
      <c r="A31" s="49"/>
      <c r="B31" s="86"/>
      <c r="C31" s="49"/>
      <c r="D31" s="49"/>
      <c r="E31" s="173" t="s">
        <v>175</v>
      </c>
      <c r="F31" s="174" t="s">
        <v>176</v>
      </c>
      <c r="G31" s="174" t="s">
        <v>177</v>
      </c>
      <c r="H31" s="175" t="s">
        <v>178</v>
      </c>
      <c r="I31" s="175" t="s">
        <v>179</v>
      </c>
      <c r="J31" s="175" t="s">
        <v>180</v>
      </c>
      <c r="K31" s="175" t="s">
        <v>181</v>
      </c>
      <c r="L31" s="175" t="s">
        <v>182</v>
      </c>
      <c r="M31" s="175" t="s">
        <v>183</v>
      </c>
      <c r="N31" s="175" t="s">
        <v>184</v>
      </c>
      <c r="O31" s="164" t="s">
        <v>185</v>
      </c>
    </row>
    <row r="32" ht="15.6" customHeight="1" spans="1:21">
      <c r="A32" s="89" t="s">
        <v>122</v>
      </c>
      <c r="B32" s="90">
        <v>6666110101</v>
      </c>
      <c r="C32" s="91" t="s">
        <v>186</v>
      </c>
      <c r="D32" s="92" t="s">
        <v>187</v>
      </c>
      <c r="E32" s="93">
        <v>29.9089904444444</v>
      </c>
      <c r="F32" s="94">
        <v>0.615791444192802</v>
      </c>
      <c r="G32" s="87">
        <v>32.511068373554</v>
      </c>
      <c r="H32" s="88">
        <v>0.644255560976438</v>
      </c>
      <c r="I32" s="95">
        <v>32.52614</v>
      </c>
      <c r="J32" s="95">
        <v>0.686785050675676</v>
      </c>
      <c r="K32" s="88">
        <f t="shared" ref="K32:K95" si="5">J32-F32</f>
        <v>0.070993606482874</v>
      </c>
      <c r="L32" s="88">
        <f t="shared" ref="L32:L95" si="6">H32-F32</f>
        <v>0.028464116783636</v>
      </c>
      <c r="M32" s="88">
        <f t="shared" ref="M32:M95" si="7">J32-H32</f>
        <v>0.042529489699238</v>
      </c>
      <c r="N32" s="88"/>
      <c r="O32" s="96"/>
    </row>
    <row r="33" ht="15.6" customHeight="1" spans="1:16">
      <c r="A33" s="97"/>
      <c r="B33" s="90">
        <v>6666110106</v>
      </c>
      <c r="C33" s="91" t="s">
        <v>188</v>
      </c>
      <c r="D33" s="92" t="s">
        <v>189</v>
      </c>
      <c r="E33" s="93">
        <v>0</v>
      </c>
      <c r="F33" s="94">
        <v>0</v>
      </c>
      <c r="G33" s="87">
        <v>0</v>
      </c>
      <c r="H33" s="88">
        <v>0</v>
      </c>
      <c r="I33" s="95">
        <v>0</v>
      </c>
      <c r="J33" s="95">
        <v>0</v>
      </c>
      <c r="K33" s="88">
        <f t="shared" si="5"/>
        <v>0</v>
      </c>
      <c r="L33" s="88">
        <f t="shared" si="6"/>
        <v>0</v>
      </c>
      <c r="M33" s="88">
        <f t="shared" si="7"/>
        <v>0</v>
      </c>
      <c r="N33" s="88"/>
      <c r="O33" s="98"/>
    </row>
    <row r="34" ht="15.6" customHeight="1" spans="1:16">
      <c r="A34" s="97"/>
      <c r="B34" s="90">
        <v>6666110107</v>
      </c>
      <c r="C34" s="91" t="s">
        <v>190</v>
      </c>
      <c r="D34" s="92" t="s">
        <v>191</v>
      </c>
      <c r="E34" s="93">
        <v>210.86474</v>
      </c>
      <c r="F34" s="94">
        <v>4.34146057236978</v>
      </c>
      <c r="G34" s="87">
        <v>228.978440633181</v>
      </c>
      <c r="H34" s="88">
        <v>4.53755108957416</v>
      </c>
      <c r="I34" s="95">
        <v>224.42191</v>
      </c>
      <c r="J34" s="95">
        <v>4.73863830236486</v>
      </c>
      <c r="K34" s="88">
        <f t="shared" si="5"/>
        <v>0.39717772999508</v>
      </c>
      <c r="L34" s="88">
        <f t="shared" si="6"/>
        <v>0.196090517204381</v>
      </c>
      <c r="M34" s="88">
        <f t="shared" si="7"/>
        <v>0.2010872127907</v>
      </c>
      <c r="N34" s="88"/>
      <c r="O34" s="50"/>
      <c r="P34">
        <v>1.17</v>
      </c>
    </row>
    <row r="35" ht="15.6" customHeight="1" spans="1:16">
      <c r="A35" s="97"/>
      <c r="B35" s="90">
        <v>6666110110</v>
      </c>
      <c r="C35" s="91" t="s">
        <v>192</v>
      </c>
      <c r="D35" s="92" t="s">
        <v>193</v>
      </c>
      <c r="E35" s="93">
        <v>288.504491111111</v>
      </c>
      <c r="F35" s="94">
        <v>5.93997305149498</v>
      </c>
      <c r="G35" s="87">
        <v>297.924557363891</v>
      </c>
      <c r="H35" s="88">
        <v>5.90382175780059</v>
      </c>
      <c r="I35" s="95">
        <v>295.75794</v>
      </c>
      <c r="J35" s="95">
        <v>6.24488893581081</v>
      </c>
      <c r="K35" s="88">
        <f t="shared" si="5"/>
        <v>0.30491588431583</v>
      </c>
      <c r="L35" s="88">
        <f t="shared" si="6"/>
        <v>-0.03615129369439</v>
      </c>
      <c r="M35" s="88">
        <f t="shared" si="7"/>
        <v>0.34106717801022</v>
      </c>
      <c r="N35" s="88"/>
      <c r="O35" s="50"/>
    </row>
    <row r="36" ht="15.6" customHeight="1" spans="1:16">
      <c r="A36" s="97"/>
      <c r="B36" s="90">
        <v>6666110112</v>
      </c>
      <c r="C36" s="91" t="s">
        <v>194</v>
      </c>
      <c r="D36" s="92" t="s">
        <v>195</v>
      </c>
      <c r="E36" s="93">
        <v>7.33266311111111</v>
      </c>
      <c r="F36" s="94">
        <v>0.150971033788575</v>
      </c>
      <c r="G36" s="87">
        <v>15.2469765342466</v>
      </c>
      <c r="H36" s="88">
        <v>0.302141698556301</v>
      </c>
      <c r="I36" s="95">
        <v>8.94279</v>
      </c>
      <c r="J36" s="95">
        <v>0.188825802364865</v>
      </c>
      <c r="K36" s="88">
        <f t="shared" si="5"/>
        <v>0.03785476857629</v>
      </c>
      <c r="L36" s="88">
        <f t="shared" si="6"/>
        <v>0.151170664767726</v>
      </c>
      <c r="M36" s="88">
        <f t="shared" si="7"/>
        <v>-0.113315896191436</v>
      </c>
      <c r="N36" s="88"/>
      <c r="O36" s="96"/>
    </row>
    <row r="37" ht="15.6" customHeight="1" spans="1:16">
      <c r="A37" s="97"/>
      <c r="B37" s="90">
        <v>6666110204</v>
      </c>
      <c r="C37" s="91" t="s">
        <v>196</v>
      </c>
      <c r="D37" s="92" t="s">
        <v>197</v>
      </c>
      <c r="E37" s="93">
        <v>0.0586866666666667</v>
      </c>
      <c r="F37" s="94">
        <v>0.0012082904399149</v>
      </c>
      <c r="G37" s="87">
        <v>0.25252</v>
      </c>
      <c r="H37" s="88">
        <v>0.00500406238233954</v>
      </c>
      <c r="I37" s="95">
        <v>0.174120813939282</v>
      </c>
      <c r="J37" s="95">
        <v>0.00367653745648821</v>
      </c>
      <c r="K37" s="88">
        <f t="shared" si="5"/>
        <v>0.00246824701657331</v>
      </c>
      <c r="L37" s="88">
        <f t="shared" si="6"/>
        <v>0.00379577194242464</v>
      </c>
      <c r="M37" s="88">
        <f t="shared" si="7"/>
        <v>-0.00132752492585133</v>
      </c>
      <c r="N37" s="88"/>
      <c r="O37" s="98"/>
    </row>
    <row r="38" ht="15.6" customHeight="1" spans="1:16">
      <c r="A38" s="97"/>
      <c r="B38" s="90">
        <v>6666110207</v>
      </c>
      <c r="C38" s="91" t="s">
        <v>198</v>
      </c>
      <c r="D38" s="92" t="s">
        <v>199</v>
      </c>
      <c r="E38" s="93">
        <v>8.29489644444444</v>
      </c>
      <c r="F38" s="94">
        <v>0.170782302747466</v>
      </c>
      <c r="G38" s="87">
        <v>2.56681292846271</v>
      </c>
      <c r="H38" s="88">
        <v>0.0508652463877041</v>
      </c>
      <c r="I38" s="99">
        <v>2.34991</v>
      </c>
      <c r="J38" s="95">
        <v>0.0496180320945946</v>
      </c>
      <c r="K38" s="88">
        <f t="shared" si="5"/>
        <v>-0.121164270652871</v>
      </c>
      <c r="L38" s="88">
        <f t="shared" si="6"/>
        <v>-0.119917056359762</v>
      </c>
      <c r="M38" s="88">
        <f t="shared" si="7"/>
        <v>-0.0012472142931095</v>
      </c>
      <c r="N38" s="88"/>
      <c r="O38" s="96"/>
    </row>
    <row r="39" ht="15.6" customHeight="1" spans="1:16">
      <c r="A39" s="97"/>
      <c r="B39" s="90">
        <v>6666110506</v>
      </c>
      <c r="C39" s="91" t="s">
        <v>200</v>
      </c>
      <c r="D39" s="92" t="s">
        <v>201</v>
      </c>
      <c r="E39" s="93">
        <v>1.164868</v>
      </c>
      <c r="F39" s="94">
        <v>0.0239832818612312</v>
      </c>
      <c r="G39" s="87">
        <v>0</v>
      </c>
      <c r="H39" s="88">
        <v>0</v>
      </c>
      <c r="I39" s="95">
        <v>0</v>
      </c>
      <c r="J39" s="95">
        <v>0</v>
      </c>
      <c r="K39" s="88">
        <f t="shared" si="5"/>
        <v>-0.0239832818612312</v>
      </c>
      <c r="L39" s="88">
        <f t="shared" si="6"/>
        <v>-0.0239832818612312</v>
      </c>
      <c r="M39" s="88">
        <f t="shared" si="7"/>
        <v>0</v>
      </c>
      <c r="N39" s="88"/>
      <c r="O39" s="98"/>
    </row>
    <row r="40" ht="15.6" customHeight="1" spans="1:16">
      <c r="A40" s="97"/>
      <c r="B40" s="90">
        <v>6666110206</v>
      </c>
      <c r="C40" s="91" t="s">
        <v>202</v>
      </c>
      <c r="D40" s="92" t="s">
        <v>203</v>
      </c>
      <c r="E40" s="100"/>
      <c r="F40" s="94">
        <v>0</v>
      </c>
      <c r="G40" s="87"/>
      <c r="H40" s="88">
        <v>0</v>
      </c>
      <c r="I40" s="95"/>
      <c r="J40" s="95">
        <v>0</v>
      </c>
      <c r="K40" s="88">
        <f t="shared" si="5"/>
        <v>0</v>
      </c>
      <c r="L40" s="88">
        <f t="shared" si="6"/>
        <v>0</v>
      </c>
      <c r="M40" s="88">
        <f t="shared" si="7"/>
        <v>0</v>
      </c>
      <c r="N40" s="88"/>
      <c r="O40" s="98"/>
    </row>
    <row r="41" ht="16.2" customHeight="1" spans="1:16">
      <c r="A41" s="49"/>
      <c r="B41" s="90" t="s">
        <v>204</v>
      </c>
      <c r="C41" s="101" t="s">
        <v>205</v>
      </c>
      <c r="D41" s="102" t="s">
        <v>206</v>
      </c>
      <c r="E41" s="103">
        <v>546.129335777778</v>
      </c>
      <c r="F41" s="94">
        <v>11.2441699768947</v>
      </c>
      <c r="G41" s="103">
        <v>577.480375833335</v>
      </c>
      <c r="H41" s="104">
        <v>11.4436394156775</v>
      </c>
      <c r="I41" s="105">
        <v>564.172810813939</v>
      </c>
      <c r="J41" s="105">
        <v>11.9124326607673</v>
      </c>
      <c r="K41" s="88">
        <f t="shared" si="5"/>
        <v>0.6682626838726</v>
      </c>
      <c r="L41" s="343">
        <f t="shared" si="6"/>
        <v>0.199469438782801</v>
      </c>
      <c r="M41" s="343">
        <f t="shared" si="7"/>
        <v>0.468793245089799</v>
      </c>
      <c r="N41" s="88"/>
      <c r="O41" s="98"/>
    </row>
    <row r="42" ht="15.6" customHeight="1" spans="1:16">
      <c r="A42" s="89" t="s">
        <v>144</v>
      </c>
      <c r="B42" s="90">
        <v>5001010205</v>
      </c>
      <c r="C42" s="91" t="s">
        <v>207</v>
      </c>
      <c r="D42" s="92" t="s">
        <v>208</v>
      </c>
      <c r="E42" s="100">
        <v>7.24866</v>
      </c>
      <c r="F42" s="94">
        <v>0.14924150710315</v>
      </c>
      <c r="G42" s="87">
        <v>8.32473354259746</v>
      </c>
      <c r="H42" s="88">
        <v>0.164967075730683</v>
      </c>
      <c r="I42" s="95">
        <v>7.61607</v>
      </c>
      <c r="J42" s="95">
        <v>0.160812288851351</v>
      </c>
      <c r="K42" s="88">
        <f t="shared" si="5"/>
        <v>0.011570781748201</v>
      </c>
      <c r="L42" s="88">
        <f t="shared" si="6"/>
        <v>0.015725568627533</v>
      </c>
      <c r="M42" s="88">
        <f t="shared" si="7"/>
        <v>-0.00415478687933202</v>
      </c>
      <c r="N42" s="88"/>
      <c r="O42" s="98"/>
    </row>
    <row r="43" ht="23.1" customHeight="1" spans="1:16">
      <c r="A43" s="97"/>
      <c r="B43" s="90">
        <v>6666010380</v>
      </c>
      <c r="C43" s="91" t="s">
        <v>209</v>
      </c>
      <c r="D43" s="92" t="s">
        <v>210</v>
      </c>
      <c r="E43" s="100">
        <v>-1.66916</v>
      </c>
      <c r="F43" s="94">
        <v>-0.0343660695902821</v>
      </c>
      <c r="G43" s="87">
        <v>-21.8064761184266</v>
      </c>
      <c r="H43" s="88">
        <v>-0.432128016931744</v>
      </c>
      <c r="I43" s="95">
        <v>-1.8209</v>
      </c>
      <c r="J43" s="95">
        <v>-0.0384480574324324</v>
      </c>
      <c r="K43" s="88">
        <f t="shared" si="5"/>
        <v>-0.0040819878421503</v>
      </c>
      <c r="L43" s="88">
        <f t="shared" si="6"/>
        <v>-0.397761947341462</v>
      </c>
      <c r="M43" s="88">
        <f t="shared" si="7"/>
        <v>0.393679959499312</v>
      </c>
      <c r="N43" s="88"/>
      <c r="O43" s="98"/>
    </row>
    <row r="44" ht="46" customHeight="1" spans="1:16">
      <c r="A44" s="97"/>
      <c r="B44" s="90">
        <v>6666010019</v>
      </c>
      <c r="C44" s="91" t="s">
        <v>211</v>
      </c>
      <c r="D44" s="92"/>
      <c r="E44" s="100">
        <v>57.92585</v>
      </c>
      <c r="F44" s="94">
        <v>1.1926261066502</v>
      </c>
      <c r="G44" s="87">
        <v>86.3691105044485</v>
      </c>
      <c r="H44" s="88">
        <v>1.71153341070583</v>
      </c>
      <c r="I44" s="95">
        <v>64.67305</v>
      </c>
      <c r="J44" s="95">
        <v>1.36556271114865</v>
      </c>
      <c r="K44" s="88">
        <f t="shared" si="5"/>
        <v>0.17293660449845</v>
      </c>
      <c r="L44" s="88">
        <f t="shared" si="6"/>
        <v>0.51890730405563</v>
      </c>
      <c r="M44" s="88">
        <f t="shared" si="7"/>
        <v>-0.34597069955718</v>
      </c>
      <c r="N44" s="344"/>
      <c r="O44" s="50" t="s">
        <v>212</v>
      </c>
      <c r="P44" s="345">
        <f>I44/D4*1000</f>
        <v>1.28159344470206</v>
      </c>
    </row>
    <row r="45" ht="26.1" customHeight="1" spans="1:16">
      <c r="A45" s="97"/>
      <c r="B45" s="90">
        <v>6666010183</v>
      </c>
      <c r="C45" s="91" t="s">
        <v>213</v>
      </c>
      <c r="D45" s="92" t="s">
        <v>214</v>
      </c>
      <c r="E45" s="100">
        <v>13.55408</v>
      </c>
      <c r="F45" s="94">
        <v>0.279062795964587</v>
      </c>
      <c r="G45" s="87">
        <v>0</v>
      </c>
      <c r="H45" s="88">
        <v>0</v>
      </c>
      <c r="I45" s="95">
        <v>10.50135</v>
      </c>
      <c r="J45" s="95">
        <v>0.221734586148649</v>
      </c>
      <c r="K45" s="88">
        <f t="shared" si="5"/>
        <v>-0.057328209815938</v>
      </c>
      <c r="L45" s="88">
        <f t="shared" si="6"/>
        <v>-0.279062795964587</v>
      </c>
      <c r="M45" s="88">
        <f t="shared" si="7"/>
        <v>0.221734586148649</v>
      </c>
      <c r="N45" s="88"/>
      <c r="O45" s="98"/>
    </row>
    <row r="46" ht="36" customHeight="1" spans="1:16">
      <c r="A46" s="97"/>
      <c r="B46" s="90">
        <v>6666010229</v>
      </c>
      <c r="C46" s="91" t="s">
        <v>215</v>
      </c>
      <c r="D46" s="92" t="s">
        <v>216</v>
      </c>
      <c r="E46" s="108">
        <v>31.74454</v>
      </c>
      <c r="F46" s="94">
        <v>0.653583281861231</v>
      </c>
      <c r="G46" s="109">
        <v>9.16644486054095</v>
      </c>
      <c r="H46" s="88">
        <v>0.181646847403859</v>
      </c>
      <c r="I46" s="95">
        <v>16.69101</v>
      </c>
      <c r="J46" s="95">
        <v>0.352450746457757</v>
      </c>
      <c r="K46" s="88">
        <f t="shared" si="5"/>
        <v>-0.301132535403474</v>
      </c>
      <c r="L46" s="88">
        <f t="shared" si="6"/>
        <v>-0.471936434457372</v>
      </c>
      <c r="M46" s="88">
        <f t="shared" si="7"/>
        <v>0.170803899053898</v>
      </c>
      <c r="N46" s="88"/>
      <c r="O46" s="98"/>
    </row>
    <row r="47" ht="33.9" customHeight="1" spans="1:16">
      <c r="A47" s="97"/>
      <c r="B47" s="90">
        <v>6666010188</v>
      </c>
      <c r="C47" s="91" t="s">
        <v>217</v>
      </c>
      <c r="D47" s="92" t="s">
        <v>218</v>
      </c>
      <c r="E47" s="108">
        <v>362.36537</v>
      </c>
      <c r="F47" s="94">
        <v>7.46068293185094</v>
      </c>
      <c r="G47" s="109">
        <v>402.752567757955</v>
      </c>
      <c r="H47" s="88">
        <v>7.98114594372025</v>
      </c>
      <c r="I47" s="95">
        <v>357.71936</v>
      </c>
      <c r="J47" s="95">
        <v>7.55367443039044</v>
      </c>
      <c r="K47" s="88">
        <f t="shared" si="5"/>
        <v>0.0929914985395</v>
      </c>
      <c r="L47" s="88">
        <f t="shared" si="6"/>
        <v>0.52046301186931</v>
      </c>
      <c r="M47" s="88">
        <f t="shared" si="7"/>
        <v>-0.42747151332981</v>
      </c>
      <c r="N47" s="344" t="s">
        <v>219</v>
      </c>
      <c r="O47" s="111"/>
      <c r="P47">
        <f>I47/I30*1000</f>
        <v>7.09197779540048</v>
      </c>
    </row>
    <row r="48" ht="15.6" customHeight="1" spans="1:16">
      <c r="A48" s="97"/>
      <c r="B48" s="90">
        <v>5102040406</v>
      </c>
      <c r="C48" s="91" t="s">
        <v>220</v>
      </c>
      <c r="D48" s="92" t="s">
        <v>221</v>
      </c>
      <c r="E48" s="100">
        <v>0</v>
      </c>
      <c r="F48" s="94">
        <v>0</v>
      </c>
      <c r="G48" s="87">
        <v>0</v>
      </c>
      <c r="H48" s="88">
        <v>0</v>
      </c>
      <c r="I48" s="95">
        <v>0</v>
      </c>
      <c r="J48" s="95">
        <v>0</v>
      </c>
      <c r="K48" s="88">
        <f t="shared" si="5"/>
        <v>0</v>
      </c>
      <c r="L48" s="88">
        <f t="shared" si="6"/>
        <v>0</v>
      </c>
      <c r="M48" s="88">
        <f t="shared" si="7"/>
        <v>0</v>
      </c>
      <c r="N48" s="88"/>
      <c r="O48" s="98"/>
    </row>
    <row r="49" ht="15.6" customHeight="1" spans="1:15">
      <c r="A49" s="97"/>
      <c r="B49" s="90">
        <v>6666010115</v>
      </c>
      <c r="C49" s="91" t="s">
        <v>222</v>
      </c>
      <c r="D49" s="92" t="s">
        <v>223</v>
      </c>
      <c r="E49" s="100">
        <v>0.78963</v>
      </c>
      <c r="F49" s="94">
        <v>0.0162575663990117</v>
      </c>
      <c r="G49" s="87">
        <v>0</v>
      </c>
      <c r="H49" s="88">
        <v>0</v>
      </c>
      <c r="I49" s="95">
        <v>-4.2657</v>
      </c>
      <c r="J49" s="95">
        <v>-0.0900753848427899</v>
      </c>
      <c r="K49" s="88">
        <f t="shared" si="5"/>
        <v>-0.106332951241802</v>
      </c>
      <c r="L49" s="88">
        <f t="shared" si="6"/>
        <v>-0.0162575663990117</v>
      </c>
      <c r="M49" s="88">
        <f t="shared" si="7"/>
        <v>-0.0900753848427899</v>
      </c>
      <c r="N49" s="88"/>
      <c r="O49" s="98"/>
    </row>
    <row r="50" ht="16.2" customHeight="1" spans="1:15">
      <c r="A50" s="49"/>
      <c r="B50" s="90" t="s">
        <v>224</v>
      </c>
      <c r="C50" s="101" t="s">
        <v>225</v>
      </c>
      <c r="D50" s="102" t="s">
        <v>226</v>
      </c>
      <c r="E50" s="103">
        <v>471.95897</v>
      </c>
      <c r="F50" s="94">
        <v>9.71708812023883</v>
      </c>
      <c r="G50" s="103">
        <v>484.806380547116</v>
      </c>
      <c r="H50" s="104">
        <v>9.6071652606289</v>
      </c>
      <c r="I50" s="105">
        <v>451.11424</v>
      </c>
      <c r="J50" s="105">
        <v>9.52581962539857</v>
      </c>
      <c r="K50" s="88">
        <f t="shared" si="5"/>
        <v>-0.19126849484026</v>
      </c>
      <c r="L50" s="343">
        <f t="shared" si="6"/>
        <v>-0.109922859609931</v>
      </c>
      <c r="M50" s="88">
        <f t="shared" si="7"/>
        <v>-0.0813456352303294</v>
      </c>
      <c r="N50" s="88"/>
      <c r="O50" s="98"/>
    </row>
    <row r="51" ht="15.6" customHeight="1" spans="1:15">
      <c r="A51" s="89" t="s">
        <v>159</v>
      </c>
      <c r="B51" s="90">
        <v>8701530201</v>
      </c>
      <c r="C51" s="91" t="s">
        <v>227</v>
      </c>
      <c r="D51" s="92" t="s">
        <v>228</v>
      </c>
      <c r="E51" s="100">
        <v>0</v>
      </c>
      <c r="F51" s="94">
        <v>0</v>
      </c>
      <c r="G51" s="87">
        <v>0</v>
      </c>
      <c r="H51" s="88">
        <v>0</v>
      </c>
      <c r="I51" s="95">
        <v>0</v>
      </c>
      <c r="J51" s="95">
        <v>0</v>
      </c>
      <c r="K51" s="88">
        <f t="shared" si="5"/>
        <v>0</v>
      </c>
      <c r="L51" s="88">
        <f t="shared" si="6"/>
        <v>0</v>
      </c>
      <c r="M51" s="88">
        <f t="shared" si="7"/>
        <v>0</v>
      </c>
      <c r="N51" s="88"/>
      <c r="O51" s="98"/>
    </row>
    <row r="52" ht="24" customHeight="1" spans="1:15">
      <c r="A52" s="97"/>
      <c r="B52" s="90">
        <v>6666050309</v>
      </c>
      <c r="C52" s="91" t="s">
        <v>229</v>
      </c>
      <c r="D52" s="92" t="s">
        <v>230</v>
      </c>
      <c r="E52" s="100">
        <v>11.07122</v>
      </c>
      <c r="F52" s="94">
        <v>0.227943586576076</v>
      </c>
      <c r="G52" s="87">
        <v>27.4455487766721</v>
      </c>
      <c r="H52" s="88">
        <v>0.543874695849872</v>
      </c>
      <c r="I52" s="95">
        <v>6.0635</v>
      </c>
      <c r="J52" s="95">
        <v>0.128038093629242</v>
      </c>
      <c r="K52" s="88">
        <f t="shared" si="5"/>
        <v>-0.099905492946834</v>
      </c>
      <c r="L52" s="88">
        <f t="shared" si="6"/>
        <v>0.315931109273796</v>
      </c>
      <c r="M52" s="88">
        <f t="shared" si="7"/>
        <v>-0.41583660222063</v>
      </c>
      <c r="N52" s="344" t="s">
        <v>231</v>
      </c>
      <c r="O52" s="98"/>
    </row>
    <row r="53" ht="15.6" customHeight="1" spans="1:15">
      <c r="A53" s="97"/>
      <c r="B53" s="90">
        <v>6666050308</v>
      </c>
      <c r="C53" s="91" t="s">
        <v>232</v>
      </c>
      <c r="D53" s="92" t="s">
        <v>233</v>
      </c>
      <c r="E53" s="100">
        <v>12.13983</v>
      </c>
      <c r="F53" s="94">
        <v>0.249945027794935</v>
      </c>
      <c r="G53" s="87">
        <v>0</v>
      </c>
      <c r="H53" s="88">
        <v>0</v>
      </c>
      <c r="I53" s="95">
        <v>11.57396</v>
      </c>
      <c r="J53" s="95">
        <v>0.244398082648816</v>
      </c>
      <c r="K53" s="88">
        <f t="shared" si="5"/>
        <v>-0.005546945146119</v>
      </c>
      <c r="L53" s="88">
        <f t="shared" si="6"/>
        <v>-0.249945027794935</v>
      </c>
      <c r="M53" s="88">
        <f t="shared" si="7"/>
        <v>0.244398082648816</v>
      </c>
      <c r="N53" s="88"/>
      <c r="O53" s="98"/>
    </row>
    <row r="54" ht="15.6" customHeight="1" spans="1:15">
      <c r="A54" s="97"/>
      <c r="B54" s="90">
        <v>6666050306</v>
      </c>
      <c r="C54" s="91" t="s">
        <v>234</v>
      </c>
      <c r="D54" s="92" t="s">
        <v>235</v>
      </c>
      <c r="E54" s="100">
        <v>-0.01268</v>
      </c>
      <c r="F54" s="94">
        <v>-0.00026106650195594</v>
      </c>
      <c r="G54" s="87">
        <v>0</v>
      </c>
      <c r="H54" s="88">
        <v>0</v>
      </c>
      <c r="I54" s="95">
        <v>0.58819</v>
      </c>
      <c r="J54" s="95">
        <v>0.0124203391262115</v>
      </c>
      <c r="K54" s="88">
        <f t="shared" si="5"/>
        <v>0.0126814056281674</v>
      </c>
      <c r="L54" s="88">
        <f t="shared" si="6"/>
        <v>0.00026106650195594</v>
      </c>
      <c r="M54" s="88">
        <f t="shared" si="7"/>
        <v>0.0124203391262115</v>
      </c>
      <c r="N54" s="88"/>
      <c r="O54" s="98"/>
    </row>
    <row r="55" ht="16.2" customHeight="1" spans="1:15">
      <c r="A55" s="49"/>
      <c r="B55" s="90" t="s">
        <v>224</v>
      </c>
      <c r="C55" s="101" t="s">
        <v>236</v>
      </c>
      <c r="D55" s="102" t="s">
        <v>237</v>
      </c>
      <c r="E55" s="103">
        <v>23.19837</v>
      </c>
      <c r="F55" s="94">
        <v>0.477627547869055</v>
      </c>
      <c r="G55" s="103">
        <v>27.4455487766721</v>
      </c>
      <c r="H55" s="104">
        <v>0.543874695849872</v>
      </c>
      <c r="I55" s="105">
        <f>SUM(I51:I54)</f>
        <v>18.22565</v>
      </c>
      <c r="J55" s="105">
        <f>SUM(J51:J54)</f>
        <v>0.38485651540427</v>
      </c>
      <c r="K55" s="88">
        <f t="shared" si="5"/>
        <v>-0.0927710324647855</v>
      </c>
      <c r="L55" s="343">
        <f t="shared" si="6"/>
        <v>0.066247147980817</v>
      </c>
      <c r="M55" s="88">
        <f t="shared" si="7"/>
        <v>-0.159018180445603</v>
      </c>
      <c r="N55" s="88"/>
      <c r="O55" s="98"/>
    </row>
    <row r="56" ht="15.6" customHeight="1" spans="1:15">
      <c r="A56" s="89" t="s">
        <v>238</v>
      </c>
      <c r="B56" s="90">
        <v>5102010151</v>
      </c>
      <c r="C56" s="91" t="s">
        <v>239</v>
      </c>
      <c r="D56" s="92" t="s">
        <v>240</v>
      </c>
      <c r="E56" s="100">
        <v>0</v>
      </c>
      <c r="F56" s="94">
        <v>0</v>
      </c>
      <c r="G56" s="87">
        <v>0</v>
      </c>
      <c r="H56" s="88">
        <v>0</v>
      </c>
      <c r="I56" s="95">
        <v>0</v>
      </c>
      <c r="J56" s="95">
        <v>0</v>
      </c>
      <c r="K56" s="88">
        <f t="shared" si="5"/>
        <v>0</v>
      </c>
      <c r="L56" s="88">
        <f t="shared" si="6"/>
        <v>0</v>
      </c>
      <c r="M56" s="88">
        <f t="shared" si="7"/>
        <v>0</v>
      </c>
      <c r="N56" s="88"/>
      <c r="O56" s="98"/>
    </row>
    <row r="57" ht="15.6" customHeight="1" spans="1:15">
      <c r="A57" s="97"/>
      <c r="B57" s="90">
        <v>5001010200</v>
      </c>
      <c r="C57" s="91" t="s">
        <v>241</v>
      </c>
      <c r="D57" s="92" t="s">
        <v>242</v>
      </c>
      <c r="E57" s="100">
        <v>0.17197</v>
      </c>
      <c r="F57" s="94">
        <v>0.00354066296067531</v>
      </c>
      <c r="G57" s="87">
        <v>0</v>
      </c>
      <c r="H57" s="88">
        <v>0</v>
      </c>
      <c r="I57" s="95">
        <v>0</v>
      </c>
      <c r="J57" s="95">
        <v>0</v>
      </c>
      <c r="K57" s="88">
        <f t="shared" si="5"/>
        <v>-0.00354066296067531</v>
      </c>
      <c r="L57" s="88">
        <f t="shared" si="6"/>
        <v>-0.00354066296067531</v>
      </c>
      <c r="M57" s="88">
        <f t="shared" si="7"/>
        <v>0</v>
      </c>
      <c r="N57" s="88"/>
      <c r="O57" s="98"/>
    </row>
    <row r="58" ht="15.6" customHeight="1" spans="1:15">
      <c r="A58" s="97"/>
      <c r="B58" s="90">
        <v>5001010201</v>
      </c>
      <c r="C58" s="91" t="s">
        <v>243</v>
      </c>
      <c r="D58" s="92" t="s">
        <v>244</v>
      </c>
      <c r="E58" s="100">
        <v>0.00056</v>
      </c>
      <c r="F58" s="94">
        <v>1.15297508750257e-5</v>
      </c>
      <c r="G58" s="87">
        <v>0</v>
      </c>
      <c r="H58" s="88">
        <v>0</v>
      </c>
      <c r="I58" s="95">
        <v>0</v>
      </c>
      <c r="J58" s="95">
        <v>0</v>
      </c>
      <c r="K58" s="88">
        <f t="shared" si="5"/>
        <v>-1.15297508750257e-5</v>
      </c>
      <c r="L58" s="88">
        <f t="shared" si="6"/>
        <v>-1.15297508750257e-5</v>
      </c>
      <c r="M58" s="88">
        <f t="shared" si="7"/>
        <v>0</v>
      </c>
      <c r="N58" s="88"/>
      <c r="O58" s="98"/>
    </row>
    <row r="59" ht="15.6" customHeight="1" spans="1:15">
      <c r="A59" s="97"/>
      <c r="B59" s="90">
        <v>5207000011</v>
      </c>
      <c r="C59" s="91" t="s">
        <v>245</v>
      </c>
      <c r="D59" s="92" t="s">
        <v>246</v>
      </c>
      <c r="E59" s="100">
        <v>0</v>
      </c>
      <c r="F59" s="94">
        <v>0</v>
      </c>
      <c r="G59" s="87">
        <v>0</v>
      </c>
      <c r="H59" s="88">
        <v>0</v>
      </c>
      <c r="I59" s="95">
        <v>0</v>
      </c>
      <c r="J59" s="95">
        <v>0</v>
      </c>
      <c r="K59" s="88">
        <f t="shared" si="5"/>
        <v>0</v>
      </c>
      <c r="L59" s="88">
        <f t="shared" si="6"/>
        <v>0</v>
      </c>
      <c r="M59" s="88">
        <f t="shared" si="7"/>
        <v>0</v>
      </c>
      <c r="N59" s="88"/>
      <c r="O59" s="98"/>
    </row>
    <row r="60" ht="15.6" customHeight="1" spans="1:15">
      <c r="A60" s="97"/>
      <c r="B60" s="90">
        <v>5207000012</v>
      </c>
      <c r="C60" s="91" t="s">
        <v>247</v>
      </c>
      <c r="D60" s="92" t="s">
        <v>248</v>
      </c>
      <c r="E60" s="100">
        <v>0</v>
      </c>
      <c r="F60" s="94">
        <v>0</v>
      </c>
      <c r="G60" s="87">
        <v>0</v>
      </c>
      <c r="H60" s="88">
        <v>0</v>
      </c>
      <c r="I60" s="95">
        <v>0</v>
      </c>
      <c r="J60" s="95">
        <v>0</v>
      </c>
      <c r="K60" s="88">
        <f t="shared" si="5"/>
        <v>0</v>
      </c>
      <c r="L60" s="88">
        <f t="shared" si="6"/>
        <v>0</v>
      </c>
      <c r="M60" s="88">
        <f t="shared" si="7"/>
        <v>0</v>
      </c>
      <c r="N60" s="88"/>
      <c r="O60" s="98"/>
    </row>
    <row r="61" ht="15.6" customHeight="1" spans="1:15">
      <c r="A61" s="97"/>
      <c r="B61" s="90">
        <v>5207000022</v>
      </c>
      <c r="C61" s="91" t="s">
        <v>249</v>
      </c>
      <c r="D61" s="92" t="s">
        <v>250</v>
      </c>
      <c r="E61" s="100">
        <v>0</v>
      </c>
      <c r="F61" s="94">
        <v>0</v>
      </c>
      <c r="G61" s="87">
        <v>0</v>
      </c>
      <c r="H61" s="88">
        <v>0</v>
      </c>
      <c r="I61" s="95">
        <v>0</v>
      </c>
      <c r="J61" s="95">
        <v>0</v>
      </c>
      <c r="K61" s="88">
        <f t="shared" si="5"/>
        <v>0</v>
      </c>
      <c r="L61" s="88">
        <f t="shared" si="6"/>
        <v>0</v>
      </c>
      <c r="M61" s="88">
        <f t="shared" si="7"/>
        <v>0</v>
      </c>
      <c r="N61" s="88"/>
      <c r="O61" s="98"/>
    </row>
    <row r="62" ht="15.6" customHeight="1" spans="1:15">
      <c r="A62" s="97"/>
      <c r="B62" s="90">
        <v>5301060000</v>
      </c>
      <c r="C62" s="91" t="s">
        <v>251</v>
      </c>
      <c r="D62" s="92" t="s">
        <v>252</v>
      </c>
      <c r="E62" s="100">
        <v>0</v>
      </c>
      <c r="F62" s="94">
        <v>0</v>
      </c>
      <c r="G62" s="87">
        <v>0</v>
      </c>
      <c r="H62" s="88">
        <v>0</v>
      </c>
      <c r="I62" s="95">
        <v>0</v>
      </c>
      <c r="J62" s="95">
        <v>0</v>
      </c>
      <c r="K62" s="88">
        <f t="shared" si="5"/>
        <v>0</v>
      </c>
      <c r="L62" s="88">
        <f t="shared" si="6"/>
        <v>0</v>
      </c>
      <c r="M62" s="88">
        <f t="shared" si="7"/>
        <v>0</v>
      </c>
      <c r="N62" s="88"/>
      <c r="O62" s="98"/>
    </row>
    <row r="63" ht="15.6" customHeight="1" spans="1:15">
      <c r="A63" s="97"/>
      <c r="B63" s="90">
        <v>5301999999</v>
      </c>
      <c r="C63" s="91" t="s">
        <v>253</v>
      </c>
      <c r="D63" s="92" t="s">
        <v>254</v>
      </c>
      <c r="E63" s="100">
        <v>0</v>
      </c>
      <c r="F63" s="94">
        <v>0</v>
      </c>
      <c r="G63" s="87">
        <v>0</v>
      </c>
      <c r="H63" s="88">
        <v>0</v>
      </c>
      <c r="I63" s="95">
        <v>0</v>
      </c>
      <c r="J63" s="95">
        <v>0</v>
      </c>
      <c r="K63" s="88">
        <f t="shared" si="5"/>
        <v>0</v>
      </c>
      <c r="L63" s="88">
        <f t="shared" si="6"/>
        <v>0</v>
      </c>
      <c r="M63" s="88">
        <f t="shared" si="7"/>
        <v>0</v>
      </c>
      <c r="N63" s="88"/>
      <c r="O63" s="98"/>
    </row>
    <row r="64" ht="15.6" customHeight="1" spans="1:15">
      <c r="A64" s="97"/>
      <c r="B64" s="90">
        <v>5405030000</v>
      </c>
      <c r="C64" s="91" t="s">
        <v>255</v>
      </c>
      <c r="D64" s="92" t="s">
        <v>256</v>
      </c>
      <c r="E64" s="100">
        <v>0.0094</v>
      </c>
      <c r="F64" s="94">
        <v>0.000193535103973646</v>
      </c>
      <c r="G64" s="87">
        <v>0</v>
      </c>
      <c r="H64" s="88">
        <v>0</v>
      </c>
      <c r="I64" s="95">
        <v>0</v>
      </c>
      <c r="J64" s="95">
        <v>0</v>
      </c>
      <c r="K64" s="88">
        <f t="shared" si="5"/>
        <v>-0.000193535103973646</v>
      </c>
      <c r="L64" s="88">
        <f t="shared" si="6"/>
        <v>-0.000193535103973646</v>
      </c>
      <c r="M64" s="88">
        <f t="shared" si="7"/>
        <v>0</v>
      </c>
      <c r="N64" s="88"/>
      <c r="O64" s="98"/>
    </row>
    <row r="65" ht="15.6" customHeight="1" spans="1:15">
      <c r="A65" s="97"/>
      <c r="B65" s="90">
        <v>5601050000</v>
      </c>
      <c r="C65" s="91" t="s">
        <v>257</v>
      </c>
      <c r="D65" s="92" t="s">
        <v>258</v>
      </c>
      <c r="E65" s="100">
        <v>0</v>
      </c>
      <c r="F65" s="94">
        <v>0</v>
      </c>
      <c r="G65" s="87">
        <v>0</v>
      </c>
      <c r="H65" s="88">
        <v>0</v>
      </c>
      <c r="I65" s="95">
        <v>0</v>
      </c>
      <c r="J65" s="95">
        <v>0</v>
      </c>
      <c r="K65" s="88">
        <f t="shared" si="5"/>
        <v>0</v>
      </c>
      <c r="L65" s="88">
        <f t="shared" si="6"/>
        <v>0</v>
      </c>
      <c r="M65" s="88">
        <f t="shared" si="7"/>
        <v>0</v>
      </c>
      <c r="N65" s="88"/>
      <c r="O65" s="98"/>
    </row>
    <row r="66" ht="15.6" customHeight="1" spans="1:15">
      <c r="A66" s="97"/>
      <c r="B66" s="90">
        <v>5601050100</v>
      </c>
      <c r="C66" s="91" t="s">
        <v>259</v>
      </c>
      <c r="D66" s="92" t="s">
        <v>260</v>
      </c>
      <c r="E66" s="100">
        <v>0.01682</v>
      </c>
      <c r="F66" s="94">
        <v>0.000346304303067737</v>
      </c>
      <c r="G66" s="87">
        <v>0</v>
      </c>
      <c r="H66" s="88">
        <v>0</v>
      </c>
      <c r="I66" s="95">
        <v>0</v>
      </c>
      <c r="J66" s="95">
        <v>0</v>
      </c>
      <c r="K66" s="88">
        <f t="shared" si="5"/>
        <v>-0.000346304303067737</v>
      </c>
      <c r="L66" s="88">
        <f t="shared" si="6"/>
        <v>-0.000346304303067737</v>
      </c>
      <c r="M66" s="88">
        <f t="shared" si="7"/>
        <v>0</v>
      </c>
      <c r="N66" s="88"/>
      <c r="O66" s="98"/>
    </row>
    <row r="67" ht="15.6" customHeight="1" spans="1:15">
      <c r="A67" s="97"/>
      <c r="B67" s="90">
        <v>5102040893</v>
      </c>
      <c r="C67" s="91" t="s">
        <v>261</v>
      </c>
      <c r="D67" s="92" t="s">
        <v>262</v>
      </c>
      <c r="E67" s="100">
        <v>0</v>
      </c>
      <c r="F67" s="94">
        <v>0</v>
      </c>
      <c r="G67" s="87"/>
      <c r="H67" s="88">
        <v>0</v>
      </c>
      <c r="I67" s="95">
        <v>0</v>
      </c>
      <c r="J67" s="95">
        <v>0</v>
      </c>
      <c r="K67" s="88">
        <f t="shared" si="5"/>
        <v>0</v>
      </c>
      <c r="L67" s="88">
        <f t="shared" si="6"/>
        <v>0</v>
      </c>
      <c r="M67" s="88">
        <f t="shared" si="7"/>
        <v>0</v>
      </c>
      <c r="N67" s="88"/>
      <c r="O67" s="98"/>
    </row>
    <row r="68" ht="15.6" customHeight="1" spans="1:15">
      <c r="A68" s="97"/>
      <c r="B68" s="90">
        <v>5801000041</v>
      </c>
      <c r="C68" s="91" t="s">
        <v>263</v>
      </c>
      <c r="D68" s="92" t="s">
        <v>264</v>
      </c>
      <c r="E68" s="100">
        <v>0</v>
      </c>
      <c r="F68" s="94">
        <v>0</v>
      </c>
      <c r="G68" s="87">
        <v>0</v>
      </c>
      <c r="H68" s="88">
        <v>0</v>
      </c>
      <c r="I68" s="95">
        <v>0</v>
      </c>
      <c r="J68" s="95">
        <v>0</v>
      </c>
      <c r="K68" s="88">
        <f t="shared" si="5"/>
        <v>0</v>
      </c>
      <c r="L68" s="88">
        <f t="shared" si="6"/>
        <v>0</v>
      </c>
      <c r="M68" s="88">
        <f t="shared" si="7"/>
        <v>0</v>
      </c>
      <c r="N68" s="88"/>
      <c r="O68" s="98"/>
    </row>
    <row r="69" ht="15.6" customHeight="1" spans="1:15">
      <c r="A69" s="97"/>
      <c r="B69" s="90">
        <v>6666010322</v>
      </c>
      <c r="C69" s="91" t="s">
        <v>265</v>
      </c>
      <c r="D69" s="92" t="s">
        <v>266</v>
      </c>
      <c r="E69" s="100">
        <v>2.19309</v>
      </c>
      <c r="F69" s="94">
        <v>0.0451531809759111</v>
      </c>
      <c r="G69" s="87">
        <v>2.02740501493433</v>
      </c>
      <c r="H69" s="88">
        <v>0.0401760698914914</v>
      </c>
      <c r="I69" s="95">
        <v>1.46012</v>
      </c>
      <c r="J69" s="95">
        <v>0.0308321895390333</v>
      </c>
      <c r="K69" s="88">
        <f t="shared" si="5"/>
        <v>-0.0143209914368778</v>
      </c>
      <c r="L69" s="88">
        <f t="shared" si="6"/>
        <v>-0.0049771110844197</v>
      </c>
      <c r="M69" s="88">
        <f t="shared" si="7"/>
        <v>-0.0093438803524581</v>
      </c>
      <c r="N69" s="88"/>
      <c r="O69" s="98"/>
    </row>
    <row r="70" ht="15.6" customHeight="1" spans="1:15">
      <c r="A70" s="97"/>
      <c r="B70" s="90">
        <v>6666020101</v>
      </c>
      <c r="C70" s="91" t="s">
        <v>267</v>
      </c>
      <c r="D70" s="92" t="s">
        <v>268</v>
      </c>
      <c r="E70" s="100">
        <v>0</v>
      </c>
      <c r="F70" s="94">
        <v>0</v>
      </c>
      <c r="G70" s="87">
        <v>4.70551767120371</v>
      </c>
      <c r="H70" s="88">
        <v>0.0932468872481563</v>
      </c>
      <c r="I70" s="95">
        <v>4.70552</v>
      </c>
      <c r="J70" s="95">
        <v>0.0993627130096924</v>
      </c>
      <c r="K70" s="88">
        <f t="shared" si="5"/>
        <v>0.0993627130096924</v>
      </c>
      <c r="L70" s="88">
        <f t="shared" si="6"/>
        <v>0.0932468872481563</v>
      </c>
      <c r="M70" s="88">
        <f t="shared" si="7"/>
        <v>0.0061158257615361</v>
      </c>
      <c r="N70" s="88"/>
      <c r="O70" s="98"/>
    </row>
    <row r="71" ht="15.6" customHeight="1" spans="1:15">
      <c r="A71" s="97"/>
      <c r="B71" s="90">
        <v>6666020201</v>
      </c>
      <c r="C71" s="91" t="s">
        <v>269</v>
      </c>
      <c r="D71" s="92" t="s">
        <v>270</v>
      </c>
      <c r="E71" s="100">
        <v>0.0026</v>
      </c>
      <c r="F71" s="94">
        <v>5.35309862054766e-5</v>
      </c>
      <c r="G71" s="87">
        <v>2.55610621386563</v>
      </c>
      <c r="H71" s="88">
        <v>0.0506530767862717</v>
      </c>
      <c r="I71" s="95">
        <v>0</v>
      </c>
      <c r="J71" s="95">
        <v>0</v>
      </c>
      <c r="K71" s="88">
        <f t="shared" si="5"/>
        <v>-5.35309862054766e-5</v>
      </c>
      <c r="L71" s="88">
        <f t="shared" si="6"/>
        <v>0.0505995458000662</v>
      </c>
      <c r="M71" s="88">
        <f t="shared" si="7"/>
        <v>-0.0506530767862717</v>
      </c>
      <c r="N71" s="88"/>
      <c r="O71" s="98"/>
    </row>
    <row r="72" ht="15.6" customHeight="1" spans="1:15">
      <c r="A72" s="97"/>
      <c r="B72" s="90">
        <v>6666020202</v>
      </c>
      <c r="C72" s="91" t="s">
        <v>271</v>
      </c>
      <c r="D72" s="92" t="s">
        <v>272</v>
      </c>
      <c r="E72" s="100">
        <v>0</v>
      </c>
      <c r="F72" s="94">
        <v>0</v>
      </c>
      <c r="G72" s="87">
        <v>0</v>
      </c>
      <c r="H72" s="88">
        <v>0</v>
      </c>
      <c r="I72" s="95">
        <v>0</v>
      </c>
      <c r="J72" s="95">
        <v>0</v>
      </c>
      <c r="K72" s="88">
        <f t="shared" si="5"/>
        <v>0</v>
      </c>
      <c r="L72" s="88">
        <f t="shared" si="6"/>
        <v>0</v>
      </c>
      <c r="M72" s="88">
        <f t="shared" si="7"/>
        <v>0</v>
      </c>
      <c r="N72" s="88"/>
      <c r="O72" s="98"/>
    </row>
    <row r="73" ht="15.6" customHeight="1" spans="1:15">
      <c r="A73" s="97"/>
      <c r="B73" s="90">
        <v>6666020204</v>
      </c>
      <c r="C73" s="91" t="s">
        <v>273</v>
      </c>
      <c r="D73" s="92" t="s">
        <v>274</v>
      </c>
      <c r="E73" s="100">
        <v>0.02159</v>
      </c>
      <c r="F73" s="94">
        <v>0.000444513073913939</v>
      </c>
      <c r="G73" s="87">
        <v>0</v>
      </c>
      <c r="H73" s="88">
        <v>0</v>
      </c>
      <c r="I73" s="95">
        <v>2.55611</v>
      </c>
      <c r="J73" s="95">
        <v>0.0539753362755242</v>
      </c>
      <c r="K73" s="88">
        <f t="shared" si="5"/>
        <v>0.0535308232016103</v>
      </c>
      <c r="L73" s="88">
        <f t="shared" si="6"/>
        <v>-0.000444513073913939</v>
      </c>
      <c r="M73" s="88">
        <f t="shared" si="7"/>
        <v>0.0539753362755242</v>
      </c>
      <c r="N73" s="88"/>
      <c r="O73" s="98"/>
    </row>
    <row r="74" ht="15.6" customHeight="1" spans="1:15">
      <c r="A74" s="97"/>
      <c r="B74" s="90">
        <v>6666020205</v>
      </c>
      <c r="C74" s="91" t="s">
        <v>275</v>
      </c>
      <c r="D74" s="92" t="s">
        <v>276</v>
      </c>
      <c r="E74" s="100">
        <v>0</v>
      </c>
      <c r="F74" s="94">
        <v>0</v>
      </c>
      <c r="G74" s="87">
        <v>0</v>
      </c>
      <c r="H74" s="88">
        <v>0</v>
      </c>
      <c r="I74" s="95">
        <v>0</v>
      </c>
      <c r="J74" s="95">
        <v>0</v>
      </c>
      <c r="K74" s="88">
        <f t="shared" si="5"/>
        <v>0</v>
      </c>
      <c r="L74" s="88">
        <f t="shared" si="6"/>
        <v>0</v>
      </c>
      <c r="M74" s="88">
        <f t="shared" si="7"/>
        <v>0</v>
      </c>
      <c r="N74" s="88"/>
      <c r="O74" s="98"/>
    </row>
    <row r="75" ht="15.6" customHeight="1" spans="1:15">
      <c r="A75" s="97"/>
      <c r="B75" s="90">
        <v>6666020301</v>
      </c>
      <c r="C75" s="91" t="s">
        <v>277</v>
      </c>
      <c r="D75" s="92" t="s">
        <v>278</v>
      </c>
      <c r="E75" s="100">
        <v>0</v>
      </c>
      <c r="F75" s="94">
        <v>0</v>
      </c>
      <c r="G75" s="87">
        <v>0.378883546150609</v>
      </c>
      <c r="H75" s="88">
        <v>0.0075081454957218</v>
      </c>
      <c r="I75" s="95">
        <v>0.27915</v>
      </c>
      <c r="J75" s="95">
        <v>0.00589458791730895</v>
      </c>
      <c r="K75" s="88">
        <f t="shared" si="5"/>
        <v>0.00589458791730895</v>
      </c>
      <c r="L75" s="88">
        <f t="shared" si="6"/>
        <v>0.0075081454957218</v>
      </c>
      <c r="M75" s="88">
        <f t="shared" si="7"/>
        <v>-0.00161355757841285</v>
      </c>
      <c r="N75" s="88"/>
      <c r="O75" s="98"/>
    </row>
    <row r="76" ht="15.6" customHeight="1" spans="1:15">
      <c r="A76" s="97"/>
      <c r="B76" s="90">
        <v>6666020302</v>
      </c>
      <c r="C76" s="91" t="s">
        <v>279</v>
      </c>
      <c r="D76" s="92" t="s">
        <v>280</v>
      </c>
      <c r="E76" s="100">
        <v>0</v>
      </c>
      <c r="F76" s="94">
        <v>0</v>
      </c>
      <c r="G76" s="87">
        <v>0.0432089274851401</v>
      </c>
      <c r="H76" s="88">
        <v>0.000856249677687417</v>
      </c>
      <c r="I76" s="95">
        <v>0</v>
      </c>
      <c r="J76" s="95">
        <v>0</v>
      </c>
      <c r="K76" s="88">
        <f t="shared" si="5"/>
        <v>0</v>
      </c>
      <c r="L76" s="88">
        <f t="shared" si="6"/>
        <v>0.000856249677687417</v>
      </c>
      <c r="M76" s="88">
        <f t="shared" si="7"/>
        <v>-0.000856249677687417</v>
      </c>
      <c r="N76" s="88"/>
      <c r="O76" s="98"/>
    </row>
    <row r="77" ht="15.6" customHeight="1" spans="1:15">
      <c r="A77" s="97"/>
      <c r="B77" s="90" t="s">
        <v>281</v>
      </c>
      <c r="C77" s="91" t="s">
        <v>282</v>
      </c>
      <c r="D77" s="92" t="s">
        <v>283</v>
      </c>
      <c r="E77" s="88">
        <v>0</v>
      </c>
      <c r="F77" s="94">
        <v>0</v>
      </c>
      <c r="G77" s="87"/>
      <c r="H77" s="88">
        <v>0</v>
      </c>
      <c r="I77" s="95">
        <v>0</v>
      </c>
      <c r="J77" s="95">
        <v>0</v>
      </c>
      <c r="K77" s="88">
        <f t="shared" si="5"/>
        <v>0</v>
      </c>
      <c r="L77" s="88">
        <f t="shared" si="6"/>
        <v>0</v>
      </c>
      <c r="M77" s="88">
        <f t="shared" si="7"/>
        <v>0</v>
      </c>
      <c r="N77" s="88"/>
      <c r="O77" s="98"/>
    </row>
    <row r="78" ht="15.6" customHeight="1" spans="1:15">
      <c r="A78" s="97"/>
      <c r="B78" s="90">
        <v>6666020405</v>
      </c>
      <c r="C78" s="91" t="s">
        <v>284</v>
      </c>
      <c r="D78" s="92" t="s">
        <v>285</v>
      </c>
      <c r="E78" s="100">
        <v>0</v>
      </c>
      <c r="F78" s="94">
        <v>0</v>
      </c>
      <c r="G78" s="87">
        <v>0</v>
      </c>
      <c r="H78" s="88">
        <v>0</v>
      </c>
      <c r="I78" s="95">
        <v>0</v>
      </c>
      <c r="J78" s="95">
        <v>0</v>
      </c>
      <c r="K78" s="88">
        <f t="shared" si="5"/>
        <v>0</v>
      </c>
      <c r="L78" s="88">
        <f t="shared" si="6"/>
        <v>0</v>
      </c>
      <c r="M78" s="88">
        <f t="shared" si="7"/>
        <v>0</v>
      </c>
      <c r="N78" s="88"/>
      <c r="O78" s="98"/>
    </row>
    <row r="79" ht="15.6" customHeight="1" spans="1:15">
      <c r="A79" s="97"/>
      <c r="B79" s="90">
        <v>6666020495</v>
      </c>
      <c r="C79" s="91" t="s">
        <v>286</v>
      </c>
      <c r="D79" s="92" t="s">
        <v>287</v>
      </c>
      <c r="E79" s="100">
        <v>0.03156</v>
      </c>
      <c r="F79" s="94">
        <v>0.000649783817171093</v>
      </c>
      <c r="G79" s="87">
        <v>0</v>
      </c>
      <c r="H79" s="88">
        <v>0</v>
      </c>
      <c r="I79" s="95">
        <v>0.16316</v>
      </c>
      <c r="J79" s="95">
        <v>0.00344531959372426</v>
      </c>
      <c r="K79" s="88">
        <f t="shared" si="5"/>
        <v>0.00279553577655317</v>
      </c>
      <c r="L79" s="88">
        <f t="shared" si="6"/>
        <v>-0.000649783817171093</v>
      </c>
      <c r="M79" s="88">
        <f t="shared" si="7"/>
        <v>0.00344531959372426</v>
      </c>
      <c r="N79" s="88"/>
      <c r="O79" s="98"/>
    </row>
    <row r="80" ht="15.6" customHeight="1" spans="1:15">
      <c r="A80" s="97"/>
      <c r="B80" s="90">
        <v>6666020504</v>
      </c>
      <c r="C80" s="91" t="s">
        <v>288</v>
      </c>
      <c r="D80" s="92" t="s">
        <v>289</v>
      </c>
      <c r="E80" s="100">
        <v>0</v>
      </c>
      <c r="F80" s="94">
        <v>0</v>
      </c>
      <c r="G80" s="87">
        <v>0.0536408891134452</v>
      </c>
      <c r="H80" s="88">
        <v>0.00106297463712909</v>
      </c>
      <c r="I80" s="95">
        <v>0</v>
      </c>
      <c r="J80" s="95">
        <v>0</v>
      </c>
      <c r="K80" s="88">
        <f t="shared" si="5"/>
        <v>0</v>
      </c>
      <c r="L80" s="88">
        <f t="shared" si="6"/>
        <v>0.00106297463712909</v>
      </c>
      <c r="M80" s="88">
        <f t="shared" si="7"/>
        <v>-0.00106297463712909</v>
      </c>
      <c r="N80" s="88"/>
      <c r="O80" s="98"/>
    </row>
    <row r="81" ht="15.6" customHeight="1" spans="1:15">
      <c r="A81" s="97"/>
      <c r="B81" s="90">
        <v>6666020508</v>
      </c>
      <c r="C81" s="91" t="s">
        <v>290</v>
      </c>
      <c r="D81" s="92" t="s">
        <v>291</v>
      </c>
      <c r="E81" s="100">
        <v>0</v>
      </c>
      <c r="F81" s="94">
        <v>0</v>
      </c>
      <c r="G81" s="87">
        <v>0.439333692648835</v>
      </c>
      <c r="H81" s="88">
        <v>0.00870605577648643</v>
      </c>
      <c r="I81" s="95">
        <v>0</v>
      </c>
      <c r="J81" s="95">
        <v>0</v>
      </c>
      <c r="K81" s="88">
        <f t="shared" si="5"/>
        <v>0</v>
      </c>
      <c r="L81" s="88">
        <f t="shared" si="6"/>
        <v>0.00870605577648643</v>
      </c>
      <c r="M81" s="88">
        <f t="shared" si="7"/>
        <v>-0.00870605577648643</v>
      </c>
      <c r="N81" s="88"/>
      <c r="O81" s="98"/>
    </row>
    <row r="82" ht="15.6" customHeight="1" spans="1:15">
      <c r="A82" s="97"/>
      <c r="B82" s="90">
        <v>6666020602</v>
      </c>
      <c r="C82" s="91" t="s">
        <v>292</v>
      </c>
      <c r="D82" s="92" t="s">
        <v>293</v>
      </c>
      <c r="E82" s="100">
        <v>0</v>
      </c>
      <c r="F82" s="94">
        <v>0</v>
      </c>
      <c r="G82" s="87">
        <v>2.00123391528458</v>
      </c>
      <c r="H82" s="88">
        <v>0.0396574503157676</v>
      </c>
      <c r="I82" s="95">
        <v>0</v>
      </c>
      <c r="J82" s="95">
        <v>0</v>
      </c>
      <c r="K82" s="88">
        <f t="shared" si="5"/>
        <v>0</v>
      </c>
      <c r="L82" s="88">
        <f t="shared" si="6"/>
        <v>0.0396574503157676</v>
      </c>
      <c r="M82" s="88">
        <f t="shared" si="7"/>
        <v>-0.0396574503157676</v>
      </c>
      <c r="N82" s="88"/>
      <c r="O82" s="98"/>
    </row>
    <row r="83" ht="15.6" customHeight="1" spans="1:15">
      <c r="A83" s="97"/>
      <c r="B83" s="90">
        <v>6666020701</v>
      </c>
      <c r="C83" s="91" t="s">
        <v>294</v>
      </c>
      <c r="D83" s="92" t="s">
        <v>295</v>
      </c>
      <c r="E83" s="100">
        <v>0</v>
      </c>
      <c r="F83" s="94">
        <v>0</v>
      </c>
      <c r="G83" s="87">
        <v>0</v>
      </c>
      <c r="H83" s="88">
        <v>0</v>
      </c>
      <c r="I83" s="95">
        <v>0</v>
      </c>
      <c r="J83" s="95">
        <v>0</v>
      </c>
      <c r="K83" s="88">
        <f t="shared" si="5"/>
        <v>0</v>
      </c>
      <c r="L83" s="88">
        <f t="shared" si="6"/>
        <v>0</v>
      </c>
      <c r="M83" s="88">
        <f t="shared" si="7"/>
        <v>0</v>
      </c>
      <c r="N83" s="88"/>
      <c r="O83" s="98"/>
    </row>
    <row r="84" ht="15.6" customHeight="1" spans="1:15">
      <c r="A84" s="97"/>
      <c r="B84" s="90">
        <v>6666020802</v>
      </c>
      <c r="C84" s="91" t="s">
        <v>296</v>
      </c>
      <c r="D84" s="92" t="s">
        <v>297</v>
      </c>
      <c r="E84" s="100">
        <v>15.5325</v>
      </c>
      <c r="F84" s="94">
        <v>0.319796170475602</v>
      </c>
      <c r="G84" s="87">
        <v>12.783</v>
      </c>
      <c r="H84" s="88">
        <v>0.253314309494085</v>
      </c>
      <c r="I84" s="95">
        <v>10.7325</v>
      </c>
      <c r="J84" s="95">
        <v>0.226629642925016</v>
      </c>
      <c r="K84" s="88">
        <f t="shared" si="5"/>
        <v>-0.093166527550586</v>
      </c>
      <c r="L84" s="88">
        <f t="shared" si="6"/>
        <v>-0.066481860981517</v>
      </c>
      <c r="M84" s="88">
        <f t="shared" si="7"/>
        <v>-0.026684666569069</v>
      </c>
      <c r="N84" s="88"/>
      <c r="O84" s="98"/>
    </row>
    <row r="85" ht="15.6" customHeight="1" spans="1:15">
      <c r="A85" s="97"/>
      <c r="B85" s="90">
        <v>6666020803</v>
      </c>
      <c r="C85" s="91" t="s">
        <v>298</v>
      </c>
      <c r="D85" s="92" t="s">
        <v>299</v>
      </c>
      <c r="E85" s="100">
        <v>4.81971</v>
      </c>
      <c r="F85" s="94">
        <v>0.0992322421247684</v>
      </c>
      <c r="G85" s="87">
        <v>3.90249785239449</v>
      </c>
      <c r="H85" s="88">
        <v>0.0773338456372885</v>
      </c>
      <c r="I85" s="95">
        <v>5.39995</v>
      </c>
      <c r="J85" s="95">
        <v>0.114026437485483</v>
      </c>
      <c r="K85" s="88">
        <f t="shared" si="5"/>
        <v>0.0147941953607146</v>
      </c>
      <c r="L85" s="88">
        <f t="shared" si="6"/>
        <v>-0.0218983964874799</v>
      </c>
      <c r="M85" s="88">
        <f t="shared" si="7"/>
        <v>0.0366925918481945</v>
      </c>
      <c r="N85" s="88"/>
      <c r="O85" s="98"/>
    </row>
    <row r="86" ht="15.6" customHeight="1" spans="1:15">
      <c r="A86" s="97"/>
      <c r="B86" s="90">
        <v>6666021100</v>
      </c>
      <c r="C86" s="91" t="s">
        <v>300</v>
      </c>
      <c r="D86" s="92" t="s">
        <v>301</v>
      </c>
      <c r="E86" s="100">
        <v>10.57577</v>
      </c>
      <c r="F86" s="94">
        <v>0.217742845377805</v>
      </c>
      <c r="G86" s="87">
        <v>5.90336729842816</v>
      </c>
      <c r="H86" s="88">
        <v>0.116984073448431</v>
      </c>
      <c r="I86" s="95">
        <v>7.28324</v>
      </c>
      <c r="J86" s="95">
        <v>0.153794370420424</v>
      </c>
      <c r="K86" s="88">
        <f t="shared" si="5"/>
        <v>-0.063948474957381</v>
      </c>
      <c r="L86" s="88">
        <f t="shared" si="6"/>
        <v>-0.100758771929374</v>
      </c>
      <c r="M86" s="88">
        <f t="shared" si="7"/>
        <v>0.036810296971993</v>
      </c>
      <c r="N86" s="88"/>
      <c r="O86" s="98"/>
    </row>
    <row r="87" ht="15.6" customHeight="1" spans="1:15">
      <c r="A87" s="97"/>
      <c r="B87" s="90">
        <v>6666021104</v>
      </c>
      <c r="C87" s="91" t="s">
        <v>302</v>
      </c>
      <c r="D87" s="92" t="s">
        <v>303</v>
      </c>
      <c r="E87" s="100">
        <v>0</v>
      </c>
      <c r="F87" s="94">
        <v>0</v>
      </c>
      <c r="G87" s="87"/>
      <c r="H87" s="88">
        <v>0</v>
      </c>
      <c r="I87" s="95">
        <v>0</v>
      </c>
      <c r="J87" s="95">
        <v>0</v>
      </c>
      <c r="K87" s="88">
        <f t="shared" si="5"/>
        <v>0</v>
      </c>
      <c r="L87" s="88">
        <f t="shared" si="6"/>
        <v>0</v>
      </c>
      <c r="M87" s="88">
        <f t="shared" si="7"/>
        <v>0</v>
      </c>
      <c r="N87" s="88"/>
      <c r="O87" s="98"/>
    </row>
    <row r="88" ht="15.6" customHeight="1" spans="1:15">
      <c r="A88" s="97"/>
      <c r="B88" s="90">
        <v>6666021902</v>
      </c>
      <c r="C88" s="91" t="s">
        <v>304</v>
      </c>
      <c r="D88" s="92" t="s">
        <v>305</v>
      </c>
      <c r="E88" s="100">
        <v>7.13263</v>
      </c>
      <c r="F88" s="94">
        <v>0.146852583899526</v>
      </c>
      <c r="G88" s="87">
        <v>8.16872462615809</v>
      </c>
      <c r="H88" s="88">
        <v>0.161875525160179</v>
      </c>
      <c r="I88" s="95">
        <v>6.57244</v>
      </c>
      <c r="J88" s="95">
        <v>0.138784973710328</v>
      </c>
      <c r="K88" s="88">
        <f t="shared" si="5"/>
        <v>-0.00806761018919799</v>
      </c>
      <c r="L88" s="88">
        <f t="shared" si="6"/>
        <v>0.015022941260653</v>
      </c>
      <c r="M88" s="88">
        <f t="shared" si="7"/>
        <v>-0.023090551449851</v>
      </c>
      <c r="N88" s="88"/>
      <c r="O88" s="98"/>
    </row>
    <row r="89" ht="15.6" customHeight="1" spans="1:15">
      <c r="A89" s="97"/>
      <c r="B89" s="90">
        <v>6666022100</v>
      </c>
      <c r="C89" s="91" t="s">
        <v>306</v>
      </c>
      <c r="D89" s="92" t="s">
        <v>307</v>
      </c>
      <c r="E89" s="100">
        <v>1.47911</v>
      </c>
      <c r="F89" s="94">
        <v>0.0304531603870702</v>
      </c>
      <c r="G89" s="87">
        <v>1.51280502028151</v>
      </c>
      <c r="H89" s="88">
        <v>0.0299784995002578</v>
      </c>
      <c r="I89" s="95">
        <v>1.4246</v>
      </c>
      <c r="J89" s="95">
        <v>0.0300821420275778</v>
      </c>
      <c r="K89" s="88">
        <f t="shared" si="5"/>
        <v>-0.000371018359492398</v>
      </c>
      <c r="L89" s="88">
        <f t="shared" si="6"/>
        <v>-0.0004746608868124</v>
      </c>
      <c r="M89" s="88">
        <f t="shared" si="7"/>
        <v>0.000103642527320001</v>
      </c>
      <c r="N89" s="88"/>
      <c r="O89" s="98"/>
    </row>
    <row r="90" ht="15.6" customHeight="1" spans="1:15">
      <c r="A90" s="97"/>
      <c r="B90" s="90">
        <v>6666022300</v>
      </c>
      <c r="C90" s="91" t="s">
        <v>308</v>
      </c>
      <c r="D90" s="92" t="s">
        <v>309</v>
      </c>
      <c r="E90" s="100">
        <v>0</v>
      </c>
      <c r="F90" s="94">
        <v>0</v>
      </c>
      <c r="G90" s="87">
        <v>0</v>
      </c>
      <c r="H90" s="88">
        <v>0</v>
      </c>
      <c r="I90" s="95">
        <v>0</v>
      </c>
      <c r="J90" s="95">
        <v>0</v>
      </c>
      <c r="K90" s="88">
        <f t="shared" si="5"/>
        <v>0</v>
      </c>
      <c r="L90" s="88">
        <f t="shared" si="6"/>
        <v>0</v>
      </c>
      <c r="M90" s="88">
        <f t="shared" si="7"/>
        <v>0</v>
      </c>
      <c r="N90" s="88"/>
      <c r="O90" s="98"/>
    </row>
    <row r="91" ht="15.6" customHeight="1" spans="1:15">
      <c r="A91" s="97"/>
      <c r="B91" s="90">
        <v>6666029700</v>
      </c>
      <c r="C91" s="91" t="s">
        <v>310</v>
      </c>
      <c r="D91" s="92" t="s">
        <v>311</v>
      </c>
      <c r="E91" s="100">
        <v>0</v>
      </c>
      <c r="F91" s="94">
        <v>0</v>
      </c>
      <c r="G91" s="87">
        <v>0</v>
      </c>
      <c r="H91" s="88">
        <v>0</v>
      </c>
      <c r="I91" s="95">
        <v>0</v>
      </c>
      <c r="J91" s="95">
        <v>0</v>
      </c>
      <c r="K91" s="88">
        <f t="shared" si="5"/>
        <v>0</v>
      </c>
      <c r="L91" s="88">
        <f t="shared" si="6"/>
        <v>0</v>
      </c>
      <c r="M91" s="88">
        <f t="shared" si="7"/>
        <v>0</v>
      </c>
      <c r="N91" s="88"/>
      <c r="O91" s="98"/>
    </row>
    <row r="92" ht="15.6" customHeight="1" spans="1:15">
      <c r="A92" s="97"/>
      <c r="B92" s="90">
        <v>6666029900</v>
      </c>
      <c r="C92" s="91" t="s">
        <v>312</v>
      </c>
      <c r="D92" s="92" t="s">
        <v>313</v>
      </c>
      <c r="E92" s="100">
        <v>0</v>
      </c>
      <c r="F92" s="94">
        <v>0</v>
      </c>
      <c r="G92" s="87">
        <v>0</v>
      </c>
      <c r="H92" s="88">
        <v>0</v>
      </c>
      <c r="I92" s="95">
        <v>0</v>
      </c>
      <c r="J92" s="95">
        <v>0</v>
      </c>
      <c r="K92" s="88">
        <f t="shared" si="5"/>
        <v>0</v>
      </c>
      <c r="L92" s="88">
        <f t="shared" si="6"/>
        <v>0</v>
      </c>
      <c r="M92" s="88">
        <f t="shared" si="7"/>
        <v>0</v>
      </c>
      <c r="N92" s="88"/>
      <c r="O92" s="98"/>
    </row>
    <row r="93" ht="15.6" customHeight="1" spans="1:15">
      <c r="A93" s="97"/>
      <c r="B93" s="90">
        <v>6666029996</v>
      </c>
      <c r="C93" s="91" t="s">
        <v>314</v>
      </c>
      <c r="D93" s="92" t="s">
        <v>287</v>
      </c>
      <c r="E93" s="100">
        <v>0</v>
      </c>
      <c r="F93" s="94">
        <v>0</v>
      </c>
      <c r="G93" s="87"/>
      <c r="H93" s="88">
        <v>0</v>
      </c>
      <c r="I93" s="95">
        <v>0.0279</v>
      </c>
      <c r="J93" s="95">
        <v>0.000589142048693963</v>
      </c>
      <c r="K93" s="88">
        <f t="shared" si="5"/>
        <v>0.000589142048693963</v>
      </c>
      <c r="L93" s="88">
        <f t="shared" si="6"/>
        <v>0</v>
      </c>
      <c r="M93" s="88">
        <f t="shared" si="7"/>
        <v>0.000589142048693963</v>
      </c>
      <c r="N93" s="88"/>
      <c r="O93" s="98"/>
    </row>
    <row r="94" ht="15.6" customHeight="1" spans="1:15">
      <c r="A94" s="97"/>
      <c r="B94" s="90">
        <v>6666029997</v>
      </c>
      <c r="C94" s="91" t="s">
        <v>315</v>
      </c>
      <c r="D94" s="92" t="s">
        <v>316</v>
      </c>
      <c r="E94" s="100">
        <v>0.66238</v>
      </c>
      <c r="F94" s="94">
        <v>0.0136376364010706</v>
      </c>
      <c r="G94" s="87">
        <v>0.611348368572354</v>
      </c>
      <c r="H94" s="88">
        <v>0.0121147844672801</v>
      </c>
      <c r="I94" s="95">
        <v>7.89403</v>
      </c>
      <c r="J94" s="95">
        <v>0.16669193572228</v>
      </c>
      <c r="K94" s="88">
        <f t="shared" si="5"/>
        <v>0.153054299321209</v>
      </c>
      <c r="L94" s="88">
        <f t="shared" si="6"/>
        <v>-0.0015228519337905</v>
      </c>
      <c r="M94" s="88">
        <f t="shared" si="7"/>
        <v>0.154577151255</v>
      </c>
      <c r="N94" s="88"/>
      <c r="O94" s="98"/>
    </row>
    <row r="95" ht="15.6" customHeight="1" spans="1:15">
      <c r="A95" s="97"/>
      <c r="B95" s="90">
        <v>6666030702</v>
      </c>
      <c r="C95" s="91" t="s">
        <v>317</v>
      </c>
      <c r="D95" s="92" t="s">
        <v>318</v>
      </c>
      <c r="E95" s="100">
        <v>0</v>
      </c>
      <c r="F95" s="94">
        <v>0</v>
      </c>
      <c r="G95" s="87">
        <v>0</v>
      </c>
      <c r="H95" s="88">
        <v>0</v>
      </c>
      <c r="I95" s="95">
        <v>0</v>
      </c>
      <c r="J95" s="95">
        <v>0</v>
      </c>
      <c r="K95" s="88">
        <f t="shared" si="5"/>
        <v>0</v>
      </c>
      <c r="L95" s="88">
        <f t="shared" si="6"/>
        <v>0</v>
      </c>
      <c r="M95" s="88">
        <f t="shared" si="7"/>
        <v>0</v>
      </c>
      <c r="N95" s="88"/>
      <c r="O95" s="98"/>
    </row>
    <row r="96" ht="15.6" customHeight="1" spans="1:15">
      <c r="A96" s="97"/>
      <c r="B96" s="90">
        <v>6666031200</v>
      </c>
      <c r="C96" s="91" t="s">
        <v>319</v>
      </c>
      <c r="D96" s="92" t="s">
        <v>320</v>
      </c>
      <c r="E96" s="100">
        <v>0</v>
      </c>
      <c r="F96" s="94">
        <v>0</v>
      </c>
      <c r="G96" s="87">
        <v>0</v>
      </c>
      <c r="H96" s="88">
        <v>0</v>
      </c>
      <c r="I96" s="95">
        <v>0</v>
      </c>
      <c r="J96" s="95">
        <v>0</v>
      </c>
      <c r="K96" s="88">
        <f t="shared" ref="K96:K159" si="8">J96-F96</f>
        <v>0</v>
      </c>
      <c r="L96" s="88">
        <f t="shared" ref="L96:L159" si="9">H96-F96</f>
        <v>0</v>
      </c>
      <c r="M96" s="88">
        <f t="shared" ref="M96:M159" si="10">J96-H96</f>
        <v>0</v>
      </c>
      <c r="N96" s="88"/>
      <c r="O96" s="98"/>
    </row>
    <row r="97" ht="15.6" customHeight="1" spans="1:15">
      <c r="A97" s="97"/>
      <c r="B97" s="90">
        <v>6666050107</v>
      </c>
      <c r="C97" s="91" t="s">
        <v>321</v>
      </c>
      <c r="D97" s="92" t="s">
        <v>322</v>
      </c>
      <c r="E97" s="100">
        <v>0</v>
      </c>
      <c r="F97" s="94">
        <v>0</v>
      </c>
      <c r="G97" s="87">
        <v>0</v>
      </c>
      <c r="H97" s="88">
        <v>0</v>
      </c>
      <c r="I97" s="95">
        <v>0</v>
      </c>
      <c r="J97" s="95">
        <v>0</v>
      </c>
      <c r="K97" s="88">
        <f t="shared" si="8"/>
        <v>0</v>
      </c>
      <c r="L97" s="88">
        <f t="shared" si="9"/>
        <v>0</v>
      </c>
      <c r="M97" s="88">
        <f t="shared" si="10"/>
        <v>0</v>
      </c>
      <c r="N97" s="88"/>
      <c r="O97" s="98"/>
    </row>
    <row r="98" ht="15.6" customHeight="1" spans="1:15">
      <c r="A98" s="97"/>
      <c r="B98" s="90">
        <v>6666070100</v>
      </c>
      <c r="C98" s="91" t="s">
        <v>323</v>
      </c>
      <c r="D98" s="92" t="s">
        <v>324</v>
      </c>
      <c r="E98" s="100">
        <v>0</v>
      </c>
      <c r="F98" s="94">
        <v>0</v>
      </c>
      <c r="G98" s="87">
        <v>0</v>
      </c>
      <c r="H98" s="88">
        <v>0</v>
      </c>
      <c r="I98" s="95">
        <v>0</v>
      </c>
      <c r="J98" s="95">
        <v>0</v>
      </c>
      <c r="K98" s="88">
        <f t="shared" si="8"/>
        <v>0</v>
      </c>
      <c r="L98" s="88">
        <f t="shared" si="9"/>
        <v>0</v>
      </c>
      <c r="M98" s="88">
        <f t="shared" si="10"/>
        <v>0</v>
      </c>
      <c r="N98" s="88"/>
      <c r="O98" s="98"/>
    </row>
    <row r="99" ht="15.6" customHeight="1" spans="1:15">
      <c r="A99" s="97"/>
      <c r="B99" s="90">
        <v>6666070300</v>
      </c>
      <c r="C99" s="91" t="s">
        <v>325</v>
      </c>
      <c r="D99" s="92" t="s">
        <v>326</v>
      </c>
      <c r="E99" s="100">
        <v>0</v>
      </c>
      <c r="F99" s="94">
        <v>0</v>
      </c>
      <c r="G99" s="87">
        <v>0</v>
      </c>
      <c r="H99" s="88">
        <v>0</v>
      </c>
      <c r="I99" s="95">
        <v>0</v>
      </c>
      <c r="J99" s="95">
        <v>0</v>
      </c>
      <c r="K99" s="88">
        <f t="shared" si="8"/>
        <v>0</v>
      </c>
      <c r="L99" s="88">
        <f t="shared" si="9"/>
        <v>0</v>
      </c>
      <c r="M99" s="88">
        <f t="shared" si="10"/>
        <v>0</v>
      </c>
      <c r="N99" s="88"/>
      <c r="O99" s="98"/>
    </row>
    <row r="100" ht="15.6" customHeight="1" spans="1:15">
      <c r="A100" s="97"/>
      <c r="B100" s="90">
        <v>6666070400</v>
      </c>
      <c r="C100" s="91" t="s">
        <v>327</v>
      </c>
      <c r="D100" s="92" t="s">
        <v>328</v>
      </c>
      <c r="E100" s="115">
        <v>4.88462</v>
      </c>
      <c r="F100" s="116">
        <v>0.100568663784229</v>
      </c>
      <c r="G100" s="117">
        <v>13.0947257399642</v>
      </c>
      <c r="H100" s="118">
        <v>0.259491622376081</v>
      </c>
      <c r="I100" s="119">
        <v>11.19273</v>
      </c>
      <c r="J100" s="119">
        <v>0.236347952784171</v>
      </c>
      <c r="K100" s="88">
        <f t="shared" si="8"/>
        <v>0.135779288999942</v>
      </c>
      <c r="L100" s="88">
        <f t="shared" si="9"/>
        <v>0.158922958591852</v>
      </c>
      <c r="M100" s="88">
        <f t="shared" si="10"/>
        <v>-0.02314366959191</v>
      </c>
      <c r="N100" s="88"/>
      <c r="O100" s="98"/>
    </row>
    <row r="101" ht="15.6" customHeight="1" spans="1:15">
      <c r="A101" s="97"/>
      <c r="B101" s="90">
        <v>5401050201</v>
      </c>
      <c r="C101" s="91" t="s">
        <v>329</v>
      </c>
      <c r="D101" s="92" t="s">
        <v>330</v>
      </c>
      <c r="E101" s="100">
        <v>0</v>
      </c>
      <c r="F101" s="94">
        <v>0</v>
      </c>
      <c r="G101" s="87"/>
      <c r="H101" s="88">
        <v>0</v>
      </c>
      <c r="I101" s="95">
        <v>0</v>
      </c>
      <c r="J101" s="95">
        <v>0</v>
      </c>
      <c r="K101" s="88">
        <f t="shared" si="8"/>
        <v>0</v>
      </c>
      <c r="L101" s="88">
        <f t="shared" si="9"/>
        <v>0</v>
      </c>
      <c r="M101" s="88">
        <f t="shared" si="10"/>
        <v>0</v>
      </c>
      <c r="N101" s="88"/>
      <c r="O101" s="98"/>
    </row>
    <row r="102" ht="15.6" customHeight="1" spans="1:15">
      <c r="A102" s="97"/>
      <c r="B102" s="90">
        <v>5401020212</v>
      </c>
      <c r="C102" s="91" t="s">
        <v>331</v>
      </c>
      <c r="D102" s="92" t="s">
        <v>332</v>
      </c>
      <c r="E102" s="100">
        <v>0</v>
      </c>
      <c r="F102" s="94">
        <v>0</v>
      </c>
      <c r="G102" s="87"/>
      <c r="H102" s="88">
        <v>0</v>
      </c>
      <c r="I102" s="95">
        <v>0</v>
      </c>
      <c r="J102" s="95">
        <v>0</v>
      </c>
      <c r="K102" s="88">
        <f t="shared" si="8"/>
        <v>0</v>
      </c>
      <c r="L102" s="88">
        <f t="shared" si="9"/>
        <v>0</v>
      </c>
      <c r="M102" s="88">
        <f t="shared" si="10"/>
        <v>0</v>
      </c>
      <c r="N102" s="88"/>
      <c r="O102" s="98"/>
    </row>
    <row r="103" ht="15.6" customHeight="1" spans="1:15">
      <c r="A103" s="49"/>
      <c r="B103" s="90">
        <v>6666020801</v>
      </c>
      <c r="C103" s="91" t="s">
        <v>333</v>
      </c>
      <c r="D103" s="92" t="s">
        <v>334</v>
      </c>
      <c r="E103" s="100"/>
      <c r="F103" s="94">
        <v>0</v>
      </c>
      <c r="G103" s="87"/>
      <c r="H103" s="88">
        <v>0</v>
      </c>
      <c r="I103" s="95">
        <v>0.02777</v>
      </c>
      <c r="J103" s="95">
        <v>0.000586396942373883</v>
      </c>
      <c r="K103" s="88">
        <f t="shared" si="8"/>
        <v>0.000586396942373883</v>
      </c>
      <c r="L103" s="88">
        <f t="shared" si="9"/>
        <v>0</v>
      </c>
      <c r="M103" s="88">
        <f t="shared" si="10"/>
        <v>0.000586396942373883</v>
      </c>
      <c r="N103" s="88"/>
      <c r="O103" s="98"/>
    </row>
    <row r="104" ht="16.2" customHeight="1" spans="1:15">
      <c r="A104" s="89" t="s">
        <v>335</v>
      </c>
      <c r="B104" s="90" t="s">
        <v>204</v>
      </c>
      <c r="C104" s="101" t="s">
        <v>336</v>
      </c>
      <c r="D104" s="102" t="s">
        <v>337</v>
      </c>
      <c r="E104" s="120">
        <v>47.53431</v>
      </c>
      <c r="F104" s="94">
        <v>0.978676343421865</v>
      </c>
      <c r="G104" s="103">
        <v>58.1817987764851</v>
      </c>
      <c r="H104" s="104">
        <v>1.15295956991231</v>
      </c>
      <c r="I104" s="105">
        <f>SUM(I56:I103)</f>
        <v>59.71922</v>
      </c>
      <c r="J104" s="105">
        <f>SUM(J56:J103)</f>
        <v>1.26104314040163</v>
      </c>
      <c r="K104" s="88">
        <f t="shared" si="8"/>
        <v>0.282366796979766</v>
      </c>
      <c r="L104" s="343">
        <f t="shared" si="9"/>
        <v>0.174283226490445</v>
      </c>
      <c r="M104" s="343">
        <f t="shared" si="10"/>
        <v>0.108083570489321</v>
      </c>
      <c r="N104" s="88"/>
      <c r="O104" s="98"/>
    </row>
    <row r="105" ht="15.6" customHeight="1" spans="1:15">
      <c r="A105" s="97"/>
      <c r="B105" s="90">
        <v>6666110203</v>
      </c>
      <c r="C105" s="91" t="s">
        <v>338</v>
      </c>
      <c r="D105" s="92" t="s">
        <v>339</v>
      </c>
      <c r="E105" s="100">
        <v>11.78262</v>
      </c>
      <c r="F105" s="94">
        <v>0.242590487955528</v>
      </c>
      <c r="G105" s="87">
        <v>16.73</v>
      </c>
      <c r="H105" s="88">
        <v>0.331530031904564</v>
      </c>
      <c r="I105" s="95">
        <v>12.32638</v>
      </c>
      <c r="J105" s="95">
        <v>0.260286335705387</v>
      </c>
      <c r="K105" s="88">
        <f t="shared" si="8"/>
        <v>0.017695847749859</v>
      </c>
      <c r="L105" s="88">
        <f t="shared" si="9"/>
        <v>0.088939543949036</v>
      </c>
      <c r="M105" s="88">
        <f t="shared" si="10"/>
        <v>-0.071243696199177</v>
      </c>
      <c r="N105" s="88"/>
      <c r="O105" s="98"/>
    </row>
    <row r="106" ht="15.6" customHeight="1" spans="1:15">
      <c r="A106" s="97"/>
      <c r="B106" s="90">
        <v>5102040000</v>
      </c>
      <c r="C106" s="91" t="s">
        <v>340</v>
      </c>
      <c r="D106" s="92" t="s">
        <v>341</v>
      </c>
      <c r="E106" s="100">
        <v>0</v>
      </c>
      <c r="F106" s="94">
        <v>0</v>
      </c>
      <c r="G106" s="87">
        <v>0</v>
      </c>
      <c r="H106" s="88">
        <v>0</v>
      </c>
      <c r="I106" s="95">
        <v>-0.0002</v>
      </c>
      <c r="J106" s="95">
        <v>-4.22324049242984e-6</v>
      </c>
      <c r="K106" s="88">
        <f t="shared" si="8"/>
        <v>-4.22324049242984e-6</v>
      </c>
      <c r="L106" s="88">
        <f t="shared" si="9"/>
        <v>0</v>
      </c>
      <c r="M106" s="88">
        <f t="shared" si="10"/>
        <v>-4.22324049242984e-6</v>
      </c>
      <c r="N106" s="88"/>
      <c r="O106" s="98"/>
    </row>
    <row r="107" ht="15.6" customHeight="1" spans="1:15">
      <c r="A107" s="97"/>
      <c r="B107" s="90">
        <v>6666050307</v>
      </c>
      <c r="C107" s="91" t="s">
        <v>342</v>
      </c>
      <c r="D107" s="92" t="s">
        <v>343</v>
      </c>
      <c r="E107" s="100">
        <v>0.42874</v>
      </c>
      <c r="F107" s="94">
        <v>0.00882725962528309</v>
      </c>
      <c r="G107" s="87">
        <v>0</v>
      </c>
      <c r="H107" s="88">
        <v>0</v>
      </c>
      <c r="I107" s="95">
        <v>-2.73228</v>
      </c>
      <c r="J107" s="95">
        <v>-0.057695377663281</v>
      </c>
      <c r="K107" s="88">
        <f t="shared" si="8"/>
        <v>-0.0665226372885641</v>
      </c>
      <c r="L107" s="88">
        <f t="shared" si="9"/>
        <v>-0.00882725962528309</v>
      </c>
      <c r="M107" s="88">
        <f t="shared" si="10"/>
        <v>-0.057695377663281</v>
      </c>
      <c r="N107" s="88"/>
      <c r="O107" s="98"/>
    </row>
    <row r="108" ht="15.6" customHeight="1" spans="1:15">
      <c r="A108" s="49"/>
      <c r="B108" s="90">
        <v>6666050312</v>
      </c>
      <c r="C108" s="91" t="s">
        <v>344</v>
      </c>
      <c r="D108" s="92" t="s">
        <v>345</v>
      </c>
      <c r="E108" s="100">
        <v>0</v>
      </c>
      <c r="F108" s="94">
        <v>0</v>
      </c>
      <c r="G108" s="87">
        <v>0</v>
      </c>
      <c r="H108" s="88">
        <v>0</v>
      </c>
      <c r="I108" s="95">
        <v>0</v>
      </c>
      <c r="J108" s="95">
        <v>0</v>
      </c>
      <c r="K108" s="88">
        <f t="shared" si="8"/>
        <v>0</v>
      </c>
      <c r="L108" s="88">
        <f t="shared" si="9"/>
        <v>0</v>
      </c>
      <c r="M108" s="88">
        <f t="shared" si="10"/>
        <v>0</v>
      </c>
      <c r="N108" s="88"/>
      <c r="O108" s="98"/>
    </row>
    <row r="109" ht="16.2" customHeight="1" spans="1:15">
      <c r="A109" s="89" t="s">
        <v>153</v>
      </c>
      <c r="B109" s="90" t="s">
        <v>224</v>
      </c>
      <c r="C109" s="101" t="s">
        <v>346</v>
      </c>
      <c r="D109" s="102" t="s">
        <v>347</v>
      </c>
      <c r="E109" s="103">
        <v>12.21136</v>
      </c>
      <c r="F109" s="94">
        <v>0.251417747580811</v>
      </c>
      <c r="G109" s="103">
        <v>16.73</v>
      </c>
      <c r="H109" s="104">
        <v>0.331530031904564</v>
      </c>
      <c r="I109" s="105">
        <f>SUM(I105:I108)</f>
        <v>9.5939</v>
      </c>
      <c r="J109" s="105">
        <f>SUM(J105:J108)</f>
        <v>0.202586734801614</v>
      </c>
      <c r="K109" s="88">
        <f t="shared" si="8"/>
        <v>-0.0488310127791974</v>
      </c>
      <c r="L109" s="343">
        <f t="shared" si="9"/>
        <v>0.080112284323753</v>
      </c>
      <c r="M109" s="88">
        <f t="shared" si="10"/>
        <v>-0.12894329710295</v>
      </c>
      <c r="N109" s="88"/>
      <c r="O109" s="98"/>
    </row>
    <row r="110" ht="35" customHeight="1" spans="1:15">
      <c r="A110" s="49"/>
      <c r="B110" s="90">
        <v>6666100203</v>
      </c>
      <c r="C110" s="91" t="s">
        <v>348</v>
      </c>
      <c r="D110" s="92" t="s">
        <v>349</v>
      </c>
      <c r="E110" s="100">
        <v>2.51573</v>
      </c>
      <c r="F110" s="94">
        <v>0.0517959645871937</v>
      </c>
      <c r="G110" s="87">
        <v>9.02996118465394</v>
      </c>
      <c r="H110" s="88">
        <v>0.178942218747477</v>
      </c>
      <c r="I110" s="95">
        <v>-26.06806</v>
      </c>
      <c r="J110" s="95">
        <v>-0.550458432755453</v>
      </c>
      <c r="K110" s="88">
        <f t="shared" si="8"/>
        <v>-0.602254397342647</v>
      </c>
      <c r="L110" s="88">
        <f t="shared" si="9"/>
        <v>0.127146254160283</v>
      </c>
      <c r="M110" s="88">
        <f t="shared" si="10"/>
        <v>-0.72940065150293</v>
      </c>
      <c r="N110" s="344" t="s">
        <v>350</v>
      </c>
      <c r="O110" s="98"/>
    </row>
    <row r="111" ht="16.2" customHeight="1" spans="1:15">
      <c r="A111" s="89" t="s">
        <v>161</v>
      </c>
      <c r="B111" s="90" t="s">
        <v>204</v>
      </c>
      <c r="C111" s="101" t="s">
        <v>351</v>
      </c>
      <c r="D111" s="102" t="s">
        <v>352</v>
      </c>
      <c r="E111" s="103">
        <v>2.51573</v>
      </c>
      <c r="F111" s="94">
        <v>0.0517959645871937</v>
      </c>
      <c r="G111" s="103">
        <v>9.02996118465394</v>
      </c>
      <c r="H111" s="104">
        <v>0.178942218747477</v>
      </c>
      <c r="I111" s="105">
        <v>-26.06806</v>
      </c>
      <c r="J111" s="105">
        <v>-0.550458432755453</v>
      </c>
      <c r="K111" s="88">
        <f t="shared" si="8"/>
        <v>-0.602254397342647</v>
      </c>
      <c r="L111" s="343">
        <f t="shared" si="9"/>
        <v>0.127146254160283</v>
      </c>
      <c r="M111" s="88">
        <f t="shared" si="10"/>
        <v>-0.72940065150293</v>
      </c>
      <c r="N111" s="88"/>
      <c r="O111" s="98"/>
    </row>
    <row r="112" ht="15.6" customHeight="1" spans="1:15">
      <c r="A112" s="49"/>
      <c r="B112" s="90">
        <v>5301070000</v>
      </c>
      <c r="C112" s="91" t="s">
        <v>353</v>
      </c>
      <c r="D112" s="92" t="s">
        <v>354</v>
      </c>
      <c r="E112" s="100">
        <v>-58.2364</v>
      </c>
      <c r="F112" s="94">
        <v>-1.19901997117562</v>
      </c>
      <c r="G112" s="87">
        <v>-55.206016858543</v>
      </c>
      <c r="H112" s="88">
        <v>-1.09398998986471</v>
      </c>
      <c r="I112" s="95">
        <v>-56.35548</v>
      </c>
      <c r="J112" s="95">
        <v>-1.1900137255316</v>
      </c>
      <c r="K112" s="88">
        <f t="shared" si="8"/>
        <v>0.00900624564402008</v>
      </c>
      <c r="L112" s="88">
        <f t="shared" si="9"/>
        <v>0.10502998131091</v>
      </c>
      <c r="M112" s="88">
        <f t="shared" si="10"/>
        <v>-0.0960237356668898</v>
      </c>
      <c r="N112" s="88"/>
      <c r="O112" s="98"/>
    </row>
    <row r="113" ht="16.2" customHeight="1" spans="1:19">
      <c r="A113" s="122" t="s">
        <v>355</v>
      </c>
      <c r="B113" s="90" t="s">
        <v>224</v>
      </c>
      <c r="C113" s="101" t="s">
        <v>356</v>
      </c>
      <c r="D113" s="102" t="s">
        <v>357</v>
      </c>
      <c r="E113" s="103">
        <v>-58.2364</v>
      </c>
      <c r="F113" s="94">
        <v>-1.19901997117562</v>
      </c>
      <c r="G113" s="103">
        <v>-55.206016858543</v>
      </c>
      <c r="H113" s="104">
        <v>-1.09398998986471</v>
      </c>
      <c r="I113" s="105">
        <v>-56.35548</v>
      </c>
      <c r="J113" s="105">
        <v>-1.1900137255316</v>
      </c>
      <c r="K113" s="88">
        <f t="shared" si="8"/>
        <v>0.00900624564402008</v>
      </c>
      <c r="L113" s="343">
        <f t="shared" si="9"/>
        <v>0.10502998131091</v>
      </c>
      <c r="M113" s="88">
        <f t="shared" si="10"/>
        <v>-0.0960237356668898</v>
      </c>
      <c r="N113" s="88"/>
      <c r="O113" s="98"/>
    </row>
    <row r="114" ht="15.6" customHeight="1" spans="1:19">
      <c r="A114" s="97"/>
      <c r="B114" s="90">
        <v>6666021602</v>
      </c>
      <c r="C114" s="123" t="s">
        <v>358</v>
      </c>
      <c r="D114" s="124" t="s">
        <v>359</v>
      </c>
      <c r="E114" s="100">
        <v>7.6782</v>
      </c>
      <c r="F114" s="94">
        <v>0.158085237801112</v>
      </c>
      <c r="G114" s="87">
        <v>3.7942927453057</v>
      </c>
      <c r="H114" s="88">
        <v>0.0751895992173612</v>
      </c>
      <c r="I114" s="95">
        <v>4.28404</v>
      </c>
      <c r="J114" s="95">
        <v>0.0904626559959457</v>
      </c>
      <c r="K114" s="88">
        <f t="shared" si="8"/>
        <v>-0.0676225818051663</v>
      </c>
      <c r="L114" s="88">
        <f t="shared" si="9"/>
        <v>-0.0828956385837508</v>
      </c>
      <c r="M114" s="88">
        <f t="shared" si="10"/>
        <v>0.0152730567785845</v>
      </c>
      <c r="N114" s="88"/>
      <c r="O114" s="98"/>
    </row>
    <row r="115" ht="15.6" customHeight="1" spans="1:19">
      <c r="A115" s="97"/>
      <c r="B115" s="90">
        <v>6666021603</v>
      </c>
      <c r="C115" s="123" t="s">
        <v>360</v>
      </c>
      <c r="D115" s="124" t="s">
        <v>361</v>
      </c>
      <c r="E115" s="100">
        <v>0.50497</v>
      </c>
      <c r="F115" s="94">
        <v>0.010396746963146</v>
      </c>
      <c r="G115" s="87">
        <v>1.08346006553046</v>
      </c>
      <c r="H115" s="88">
        <v>0.0214703855405041</v>
      </c>
      <c r="I115" s="95">
        <v>3.35</v>
      </c>
      <c r="J115" s="95">
        <v>0.00730113816331271</v>
      </c>
      <c r="K115" s="88">
        <f t="shared" si="8"/>
        <v>-0.00309560879983329</v>
      </c>
      <c r="L115" s="88">
        <f t="shared" si="9"/>
        <v>0.0110736385773581</v>
      </c>
      <c r="M115" s="88">
        <f t="shared" si="10"/>
        <v>-0.0141692473771914</v>
      </c>
      <c r="N115" s="88"/>
      <c r="O115" s="98"/>
    </row>
    <row r="116" ht="15.6" customHeight="1" spans="1:19">
      <c r="A116" s="49"/>
      <c r="B116" s="90">
        <v>6666021604</v>
      </c>
      <c r="C116" s="125" t="s">
        <v>362</v>
      </c>
      <c r="D116" s="126" t="s">
        <v>363</v>
      </c>
      <c r="E116" s="100">
        <v>-0.62343</v>
      </c>
      <c r="F116" s="94">
        <v>-0.0128357010500309</v>
      </c>
      <c r="G116" s="87">
        <v>0.579545135552173</v>
      </c>
      <c r="H116" s="88">
        <v>0.0114845557250297</v>
      </c>
      <c r="I116" s="95">
        <v>0</v>
      </c>
      <c r="J116" s="95">
        <v>0</v>
      </c>
      <c r="K116" s="88">
        <f t="shared" si="8"/>
        <v>0.0128357010500309</v>
      </c>
      <c r="L116" s="88">
        <f t="shared" si="9"/>
        <v>0.0243202567750606</v>
      </c>
      <c r="M116" s="88">
        <f t="shared" si="10"/>
        <v>-0.0114845557250297</v>
      </c>
      <c r="N116" s="88"/>
      <c r="O116" s="98"/>
    </row>
    <row r="117" ht="16.2" customHeight="1" spans="1:19">
      <c r="A117" s="122" t="s">
        <v>364</v>
      </c>
      <c r="B117" s="90" t="s">
        <v>204</v>
      </c>
      <c r="C117" s="101" t="s">
        <v>365</v>
      </c>
      <c r="D117" s="102" t="s">
        <v>366</v>
      </c>
      <c r="E117" s="103">
        <v>7.55974</v>
      </c>
      <c r="F117" s="94">
        <v>0.155646283714227</v>
      </c>
      <c r="G117" s="103">
        <v>5.45729794638834</v>
      </c>
      <c r="H117" s="104">
        <v>0.108144540482895</v>
      </c>
      <c r="I117" s="105">
        <f>SUM(I114:I116)</f>
        <v>7.63404</v>
      </c>
      <c r="J117" s="105">
        <f>SUM(J114:J116)</f>
        <v>0.0977637941592584</v>
      </c>
      <c r="K117" s="88">
        <f t="shared" si="8"/>
        <v>-0.0578824895549686</v>
      </c>
      <c r="L117" s="343">
        <f t="shared" si="9"/>
        <v>-0.047501743231332</v>
      </c>
      <c r="M117" s="88">
        <f t="shared" si="10"/>
        <v>-0.0103807463236366</v>
      </c>
      <c r="N117" s="88"/>
      <c r="O117" s="98"/>
    </row>
    <row r="118" ht="15.6" customHeight="1" spans="1:19">
      <c r="A118" s="97"/>
      <c r="B118" s="90">
        <v>6666021600</v>
      </c>
      <c r="C118" s="91" t="s">
        <v>367</v>
      </c>
      <c r="D118" s="92" t="s">
        <v>368</v>
      </c>
      <c r="E118" s="100">
        <v>27</v>
      </c>
      <c r="F118" s="94">
        <v>0.555898702903027</v>
      </c>
      <c r="G118" s="87">
        <v>31.1864352250091</v>
      </c>
      <c r="H118" s="88">
        <v>0.618005969225157</v>
      </c>
      <c r="I118" s="95">
        <v>21.92376</v>
      </c>
      <c r="J118" s="95">
        <v>0.462946554891568</v>
      </c>
      <c r="K118" s="88">
        <f t="shared" si="8"/>
        <v>-0.092952148011459</v>
      </c>
      <c r="L118" s="88">
        <f t="shared" si="9"/>
        <v>0.06210726632213</v>
      </c>
      <c r="M118" s="88">
        <f t="shared" si="10"/>
        <v>-0.155059414333589</v>
      </c>
      <c r="N118" s="88"/>
      <c r="O118" s="98"/>
    </row>
    <row r="119" ht="15.6" customHeight="1" spans="1:19">
      <c r="A119" s="49"/>
      <c r="B119" s="90">
        <v>6666021604</v>
      </c>
      <c r="C119" s="91" t="s">
        <v>369</v>
      </c>
      <c r="D119" s="92" t="s">
        <v>370</v>
      </c>
      <c r="E119" s="100">
        <v>-0.62343</v>
      </c>
      <c r="F119" s="94">
        <v>-0.0128357010500309</v>
      </c>
      <c r="G119" s="87">
        <v>7.33034143400823</v>
      </c>
      <c r="H119" s="88">
        <v>0.145261705289187</v>
      </c>
      <c r="I119" s="95">
        <v>0</v>
      </c>
      <c r="J119" s="95">
        <v>0</v>
      </c>
      <c r="K119" s="88">
        <f t="shared" si="8"/>
        <v>0.0128357010500309</v>
      </c>
      <c r="L119" s="88">
        <f t="shared" si="9"/>
        <v>0.158097406339218</v>
      </c>
      <c r="M119" s="88">
        <f t="shared" si="10"/>
        <v>-0.145261705289187</v>
      </c>
      <c r="N119" s="88"/>
      <c r="O119" s="98"/>
    </row>
    <row r="120" ht="16.2" customHeight="1" spans="1:19">
      <c r="A120" s="89" t="s">
        <v>146</v>
      </c>
      <c r="B120" s="90" t="s">
        <v>224</v>
      </c>
      <c r="C120" s="101" t="s">
        <v>371</v>
      </c>
      <c r="D120" s="102" t="s">
        <v>372</v>
      </c>
      <c r="E120" s="103">
        <v>26.37657</v>
      </c>
      <c r="F120" s="94">
        <v>0.543063001852996</v>
      </c>
      <c r="G120" s="103">
        <v>38.5167766590173</v>
      </c>
      <c r="H120" s="104">
        <v>0.763267674514343</v>
      </c>
      <c r="I120" s="105">
        <f>SUM(I118:I119)</f>
        <v>21.92376</v>
      </c>
      <c r="J120" s="105">
        <f>SUM(J118:J119)</f>
        <v>0.462946554891568</v>
      </c>
      <c r="K120" s="88">
        <f t="shared" si="8"/>
        <v>-0.0801164469614281</v>
      </c>
      <c r="L120" s="343">
        <f t="shared" si="9"/>
        <v>0.220204672661347</v>
      </c>
      <c r="M120" s="88">
        <f t="shared" si="10"/>
        <v>-0.300321119622775</v>
      </c>
      <c r="N120" s="88"/>
      <c r="O120" s="98"/>
    </row>
    <row r="121" ht="15.6" customHeight="1" spans="1:19">
      <c r="A121" s="97"/>
      <c r="B121" s="90">
        <v>5001010206</v>
      </c>
      <c r="C121" s="91" t="s">
        <v>373</v>
      </c>
      <c r="D121" s="92" t="s">
        <v>374</v>
      </c>
      <c r="E121" s="100">
        <v>2.96763</v>
      </c>
      <c r="F121" s="94">
        <v>0.0611000617665226</v>
      </c>
      <c r="G121" s="87">
        <v>3.17802473871038</v>
      </c>
      <c r="H121" s="88">
        <v>0.0629773247470499</v>
      </c>
      <c r="I121" s="95">
        <v>3.05709</v>
      </c>
      <c r="J121" s="95">
        <v>0.0645541313850117</v>
      </c>
      <c r="K121" s="88">
        <f t="shared" si="8"/>
        <v>0.0034540696184891</v>
      </c>
      <c r="L121" s="88">
        <f t="shared" si="9"/>
        <v>0.0018772629805273</v>
      </c>
      <c r="M121" s="88">
        <f t="shared" si="10"/>
        <v>0.00157680663796181</v>
      </c>
      <c r="N121" s="88"/>
      <c r="O121" s="98"/>
      <c r="S121" t="e">
        <f>Q121/R121*10000</f>
        <v>#DIV/0!</v>
      </c>
    </row>
    <row r="122" ht="15.6" customHeight="1" spans="1:19">
      <c r="A122" s="97"/>
      <c r="B122" s="90">
        <v>6666010184</v>
      </c>
      <c r="C122" s="91" t="s">
        <v>375</v>
      </c>
      <c r="D122" s="92" t="s">
        <v>376</v>
      </c>
      <c r="E122" s="100">
        <v>-0.18786</v>
      </c>
      <c r="F122" s="94">
        <v>-0.00386781964175417</v>
      </c>
      <c r="G122" s="87">
        <v>-7.96983562104045</v>
      </c>
      <c r="H122" s="88">
        <v>-0.157934241345946</v>
      </c>
      <c r="I122" s="95">
        <v>-0.14232</v>
      </c>
      <c r="J122" s="95">
        <v>-0.00300525793441308</v>
      </c>
      <c r="K122" s="88">
        <f t="shared" si="8"/>
        <v>0.00086256170734109</v>
      </c>
      <c r="L122" s="88">
        <f t="shared" si="9"/>
        <v>-0.154066421704192</v>
      </c>
      <c r="M122" s="88">
        <f t="shared" si="10"/>
        <v>0.154928983411533</v>
      </c>
      <c r="N122" s="88"/>
      <c r="O122" s="98"/>
      <c r="S122" t="e">
        <f>Q122/R122*10000</f>
        <v>#DIV/0!</v>
      </c>
    </row>
    <row r="123" ht="15.6" customHeight="1" spans="1:19">
      <c r="A123" s="97"/>
      <c r="B123" s="90">
        <v>6666010186</v>
      </c>
      <c r="C123" s="91" t="s">
        <v>377</v>
      </c>
      <c r="D123" s="92" t="s">
        <v>378</v>
      </c>
      <c r="E123" s="100">
        <v>8.61402</v>
      </c>
      <c r="F123" s="94">
        <v>0.177352686843731</v>
      </c>
      <c r="G123" s="87">
        <v>5.04636340228724</v>
      </c>
      <c r="H123" s="88">
        <v>0.100001256411375</v>
      </c>
      <c r="I123" s="95">
        <v>8.76637</v>
      </c>
      <c r="J123" s="95">
        <v>0.185112443778111</v>
      </c>
      <c r="K123" s="88">
        <f t="shared" si="8"/>
        <v>0.00775975693438</v>
      </c>
      <c r="L123" s="88">
        <f t="shared" si="9"/>
        <v>-0.077351430432356</v>
      </c>
      <c r="M123" s="88">
        <f t="shared" si="10"/>
        <v>0.085111187366736</v>
      </c>
      <c r="N123" s="88"/>
      <c r="O123" s="98"/>
    </row>
    <row r="124" ht="15.6" customHeight="1" spans="1:19">
      <c r="A124" s="97"/>
      <c r="B124" s="90">
        <v>6666010189</v>
      </c>
      <c r="C124" s="91" t="s">
        <v>379</v>
      </c>
      <c r="D124" s="92" t="s">
        <v>380</v>
      </c>
      <c r="E124" s="100">
        <v>0</v>
      </c>
      <c r="F124" s="94">
        <v>0</v>
      </c>
      <c r="G124" s="87">
        <v>0</v>
      </c>
      <c r="H124" s="88">
        <v>0</v>
      </c>
      <c r="I124" s="95">
        <v>27.21355</v>
      </c>
      <c r="J124" s="95">
        <v>0.574646831513821</v>
      </c>
      <c r="K124" s="88">
        <f t="shared" si="8"/>
        <v>0.574646831513821</v>
      </c>
      <c r="L124" s="88">
        <f t="shared" si="9"/>
        <v>0</v>
      </c>
      <c r="M124" s="88">
        <f t="shared" si="10"/>
        <v>0.574646831513821</v>
      </c>
      <c r="N124" s="315" t="s">
        <v>381</v>
      </c>
      <c r="O124" s="50"/>
    </row>
    <row r="125" ht="15.6" customHeight="1" spans="1:19">
      <c r="A125" s="97"/>
      <c r="B125" s="90">
        <v>6666010012</v>
      </c>
      <c r="C125" s="91" t="s">
        <v>382</v>
      </c>
      <c r="D125" s="92" t="s">
        <v>383</v>
      </c>
      <c r="E125" s="100">
        <v>26.49929</v>
      </c>
      <c r="F125" s="94">
        <v>0.545589664401894</v>
      </c>
      <c r="G125" s="87">
        <v>32.9720066641202</v>
      </c>
      <c r="H125" s="88">
        <v>0.653389744250643</v>
      </c>
      <c r="I125" s="95">
        <v>28.9222</v>
      </c>
      <c r="J125" s="95">
        <v>0.610727030850772</v>
      </c>
      <c r="K125" s="88">
        <f t="shared" si="8"/>
        <v>0.0651373664488779</v>
      </c>
      <c r="L125" s="88">
        <f t="shared" si="9"/>
        <v>0.107800079848749</v>
      </c>
      <c r="M125" s="88">
        <f t="shared" si="10"/>
        <v>-0.042662713399871</v>
      </c>
      <c r="N125" s="88"/>
      <c r="O125" s="98"/>
    </row>
    <row r="126" ht="15.6" customHeight="1" spans="1:19">
      <c r="A126" s="97"/>
      <c r="B126" s="90">
        <v>6666010226</v>
      </c>
      <c r="C126" s="91" t="s">
        <v>384</v>
      </c>
      <c r="D126" s="92" t="s">
        <v>385</v>
      </c>
      <c r="E126" s="100">
        <v>9.47822</v>
      </c>
      <c r="F126" s="94">
        <v>0.195145563104797</v>
      </c>
      <c r="G126" s="87">
        <v>4.99591254445594</v>
      </c>
      <c r="H126" s="88">
        <v>0.099001497026652</v>
      </c>
      <c r="I126" s="95">
        <v>6.0301</v>
      </c>
      <c r="J126" s="95">
        <v>0.127332812467006</v>
      </c>
      <c r="K126" s="88">
        <f t="shared" si="8"/>
        <v>-0.067812750637791</v>
      </c>
      <c r="L126" s="88">
        <f t="shared" si="9"/>
        <v>-0.096144066078145</v>
      </c>
      <c r="M126" s="88">
        <f t="shared" si="10"/>
        <v>0.028331315440354</v>
      </c>
      <c r="N126" s="88"/>
      <c r="O126" s="98"/>
    </row>
    <row r="127" ht="41.1" customHeight="1" spans="1:19">
      <c r="A127" s="49"/>
      <c r="B127" s="90">
        <v>6666010102</v>
      </c>
      <c r="C127" s="91" t="s">
        <v>386</v>
      </c>
      <c r="D127" s="92" t="s">
        <v>387</v>
      </c>
      <c r="E127" s="100">
        <v>160.66917</v>
      </c>
      <c r="F127" s="94">
        <v>3.30799197035207</v>
      </c>
      <c r="G127" s="87">
        <v>156.52648175969</v>
      </c>
      <c r="H127" s="88">
        <v>3.10180690326952</v>
      </c>
      <c r="I127" s="95">
        <v>162.67013</v>
      </c>
      <c r="J127" s="95">
        <v>3.43497539962413</v>
      </c>
      <c r="K127" s="88">
        <f t="shared" si="8"/>
        <v>0.12698342927206</v>
      </c>
      <c r="L127" s="88">
        <f t="shared" si="9"/>
        <v>-0.20618506708255</v>
      </c>
      <c r="M127" s="88">
        <f t="shared" si="10"/>
        <v>0.33316849635461</v>
      </c>
      <c r="N127" s="88"/>
      <c r="O127" s="98"/>
    </row>
    <row r="128" ht="16.2" customHeight="1" spans="1:19">
      <c r="A128" s="89" t="s">
        <v>388</v>
      </c>
      <c r="B128" s="90" t="s">
        <v>389</v>
      </c>
      <c r="C128" s="101" t="s">
        <v>390</v>
      </c>
      <c r="D128" s="102" t="s">
        <v>391</v>
      </c>
      <c r="E128" s="103">
        <v>208.04047</v>
      </c>
      <c r="F128" s="94">
        <v>4.28331212682726</v>
      </c>
      <c r="G128" s="103">
        <v>194.748953488223</v>
      </c>
      <c r="H128" s="104">
        <v>3.85924248435929</v>
      </c>
      <c r="I128" s="105">
        <v>236.51712</v>
      </c>
      <c r="J128" s="105">
        <v>4.99434339168444</v>
      </c>
      <c r="K128" s="88">
        <f t="shared" si="8"/>
        <v>0.71103126485718</v>
      </c>
      <c r="L128" s="343">
        <f t="shared" si="9"/>
        <v>-0.42406964246797</v>
      </c>
      <c r="M128" s="343">
        <f t="shared" si="10"/>
        <v>1.13510090732515</v>
      </c>
      <c r="N128" s="88"/>
      <c r="O128" s="98"/>
    </row>
    <row r="129" ht="15.6" customHeight="1" spans="1:15">
      <c r="A129" s="97"/>
      <c r="B129" s="90">
        <v>6666010196</v>
      </c>
      <c r="C129" s="91" t="s">
        <v>392</v>
      </c>
      <c r="D129" s="92" t="s">
        <v>393</v>
      </c>
      <c r="E129" s="100">
        <v>12.67515</v>
      </c>
      <c r="F129" s="94">
        <v>0.260966646077826</v>
      </c>
      <c r="G129" s="87">
        <v>16.3033626205517</v>
      </c>
      <c r="H129" s="88">
        <v>0.323075572608678</v>
      </c>
      <c r="I129" s="95">
        <v>15.8207</v>
      </c>
      <c r="J129" s="95">
        <v>0.334073104292924</v>
      </c>
      <c r="K129" s="88">
        <f t="shared" si="8"/>
        <v>0.073106458215098</v>
      </c>
      <c r="L129" s="88">
        <f t="shared" si="9"/>
        <v>0.062108926530852</v>
      </c>
      <c r="M129" s="88">
        <f t="shared" si="10"/>
        <v>0.010997531684246</v>
      </c>
      <c r="N129" s="88"/>
      <c r="O129" s="98"/>
    </row>
    <row r="130" ht="15.6" customHeight="1" spans="1:15">
      <c r="A130" s="97"/>
      <c r="B130" s="90">
        <v>6666010101</v>
      </c>
      <c r="C130" s="91" t="s">
        <v>394</v>
      </c>
      <c r="D130" s="92" t="s">
        <v>395</v>
      </c>
      <c r="E130" s="100">
        <v>95.37008</v>
      </c>
      <c r="F130" s="94">
        <v>1.96355939880585</v>
      </c>
      <c r="G130" s="87">
        <v>91.3946445946295</v>
      </c>
      <c r="H130" s="88">
        <v>1.81112190307016</v>
      </c>
      <c r="I130" s="95">
        <v>83.51397</v>
      </c>
      <c r="J130" s="95">
        <v>1.76349789893786</v>
      </c>
      <c r="K130" s="88">
        <f t="shared" si="8"/>
        <v>-0.20006149986799</v>
      </c>
      <c r="L130" s="88">
        <f t="shared" si="9"/>
        <v>-0.15243749573569</v>
      </c>
      <c r="M130" s="88">
        <f t="shared" si="10"/>
        <v>-0.0476240041322999</v>
      </c>
      <c r="N130" s="88"/>
      <c r="O130" s="98"/>
    </row>
    <row r="131" ht="15.6" customHeight="1" spans="1:15">
      <c r="A131" s="97"/>
      <c r="B131" s="90">
        <v>6666010199</v>
      </c>
      <c r="C131" s="91" t="s">
        <v>396</v>
      </c>
      <c r="D131" s="92" t="s">
        <v>397</v>
      </c>
      <c r="E131" s="100">
        <v>10.84946</v>
      </c>
      <c r="F131" s="94">
        <v>0.223377805229566</v>
      </c>
      <c r="G131" s="87">
        <v>0</v>
      </c>
      <c r="H131" s="88">
        <v>0</v>
      </c>
      <c r="I131" s="95">
        <v>13.11897</v>
      </c>
      <c r="J131" s="95">
        <v>0.277022826614862</v>
      </c>
      <c r="K131" s="88">
        <f t="shared" si="8"/>
        <v>0.053645021385296</v>
      </c>
      <c r="L131" s="88">
        <f t="shared" si="9"/>
        <v>-0.223377805229566</v>
      </c>
      <c r="M131" s="88">
        <f t="shared" si="10"/>
        <v>0.277022826614862</v>
      </c>
      <c r="N131" s="88"/>
      <c r="O131" s="98"/>
    </row>
    <row r="132" ht="15.6" customHeight="1" spans="1:15">
      <c r="A132" s="97"/>
      <c r="B132" s="90">
        <v>6666010185</v>
      </c>
      <c r="C132" s="91" t="s">
        <v>398</v>
      </c>
      <c r="D132" s="92" t="s">
        <v>399</v>
      </c>
      <c r="E132" s="100">
        <v>-0.36067</v>
      </c>
      <c r="F132" s="94">
        <v>-0.00742577722874202</v>
      </c>
      <c r="G132" s="87">
        <v>-4.25155530264807</v>
      </c>
      <c r="H132" s="88">
        <v>-0.0842509423270133</v>
      </c>
      <c r="I132" s="95">
        <v>-0.18544</v>
      </c>
      <c r="J132" s="95">
        <v>-0.00391578858458095</v>
      </c>
      <c r="K132" s="88">
        <f t="shared" si="8"/>
        <v>0.00350998864416107</v>
      </c>
      <c r="L132" s="88">
        <f t="shared" si="9"/>
        <v>-0.0768251650982713</v>
      </c>
      <c r="M132" s="88">
        <f t="shared" si="10"/>
        <v>0.0803351537424323</v>
      </c>
      <c r="N132" s="88"/>
      <c r="O132" s="98"/>
    </row>
    <row r="133" ht="15.6" customHeight="1" spans="1:15">
      <c r="A133" s="97"/>
      <c r="B133" s="90">
        <v>6666010207</v>
      </c>
      <c r="C133" s="91" t="s">
        <v>400</v>
      </c>
      <c r="D133" s="92" t="s">
        <v>401</v>
      </c>
      <c r="E133" s="100">
        <v>1.13434</v>
      </c>
      <c r="F133" s="94">
        <v>0.0233547457278155</v>
      </c>
      <c r="G133" s="87">
        <v>1.57140844535438</v>
      </c>
      <c r="H133" s="88">
        <v>0.0311398142273424</v>
      </c>
      <c r="I133" s="95">
        <v>1.1587</v>
      </c>
      <c r="J133" s="95">
        <v>0.0244673437928923</v>
      </c>
      <c r="K133" s="88">
        <f t="shared" si="8"/>
        <v>0.0011125980650768</v>
      </c>
      <c r="L133" s="88">
        <f t="shared" si="9"/>
        <v>0.0077850684995269</v>
      </c>
      <c r="M133" s="88">
        <f t="shared" si="10"/>
        <v>-0.0066724704344501</v>
      </c>
      <c r="N133" s="88"/>
      <c r="O133" s="98"/>
    </row>
    <row r="134" ht="15.6" customHeight="1" spans="1:15">
      <c r="A134" s="97"/>
      <c r="B134" s="90">
        <v>5102040406</v>
      </c>
      <c r="C134" s="91" t="s">
        <v>220</v>
      </c>
      <c r="D134" s="92" t="s">
        <v>402</v>
      </c>
      <c r="E134" s="100">
        <v>0</v>
      </c>
      <c r="F134" s="94">
        <v>0</v>
      </c>
      <c r="G134" s="87">
        <v>0</v>
      </c>
      <c r="H134" s="88">
        <v>0</v>
      </c>
      <c r="I134" s="95">
        <v>0</v>
      </c>
      <c r="J134" s="95">
        <v>0</v>
      </c>
      <c r="K134" s="88">
        <f t="shared" si="8"/>
        <v>0</v>
      </c>
      <c r="L134" s="88">
        <f t="shared" si="9"/>
        <v>0</v>
      </c>
      <c r="M134" s="88">
        <f t="shared" si="10"/>
        <v>0</v>
      </c>
      <c r="N134" s="88"/>
      <c r="O134" s="98"/>
    </row>
    <row r="135" ht="15.6" customHeight="1" spans="1:15">
      <c r="A135" s="49"/>
      <c r="B135" s="90">
        <v>6666010227</v>
      </c>
      <c r="C135" s="91" t="s">
        <v>403</v>
      </c>
      <c r="D135" s="92" t="s">
        <v>404</v>
      </c>
      <c r="E135" s="100">
        <v>14.6486</v>
      </c>
      <c r="F135" s="94">
        <v>0.301597694049825</v>
      </c>
      <c r="G135" s="87">
        <v>1.56213501796469</v>
      </c>
      <c r="H135" s="88">
        <v>0.0309560473607334</v>
      </c>
      <c r="I135" s="95">
        <v>1.74299</v>
      </c>
      <c r="J135" s="95">
        <v>0.0368053297295014</v>
      </c>
      <c r="K135" s="88">
        <f t="shared" si="8"/>
        <v>-0.264792364320324</v>
      </c>
      <c r="L135" s="88">
        <f t="shared" si="9"/>
        <v>-0.270641646689092</v>
      </c>
      <c r="M135" s="88">
        <f t="shared" si="10"/>
        <v>0.005849282368768</v>
      </c>
      <c r="N135" s="88"/>
      <c r="O135" s="98"/>
    </row>
    <row r="136" ht="16.2" customHeight="1" spans="1:15">
      <c r="A136" s="89" t="s">
        <v>405</v>
      </c>
      <c r="B136" s="90" t="s">
        <v>389</v>
      </c>
      <c r="C136" s="101" t="s">
        <v>406</v>
      </c>
      <c r="D136" s="102" t="s">
        <v>407</v>
      </c>
      <c r="E136" s="103">
        <v>134.31696</v>
      </c>
      <c r="F136" s="94">
        <v>2.76543051266214</v>
      </c>
      <c r="G136" s="103">
        <v>106.579995375852</v>
      </c>
      <c r="H136" s="104">
        <v>2.1120423949399</v>
      </c>
      <c r="I136" s="105">
        <f>SUM(I129:I135)</f>
        <v>115.16989</v>
      </c>
      <c r="J136" s="105">
        <f>SUM(J129:J135)</f>
        <v>2.43195071478346</v>
      </c>
      <c r="K136" s="88">
        <f t="shared" si="8"/>
        <v>-0.333479797878681</v>
      </c>
      <c r="L136" s="343">
        <f t="shared" si="9"/>
        <v>-0.65338811772224</v>
      </c>
      <c r="M136" s="343">
        <f t="shared" si="10"/>
        <v>0.319908319843559</v>
      </c>
      <c r="N136" s="88"/>
      <c r="O136" s="98"/>
    </row>
    <row r="137" ht="15.6" customHeight="1" spans="1:15">
      <c r="A137" s="97"/>
      <c r="B137" s="90">
        <v>6666010302</v>
      </c>
      <c r="C137" s="91" t="s">
        <v>408</v>
      </c>
      <c r="D137" s="92" t="s">
        <v>409</v>
      </c>
      <c r="E137" s="100">
        <v>1.20754</v>
      </c>
      <c r="F137" s="94">
        <v>0.0248618488779082</v>
      </c>
      <c r="G137" s="87">
        <v>4.80177612667605</v>
      </c>
      <c r="H137" s="88">
        <v>0.0951543928556774</v>
      </c>
      <c r="I137" s="95">
        <v>4.80178</v>
      </c>
      <c r="J137" s="95">
        <v>0.101395358658699</v>
      </c>
      <c r="K137" s="88">
        <f t="shared" si="8"/>
        <v>0.0765335097807908</v>
      </c>
      <c r="L137" s="88">
        <f t="shared" si="9"/>
        <v>0.0702925439777692</v>
      </c>
      <c r="M137" s="88">
        <f t="shared" si="10"/>
        <v>0.00624096580302161</v>
      </c>
      <c r="N137" s="88"/>
      <c r="O137" s="98"/>
    </row>
    <row r="138" ht="15.6" customHeight="1" spans="1:15">
      <c r="A138" s="97"/>
      <c r="B138" s="90">
        <v>6666010314</v>
      </c>
      <c r="C138" s="91" t="s">
        <v>410</v>
      </c>
      <c r="D138" s="92" t="s">
        <v>411</v>
      </c>
      <c r="E138" s="100">
        <v>22.70047</v>
      </c>
      <c r="F138" s="94">
        <v>0.467376364010706</v>
      </c>
      <c r="G138" s="87">
        <v>5.16392139271654</v>
      </c>
      <c r="H138" s="88">
        <v>0.102330844236699</v>
      </c>
      <c r="I138" s="95">
        <v>5.27735</v>
      </c>
      <c r="J138" s="95">
        <v>0.111437591063623</v>
      </c>
      <c r="K138" s="88">
        <f t="shared" si="8"/>
        <v>-0.355938772947083</v>
      </c>
      <c r="L138" s="88">
        <f t="shared" si="9"/>
        <v>-0.365045519774007</v>
      </c>
      <c r="M138" s="88">
        <f t="shared" si="10"/>
        <v>0.009106746826924</v>
      </c>
      <c r="N138" s="88"/>
      <c r="O138" s="98"/>
    </row>
    <row r="139" ht="15.6" customHeight="1" spans="1:15">
      <c r="A139" s="97"/>
      <c r="B139" s="90">
        <v>6666010315</v>
      </c>
      <c r="C139" s="91" t="s">
        <v>412</v>
      </c>
      <c r="D139" s="92" t="s">
        <v>413</v>
      </c>
      <c r="E139" s="100"/>
      <c r="F139" s="94">
        <v>0</v>
      </c>
      <c r="G139" s="87">
        <v>11.7231634152571</v>
      </c>
      <c r="H139" s="88">
        <v>0.232312058642116</v>
      </c>
      <c r="I139" s="95">
        <v>11.72316</v>
      </c>
      <c r="J139" s="95">
        <v>0.247548620056169</v>
      </c>
      <c r="K139" s="88">
        <f t="shared" si="8"/>
        <v>0.247548620056169</v>
      </c>
      <c r="L139" s="88">
        <f t="shared" si="9"/>
        <v>0.232312058642116</v>
      </c>
      <c r="M139" s="88">
        <f t="shared" si="10"/>
        <v>0.015236561414053</v>
      </c>
      <c r="N139" s="88"/>
      <c r="O139" s="98"/>
    </row>
    <row r="140" ht="15.6" customHeight="1" spans="1:15">
      <c r="A140" s="97"/>
      <c r="B140" s="90">
        <v>6666020401</v>
      </c>
      <c r="C140" s="91" t="s">
        <v>414</v>
      </c>
      <c r="D140" s="92" t="s">
        <v>415</v>
      </c>
      <c r="E140" s="100">
        <v>34.74647</v>
      </c>
      <c r="F140" s="94">
        <v>0.715389540868849</v>
      </c>
      <c r="G140" s="87">
        <v>33.6695817629157</v>
      </c>
      <c r="H140" s="88">
        <v>0.667213240649896</v>
      </c>
      <c r="I140" s="95">
        <v>31.34574</v>
      </c>
      <c r="J140" s="95">
        <v>0.661902992165889</v>
      </c>
      <c r="K140" s="88">
        <f t="shared" si="8"/>
        <v>-0.05348654870296</v>
      </c>
      <c r="L140" s="88">
        <f t="shared" si="9"/>
        <v>-0.048176300218953</v>
      </c>
      <c r="M140" s="88">
        <f t="shared" si="10"/>
        <v>-0.00531024848400696</v>
      </c>
      <c r="N140" s="88"/>
      <c r="O140" s="98"/>
    </row>
    <row r="141" ht="15.6" customHeight="1" spans="1:15">
      <c r="A141" s="97"/>
      <c r="B141" s="90">
        <v>6666020502</v>
      </c>
      <c r="C141" s="91" t="s">
        <v>416</v>
      </c>
      <c r="D141" s="92" t="s">
        <v>417</v>
      </c>
      <c r="E141" s="100">
        <v>33.96051</v>
      </c>
      <c r="F141" s="94">
        <v>0.699207535515751</v>
      </c>
      <c r="G141" s="87">
        <v>31.1406831706665</v>
      </c>
      <c r="H141" s="88">
        <v>0.617099323676089</v>
      </c>
      <c r="I141" s="95">
        <v>22.04347</v>
      </c>
      <c r="J141" s="95">
        <v>0.465474375488312</v>
      </c>
      <c r="K141" s="88">
        <f t="shared" si="8"/>
        <v>-0.233733160027439</v>
      </c>
      <c r="L141" s="88">
        <f t="shared" si="9"/>
        <v>-0.082108211839662</v>
      </c>
      <c r="M141" s="88">
        <f t="shared" si="10"/>
        <v>-0.151624948187777</v>
      </c>
      <c r="N141" s="88"/>
      <c r="O141" s="98"/>
    </row>
    <row r="142" ht="15.6" customHeight="1" spans="1:15">
      <c r="A142" s="97"/>
      <c r="B142" s="90">
        <v>6666020503</v>
      </c>
      <c r="C142" s="91" t="s">
        <v>418</v>
      </c>
      <c r="D142" s="92" t="s">
        <v>419</v>
      </c>
      <c r="E142" s="100">
        <v>0.03924</v>
      </c>
      <c r="F142" s="94">
        <v>0.000807906114885732</v>
      </c>
      <c r="G142" s="87">
        <v>1.77858211844391</v>
      </c>
      <c r="H142" s="88">
        <v>0.0352452711579555</v>
      </c>
      <c r="I142" s="95">
        <v>0.4098</v>
      </c>
      <c r="J142" s="95">
        <v>0.00865341976898874</v>
      </c>
      <c r="K142" s="88">
        <f t="shared" si="8"/>
        <v>0.00784551365410301</v>
      </c>
      <c r="L142" s="88">
        <f t="shared" si="9"/>
        <v>0.0344373650430698</v>
      </c>
      <c r="M142" s="88">
        <f t="shared" si="10"/>
        <v>-0.0265918513889668</v>
      </c>
      <c r="N142" s="88"/>
      <c r="O142" s="98"/>
    </row>
    <row r="143" ht="15.6" customHeight="1" spans="1:15">
      <c r="A143" s="97"/>
      <c r="B143" s="90">
        <v>6666021502</v>
      </c>
      <c r="C143" s="91" t="s">
        <v>420</v>
      </c>
      <c r="D143" s="92" t="s">
        <v>421</v>
      </c>
      <c r="E143" s="100">
        <v>0</v>
      </c>
      <c r="F143" s="94">
        <v>0</v>
      </c>
      <c r="G143" s="87">
        <v>33.5467507381114</v>
      </c>
      <c r="H143" s="88">
        <v>0.664779159743008</v>
      </c>
      <c r="I143" s="95">
        <v>19</v>
      </c>
      <c r="J143" s="95">
        <v>0.401207846780835</v>
      </c>
      <c r="K143" s="88">
        <f t="shared" si="8"/>
        <v>0.401207846780835</v>
      </c>
      <c r="L143" s="88">
        <f t="shared" si="9"/>
        <v>0.664779159743008</v>
      </c>
      <c r="M143" s="88">
        <f t="shared" si="10"/>
        <v>-0.263571312962173</v>
      </c>
      <c r="N143" s="315"/>
      <c r="O143" s="50"/>
    </row>
    <row r="144" ht="15.6" customHeight="1" spans="1:15">
      <c r="A144" s="97"/>
      <c r="B144" s="90">
        <v>6666021503</v>
      </c>
      <c r="C144" s="91" t="s">
        <v>422</v>
      </c>
      <c r="D144" s="92" t="s">
        <v>423</v>
      </c>
      <c r="E144" s="100">
        <v>0.14445</v>
      </c>
      <c r="F144" s="94">
        <v>0.00297405806053119</v>
      </c>
      <c r="G144" s="87">
        <v>7.5</v>
      </c>
      <c r="H144" s="88">
        <v>0.148623744129362</v>
      </c>
      <c r="I144" s="95">
        <v>8.95545</v>
      </c>
      <c r="J144" s="95">
        <v>0.189105095339654</v>
      </c>
      <c r="K144" s="88">
        <f t="shared" si="8"/>
        <v>0.186131037279123</v>
      </c>
      <c r="L144" s="88">
        <f t="shared" si="9"/>
        <v>0.145649686068831</v>
      </c>
      <c r="M144" s="88">
        <f t="shared" si="10"/>
        <v>0.040481351210292</v>
      </c>
      <c r="N144" s="88"/>
      <c r="O144" s="98"/>
    </row>
    <row r="145" ht="15.6" customHeight="1" spans="1:15">
      <c r="A145" s="97"/>
      <c r="B145" s="90">
        <v>6666021506</v>
      </c>
      <c r="C145" s="91" t="s">
        <v>424</v>
      </c>
      <c r="D145" s="92" t="s">
        <v>425</v>
      </c>
      <c r="E145" s="115">
        <v>9.95731</v>
      </c>
      <c r="F145" s="116">
        <v>0.20500947086679</v>
      </c>
      <c r="G145" s="117">
        <v>46.2460809176225</v>
      </c>
      <c r="H145" s="118">
        <v>0.916435426304867</v>
      </c>
      <c r="I145" s="119">
        <v>52.06587</v>
      </c>
      <c r="J145" s="119">
        <v>1.09943345228794</v>
      </c>
      <c r="K145" s="88">
        <f t="shared" si="8"/>
        <v>0.89442398142115</v>
      </c>
      <c r="L145" s="88">
        <f t="shared" si="9"/>
        <v>0.711425955438077</v>
      </c>
      <c r="M145" s="88">
        <f t="shared" si="10"/>
        <v>0.182998025983073</v>
      </c>
      <c r="N145" s="315"/>
      <c r="O145" s="50"/>
    </row>
    <row r="146" ht="15.6" customHeight="1" spans="1:15">
      <c r="A146" s="97"/>
      <c r="B146" s="90">
        <v>6666030300</v>
      </c>
      <c r="C146" s="91" t="s">
        <v>426</v>
      </c>
      <c r="D146" s="92" t="s">
        <v>427</v>
      </c>
      <c r="E146" s="100">
        <v>3.23131</v>
      </c>
      <c r="F146" s="94">
        <v>0.0665289273213918</v>
      </c>
      <c r="G146" s="87">
        <v>6.79003</v>
      </c>
      <c r="H146" s="88">
        <v>0.134554624180092</v>
      </c>
      <c r="I146" s="95">
        <v>7.7005</v>
      </c>
      <c r="J146" s="95">
        <v>0.16260531705978</v>
      </c>
      <c r="K146" s="88">
        <f t="shared" si="8"/>
        <v>0.0960763897383882</v>
      </c>
      <c r="L146" s="88">
        <f t="shared" si="9"/>
        <v>0.0680256968587002</v>
      </c>
      <c r="M146" s="88">
        <f t="shared" si="10"/>
        <v>0.028050692879688</v>
      </c>
      <c r="N146" s="88"/>
      <c r="O146" s="98"/>
    </row>
    <row r="147" ht="18.9" customHeight="1" spans="1:15">
      <c r="A147" s="97"/>
      <c r="B147" s="90">
        <v>6666091600</v>
      </c>
      <c r="C147" s="91" t="s">
        <v>428</v>
      </c>
      <c r="D147" s="92" t="s">
        <v>429</v>
      </c>
      <c r="E147" s="100">
        <v>0</v>
      </c>
      <c r="F147" s="94">
        <v>0</v>
      </c>
      <c r="G147" s="87">
        <v>0.66912090513032</v>
      </c>
      <c r="H147" s="88">
        <v>0.0132596338927594</v>
      </c>
      <c r="I147" s="95">
        <v>0.7778</v>
      </c>
      <c r="J147" s="95">
        <v>0.0164241822750597</v>
      </c>
      <c r="K147" s="88">
        <f t="shared" si="8"/>
        <v>0.0164241822750597</v>
      </c>
      <c r="L147" s="88">
        <f t="shared" si="9"/>
        <v>0.0132596338927594</v>
      </c>
      <c r="M147" s="88">
        <f t="shared" si="10"/>
        <v>0.0031645483823003</v>
      </c>
      <c r="N147" s="88"/>
      <c r="O147" s="98"/>
    </row>
    <row r="148" ht="18.9" customHeight="1" spans="1:15">
      <c r="A148" s="97"/>
      <c r="B148" s="90"/>
      <c r="C148" s="91"/>
      <c r="D148" s="102" t="s">
        <v>430</v>
      </c>
      <c r="E148" s="115">
        <v>105.9873</v>
      </c>
      <c r="F148" s="116">
        <v>2.18215565163681</v>
      </c>
      <c r="G148" s="117">
        <v>183.02969054754</v>
      </c>
      <c r="H148" s="118">
        <v>3.62700771946852</v>
      </c>
      <c r="I148" s="119">
        <f>SUM(I137:I147)</f>
        <v>164.10092</v>
      </c>
      <c r="J148" s="119">
        <f>SUM(J137:J147)</f>
        <v>3.46518825094495</v>
      </c>
      <c r="K148" s="88">
        <f t="shared" si="8"/>
        <v>1.28303259930814</v>
      </c>
      <c r="L148" s="88">
        <f t="shared" si="9"/>
        <v>1.44485206783171</v>
      </c>
      <c r="M148" s="88">
        <f t="shared" si="10"/>
        <v>-0.161819468523571</v>
      </c>
      <c r="N148" s="315"/>
      <c r="O148" s="50"/>
    </row>
    <row r="149" ht="16.2" customHeight="1" spans="1:15">
      <c r="A149" s="49"/>
      <c r="B149" s="90" t="s">
        <v>389</v>
      </c>
      <c r="C149" s="101">
        <v>4</v>
      </c>
      <c r="D149" s="102" t="s">
        <v>431</v>
      </c>
      <c r="E149" s="103">
        <v>1527.59271577778</v>
      </c>
      <c r="F149" s="94">
        <v>31.4513633061103</v>
      </c>
      <c r="G149" s="103">
        <v>1646.80076227674</v>
      </c>
      <c r="H149" s="104">
        <v>32.6338260166209</v>
      </c>
      <c r="I149" s="95">
        <f>I41+I50+I55+I104+I109+I111+I113+I117+I120+I128+I136+I148</f>
        <v>1565.74801081394</v>
      </c>
      <c r="J149" s="95">
        <f>J41+J50+J55+J104+J109+J111+J113+J117+J120+J128+J136+J148</f>
        <v>32.99845922495</v>
      </c>
      <c r="K149" s="88">
        <f t="shared" si="8"/>
        <v>1.54709591883971</v>
      </c>
      <c r="L149" s="343">
        <f t="shared" si="9"/>
        <v>1.1824627105106</v>
      </c>
      <c r="M149" s="343">
        <f t="shared" si="10"/>
        <v>0.36463320832911</v>
      </c>
      <c r="N149" s="315"/>
      <c r="O149" s="98"/>
    </row>
    <row r="150" ht="16.2" customHeight="1" spans="1:15">
      <c r="A150" s="98"/>
      <c r="B150" s="131"/>
      <c r="C150" s="283"/>
      <c r="D150" s="319"/>
      <c r="E150" s="133"/>
      <c r="F150" s="133"/>
      <c r="G150" s="133"/>
      <c r="H150" s="346"/>
      <c r="I150" s="135"/>
      <c r="J150" s="135"/>
      <c r="K150" s="88">
        <f t="shared" si="8"/>
        <v>0</v>
      </c>
      <c r="L150" s="88">
        <f t="shared" si="9"/>
        <v>0</v>
      </c>
      <c r="M150" s="88">
        <f t="shared" si="10"/>
        <v>0</v>
      </c>
      <c r="N150" s="88"/>
      <c r="O150" s="98"/>
    </row>
    <row r="151" ht="15.6" customHeight="1" spans="1:15">
      <c r="A151" s="98"/>
      <c r="B151" s="98"/>
      <c r="C151" s="98"/>
      <c r="D151" s="136"/>
      <c r="E151" s="98"/>
      <c r="F151" s="94"/>
      <c r="G151" s="98"/>
      <c r="H151" s="137"/>
      <c r="I151" s="138"/>
      <c r="J151" s="138"/>
      <c r="K151" s="88">
        <f t="shared" si="8"/>
        <v>0</v>
      </c>
      <c r="L151" s="88">
        <f t="shared" si="9"/>
        <v>0</v>
      </c>
      <c r="M151" s="88">
        <f t="shared" si="10"/>
        <v>0</v>
      </c>
      <c r="N151" s="88"/>
      <c r="O151" s="98"/>
    </row>
    <row r="152" ht="15.6" customHeight="1" spans="1:15">
      <c r="A152" s="139" t="s">
        <v>122</v>
      </c>
      <c r="B152" s="90">
        <v>6666110110</v>
      </c>
      <c r="C152" s="91" t="s">
        <v>192</v>
      </c>
      <c r="D152" s="92" t="s">
        <v>432</v>
      </c>
      <c r="E152" s="140">
        <v>0.06543</v>
      </c>
      <c r="F152" s="94">
        <v>0.00134712785670167</v>
      </c>
      <c r="G152" s="141">
        <v>0.06543</v>
      </c>
      <c r="H152" s="142">
        <v>0.00134712785670167</v>
      </c>
      <c r="I152" s="143">
        <v>0.0071</v>
      </c>
      <c r="J152" s="143">
        <v>0.000149925037481259</v>
      </c>
      <c r="K152" s="88">
        <f t="shared" si="8"/>
        <v>-0.00119720281922041</v>
      </c>
      <c r="L152" s="88">
        <f t="shared" si="9"/>
        <v>0</v>
      </c>
      <c r="M152" s="88">
        <f t="shared" si="10"/>
        <v>-0.00119720281922041</v>
      </c>
      <c r="N152" s="88"/>
      <c r="O152" s="98"/>
    </row>
    <row r="153" ht="15.6" customHeight="1" spans="1:15">
      <c r="A153" s="97"/>
      <c r="B153" s="90">
        <v>6666110112</v>
      </c>
      <c r="C153" s="91" t="s">
        <v>194</v>
      </c>
      <c r="D153" s="92" t="s">
        <v>433</v>
      </c>
      <c r="E153" s="140">
        <v>0.06543</v>
      </c>
      <c r="F153" s="94">
        <v>0.00134712785670167</v>
      </c>
      <c r="G153" s="144">
        <v>0.279895145295638</v>
      </c>
      <c r="H153" s="145">
        <v>0.00554654192766261</v>
      </c>
      <c r="I153" s="95">
        <v>0.00395</v>
      </c>
      <c r="J153" s="95">
        <v>8.34089997254894e-5</v>
      </c>
      <c r="K153" s="88">
        <f t="shared" si="8"/>
        <v>-0.00126371885697618</v>
      </c>
      <c r="L153" s="88">
        <f t="shared" si="9"/>
        <v>0.00419941407096094</v>
      </c>
      <c r="M153" s="88">
        <f t="shared" si="10"/>
        <v>-0.00546313292793712</v>
      </c>
      <c r="N153" s="88"/>
      <c r="O153" s="98"/>
    </row>
    <row r="154" ht="15.6" customHeight="1" spans="1:15">
      <c r="A154" s="97"/>
      <c r="B154" s="90">
        <v>6666110207</v>
      </c>
      <c r="C154" s="91" t="s">
        <v>198</v>
      </c>
      <c r="D154" s="92" t="s">
        <v>434</v>
      </c>
      <c r="E154" s="140">
        <v>0.05734</v>
      </c>
      <c r="F154" s="94">
        <v>0.00118056413423924</v>
      </c>
      <c r="G154" s="87"/>
      <c r="H154" s="88">
        <v>0</v>
      </c>
      <c r="I154" s="95">
        <v>0.00013</v>
      </c>
      <c r="J154" s="95">
        <v>2.7451063200794e-6</v>
      </c>
      <c r="K154" s="88">
        <f t="shared" si="8"/>
        <v>-0.00117781902791916</v>
      </c>
      <c r="L154" s="88">
        <f t="shared" si="9"/>
        <v>-0.00118056413423924</v>
      </c>
      <c r="M154" s="88">
        <f t="shared" si="10"/>
        <v>2.7451063200794e-6</v>
      </c>
      <c r="N154" s="88"/>
      <c r="O154" s="98"/>
    </row>
    <row r="155" ht="15.6" customHeight="1" spans="1:15">
      <c r="A155" s="97"/>
      <c r="B155" s="90">
        <v>6666110506</v>
      </c>
      <c r="C155" s="91" t="s">
        <v>200</v>
      </c>
      <c r="D155" s="92" t="s">
        <v>435</v>
      </c>
      <c r="E155" s="140">
        <v>0.06397</v>
      </c>
      <c r="F155" s="94">
        <v>0.00131706814906321</v>
      </c>
      <c r="G155" s="87"/>
      <c r="H155" s="88">
        <v>0</v>
      </c>
      <c r="I155" s="95">
        <v>0.00727</v>
      </c>
      <c r="J155" s="95">
        <v>0.000153514791899825</v>
      </c>
      <c r="K155" s="88">
        <f t="shared" si="8"/>
        <v>-0.00116355335716338</v>
      </c>
      <c r="L155" s="88">
        <f t="shared" si="9"/>
        <v>-0.00131706814906321</v>
      </c>
      <c r="M155" s="88">
        <f t="shared" si="10"/>
        <v>0.000153514791899825</v>
      </c>
      <c r="N155" s="88"/>
      <c r="O155" s="98"/>
    </row>
    <row r="156" ht="16.2" customHeight="1" spans="1:15">
      <c r="A156" s="49"/>
      <c r="B156" s="90" t="s">
        <v>436</v>
      </c>
      <c r="C156" s="101" t="s">
        <v>205</v>
      </c>
      <c r="D156" s="102" t="s">
        <v>437</v>
      </c>
      <c r="E156" s="146">
        <v>0.2467</v>
      </c>
      <c r="F156" s="94">
        <v>0.0050792670372658</v>
      </c>
      <c r="G156" s="103">
        <v>0.279895145295638</v>
      </c>
      <c r="H156" s="88">
        <v>0.00554654192766261</v>
      </c>
      <c r="I156" s="147">
        <v>0.01845</v>
      </c>
      <c r="J156" s="147">
        <v>0.000389593935426653</v>
      </c>
      <c r="K156" s="88">
        <f t="shared" si="8"/>
        <v>-0.00468967310183915</v>
      </c>
      <c r="L156" s="88">
        <f t="shared" si="9"/>
        <v>0.00046727489039681</v>
      </c>
      <c r="M156" s="88">
        <f t="shared" si="10"/>
        <v>-0.00515694799223596</v>
      </c>
      <c r="N156" s="88"/>
      <c r="O156" s="98"/>
    </row>
    <row r="157" ht="16.2" customHeight="1" spans="1:15">
      <c r="A157" s="139" t="s">
        <v>144</v>
      </c>
      <c r="B157" s="90">
        <v>6666010380</v>
      </c>
      <c r="C157" s="91" t="s">
        <v>209</v>
      </c>
      <c r="D157" s="92" t="s">
        <v>438</v>
      </c>
      <c r="E157" s="146"/>
      <c r="F157" s="94">
        <v>0</v>
      </c>
      <c r="G157" s="87"/>
      <c r="H157" s="104">
        <v>0</v>
      </c>
      <c r="I157" s="95">
        <v>0</v>
      </c>
      <c r="J157" s="95"/>
      <c r="K157" s="88">
        <f t="shared" si="8"/>
        <v>0</v>
      </c>
      <c r="L157" s="88">
        <f t="shared" si="9"/>
        <v>0</v>
      </c>
      <c r="M157" s="88">
        <f t="shared" si="10"/>
        <v>0</v>
      </c>
      <c r="N157" s="88"/>
      <c r="O157" s="98"/>
    </row>
    <row r="158" ht="15.6" customHeight="1" spans="1:15">
      <c r="A158" s="97"/>
      <c r="B158" s="90">
        <v>5102040406</v>
      </c>
      <c r="C158" s="91" t="s">
        <v>439</v>
      </c>
      <c r="D158" s="92" t="s">
        <v>440</v>
      </c>
      <c r="E158" s="140">
        <v>0.00378</v>
      </c>
      <c r="F158" s="94">
        <v>7.78258184064237e-5</v>
      </c>
      <c r="G158" s="87"/>
      <c r="H158" s="88">
        <v>0</v>
      </c>
      <c r="I158" s="95">
        <v>0</v>
      </c>
      <c r="J158" s="95">
        <v>0</v>
      </c>
      <c r="K158" s="88">
        <f t="shared" si="8"/>
        <v>-7.78258184064237e-5</v>
      </c>
      <c r="L158" s="88">
        <f t="shared" si="9"/>
        <v>-7.78258184064237e-5</v>
      </c>
      <c r="M158" s="88">
        <f t="shared" si="10"/>
        <v>0</v>
      </c>
      <c r="N158" s="88"/>
      <c r="O158" s="98"/>
    </row>
    <row r="159" ht="16.2" customHeight="1" spans="1:15">
      <c r="A159" s="49"/>
      <c r="B159" s="90" t="s">
        <v>441</v>
      </c>
      <c r="C159" s="101" t="s">
        <v>225</v>
      </c>
      <c r="D159" s="102" t="s">
        <v>442</v>
      </c>
      <c r="E159" s="146">
        <v>0.00378</v>
      </c>
      <c r="F159" s="94">
        <v>7.78258184064237e-5</v>
      </c>
      <c r="G159" s="103">
        <v>0</v>
      </c>
      <c r="H159" s="88">
        <v>0</v>
      </c>
      <c r="I159" s="147">
        <v>0</v>
      </c>
      <c r="J159" s="147">
        <v>0</v>
      </c>
      <c r="K159" s="88">
        <f t="shared" si="8"/>
        <v>-7.78258184064237e-5</v>
      </c>
      <c r="L159" s="88">
        <f t="shared" si="9"/>
        <v>-7.78258184064237e-5</v>
      </c>
      <c r="M159" s="88">
        <f t="shared" si="10"/>
        <v>0</v>
      </c>
      <c r="N159" s="88"/>
      <c r="O159" s="98"/>
    </row>
    <row r="160" ht="16.2" customHeight="1" spans="1:15">
      <c r="A160" s="139" t="s">
        <v>238</v>
      </c>
      <c r="B160" s="90">
        <v>6666029996</v>
      </c>
      <c r="C160" s="91" t="s">
        <v>314</v>
      </c>
      <c r="D160" s="92" t="s">
        <v>443</v>
      </c>
      <c r="E160" s="140">
        <v>0.00846</v>
      </c>
      <c r="F160" s="94">
        <v>0.000174181593576282</v>
      </c>
      <c r="G160" s="87"/>
      <c r="H160" s="104">
        <v>0</v>
      </c>
      <c r="I160" s="95">
        <v>0.07827</v>
      </c>
      <c r="J160" s="95">
        <v>0.00165276516671242</v>
      </c>
      <c r="K160" s="88">
        <f t="shared" ref="K160:K220" si="11">J160-F160</f>
        <v>0.00147858357313614</v>
      </c>
      <c r="L160" s="88">
        <f t="shared" ref="L160:L220" si="12">H160-F160</f>
        <v>-0.000174181593576282</v>
      </c>
      <c r="M160" s="88">
        <f t="shared" ref="M160:M220" si="13">J160-H160</f>
        <v>0.00165276516671242</v>
      </c>
      <c r="N160" s="88"/>
      <c r="O160" s="98"/>
    </row>
    <row r="161" ht="15.6" customHeight="1" spans="1:15">
      <c r="A161" s="97"/>
      <c r="B161" s="90">
        <v>6666029700</v>
      </c>
      <c r="C161" s="91" t="s">
        <v>310</v>
      </c>
      <c r="D161" s="92" t="s">
        <v>444</v>
      </c>
      <c r="E161" s="140">
        <v>39.01518</v>
      </c>
      <c r="F161" s="94">
        <v>0.803277331686226</v>
      </c>
      <c r="G161" s="87">
        <v>5.24075096818212</v>
      </c>
      <c r="H161" s="88">
        <v>0.103853337458774</v>
      </c>
      <c r="I161" s="95">
        <v>71.70073</v>
      </c>
      <c r="J161" s="95">
        <v>1.5140471313639</v>
      </c>
      <c r="K161" s="88">
        <f t="shared" si="11"/>
        <v>0.710769799677674</v>
      </c>
      <c r="L161" s="88">
        <f t="shared" si="12"/>
        <v>-0.699423994227452</v>
      </c>
      <c r="M161" s="88">
        <f t="shared" si="13"/>
        <v>1.41019379390513</v>
      </c>
      <c r="N161" s="315" t="s">
        <v>445</v>
      </c>
      <c r="O161" s="50" t="s">
        <v>446</v>
      </c>
    </row>
    <row r="162" ht="15.6" customHeight="1" spans="1:15">
      <c r="A162" s="97"/>
      <c r="B162" s="90">
        <v>6666010322</v>
      </c>
      <c r="C162" s="91" t="s">
        <v>265</v>
      </c>
      <c r="D162" s="92" t="s">
        <v>447</v>
      </c>
      <c r="E162" s="140">
        <v>0.02065</v>
      </c>
      <c r="F162" s="94">
        <v>0.000425159563516574</v>
      </c>
      <c r="G162" s="87">
        <v>2.9365637814514</v>
      </c>
      <c r="H162" s="88">
        <v>0.0581924138765313</v>
      </c>
      <c r="I162" s="95">
        <v>0.26835</v>
      </c>
      <c r="J162" s="95">
        <v>0.00566653293071774</v>
      </c>
      <c r="K162" s="88">
        <f t="shared" si="11"/>
        <v>0.00524137336720117</v>
      </c>
      <c r="L162" s="88">
        <f t="shared" si="12"/>
        <v>0.0577672543130147</v>
      </c>
      <c r="M162" s="88">
        <f t="shared" si="13"/>
        <v>-0.0525258809458136</v>
      </c>
      <c r="N162" s="88"/>
      <c r="O162" s="98"/>
    </row>
    <row r="163" ht="15.6" customHeight="1" spans="1:15">
      <c r="A163" s="97"/>
      <c r="B163" s="90">
        <v>6666020495</v>
      </c>
      <c r="C163" s="91" t="s">
        <v>286</v>
      </c>
      <c r="D163" s="92" t="s">
        <v>448</v>
      </c>
      <c r="E163" s="140">
        <v>0.00134</v>
      </c>
      <c r="F163" s="94">
        <v>2.75890467366687e-5</v>
      </c>
      <c r="G163" s="87"/>
      <c r="H163" s="88">
        <v>0</v>
      </c>
      <c r="I163" s="95">
        <v>0.01877</v>
      </c>
      <c r="J163" s="95">
        <v>0.000396351120214541</v>
      </c>
      <c r="K163" s="88">
        <f t="shared" si="11"/>
        <v>0.000368762073477872</v>
      </c>
      <c r="L163" s="88">
        <f t="shared" si="12"/>
        <v>-2.75890467366687e-5</v>
      </c>
      <c r="M163" s="88">
        <f t="shared" si="13"/>
        <v>0.000396351120214541</v>
      </c>
      <c r="N163" s="88"/>
      <c r="O163" s="98"/>
    </row>
    <row r="164" ht="15.6" customHeight="1" spans="1:15">
      <c r="A164" s="97"/>
      <c r="B164" s="90">
        <v>5301060000</v>
      </c>
      <c r="C164" s="91" t="s">
        <v>251</v>
      </c>
      <c r="D164" s="92" t="s">
        <v>449</v>
      </c>
      <c r="E164" s="140"/>
      <c r="F164" s="94">
        <v>0</v>
      </c>
      <c r="G164" s="87"/>
      <c r="H164" s="88">
        <v>0</v>
      </c>
      <c r="I164" s="95">
        <v>-0.29909</v>
      </c>
      <c r="J164" s="95">
        <v>-0.00631564499440421</v>
      </c>
      <c r="K164" s="88">
        <f t="shared" si="11"/>
        <v>-0.00631564499440421</v>
      </c>
      <c r="L164" s="88">
        <f t="shared" si="12"/>
        <v>0</v>
      </c>
      <c r="M164" s="88">
        <f t="shared" si="13"/>
        <v>-0.00631564499440421</v>
      </c>
      <c r="N164" s="88"/>
      <c r="O164" s="98"/>
    </row>
    <row r="165" ht="15.6" customHeight="1" spans="1:15">
      <c r="A165" s="97"/>
      <c r="B165" s="90">
        <v>5601050000</v>
      </c>
      <c r="C165" s="91" t="s">
        <v>257</v>
      </c>
      <c r="D165" s="92" t="s">
        <v>450</v>
      </c>
      <c r="E165" s="140">
        <v>-0.03349</v>
      </c>
      <c r="F165" s="94">
        <v>-0.000689520280008236</v>
      </c>
      <c r="G165" s="87"/>
      <c r="H165" s="88">
        <v>0</v>
      </c>
      <c r="I165" s="95">
        <v>0</v>
      </c>
      <c r="J165" s="95">
        <v>0</v>
      </c>
      <c r="K165" s="88">
        <f t="shared" si="11"/>
        <v>0.000689520280008236</v>
      </c>
      <c r="L165" s="88">
        <f t="shared" si="12"/>
        <v>0.000689520280008236</v>
      </c>
      <c r="M165" s="88">
        <f t="shared" si="13"/>
        <v>0</v>
      </c>
      <c r="N165" s="88"/>
      <c r="O165" s="98"/>
    </row>
    <row r="166" ht="15.6" customHeight="1" spans="1:15">
      <c r="A166" s="97"/>
      <c r="B166" s="90">
        <v>5601050100</v>
      </c>
      <c r="C166" s="91" t="s">
        <v>259</v>
      </c>
      <c r="D166" s="92" t="s">
        <v>451</v>
      </c>
      <c r="E166" s="140"/>
      <c r="F166" s="94">
        <v>0</v>
      </c>
      <c r="G166" s="87"/>
      <c r="H166" s="88">
        <v>0</v>
      </c>
      <c r="I166" s="95">
        <v>0.00452</v>
      </c>
      <c r="J166" s="95">
        <v>9.54452351289144e-5</v>
      </c>
      <c r="K166" s="88">
        <f t="shared" si="11"/>
        <v>9.54452351289144e-5</v>
      </c>
      <c r="L166" s="88">
        <f t="shared" si="12"/>
        <v>0</v>
      </c>
      <c r="M166" s="88">
        <f t="shared" si="13"/>
        <v>9.54452351289144e-5</v>
      </c>
      <c r="N166" s="88"/>
      <c r="O166" s="98"/>
    </row>
    <row r="167" ht="15.6" customHeight="1" spans="1:15">
      <c r="A167" s="97"/>
      <c r="B167" s="90">
        <v>5601080000</v>
      </c>
      <c r="C167" s="91" t="s">
        <v>452</v>
      </c>
      <c r="D167" s="92" t="s">
        <v>453</v>
      </c>
      <c r="E167" s="140">
        <v>0.042</v>
      </c>
      <c r="F167" s="94">
        <v>0.00086473131562693</v>
      </c>
      <c r="G167" s="87"/>
      <c r="H167" s="88">
        <v>0</v>
      </c>
      <c r="I167" s="95">
        <v>0</v>
      </c>
      <c r="J167" s="95">
        <v>0</v>
      </c>
      <c r="K167" s="88">
        <f t="shared" si="11"/>
        <v>-0.00086473131562693</v>
      </c>
      <c r="L167" s="88">
        <f t="shared" si="12"/>
        <v>-0.00086473131562693</v>
      </c>
      <c r="M167" s="88">
        <f t="shared" si="13"/>
        <v>0</v>
      </c>
      <c r="N167" s="88"/>
      <c r="O167" s="98"/>
    </row>
    <row r="168" ht="15.6" customHeight="1" spans="1:15">
      <c r="A168" s="97"/>
      <c r="B168" s="90">
        <v>6666020101</v>
      </c>
      <c r="C168" s="91" t="s">
        <v>267</v>
      </c>
      <c r="D168" s="92" t="s">
        <v>454</v>
      </c>
      <c r="E168" s="140">
        <v>2.88541</v>
      </c>
      <c r="F168" s="94">
        <v>0.0594072472719786</v>
      </c>
      <c r="G168" s="87">
        <v>0.75516464632609</v>
      </c>
      <c r="H168" s="88">
        <v>0.0149647196228145</v>
      </c>
      <c r="I168" s="95">
        <v>0.82921</v>
      </c>
      <c r="J168" s="95">
        <v>0.0175097662436387</v>
      </c>
      <c r="K168" s="88">
        <f t="shared" si="11"/>
        <v>-0.0418974810283399</v>
      </c>
      <c r="L168" s="88">
        <f t="shared" si="12"/>
        <v>-0.0444425276491641</v>
      </c>
      <c r="M168" s="88">
        <f t="shared" si="13"/>
        <v>0.0025450466208242</v>
      </c>
      <c r="N168" s="88"/>
      <c r="O168" s="98"/>
    </row>
    <row r="169" ht="15.6" customHeight="1" spans="1:15">
      <c r="A169" s="97"/>
      <c r="B169" s="90">
        <v>6666021200</v>
      </c>
      <c r="C169" s="91" t="s">
        <v>455</v>
      </c>
      <c r="D169" s="92" t="s">
        <v>456</v>
      </c>
      <c r="E169" s="140"/>
      <c r="F169" s="94">
        <v>0</v>
      </c>
      <c r="G169" s="87">
        <v>2.57773881136026</v>
      </c>
      <c r="H169" s="88">
        <v>0.0510817591375911</v>
      </c>
      <c r="I169" s="95">
        <v>0</v>
      </c>
      <c r="J169" s="95">
        <v>0</v>
      </c>
      <c r="K169" s="88">
        <f t="shared" si="11"/>
        <v>0</v>
      </c>
      <c r="L169" s="88">
        <f t="shared" si="12"/>
        <v>0.0510817591375911</v>
      </c>
      <c r="M169" s="88">
        <f t="shared" si="13"/>
        <v>-0.0510817591375911</v>
      </c>
      <c r="N169" s="88"/>
      <c r="O169" s="98"/>
    </row>
    <row r="170" ht="15.6" customHeight="1" spans="1:15">
      <c r="A170" s="97"/>
      <c r="B170" s="90">
        <v>6666020201</v>
      </c>
      <c r="C170" s="91" t="s">
        <v>269</v>
      </c>
      <c r="D170" s="92" t="s">
        <v>457</v>
      </c>
      <c r="E170" s="140">
        <v>0.03452</v>
      </c>
      <c r="F170" s="94">
        <v>0.000710726786081944</v>
      </c>
      <c r="G170" s="87"/>
      <c r="H170" s="88">
        <v>0</v>
      </c>
      <c r="I170" s="95">
        <v>0.01091</v>
      </c>
      <c r="J170" s="95">
        <v>0.000230377768862048</v>
      </c>
      <c r="K170" s="88">
        <f t="shared" si="11"/>
        <v>-0.000480349017219896</v>
      </c>
      <c r="L170" s="88">
        <f t="shared" si="12"/>
        <v>-0.000710726786081944</v>
      </c>
      <c r="M170" s="88">
        <f t="shared" si="13"/>
        <v>0.000230377768862048</v>
      </c>
      <c r="N170" s="88"/>
      <c r="O170" s="98"/>
    </row>
    <row r="171" ht="15.6" customHeight="1" spans="1:15">
      <c r="A171" s="97"/>
      <c r="B171" s="90">
        <v>6666020202</v>
      </c>
      <c r="C171" s="91" t="s">
        <v>271</v>
      </c>
      <c r="D171" s="92" t="s">
        <v>458</v>
      </c>
      <c r="E171" s="140"/>
      <c r="F171" s="94">
        <v>0</v>
      </c>
      <c r="G171" s="87">
        <v>0.927895355919412</v>
      </c>
      <c r="H171" s="88">
        <v>0.0183876375942653</v>
      </c>
      <c r="I171" s="95">
        <v>0</v>
      </c>
      <c r="J171" s="95">
        <v>0</v>
      </c>
      <c r="K171" s="88">
        <f t="shared" si="11"/>
        <v>0</v>
      </c>
      <c r="L171" s="88">
        <f t="shared" si="12"/>
        <v>0.0183876375942653</v>
      </c>
      <c r="M171" s="88">
        <f t="shared" si="13"/>
        <v>-0.0183876375942653</v>
      </c>
      <c r="N171" s="88"/>
      <c r="O171" s="98"/>
    </row>
    <row r="172" ht="15.6" customHeight="1" spans="1:15">
      <c r="A172" s="97"/>
      <c r="B172" s="90">
        <v>6666020204</v>
      </c>
      <c r="C172" s="91" t="s">
        <v>273</v>
      </c>
      <c r="D172" s="92" t="s">
        <v>459</v>
      </c>
      <c r="E172" s="140">
        <v>0</v>
      </c>
      <c r="F172" s="94">
        <v>0</v>
      </c>
      <c r="G172" s="87">
        <v>0.512751095599367</v>
      </c>
      <c r="H172" s="88">
        <v>0.0101609316845881</v>
      </c>
      <c r="I172" s="95">
        <v>0.12303</v>
      </c>
      <c r="J172" s="95">
        <v>0.00259792638891822</v>
      </c>
      <c r="K172" s="88">
        <f t="shared" si="11"/>
        <v>0.00259792638891822</v>
      </c>
      <c r="L172" s="88">
        <f t="shared" si="12"/>
        <v>0.0101609316845881</v>
      </c>
      <c r="M172" s="88">
        <f t="shared" si="13"/>
        <v>-0.00756300529566988</v>
      </c>
      <c r="N172" s="88"/>
      <c r="O172" s="98"/>
    </row>
    <row r="173" ht="15.6" customHeight="1" spans="1:15">
      <c r="A173" s="97"/>
      <c r="B173" s="90">
        <v>6666020301</v>
      </c>
      <c r="C173" s="91" t="s">
        <v>460</v>
      </c>
      <c r="D173" s="92" t="s">
        <v>461</v>
      </c>
      <c r="E173" s="140">
        <v>0.00401</v>
      </c>
      <c r="F173" s="94">
        <v>8.25612518015236e-5</v>
      </c>
      <c r="G173" s="87">
        <v>0.340412668003159</v>
      </c>
      <c r="H173" s="88">
        <v>0.006745787369026</v>
      </c>
      <c r="I173" s="95">
        <v>0.01505</v>
      </c>
      <c r="J173" s="95">
        <v>0.000317798847055346</v>
      </c>
      <c r="K173" s="88">
        <f t="shared" si="11"/>
        <v>0.000235237595253822</v>
      </c>
      <c r="L173" s="88">
        <f t="shared" si="12"/>
        <v>0.00666322611722448</v>
      </c>
      <c r="M173" s="88">
        <f t="shared" si="13"/>
        <v>-0.00642798852197065</v>
      </c>
      <c r="N173" s="88"/>
      <c r="O173" s="98"/>
    </row>
    <row r="174" ht="15.6" customHeight="1" spans="1:15">
      <c r="A174" s="97"/>
      <c r="B174" s="90">
        <v>6666020403</v>
      </c>
      <c r="C174" s="91" t="s">
        <v>282</v>
      </c>
      <c r="D174" s="92" t="s">
        <v>462</v>
      </c>
      <c r="E174" s="140"/>
      <c r="F174" s="94">
        <v>0</v>
      </c>
      <c r="G174" s="87"/>
      <c r="H174" s="88">
        <v>0</v>
      </c>
      <c r="I174" s="95">
        <v>0</v>
      </c>
      <c r="J174" s="95">
        <v>0</v>
      </c>
      <c r="K174" s="88">
        <f t="shared" si="11"/>
        <v>0</v>
      </c>
      <c r="L174" s="88">
        <f t="shared" si="12"/>
        <v>0</v>
      </c>
      <c r="M174" s="88">
        <f t="shared" si="13"/>
        <v>0</v>
      </c>
      <c r="N174" s="88"/>
      <c r="O174" s="98"/>
    </row>
    <row r="175" ht="15.6" customHeight="1" spans="1:15">
      <c r="A175" s="97"/>
      <c r="B175" s="90">
        <v>6666020504</v>
      </c>
      <c r="C175" s="91" t="s">
        <v>288</v>
      </c>
      <c r="D175" s="92" t="s">
        <v>463</v>
      </c>
      <c r="E175" s="140"/>
      <c r="F175" s="94">
        <v>0</v>
      </c>
      <c r="G175" s="87"/>
      <c r="H175" s="88">
        <v>0</v>
      </c>
      <c r="I175" s="95">
        <v>0</v>
      </c>
      <c r="J175" s="95">
        <v>0</v>
      </c>
      <c r="K175" s="88">
        <f t="shared" si="11"/>
        <v>0</v>
      </c>
      <c r="L175" s="88">
        <f t="shared" si="12"/>
        <v>0</v>
      </c>
      <c r="M175" s="88">
        <f t="shared" si="13"/>
        <v>0</v>
      </c>
      <c r="N175" s="88"/>
      <c r="O175" s="98"/>
    </row>
    <row r="176" ht="15.6" customHeight="1" spans="1:15">
      <c r="A176" s="97"/>
      <c r="B176" s="90">
        <v>6666020508</v>
      </c>
      <c r="C176" s="91" t="s">
        <v>290</v>
      </c>
      <c r="D176" s="92" t="s">
        <v>464</v>
      </c>
      <c r="E176" s="140">
        <v>0.01812</v>
      </c>
      <c r="F176" s="94">
        <v>0.000373069796170476</v>
      </c>
      <c r="G176" s="87">
        <v>0.0209630038727285</v>
      </c>
      <c r="H176" s="88">
        <v>0.000415413349835097</v>
      </c>
      <c r="I176" s="95">
        <v>0.01704</v>
      </c>
      <c r="J176" s="95">
        <v>0.000359820089955022</v>
      </c>
      <c r="K176" s="88">
        <f t="shared" si="11"/>
        <v>-1.3249706215454e-5</v>
      </c>
      <c r="L176" s="88">
        <f t="shared" si="12"/>
        <v>4.2343553664621e-5</v>
      </c>
      <c r="M176" s="88">
        <f t="shared" si="13"/>
        <v>-5.5593259880075e-5</v>
      </c>
      <c r="N176" s="88"/>
      <c r="O176" s="98"/>
    </row>
    <row r="177" ht="15.6" customHeight="1" spans="1:15">
      <c r="A177" s="97"/>
      <c r="B177" s="90">
        <v>6666020601</v>
      </c>
      <c r="C177" s="91" t="s">
        <v>465</v>
      </c>
      <c r="D177" s="92" t="s">
        <v>466</v>
      </c>
      <c r="E177" s="140"/>
      <c r="F177" s="94">
        <v>0</v>
      </c>
      <c r="G177" s="87">
        <v>0.760758238274319</v>
      </c>
      <c r="H177" s="88">
        <v>0.0150755650332782</v>
      </c>
      <c r="I177" s="95">
        <v>-0.02234</v>
      </c>
      <c r="J177" s="95">
        <v>-0.000471735963004413</v>
      </c>
      <c r="K177" s="88">
        <f t="shared" si="11"/>
        <v>-0.000471735963004413</v>
      </c>
      <c r="L177" s="88">
        <f t="shared" si="12"/>
        <v>0.0150755650332782</v>
      </c>
      <c r="M177" s="88">
        <f t="shared" si="13"/>
        <v>-0.0155473009962826</v>
      </c>
      <c r="N177" s="88"/>
      <c r="O177" s="98"/>
    </row>
    <row r="178" ht="15.6" customHeight="1" spans="1:15">
      <c r="A178" s="97"/>
      <c r="B178" s="90">
        <v>6666020701</v>
      </c>
      <c r="C178" s="91" t="s">
        <v>294</v>
      </c>
      <c r="D178" s="92" t="s">
        <v>467</v>
      </c>
      <c r="E178" s="140">
        <v>13.99018</v>
      </c>
      <c r="F178" s="94">
        <v>0.288041589458513</v>
      </c>
      <c r="G178" s="87">
        <v>19.2312766666667</v>
      </c>
      <c r="H178" s="88">
        <v>0.381096579011686</v>
      </c>
      <c r="I178" s="95">
        <v>19.23128</v>
      </c>
      <c r="J178" s="95">
        <v>0.406091602086281</v>
      </c>
      <c r="K178" s="88">
        <f t="shared" si="11"/>
        <v>0.118050012627768</v>
      </c>
      <c r="L178" s="88">
        <f t="shared" si="12"/>
        <v>0.093054989553173</v>
      </c>
      <c r="M178" s="88">
        <f t="shared" si="13"/>
        <v>0.024995023074595</v>
      </c>
      <c r="N178" s="88"/>
      <c r="O178" s="98"/>
    </row>
    <row r="179" ht="15.6" customHeight="1" spans="1:15">
      <c r="A179" s="97"/>
      <c r="B179" s="90">
        <v>6666020801</v>
      </c>
      <c r="C179" s="91" t="s">
        <v>468</v>
      </c>
      <c r="D179" s="92" t="s">
        <v>469</v>
      </c>
      <c r="E179" s="140"/>
      <c r="F179" s="94">
        <v>0</v>
      </c>
      <c r="G179" s="87">
        <v>0.922416666666667</v>
      </c>
      <c r="H179" s="88">
        <v>0.0182790691529768</v>
      </c>
      <c r="I179" s="95">
        <v>0.02777</v>
      </c>
      <c r="J179" s="95">
        <v>0.000586396942373883</v>
      </c>
      <c r="K179" s="88">
        <f t="shared" si="11"/>
        <v>0.000586396942373883</v>
      </c>
      <c r="L179" s="88">
        <f t="shared" si="12"/>
        <v>0.0182790691529768</v>
      </c>
      <c r="M179" s="88">
        <f t="shared" si="13"/>
        <v>-0.0176926722106029</v>
      </c>
      <c r="N179" s="88"/>
      <c r="O179" s="98"/>
    </row>
    <row r="180" ht="15.6" customHeight="1" spans="1:15">
      <c r="A180" s="97"/>
      <c r="B180" s="90">
        <v>6666020803</v>
      </c>
      <c r="C180" s="91" t="s">
        <v>298</v>
      </c>
      <c r="D180" s="92" t="s">
        <v>470</v>
      </c>
      <c r="E180" s="140">
        <v>-0.00801</v>
      </c>
      <c r="F180" s="94">
        <v>-0.000164916615194565</v>
      </c>
      <c r="G180" s="87"/>
      <c r="H180" s="88">
        <v>0</v>
      </c>
      <c r="I180" s="95">
        <v>0.64084</v>
      </c>
      <c r="J180" s="95">
        <v>0.0135321071858437</v>
      </c>
      <c r="K180" s="88">
        <f t="shared" si="11"/>
        <v>0.0136970238010383</v>
      </c>
      <c r="L180" s="88">
        <f t="shared" si="12"/>
        <v>0.000164916615194565</v>
      </c>
      <c r="M180" s="88">
        <f t="shared" si="13"/>
        <v>0.0135321071858437</v>
      </c>
      <c r="N180" s="88"/>
      <c r="O180" s="98"/>
    </row>
    <row r="181" ht="15.6" customHeight="1" spans="1:15">
      <c r="A181" s="97"/>
      <c r="B181" s="90">
        <v>6666021100</v>
      </c>
      <c r="C181" s="91" t="s">
        <v>300</v>
      </c>
      <c r="D181" s="92" t="s">
        <v>471</v>
      </c>
      <c r="E181" s="140"/>
      <c r="F181" s="94">
        <v>0</v>
      </c>
      <c r="G181" s="87">
        <v>1.05636796135884</v>
      </c>
      <c r="H181" s="88">
        <v>0.0209335148793936</v>
      </c>
      <c r="I181" s="95">
        <v>1.42118</v>
      </c>
      <c r="J181" s="95">
        <v>0.0300099246151572</v>
      </c>
      <c r="K181" s="88">
        <f t="shared" si="11"/>
        <v>0.0300099246151572</v>
      </c>
      <c r="L181" s="88">
        <f t="shared" si="12"/>
        <v>0.0209335148793936</v>
      </c>
      <c r="M181" s="88">
        <f t="shared" si="13"/>
        <v>0.0090764097357636</v>
      </c>
      <c r="N181" s="88"/>
      <c r="O181" s="98"/>
    </row>
    <row r="182" ht="15.6" customHeight="1" spans="1:15">
      <c r="A182" s="97"/>
      <c r="B182" s="90">
        <v>6666021102</v>
      </c>
      <c r="C182" s="91" t="s">
        <v>472</v>
      </c>
      <c r="D182" s="92" t="s">
        <v>473</v>
      </c>
      <c r="E182" s="140">
        <v>0.40228</v>
      </c>
      <c r="F182" s="94">
        <v>0.00828247889643813</v>
      </c>
      <c r="G182" s="87">
        <v>2.84986521069777</v>
      </c>
      <c r="H182" s="88">
        <v>0.0564743517170555</v>
      </c>
      <c r="I182" s="95">
        <v>0.16222</v>
      </c>
      <c r="J182" s="95">
        <v>0.00342547036340984</v>
      </c>
      <c r="K182" s="88">
        <f t="shared" si="11"/>
        <v>-0.00485700853302829</v>
      </c>
      <c r="L182" s="88">
        <f t="shared" si="12"/>
        <v>0.0481918728206174</v>
      </c>
      <c r="M182" s="88">
        <f t="shared" si="13"/>
        <v>-0.0530488813536457</v>
      </c>
      <c r="N182" s="88"/>
      <c r="O182" s="98"/>
    </row>
    <row r="183" ht="15.6" customHeight="1" spans="1:15">
      <c r="A183" s="97"/>
      <c r="B183" s="90">
        <v>6666021104</v>
      </c>
      <c r="C183" s="91" t="s">
        <v>302</v>
      </c>
      <c r="D183" s="92" t="s">
        <v>474</v>
      </c>
      <c r="E183" s="140"/>
      <c r="F183" s="94">
        <v>0</v>
      </c>
      <c r="G183" s="87">
        <v>0.540986994865496</v>
      </c>
      <c r="H183" s="88">
        <v>0.0107204683602936</v>
      </c>
      <c r="I183" s="95">
        <v>-0.00155</v>
      </c>
      <c r="J183" s="95">
        <v>-3.27301138163313e-5</v>
      </c>
      <c r="K183" s="88">
        <f t="shared" si="11"/>
        <v>-3.27301138163313e-5</v>
      </c>
      <c r="L183" s="88">
        <f t="shared" si="12"/>
        <v>0.0107204683602936</v>
      </c>
      <c r="M183" s="88">
        <f t="shared" si="13"/>
        <v>-0.0107531984741099</v>
      </c>
      <c r="N183" s="88"/>
      <c r="O183" s="98"/>
    </row>
    <row r="184" ht="15.6" customHeight="1" spans="1:15">
      <c r="A184" s="97"/>
      <c r="B184" s="90">
        <v>6666021103</v>
      </c>
      <c r="C184" s="91" t="s">
        <v>475</v>
      </c>
      <c r="D184" s="92" t="s">
        <v>476</v>
      </c>
      <c r="E184" s="140">
        <v>0.27981</v>
      </c>
      <c r="F184" s="94">
        <v>0.0057609635577517</v>
      </c>
      <c r="G184" s="87">
        <v>3.67652257410532</v>
      </c>
      <c r="H184" s="88">
        <v>0.0728558067119537</v>
      </c>
      <c r="I184" s="95">
        <v>0.69095</v>
      </c>
      <c r="J184" s="95">
        <v>0.014590240091222</v>
      </c>
      <c r="K184" s="88">
        <f t="shared" si="11"/>
        <v>0.0088292765334703</v>
      </c>
      <c r="L184" s="88">
        <f t="shared" si="12"/>
        <v>0.067094843154202</v>
      </c>
      <c r="M184" s="88">
        <f t="shared" si="13"/>
        <v>-0.0582655666207317</v>
      </c>
      <c r="N184" s="88"/>
      <c r="O184" s="98"/>
    </row>
    <row r="185" ht="15.6" customHeight="1" spans="1:15">
      <c r="A185" s="97"/>
      <c r="B185" s="90">
        <v>6666021300</v>
      </c>
      <c r="C185" s="91" t="s">
        <v>477</v>
      </c>
      <c r="D185" s="92" t="s">
        <v>478</v>
      </c>
      <c r="E185" s="140"/>
      <c r="F185" s="94">
        <v>0</v>
      </c>
      <c r="G185" s="87">
        <v>3.5101284159639</v>
      </c>
      <c r="H185" s="88">
        <v>0.0695584570073896</v>
      </c>
      <c r="I185" s="95">
        <v>0.07785</v>
      </c>
      <c r="J185" s="95">
        <v>0.00164389636167832</v>
      </c>
      <c r="K185" s="88">
        <f t="shared" si="11"/>
        <v>0.00164389636167832</v>
      </c>
      <c r="L185" s="88">
        <f t="shared" si="12"/>
        <v>0.0695584570073896</v>
      </c>
      <c r="M185" s="88">
        <f t="shared" si="13"/>
        <v>-0.0679145606457113</v>
      </c>
      <c r="N185" s="88"/>
      <c r="O185" s="98"/>
    </row>
    <row r="186" ht="15.6" customHeight="1" spans="1:15">
      <c r="A186" s="97"/>
      <c r="B186" s="90">
        <v>6666021902</v>
      </c>
      <c r="C186" s="91" t="s">
        <v>304</v>
      </c>
      <c r="D186" s="92" t="s">
        <v>479</v>
      </c>
      <c r="E186" s="140"/>
      <c r="F186" s="94">
        <v>0</v>
      </c>
      <c r="G186" s="87">
        <v>4.01548077357898</v>
      </c>
      <c r="H186" s="88">
        <v>0.0795727716065034</v>
      </c>
      <c r="I186" s="95">
        <v>0.07116</v>
      </c>
      <c r="J186" s="95">
        <v>0.00150262896720654</v>
      </c>
      <c r="K186" s="88">
        <f t="shared" si="11"/>
        <v>0.00150262896720654</v>
      </c>
      <c r="L186" s="88">
        <f t="shared" si="12"/>
        <v>0.0795727716065034</v>
      </c>
      <c r="M186" s="88">
        <f t="shared" si="13"/>
        <v>-0.0780701426392969</v>
      </c>
      <c r="N186" s="88"/>
      <c r="O186" s="98"/>
    </row>
    <row r="187" ht="15.6" customHeight="1" spans="1:15">
      <c r="A187" s="97"/>
      <c r="B187" s="90">
        <v>6666022100</v>
      </c>
      <c r="C187" s="91" t="s">
        <v>306</v>
      </c>
      <c r="D187" s="92" t="s">
        <v>480</v>
      </c>
      <c r="E187" s="140">
        <v>5.03429</v>
      </c>
      <c r="F187" s="94">
        <v>0.103650195593988</v>
      </c>
      <c r="G187" s="87">
        <v>0.544287023617356</v>
      </c>
      <c r="H187" s="88">
        <v>0.0107858633774717</v>
      </c>
      <c r="I187" s="95">
        <v>4.66974</v>
      </c>
      <c r="J187" s="95">
        <v>0.0986071752855966</v>
      </c>
      <c r="K187" s="88">
        <f t="shared" si="11"/>
        <v>-0.0050430203083914</v>
      </c>
      <c r="L187" s="88">
        <f t="shared" si="12"/>
        <v>-0.0928643322165163</v>
      </c>
      <c r="M187" s="88">
        <f t="shared" si="13"/>
        <v>0.0878213119081249</v>
      </c>
      <c r="N187" s="88"/>
      <c r="O187" s="98"/>
    </row>
    <row r="188" ht="15.6" customHeight="1" spans="1:15">
      <c r="A188" s="97"/>
      <c r="B188" s="90">
        <v>6666022300</v>
      </c>
      <c r="C188" s="91" t="s">
        <v>308</v>
      </c>
      <c r="D188" s="92" t="s">
        <v>481</v>
      </c>
      <c r="E188" s="140">
        <v>0.08102</v>
      </c>
      <c r="F188" s="94">
        <v>0.00166810788552604</v>
      </c>
      <c r="G188" s="87">
        <v>6.52546918407845</v>
      </c>
      <c r="H188" s="88">
        <v>0.129311954978468</v>
      </c>
      <c r="I188" s="95">
        <v>0.00448</v>
      </c>
      <c r="J188" s="95">
        <v>9.46005870304285e-5</v>
      </c>
      <c r="K188" s="88">
        <f t="shared" si="11"/>
        <v>-0.00157350729849561</v>
      </c>
      <c r="L188" s="88">
        <f t="shared" si="12"/>
        <v>0.127643847092942</v>
      </c>
      <c r="M188" s="88">
        <f t="shared" si="13"/>
        <v>-0.129217354391438</v>
      </c>
      <c r="N188" s="88"/>
      <c r="O188" s="98"/>
    </row>
    <row r="189" ht="15.6" customHeight="1" spans="1:15">
      <c r="A189" s="97"/>
      <c r="B189" s="90">
        <v>6666029900</v>
      </c>
      <c r="C189" s="91" t="s">
        <v>312</v>
      </c>
      <c r="D189" s="92" t="s">
        <v>482</v>
      </c>
      <c r="E189" s="140"/>
      <c r="F189" s="94">
        <v>0</v>
      </c>
      <c r="G189" s="87"/>
      <c r="H189" s="88">
        <v>0</v>
      </c>
      <c r="I189" s="95">
        <v>0</v>
      </c>
      <c r="J189" s="95">
        <v>0</v>
      </c>
      <c r="K189" s="88">
        <f t="shared" si="11"/>
        <v>0</v>
      </c>
      <c r="L189" s="88">
        <f t="shared" si="12"/>
        <v>0</v>
      </c>
      <c r="M189" s="88">
        <f t="shared" si="13"/>
        <v>0</v>
      </c>
      <c r="N189" s="88"/>
      <c r="O189" s="98"/>
    </row>
    <row r="190" ht="15.6" customHeight="1" spans="1:15">
      <c r="A190" s="97"/>
      <c r="B190" s="90">
        <v>6666029997</v>
      </c>
      <c r="C190" s="91" t="s">
        <v>315</v>
      </c>
      <c r="D190" s="92" t="s">
        <v>483</v>
      </c>
      <c r="E190" s="140"/>
      <c r="F190" s="94">
        <v>0</v>
      </c>
      <c r="G190" s="87"/>
      <c r="H190" s="88">
        <v>0</v>
      </c>
      <c r="I190" s="95">
        <v>0</v>
      </c>
      <c r="J190" s="95">
        <v>0</v>
      </c>
      <c r="K190" s="88">
        <f t="shared" si="11"/>
        <v>0</v>
      </c>
      <c r="L190" s="88">
        <f t="shared" si="12"/>
        <v>0</v>
      </c>
      <c r="M190" s="88">
        <f t="shared" si="13"/>
        <v>0</v>
      </c>
      <c r="N190" s="88"/>
      <c r="O190" s="98"/>
    </row>
    <row r="191" ht="15.6" customHeight="1" spans="1:15">
      <c r="A191" s="97"/>
      <c r="B191" s="90">
        <v>6666031100</v>
      </c>
      <c r="C191" s="91" t="s">
        <v>484</v>
      </c>
      <c r="D191" s="92" t="s">
        <v>485</v>
      </c>
      <c r="E191" s="140"/>
      <c r="F191" s="94">
        <v>0</v>
      </c>
      <c r="G191" s="87"/>
      <c r="H191" s="88">
        <v>0</v>
      </c>
      <c r="I191" s="95">
        <v>0</v>
      </c>
      <c r="J191" s="95">
        <v>0</v>
      </c>
      <c r="K191" s="88">
        <f t="shared" si="11"/>
        <v>0</v>
      </c>
      <c r="L191" s="88">
        <f t="shared" si="12"/>
        <v>0</v>
      </c>
      <c r="M191" s="88">
        <f t="shared" si="13"/>
        <v>0</v>
      </c>
      <c r="N191" s="88"/>
      <c r="O191" s="98"/>
    </row>
    <row r="192" ht="15.6" customHeight="1" spans="1:15">
      <c r="A192" s="97"/>
      <c r="B192" s="90">
        <v>6666050107</v>
      </c>
      <c r="C192" s="91" t="s">
        <v>321</v>
      </c>
      <c r="D192" s="92" t="s">
        <v>486</v>
      </c>
      <c r="E192" s="140"/>
      <c r="F192" s="94">
        <v>0</v>
      </c>
      <c r="G192" s="87"/>
      <c r="H192" s="88">
        <v>0</v>
      </c>
      <c r="I192" s="95">
        <v>0</v>
      </c>
      <c r="J192" s="95">
        <v>0</v>
      </c>
      <c r="K192" s="88">
        <f t="shared" si="11"/>
        <v>0</v>
      </c>
      <c r="L192" s="88">
        <f t="shared" si="12"/>
        <v>0</v>
      </c>
      <c r="M192" s="88">
        <f t="shared" si="13"/>
        <v>0</v>
      </c>
      <c r="N192" s="88"/>
      <c r="O192" s="98"/>
    </row>
    <row r="193" ht="15.6" customHeight="1" spans="1:15">
      <c r="A193" s="97"/>
      <c r="B193" s="90">
        <v>6666079999</v>
      </c>
      <c r="C193" s="91" t="s">
        <v>487</v>
      </c>
      <c r="D193" s="92" t="s">
        <v>488</v>
      </c>
      <c r="E193" s="140">
        <v>100.051</v>
      </c>
      <c r="F193" s="94">
        <v>2.05993411570929</v>
      </c>
      <c r="G193" s="87">
        <v>90.6972225</v>
      </c>
      <c r="H193" s="88">
        <v>1.79730143867784</v>
      </c>
      <c r="I193" s="95">
        <v>88.89034</v>
      </c>
      <c r="J193" s="95">
        <v>1.87702641636928</v>
      </c>
      <c r="K193" s="88">
        <f t="shared" si="11"/>
        <v>-0.18290769934001</v>
      </c>
      <c r="L193" s="88">
        <f t="shared" si="12"/>
        <v>-0.26263267703145</v>
      </c>
      <c r="M193" s="88">
        <f t="shared" si="13"/>
        <v>0.0797249776914399</v>
      </c>
      <c r="N193" s="88"/>
      <c r="O193" s="98"/>
    </row>
    <row r="194" ht="15.6" customHeight="1" spans="1:15">
      <c r="A194" s="97"/>
      <c r="B194" s="90">
        <v>6666090100</v>
      </c>
      <c r="C194" s="91" t="s">
        <v>489</v>
      </c>
      <c r="D194" s="92" t="s">
        <v>490</v>
      </c>
      <c r="E194" s="140"/>
      <c r="F194" s="94">
        <v>0</v>
      </c>
      <c r="G194" s="87"/>
      <c r="H194" s="88">
        <v>0</v>
      </c>
      <c r="I194" s="95">
        <v>0</v>
      </c>
      <c r="J194" s="95">
        <v>0</v>
      </c>
      <c r="K194" s="88">
        <f t="shared" si="11"/>
        <v>0</v>
      </c>
      <c r="L194" s="88">
        <f t="shared" si="12"/>
        <v>0</v>
      </c>
      <c r="M194" s="88">
        <f t="shared" si="13"/>
        <v>0</v>
      </c>
      <c r="N194" s="88"/>
      <c r="O194" s="98"/>
    </row>
    <row r="195" ht="15.6" customHeight="1" spans="1:15">
      <c r="A195" s="97"/>
      <c r="B195" s="90">
        <v>6666093800</v>
      </c>
      <c r="C195" s="91" t="s">
        <v>491</v>
      </c>
      <c r="D195" s="92" t="s">
        <v>492</v>
      </c>
      <c r="E195" s="140">
        <v>0.06298</v>
      </c>
      <c r="F195" s="94">
        <v>0.00129668519662343</v>
      </c>
      <c r="G195" s="87"/>
      <c r="H195" s="88">
        <v>0</v>
      </c>
      <c r="I195" s="95">
        <v>0.13339</v>
      </c>
      <c r="J195" s="95">
        <v>0.00281669024642608</v>
      </c>
      <c r="K195" s="88">
        <f t="shared" si="11"/>
        <v>0.00152000504980265</v>
      </c>
      <c r="L195" s="88">
        <f t="shared" si="12"/>
        <v>-0.00129668519662343</v>
      </c>
      <c r="M195" s="88">
        <f t="shared" si="13"/>
        <v>0.00281669024642608</v>
      </c>
      <c r="N195" s="88"/>
      <c r="O195" s="98"/>
    </row>
    <row r="196" ht="15.6" customHeight="1" spans="1:15">
      <c r="A196" s="97"/>
      <c r="B196" s="90">
        <v>6666021400</v>
      </c>
      <c r="C196" s="91" t="s">
        <v>493</v>
      </c>
      <c r="D196" s="92" t="s">
        <v>494</v>
      </c>
      <c r="E196" s="140"/>
      <c r="F196" s="94">
        <v>0</v>
      </c>
      <c r="G196" s="87">
        <v>0.645917944967594</v>
      </c>
      <c r="H196" s="88">
        <v>0.0127998324508569</v>
      </c>
      <c r="I196" s="95">
        <v>0</v>
      </c>
      <c r="J196" s="95">
        <v>0</v>
      </c>
      <c r="K196" s="88">
        <f t="shared" si="11"/>
        <v>0</v>
      </c>
      <c r="L196" s="88">
        <f t="shared" si="12"/>
        <v>0.0127998324508569</v>
      </c>
      <c r="M196" s="88">
        <f t="shared" si="13"/>
        <v>-0.0127998324508569</v>
      </c>
      <c r="N196" s="88"/>
      <c r="O196" s="98"/>
    </row>
    <row r="197" ht="16.2" customHeight="1" spans="1:15">
      <c r="A197" s="49"/>
      <c r="B197" s="90" t="s">
        <v>495</v>
      </c>
      <c r="C197" s="101" t="s">
        <v>336</v>
      </c>
      <c r="D197" s="102" t="s">
        <v>496</v>
      </c>
      <c r="E197" s="146">
        <v>161.88975</v>
      </c>
      <c r="F197" s="94">
        <v>3.33312229771464</v>
      </c>
      <c r="G197" s="103">
        <v>148.288940485556</v>
      </c>
      <c r="H197" s="88">
        <v>2.9385676730586</v>
      </c>
      <c r="I197" s="147">
        <v>188.7641</v>
      </c>
      <c r="J197" s="147">
        <v>3.98598095318538</v>
      </c>
      <c r="K197" s="88">
        <f t="shared" si="11"/>
        <v>0.65285865547074</v>
      </c>
      <c r="L197" s="88">
        <f t="shared" si="12"/>
        <v>-0.39455462465604</v>
      </c>
      <c r="M197" s="343">
        <f t="shared" si="13"/>
        <v>1.04741328012678</v>
      </c>
      <c r="N197" s="88"/>
      <c r="O197" s="98"/>
    </row>
    <row r="198" ht="15.6" customHeight="1" spans="1:15">
      <c r="A198" s="139" t="s">
        <v>335</v>
      </c>
      <c r="B198" s="90">
        <v>5102040000</v>
      </c>
      <c r="C198" s="90" t="s">
        <v>340</v>
      </c>
      <c r="D198" s="148" t="s">
        <v>497</v>
      </c>
      <c r="E198" s="140">
        <v>-0.02269</v>
      </c>
      <c r="F198" s="94">
        <v>-0.000467160798847025</v>
      </c>
      <c r="G198" s="87">
        <v>0</v>
      </c>
      <c r="H198" s="88">
        <v>0</v>
      </c>
      <c r="I198" s="95">
        <v>-0.05709</v>
      </c>
      <c r="J198" s="95">
        <v>-0.0012055239985641</v>
      </c>
      <c r="K198" s="88">
        <f t="shared" si="11"/>
        <v>-0.000738363199717075</v>
      </c>
      <c r="L198" s="88">
        <f t="shared" si="12"/>
        <v>0.000467160798847025</v>
      </c>
      <c r="M198" s="88">
        <f t="shared" si="13"/>
        <v>-0.0012055239985641</v>
      </c>
      <c r="N198" s="88"/>
      <c r="O198" s="98"/>
    </row>
    <row r="199" ht="16.2" customHeight="1" spans="1:15">
      <c r="A199" s="49"/>
      <c r="B199" s="90" t="s">
        <v>498</v>
      </c>
      <c r="C199" s="101" t="s">
        <v>346</v>
      </c>
      <c r="D199" s="102" t="s">
        <v>499</v>
      </c>
      <c r="E199" s="146">
        <v>0.36404</v>
      </c>
      <c r="F199" s="94">
        <v>0.00749516162240066</v>
      </c>
      <c r="G199" s="103">
        <v>1.36259525172735</v>
      </c>
      <c r="H199" s="104">
        <v>0.0270018677392813</v>
      </c>
      <c r="I199" s="147">
        <v>-0.05709</v>
      </c>
      <c r="J199" s="147">
        <v>-0.0012055239985641</v>
      </c>
      <c r="K199" s="88">
        <f t="shared" si="11"/>
        <v>-0.00870068562096476</v>
      </c>
      <c r="L199" s="343">
        <f t="shared" si="12"/>
        <v>0.0195067061168806</v>
      </c>
      <c r="M199" s="88">
        <f t="shared" si="13"/>
        <v>-0.0282073917378454</v>
      </c>
      <c r="N199" s="88"/>
      <c r="O199" s="98"/>
    </row>
    <row r="200" ht="15.6" customHeight="1" spans="1:15">
      <c r="A200" s="139" t="s">
        <v>364</v>
      </c>
      <c r="B200" s="90">
        <v>6666021600</v>
      </c>
      <c r="C200" s="90" t="s">
        <v>367</v>
      </c>
      <c r="D200" s="148" t="s">
        <v>368</v>
      </c>
      <c r="E200" s="140"/>
      <c r="F200" s="94">
        <v>0</v>
      </c>
      <c r="G200" s="87"/>
      <c r="H200" s="88">
        <v>0</v>
      </c>
      <c r="I200" s="95">
        <v>-0.046</v>
      </c>
      <c r="J200" s="95">
        <v>-0.000971345313258863</v>
      </c>
      <c r="K200" s="88">
        <f t="shared" si="11"/>
        <v>-0.000971345313258863</v>
      </c>
      <c r="L200" s="88">
        <f t="shared" si="12"/>
        <v>0</v>
      </c>
      <c r="M200" s="88">
        <f t="shared" si="13"/>
        <v>-0.000971345313258863</v>
      </c>
      <c r="N200" s="88"/>
      <c r="O200" s="98"/>
    </row>
    <row r="201" ht="15.6" customHeight="1" spans="1:15">
      <c r="A201" s="97"/>
      <c r="B201" s="90">
        <v>6666021604</v>
      </c>
      <c r="C201" s="90" t="s">
        <v>369</v>
      </c>
      <c r="D201" s="148" t="s">
        <v>500</v>
      </c>
      <c r="E201" s="140">
        <v>0.36404</v>
      </c>
      <c r="F201" s="94">
        <v>0.00749516162240066</v>
      </c>
      <c r="G201" s="87">
        <v>1.36259525172735</v>
      </c>
      <c r="H201" s="88">
        <v>0.0270018677392813</v>
      </c>
      <c r="I201" s="95">
        <v>0.00133</v>
      </c>
      <c r="J201" s="95">
        <v>2.80845492746584e-5</v>
      </c>
      <c r="K201" s="88">
        <f t="shared" si="11"/>
        <v>-0.007467077073126</v>
      </c>
      <c r="L201" s="88">
        <f t="shared" si="12"/>
        <v>0.0195067061168806</v>
      </c>
      <c r="M201" s="88">
        <f t="shared" si="13"/>
        <v>-0.0269737831900066</v>
      </c>
      <c r="N201" s="88"/>
      <c r="O201" s="98"/>
    </row>
    <row r="202" ht="16.2" customHeight="1" spans="1:15">
      <c r="A202" s="49"/>
      <c r="B202" s="90" t="s">
        <v>498</v>
      </c>
      <c r="C202" s="101" t="s">
        <v>371</v>
      </c>
      <c r="D202" s="102" t="s">
        <v>501</v>
      </c>
      <c r="E202" s="146">
        <v>0.01927</v>
      </c>
      <c r="F202" s="94">
        <v>0.000396746963145975</v>
      </c>
      <c r="G202" s="103"/>
      <c r="H202" s="104">
        <v>0</v>
      </c>
      <c r="I202" s="147">
        <v>-0.04467</v>
      </c>
      <c r="J202" s="147">
        <v>-0.000943260763984205</v>
      </c>
      <c r="K202" s="88">
        <f t="shared" si="11"/>
        <v>-0.00134000772713018</v>
      </c>
      <c r="L202" s="88">
        <f t="shared" si="12"/>
        <v>-0.000396746963145975</v>
      </c>
      <c r="M202" s="88">
        <f t="shared" si="13"/>
        <v>-0.000943260763984205</v>
      </c>
      <c r="N202" s="88"/>
      <c r="O202" s="98"/>
    </row>
    <row r="203" ht="15.6" customHeight="1" spans="1:15">
      <c r="A203" s="139" t="s">
        <v>146</v>
      </c>
      <c r="B203" s="90">
        <v>6666010012</v>
      </c>
      <c r="C203" s="90" t="s">
        <v>382</v>
      </c>
      <c r="D203" s="148" t="s">
        <v>502</v>
      </c>
      <c r="E203" s="140">
        <v>0.11033</v>
      </c>
      <c r="F203" s="94">
        <v>0.00227156681078855</v>
      </c>
      <c r="G203" s="87"/>
      <c r="H203" s="88">
        <v>0</v>
      </c>
      <c r="I203" s="95">
        <v>0</v>
      </c>
      <c r="J203" s="95">
        <v>0</v>
      </c>
      <c r="K203" s="88">
        <f t="shared" si="11"/>
        <v>-0.00227156681078855</v>
      </c>
      <c r="L203" s="88">
        <f t="shared" si="12"/>
        <v>-0.00227156681078855</v>
      </c>
      <c r="M203" s="88">
        <f t="shared" si="13"/>
        <v>0</v>
      </c>
      <c r="N203" s="88"/>
      <c r="O203" s="98"/>
    </row>
    <row r="204" ht="15.6" customHeight="1" spans="1:15">
      <c r="A204" s="97"/>
      <c r="B204" s="90">
        <v>6666010102</v>
      </c>
      <c r="C204" s="90" t="s">
        <v>503</v>
      </c>
      <c r="D204" s="148" t="s">
        <v>504</v>
      </c>
      <c r="E204" s="140">
        <v>0.1296</v>
      </c>
      <c r="F204" s="94">
        <v>0.00266831377393453</v>
      </c>
      <c r="G204" s="87">
        <v>0</v>
      </c>
      <c r="H204" s="88">
        <v>0</v>
      </c>
      <c r="I204" s="95">
        <v>0.05037</v>
      </c>
      <c r="J204" s="95">
        <v>0.00106362311801846</v>
      </c>
      <c r="K204" s="88">
        <f t="shared" si="11"/>
        <v>-0.00160469065591607</v>
      </c>
      <c r="L204" s="88">
        <f t="shared" si="12"/>
        <v>-0.00266831377393453</v>
      </c>
      <c r="M204" s="88">
        <f t="shared" si="13"/>
        <v>0.00106362311801846</v>
      </c>
      <c r="N204" s="88"/>
      <c r="O204" s="98"/>
    </row>
    <row r="205" ht="16.2" customHeight="1" spans="1:15">
      <c r="A205" s="49"/>
      <c r="B205" s="90" t="s">
        <v>505</v>
      </c>
      <c r="C205" s="101" t="s">
        <v>390</v>
      </c>
      <c r="D205" s="102" t="s">
        <v>506</v>
      </c>
      <c r="E205" s="146">
        <v>1.32162</v>
      </c>
      <c r="F205" s="94">
        <v>0.0272106238418777</v>
      </c>
      <c r="G205" s="103"/>
      <c r="H205" s="104">
        <v>0</v>
      </c>
      <c r="I205" s="147">
        <v>0.05037</v>
      </c>
      <c r="J205" s="147">
        <v>0.00106362311801846</v>
      </c>
      <c r="K205" s="88">
        <f t="shared" si="11"/>
        <v>-0.0261470007238592</v>
      </c>
      <c r="L205" s="88">
        <f t="shared" si="12"/>
        <v>-0.0272106238418777</v>
      </c>
      <c r="M205" s="343">
        <f t="shared" si="13"/>
        <v>0.00106362311801846</v>
      </c>
      <c r="N205" s="88"/>
      <c r="O205" s="98"/>
    </row>
    <row r="206" ht="15.6" customHeight="1" spans="1:15">
      <c r="A206" s="139" t="s">
        <v>507</v>
      </c>
      <c r="B206" s="90">
        <v>6666010196</v>
      </c>
      <c r="C206" s="90" t="s">
        <v>392</v>
      </c>
      <c r="D206" s="148" t="s">
        <v>508</v>
      </c>
      <c r="E206" s="140">
        <v>8.99427</v>
      </c>
      <c r="F206" s="94">
        <v>0.185181593576282</v>
      </c>
      <c r="G206" s="87">
        <v>37.0658333333333</v>
      </c>
      <c r="H206" s="88">
        <v>0.734515057236655</v>
      </c>
      <c r="I206" s="95">
        <v>2.81961</v>
      </c>
      <c r="J206" s="95">
        <v>0.0595394556243005</v>
      </c>
      <c r="K206" s="88">
        <f t="shared" si="11"/>
        <v>-0.125642137951982</v>
      </c>
      <c r="L206" s="88">
        <f t="shared" si="12"/>
        <v>0.549333463660373</v>
      </c>
      <c r="M206" s="88">
        <f t="shared" si="13"/>
        <v>-0.674975601612354</v>
      </c>
      <c r="N206" s="344" t="s">
        <v>509</v>
      </c>
      <c r="O206" s="98"/>
    </row>
    <row r="207" ht="15.6" customHeight="1" spans="1:15">
      <c r="A207" s="97"/>
      <c r="B207" s="90">
        <v>6666010101</v>
      </c>
      <c r="C207" s="90" t="s">
        <v>394</v>
      </c>
      <c r="D207" s="148" t="s">
        <v>510</v>
      </c>
      <c r="E207" s="140">
        <v>1.25339</v>
      </c>
      <c r="F207" s="94">
        <v>0.0258058472308009</v>
      </c>
      <c r="G207" s="87"/>
      <c r="H207" s="88">
        <v>0</v>
      </c>
      <c r="I207" s="95">
        <v>15.7327</v>
      </c>
      <c r="J207" s="95">
        <v>0.332214878476255</v>
      </c>
      <c r="K207" s="88">
        <f t="shared" si="11"/>
        <v>0.306409031245454</v>
      </c>
      <c r="L207" s="88">
        <f t="shared" si="12"/>
        <v>-0.0258058472308009</v>
      </c>
      <c r="M207" s="88">
        <f t="shared" si="13"/>
        <v>0.332214878476255</v>
      </c>
      <c r="N207" s="88"/>
      <c r="O207" s="50"/>
    </row>
    <row r="208" ht="15.6" customHeight="1" spans="1:15">
      <c r="A208" s="97"/>
      <c r="B208" s="90">
        <v>6666010199</v>
      </c>
      <c r="C208" s="90" t="s">
        <v>396</v>
      </c>
      <c r="D208" s="148" t="s">
        <v>511</v>
      </c>
      <c r="E208" s="140">
        <v>0.16783</v>
      </c>
      <c r="F208" s="94">
        <v>0.00345542515956352</v>
      </c>
      <c r="G208" s="87"/>
      <c r="H208" s="88">
        <v>0</v>
      </c>
      <c r="I208" s="95">
        <v>3.96245</v>
      </c>
      <c r="J208" s="95">
        <v>0.0836718964461431</v>
      </c>
      <c r="K208" s="88">
        <f t="shared" si="11"/>
        <v>0.0802164712865796</v>
      </c>
      <c r="L208" s="88">
        <f t="shared" si="12"/>
        <v>-0.00345542515956352</v>
      </c>
      <c r="M208" s="88">
        <f t="shared" si="13"/>
        <v>0.0836718964461431</v>
      </c>
      <c r="N208" s="88"/>
      <c r="O208" s="98"/>
    </row>
    <row r="209" ht="15.6" customHeight="1" spans="1:20">
      <c r="A209" s="97"/>
      <c r="B209" s="90">
        <v>6666010207</v>
      </c>
      <c r="C209" s="90" t="s">
        <v>400</v>
      </c>
      <c r="D209" s="148" t="s">
        <v>512</v>
      </c>
      <c r="E209" s="140">
        <v>0.17133</v>
      </c>
      <c r="F209" s="94">
        <v>0.00352748610253243</v>
      </c>
      <c r="G209" s="87"/>
      <c r="H209" s="88">
        <v>0</v>
      </c>
      <c r="I209" s="95">
        <v>0.25683</v>
      </c>
      <c r="J209" s="95">
        <v>0.00542327427835378</v>
      </c>
      <c r="K209" s="88">
        <f t="shared" si="11"/>
        <v>0.00189578817582135</v>
      </c>
      <c r="L209" s="88">
        <f t="shared" si="12"/>
        <v>-0.00352748610253243</v>
      </c>
      <c r="M209" s="88">
        <f t="shared" si="13"/>
        <v>0.00542327427835378</v>
      </c>
      <c r="N209" s="88"/>
      <c r="O209" s="98"/>
    </row>
    <row r="210" ht="15.6" customHeight="1" spans="1:20">
      <c r="A210" s="97"/>
      <c r="B210" s="90">
        <v>6666010227</v>
      </c>
      <c r="C210" s="90" t="s">
        <v>513</v>
      </c>
      <c r="D210" s="148" t="s">
        <v>514</v>
      </c>
      <c r="E210" s="140">
        <v>11.90844</v>
      </c>
      <c r="F210" s="94">
        <v>0.245180975911056</v>
      </c>
      <c r="G210" s="87">
        <v>37.0658333333333</v>
      </c>
      <c r="H210" s="88">
        <v>0.734515057236655</v>
      </c>
      <c r="I210" s="95">
        <v>0.25233</v>
      </c>
      <c r="J210" s="95">
        <v>0.00532825136727411</v>
      </c>
      <c r="K210" s="88">
        <f t="shared" si="11"/>
        <v>-0.239852724543782</v>
      </c>
      <c r="L210" s="88">
        <f t="shared" si="12"/>
        <v>0.489334081325599</v>
      </c>
      <c r="M210" s="88">
        <f t="shared" si="13"/>
        <v>-0.729186805869381</v>
      </c>
      <c r="N210" s="344" t="s">
        <v>515</v>
      </c>
      <c r="O210" s="98"/>
    </row>
    <row r="211" ht="16.2" customHeight="1" spans="1:20">
      <c r="A211" s="49"/>
      <c r="B211" s="90" t="s">
        <v>516</v>
      </c>
      <c r="C211" s="101" t="s">
        <v>406</v>
      </c>
      <c r="D211" s="102" t="s">
        <v>517</v>
      </c>
      <c r="E211" s="146">
        <v>0.09831</v>
      </c>
      <c r="F211" s="94">
        <v>0.00202408894379246</v>
      </c>
      <c r="G211" s="103">
        <v>0.469713995524043</v>
      </c>
      <c r="H211" s="104">
        <v>0.00930808702463276</v>
      </c>
      <c r="I211" s="147">
        <v>23.02392</v>
      </c>
      <c r="J211" s="147">
        <v>0.486177756192326</v>
      </c>
      <c r="K211" s="88">
        <f t="shared" si="11"/>
        <v>0.484153667248534</v>
      </c>
      <c r="L211" s="343">
        <f t="shared" si="12"/>
        <v>0.0072839980808403</v>
      </c>
      <c r="M211" s="343">
        <f t="shared" si="13"/>
        <v>0.476869669167693</v>
      </c>
      <c r="N211" s="88"/>
      <c r="O211" s="50"/>
    </row>
    <row r="212" ht="15.6" customHeight="1" spans="1:20">
      <c r="A212" s="139" t="s">
        <v>405</v>
      </c>
      <c r="B212" s="90">
        <v>6666010314</v>
      </c>
      <c r="C212" s="90" t="s">
        <v>410</v>
      </c>
      <c r="D212" s="148" t="s">
        <v>411</v>
      </c>
      <c r="E212" s="140">
        <v>0</v>
      </c>
      <c r="F212" s="94">
        <v>0</v>
      </c>
      <c r="G212" s="87">
        <v>1.511904562044</v>
      </c>
      <c r="H212" s="88">
        <v>0.029960655570299</v>
      </c>
      <c r="I212" s="95">
        <v>0.63149</v>
      </c>
      <c r="J212" s="95">
        <v>0.0133346706928226</v>
      </c>
      <c r="K212" s="88">
        <f t="shared" si="11"/>
        <v>0.0133346706928226</v>
      </c>
      <c r="L212" s="88">
        <f t="shared" si="12"/>
        <v>0.029960655570299</v>
      </c>
      <c r="M212" s="88">
        <f t="shared" si="13"/>
        <v>-0.0166259848774764</v>
      </c>
      <c r="N212" s="88"/>
      <c r="O212" s="98"/>
    </row>
    <row r="213" ht="15.6" customHeight="1" spans="1:20">
      <c r="A213" s="97"/>
      <c r="B213" s="90">
        <v>6666020401</v>
      </c>
      <c r="C213" s="90" t="s">
        <v>414</v>
      </c>
      <c r="D213" s="148" t="s">
        <v>518</v>
      </c>
      <c r="E213" s="140">
        <v>0.27814</v>
      </c>
      <c r="F213" s="94">
        <v>0.0057265801935351</v>
      </c>
      <c r="G213" s="87">
        <v>2.07815120849764</v>
      </c>
      <c r="H213" s="88">
        <v>0.0411816817965171</v>
      </c>
      <c r="I213" s="95">
        <v>0</v>
      </c>
      <c r="J213" s="95">
        <v>0</v>
      </c>
      <c r="K213" s="88">
        <f t="shared" si="11"/>
        <v>-0.0057265801935351</v>
      </c>
      <c r="L213" s="88">
        <f t="shared" si="12"/>
        <v>0.035455101602982</v>
      </c>
      <c r="M213" s="88">
        <f t="shared" si="13"/>
        <v>-0.0411816817965171</v>
      </c>
      <c r="N213" s="88"/>
      <c r="O213" s="98"/>
    </row>
    <row r="214" ht="15.6" customHeight="1" spans="1:20">
      <c r="A214" s="97"/>
      <c r="B214" s="90">
        <v>6666020502</v>
      </c>
      <c r="C214" s="90" t="s">
        <v>416</v>
      </c>
      <c r="D214" s="148" t="s">
        <v>417</v>
      </c>
      <c r="E214" s="140"/>
      <c r="F214" s="94">
        <v>0</v>
      </c>
      <c r="G214" s="87"/>
      <c r="H214" s="88">
        <v>0</v>
      </c>
      <c r="I214" s="95">
        <v>0.03233</v>
      </c>
      <c r="J214" s="95">
        <v>0.000682686825601284</v>
      </c>
      <c r="K214" s="88">
        <f t="shared" si="11"/>
        <v>0.000682686825601284</v>
      </c>
      <c r="L214" s="88">
        <f t="shared" si="12"/>
        <v>0</v>
      </c>
      <c r="M214" s="88">
        <f t="shared" si="13"/>
        <v>0.000682686825601284</v>
      </c>
      <c r="N214" s="88"/>
      <c r="O214" s="98"/>
    </row>
    <row r="215" ht="15.6" customHeight="1" spans="1:20">
      <c r="A215" s="97"/>
      <c r="B215" s="90">
        <v>6666020503</v>
      </c>
      <c r="C215" s="90" t="s">
        <v>418</v>
      </c>
      <c r="D215" s="148" t="s">
        <v>419</v>
      </c>
      <c r="E215" s="140"/>
      <c r="F215" s="94">
        <v>0</v>
      </c>
      <c r="G215" s="87"/>
      <c r="H215" s="88">
        <v>0</v>
      </c>
      <c r="I215" s="95">
        <v>0.1876</v>
      </c>
      <c r="J215" s="95">
        <v>0.00396139958189919</v>
      </c>
      <c r="K215" s="88">
        <f t="shared" si="11"/>
        <v>0.00396139958189919</v>
      </c>
      <c r="L215" s="88">
        <f t="shared" si="12"/>
        <v>0</v>
      </c>
      <c r="M215" s="88">
        <f t="shared" si="13"/>
        <v>0.00396139958189919</v>
      </c>
      <c r="N215" s="88"/>
      <c r="O215" s="98"/>
    </row>
    <row r="216" ht="15.6" customHeight="1" spans="1:20">
      <c r="A216" s="97"/>
      <c r="B216" s="90">
        <v>6666021502</v>
      </c>
      <c r="C216" s="90" t="s">
        <v>420</v>
      </c>
      <c r="D216" s="148" t="s">
        <v>519</v>
      </c>
      <c r="E216" s="140"/>
      <c r="F216" s="94">
        <v>0</v>
      </c>
      <c r="G216" s="87"/>
      <c r="H216" s="88">
        <v>0</v>
      </c>
      <c r="I216" s="95">
        <v>-0.13535</v>
      </c>
      <c r="J216" s="95">
        <v>-0.00285807800325189</v>
      </c>
      <c r="K216" s="88">
        <f t="shared" si="11"/>
        <v>-0.00285807800325189</v>
      </c>
      <c r="L216" s="88">
        <f t="shared" si="12"/>
        <v>0</v>
      </c>
      <c r="M216" s="88">
        <f t="shared" si="13"/>
        <v>-0.00285807800325189</v>
      </c>
      <c r="N216" s="88"/>
      <c r="O216" s="98"/>
    </row>
    <row r="217" ht="15.6" customHeight="1" spans="1:20">
      <c r="A217" s="97"/>
      <c r="B217" s="90">
        <v>6666021505</v>
      </c>
      <c r="C217" s="90" t="s">
        <v>520</v>
      </c>
      <c r="D217" s="148" t="s">
        <v>521</v>
      </c>
      <c r="E217" s="140"/>
      <c r="F217" s="94">
        <v>0</v>
      </c>
      <c r="G217" s="87">
        <v>0.39782963391474</v>
      </c>
      <c r="H217" s="88">
        <v>0.00788359062906962</v>
      </c>
      <c r="I217" s="95">
        <v>0</v>
      </c>
      <c r="J217" s="95">
        <v>0</v>
      </c>
      <c r="K217" s="88">
        <f t="shared" si="11"/>
        <v>0</v>
      </c>
      <c r="L217" s="88">
        <f t="shared" si="12"/>
        <v>0.00788359062906962</v>
      </c>
      <c r="M217" s="88">
        <f t="shared" si="13"/>
        <v>-0.00788359062906962</v>
      </c>
      <c r="N217" s="88"/>
      <c r="O217" s="98"/>
    </row>
    <row r="218" ht="15.6" customHeight="1" spans="1:20">
      <c r="A218" s="49"/>
      <c r="B218" s="90">
        <v>6666091600</v>
      </c>
      <c r="C218" s="90" t="s">
        <v>428</v>
      </c>
      <c r="D218" s="148" t="s">
        <v>429</v>
      </c>
      <c r="E218" s="140">
        <v>0.37645</v>
      </c>
      <c r="F218" s="94">
        <v>0.00775066913732757</v>
      </c>
      <c r="G218" s="87">
        <v>4.45759939998042</v>
      </c>
      <c r="H218" s="88">
        <v>0.0883340150205184</v>
      </c>
      <c r="I218" s="95">
        <v>0.00178</v>
      </c>
      <c r="J218" s="95">
        <v>3.75868403826256e-5</v>
      </c>
      <c r="K218" s="88">
        <f t="shared" si="11"/>
        <v>-0.00771308229694494</v>
      </c>
      <c r="L218" s="88">
        <f t="shared" si="12"/>
        <v>0.0805833458831908</v>
      </c>
      <c r="M218" s="88">
        <f t="shared" si="13"/>
        <v>-0.0882964281801358</v>
      </c>
      <c r="N218" s="88"/>
      <c r="O218" s="98"/>
    </row>
    <row r="219" s="301" customFormat="1" ht="16.2" customHeight="1" spans="1:20">
      <c r="C219" s="347" t="s">
        <v>522</v>
      </c>
      <c r="D219" s="347"/>
      <c r="E219" s="348">
        <v>174.89607</v>
      </c>
      <c r="F219" s="321">
        <v>3.60090735021618</v>
      </c>
      <c r="G219" s="349">
        <v>191.454863615893</v>
      </c>
      <c r="H219" s="350">
        <v>3.79396515498272</v>
      </c>
      <c r="I219" s="350">
        <v>212.47</v>
      </c>
      <c r="J219" s="350">
        <v>4.49</v>
      </c>
      <c r="K219" s="350">
        <f t="shared" si="11"/>
        <v>0.88909264978382</v>
      </c>
      <c r="L219" s="175">
        <f t="shared" si="12"/>
        <v>0.19305780476654</v>
      </c>
      <c r="M219" s="175">
        <f t="shared" si="13"/>
        <v>0.69603484501728</v>
      </c>
      <c r="N219" s="175"/>
      <c r="O219" s="351"/>
      <c r="P219" s="352"/>
    </row>
    <row r="220" s="301" customFormat="1" ht="16.2" customHeight="1" spans="1:20">
      <c r="C220" s="353" t="s">
        <v>523</v>
      </c>
      <c r="D220" s="353"/>
      <c r="E220" s="349">
        <v>1702.48878577778</v>
      </c>
      <c r="F220" s="349">
        <v>35.0522706563265</v>
      </c>
      <c r="G220" s="349">
        <v>1838.25562589263</v>
      </c>
      <c r="H220" s="350">
        <v>36.4277911716036</v>
      </c>
      <c r="I220" s="350">
        <f>I219+I149</f>
        <v>1778.21801081394</v>
      </c>
      <c r="J220" s="350">
        <f>J219+J149</f>
        <v>37.48845922495</v>
      </c>
      <c r="K220" s="350">
        <f t="shared" si="11"/>
        <v>2.43618856862351</v>
      </c>
      <c r="L220" s="175">
        <f t="shared" si="12"/>
        <v>1.3755205152771</v>
      </c>
      <c r="M220" s="175">
        <f t="shared" si="13"/>
        <v>1.06066805334641</v>
      </c>
      <c r="N220" s="175"/>
      <c r="O220" s="352"/>
      <c r="P220" s="354"/>
      <c r="Q220" s="355"/>
      <c r="R220" s="355"/>
      <c r="S220" s="354"/>
      <c r="T220" s="354"/>
    </row>
  </sheetData>
  <mergeCells count="38">
    <mergeCell ref="A1:I1"/>
    <mergeCell ref="J1:P1"/>
    <mergeCell ref="A2:A3"/>
    <mergeCell ref="A6:A11"/>
    <mergeCell ref="A13:A26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7"/>
    <mergeCell ref="A198:A199"/>
    <mergeCell ref="A200:A202"/>
    <mergeCell ref="A203:A205"/>
    <mergeCell ref="A206:A211"/>
    <mergeCell ref="A212:A218"/>
    <mergeCell ref="B2:B3"/>
    <mergeCell ref="B30:B31"/>
    <mergeCell ref="C2:C3"/>
    <mergeCell ref="C30:C31"/>
    <mergeCell ref="D2:D3"/>
    <mergeCell ref="D30:D31"/>
    <mergeCell ref="E2:E3"/>
    <mergeCell ref="F2:F3"/>
    <mergeCell ref="G2:G3"/>
    <mergeCell ref="H2:H3"/>
    <mergeCell ref="I2:I3"/>
    <mergeCell ref="J2:J3"/>
  </mergeCells>
  <conditionalFormatting sqref="E27:E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6" operator="equal">
      <formula>0</formula>
    </cfRule>
  </conditionalFormatting>
  <conditionalFormatting sqref="G4:G26">
    <cfRule type="cellIs" dxfId="0" priority="1" operator="equal">
      <formula>0</formula>
    </cfRule>
  </conditionalFormatting>
  <conditionalFormatting sqref="E4:E12 E14:E26">
    <cfRule type="cellIs" dxfId="0" priority="2" operator="equal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9"/>
  <sheetViews>
    <sheetView workbookViewId="0">
      <selection activeCell="A1" sqref="A1:J1"/>
    </sheetView>
  </sheetViews>
  <sheetFormatPr defaultColWidth="8.88888888888889" defaultRowHeight="14.4"/>
  <cols>
    <col min="1" max="1" width="14.1111111111111" style="3" customWidth="1"/>
    <col min="2" max="2" width="24.8888888888889" style="3" customWidth="1"/>
    <col min="3" max="3" width="66.6666666666667" style="3" customWidth="1"/>
    <col min="4" max="4" width="47.4444444444444" style="3" customWidth="1"/>
    <col min="5" max="5" width="18.1111111111111" style="3" customWidth="1"/>
    <col min="6" max="7" width="15.8888888888889" style="3" customWidth="1"/>
    <col min="8" max="8" width="18.1111111111111" style="3" customWidth="1"/>
    <col min="9" max="9" width="14.6666666666667" style="3" customWidth="1"/>
    <col min="10" max="10" width="64.8888888888889" style="3" customWidth="1"/>
    <col min="11" max="11" width="29.7777777777778" style="3" customWidth="1"/>
    <col min="12" max="13" width="27.2222222222222" style="3" customWidth="1"/>
    <col min="14" max="14" width="58.3333333333333" style="3" customWidth="1"/>
    <col min="15" max="15" width="23.3333333333333" style="3" hidden="1" customWidth="1"/>
    <col min="16" max="16" width="42.3333333333333" style="40" hidden="1" customWidth="1"/>
    <col min="17" max="17" width="5.74074074074074" style="40" customWidth="1"/>
    <col min="18" max="19" width="23.3333333333333" style="41" customWidth="1"/>
    <col min="20" max="20" width="23.3333333333333" style="40" customWidth="1"/>
    <col min="21" max="21" width="31.2222222222222" style="40" customWidth="1"/>
    <col min="22" max="22" width="45.1111111111111" style="3" customWidth="1"/>
    <col min="23" max="23" width="27.7777777777778" style="3" customWidth="1"/>
    <col min="24" max="24" width="8.77777777777778" style="3" customWidth="1"/>
    <col min="25" max="16384" width="8.88888888888889" style="3" customWidth="1"/>
  </cols>
  <sheetData>
    <row r="1" ht="294" customHeight="1" spans="1:24">
      <c r="A1" s="303" t="s">
        <v>524</v>
      </c>
      <c r="B1" s="8"/>
      <c r="C1" s="8"/>
      <c r="D1" s="8"/>
      <c r="E1" s="8"/>
      <c r="F1" s="8"/>
      <c r="G1" s="8"/>
      <c r="H1" s="8"/>
      <c r="I1" s="8"/>
      <c r="J1" s="9"/>
      <c r="K1" s="304"/>
      <c r="O1" s="130"/>
      <c r="P1" s="221"/>
      <c r="Q1" s="221"/>
      <c r="R1" s="202"/>
      <c r="S1" s="202"/>
      <c r="T1" s="221"/>
      <c r="U1" s="221"/>
      <c r="V1" s="130"/>
      <c r="W1" s="130"/>
      <c r="X1" s="130"/>
    </row>
    <row r="2" ht="18" customHeight="1" spans="1:24">
      <c r="A2" s="152" t="s">
        <v>132</v>
      </c>
      <c r="B2" s="152" t="s">
        <v>1</v>
      </c>
      <c r="C2" s="153" t="s">
        <v>133</v>
      </c>
      <c r="D2" s="153" t="s">
        <v>134</v>
      </c>
      <c r="E2" s="153" t="s">
        <v>135</v>
      </c>
      <c r="F2" s="153" t="s">
        <v>136</v>
      </c>
      <c r="G2" s="222"/>
      <c r="H2" s="153" t="s">
        <v>137</v>
      </c>
      <c r="I2" s="153" t="s">
        <v>138</v>
      </c>
      <c r="J2" s="153" t="s">
        <v>139</v>
      </c>
      <c r="K2" s="45"/>
      <c r="L2" s="46"/>
      <c r="M2" s="46"/>
      <c r="N2" s="47"/>
      <c r="O2" s="48"/>
      <c r="P2" s="47"/>
      <c r="Q2" s="47"/>
      <c r="R2" s="47"/>
      <c r="S2" s="47"/>
      <c r="T2" s="47"/>
    </row>
    <row r="3" ht="18" customHeight="1" spans="1:24">
      <c r="A3" s="49"/>
      <c r="B3" s="49"/>
      <c r="C3" s="49"/>
      <c r="D3" s="49"/>
      <c r="E3" s="49"/>
      <c r="F3" s="49"/>
      <c r="G3" s="223"/>
      <c r="H3" s="49"/>
      <c r="I3" s="49"/>
      <c r="J3" s="49"/>
      <c r="K3" s="45"/>
      <c r="L3" s="46"/>
      <c r="M3" s="46"/>
      <c r="N3" s="47"/>
      <c r="O3" s="48"/>
      <c r="P3" s="47"/>
      <c r="Q3" s="47"/>
      <c r="R3" s="47"/>
      <c r="S3" s="47"/>
      <c r="T3" s="47"/>
    </row>
    <row r="4" ht="18" customHeight="1" spans="1:24">
      <c r="A4" s="267" t="s">
        <v>110</v>
      </c>
      <c r="B4" s="267" t="s">
        <v>140</v>
      </c>
      <c r="C4" s="60">
        <v>46039</v>
      </c>
      <c r="D4" s="60">
        <v>50450</v>
      </c>
      <c r="E4" s="60">
        <v>4420</v>
      </c>
      <c r="F4" s="60">
        <v>42593</v>
      </c>
      <c r="G4" s="60"/>
      <c r="H4" s="60">
        <v>-3437</v>
      </c>
      <c r="I4" s="305"/>
      <c r="J4" s="155"/>
      <c r="K4" s="53"/>
      <c r="L4" s="46"/>
      <c r="M4" s="46"/>
      <c r="N4" s="47"/>
      <c r="O4" s="48"/>
      <c r="P4" s="47"/>
      <c r="Q4" s="47"/>
      <c r="R4" s="47"/>
      <c r="S4" s="47"/>
      <c r="T4" s="47"/>
    </row>
    <row r="5" ht="18" customHeight="1" spans="1:24">
      <c r="A5" s="267" t="s">
        <v>141</v>
      </c>
      <c r="B5" s="267" t="s">
        <v>142</v>
      </c>
      <c r="C5" s="59">
        <v>20</v>
      </c>
      <c r="D5" s="59">
        <v>20</v>
      </c>
      <c r="E5" s="59">
        <v>0</v>
      </c>
      <c r="F5" s="59">
        <v>20</v>
      </c>
      <c r="G5" s="59"/>
      <c r="H5" s="59">
        <v>20</v>
      </c>
      <c r="I5" s="305"/>
      <c r="J5" s="50"/>
      <c r="K5" s="53"/>
      <c r="L5" s="46"/>
      <c r="M5" s="46"/>
      <c r="N5" s="47"/>
      <c r="O5" s="48"/>
      <c r="P5" s="47"/>
      <c r="Q5" s="47"/>
      <c r="R5" s="47"/>
      <c r="S5" s="47"/>
      <c r="T5" s="47"/>
    </row>
    <row r="6" ht="18" customHeight="1" spans="1:24">
      <c r="A6" s="154" t="s">
        <v>143</v>
      </c>
      <c r="B6" s="267" t="s">
        <v>525</v>
      </c>
      <c r="C6" s="63">
        <v>218</v>
      </c>
      <c r="D6" s="63">
        <v>244</v>
      </c>
      <c r="E6" s="63">
        <v>26</v>
      </c>
      <c r="F6" s="63">
        <v>215</v>
      </c>
      <c r="G6" s="63"/>
      <c r="H6" s="63">
        <v>-3</v>
      </c>
      <c r="I6" s="305"/>
      <c r="J6" s="50"/>
      <c r="L6" s="55"/>
      <c r="M6" s="55"/>
      <c r="N6" s="47"/>
      <c r="O6" s="48"/>
      <c r="P6" s="47"/>
      <c r="Q6" s="47"/>
      <c r="R6" s="47"/>
      <c r="S6" s="47"/>
      <c r="T6" s="47"/>
    </row>
    <row r="7" ht="18" customHeight="1" spans="1:24">
      <c r="A7" s="97"/>
      <c r="B7" s="267" t="s">
        <v>526</v>
      </c>
      <c r="C7" s="60">
        <f>E47/C6*1000</f>
        <v>1419.10729357798</v>
      </c>
      <c r="D7" s="63">
        <f>H47/D6*1000</f>
        <v>1788.38963176334</v>
      </c>
      <c r="E7" s="160">
        <v>574.15</v>
      </c>
      <c r="F7" s="63">
        <f>J47/F6*1000</f>
        <v>1293.01669767442</v>
      </c>
      <c r="G7" s="63"/>
      <c r="H7" s="160">
        <v>555.86</v>
      </c>
      <c r="I7" s="306">
        <f>F7/C7-1</f>
        <v>-0.0888520526067147</v>
      </c>
      <c r="J7" s="50"/>
      <c r="K7" s="53"/>
      <c r="L7" s="46"/>
      <c r="M7" s="46"/>
      <c r="N7" s="47"/>
      <c r="O7" s="48"/>
      <c r="P7" s="47"/>
      <c r="Q7" s="47"/>
      <c r="R7" s="47"/>
      <c r="S7" s="47"/>
      <c r="T7" s="47"/>
    </row>
    <row r="8" ht="18" customHeight="1" spans="1:24">
      <c r="A8" s="97"/>
      <c r="B8" s="267" t="s">
        <v>527</v>
      </c>
      <c r="C8" s="63">
        <v>85</v>
      </c>
      <c r="D8" s="63">
        <v>85</v>
      </c>
      <c r="E8" s="63">
        <v>0</v>
      </c>
      <c r="F8" s="63">
        <v>82</v>
      </c>
      <c r="G8" s="63"/>
      <c r="H8" s="63">
        <v>-3</v>
      </c>
      <c r="I8" s="305"/>
      <c r="J8" s="50"/>
      <c r="K8" s="53"/>
      <c r="L8" s="46"/>
      <c r="M8" s="46"/>
      <c r="N8" s="47"/>
      <c r="O8" s="48"/>
      <c r="P8" s="47"/>
      <c r="Q8" s="47"/>
      <c r="R8" s="47"/>
      <c r="S8" s="47"/>
      <c r="T8" s="47"/>
    </row>
    <row r="9" ht="18" customHeight="1" spans="1:24">
      <c r="A9" s="97"/>
      <c r="B9" s="267" t="s">
        <v>528</v>
      </c>
      <c r="C9" s="60">
        <f>E127/C8*1000</f>
        <v>1598.58658823529</v>
      </c>
      <c r="D9" s="60">
        <f>H127/D8*1000</f>
        <v>1970.90974345242</v>
      </c>
      <c r="E9" s="63">
        <v>552.94</v>
      </c>
      <c r="F9" s="61">
        <f>(J127+J124)/F8*1000</f>
        <v>1717.53414634146</v>
      </c>
      <c r="G9" s="61"/>
      <c r="H9" s="63">
        <v>666.86</v>
      </c>
      <c r="I9" s="306">
        <f>F9/C9-1</f>
        <v>0.0744079544902709</v>
      </c>
      <c r="J9" s="50"/>
      <c r="K9" s="53"/>
      <c r="L9" s="46"/>
      <c r="M9" s="46"/>
      <c r="N9" s="47"/>
      <c r="O9" s="48"/>
      <c r="P9" s="47"/>
      <c r="Q9" s="47"/>
      <c r="R9" s="47"/>
      <c r="S9" s="47"/>
      <c r="T9" s="47"/>
    </row>
    <row r="10" ht="18" customHeight="1" spans="1:24">
      <c r="A10" s="97"/>
      <c r="B10" s="267" t="s">
        <v>148</v>
      </c>
      <c r="C10" s="65">
        <v>23</v>
      </c>
      <c r="D10" s="65">
        <v>27</v>
      </c>
      <c r="E10" s="65">
        <v>4</v>
      </c>
      <c r="F10" s="65">
        <v>22</v>
      </c>
      <c r="G10" s="65"/>
      <c r="H10" s="65">
        <v>-1</v>
      </c>
      <c r="I10" s="305"/>
      <c r="J10" s="50"/>
      <c r="K10" s="53"/>
      <c r="L10" s="48"/>
      <c r="M10" s="48"/>
      <c r="N10" s="47"/>
      <c r="O10" s="48"/>
      <c r="P10" s="47"/>
      <c r="Q10" s="47"/>
      <c r="R10" s="47"/>
      <c r="S10" s="47"/>
      <c r="T10" s="47"/>
    </row>
    <row r="11" ht="18" customHeight="1" spans="1:24">
      <c r="A11" s="49"/>
      <c r="B11" s="267" t="s">
        <v>529</v>
      </c>
      <c r="C11" s="63">
        <f>(E130+E131)/C10*1000</f>
        <v>4798.40565217391</v>
      </c>
      <c r="D11" s="63">
        <f>(H130/D10*1000)</f>
        <v>3592.56419089721</v>
      </c>
      <c r="E11" s="60">
        <v>-1162.64</v>
      </c>
      <c r="F11" s="63">
        <f>(J130+J131)/F10*1000</f>
        <v>4339.02045454545</v>
      </c>
      <c r="G11" s="63"/>
      <c r="H11" s="60">
        <v>-302.37</v>
      </c>
      <c r="I11" s="306">
        <f>F11/C11-1</f>
        <v>-0.095737049121792</v>
      </c>
      <c r="J11" s="50"/>
      <c r="K11" s="53"/>
      <c r="L11" s="46"/>
      <c r="M11" s="46"/>
      <c r="N11" s="47"/>
      <c r="O11" s="48"/>
      <c r="P11" s="47"/>
      <c r="Q11" s="47"/>
      <c r="R11" s="47"/>
      <c r="S11" s="47"/>
      <c r="T11" s="47"/>
    </row>
    <row r="12" ht="18" customHeight="1" spans="1:24">
      <c r="A12" s="158" t="s">
        <v>150</v>
      </c>
      <c r="B12" s="158" t="s">
        <v>129</v>
      </c>
      <c r="C12" s="59">
        <v>1.41</v>
      </c>
      <c r="D12" s="59">
        <v>1.38</v>
      </c>
      <c r="E12" s="59">
        <v>-0.03</v>
      </c>
      <c r="F12" s="59">
        <v>1.32</v>
      </c>
      <c r="G12" s="59"/>
      <c r="H12" s="59">
        <v>-0.09</v>
      </c>
      <c r="I12" s="305" t="s">
        <v>530</v>
      </c>
      <c r="J12" s="50"/>
      <c r="K12" s="53"/>
      <c r="L12" s="46"/>
      <c r="M12" s="46"/>
      <c r="N12" s="47"/>
      <c r="O12" s="48"/>
      <c r="P12" s="47"/>
      <c r="Q12" s="47"/>
      <c r="R12" s="47"/>
      <c r="S12" s="47"/>
      <c r="T12" s="47"/>
    </row>
    <row r="13" ht="18" customHeight="1" spans="1:24">
      <c r="A13" s="154" t="s">
        <v>58</v>
      </c>
      <c r="B13" s="267" t="s">
        <v>151</v>
      </c>
      <c r="C13" s="307">
        <v>35.45</v>
      </c>
      <c r="D13" s="63">
        <v>36.72</v>
      </c>
      <c r="E13" s="64">
        <v>1.26</v>
      </c>
      <c r="F13" s="64">
        <v>41.11</v>
      </c>
      <c r="G13" s="64"/>
      <c r="H13" s="64">
        <v>5.66</v>
      </c>
      <c r="I13" s="308">
        <f>H13*$C$4</f>
        <v>260580.74</v>
      </c>
      <c r="J13" s="50" t="s">
        <v>531</v>
      </c>
      <c r="K13" s="53"/>
      <c r="L13" s="46"/>
      <c r="M13" s="46"/>
      <c r="N13" s="47"/>
      <c r="O13" s="48"/>
      <c r="P13" s="47"/>
      <c r="Q13" s="47"/>
      <c r="R13" s="47"/>
      <c r="S13" s="47"/>
      <c r="T13" s="47"/>
    </row>
    <row r="14" ht="51" customHeight="1" spans="1:24">
      <c r="A14" s="97"/>
      <c r="B14" s="161" t="s">
        <v>122</v>
      </c>
      <c r="C14" s="65">
        <v>11.13</v>
      </c>
      <c r="D14" s="65">
        <v>10.63</v>
      </c>
      <c r="E14" s="65">
        <v>-0.49</v>
      </c>
      <c r="F14" s="65">
        <v>12.31</v>
      </c>
      <c r="G14" s="237">
        <f t="shared" ref="G14:G29" si="0">F14*$F$4</f>
        <v>524319.83</v>
      </c>
      <c r="H14" s="65">
        <v>1.18</v>
      </c>
      <c r="I14" s="308">
        <f t="shared" ref="I14:I26" si="1">H14*$F$4</f>
        <v>50259.74</v>
      </c>
      <c r="J14" s="50" t="s">
        <v>532</v>
      </c>
      <c r="K14" s="68"/>
      <c r="L14" s="46"/>
      <c r="M14" s="46"/>
      <c r="N14" s="47"/>
      <c r="O14" s="48"/>
      <c r="P14" s="47"/>
      <c r="Q14" s="47"/>
      <c r="R14" s="47"/>
      <c r="S14" s="47"/>
      <c r="T14" s="47"/>
    </row>
    <row r="15" ht="33" customHeight="1" spans="1:24">
      <c r="A15" s="97"/>
      <c r="B15" s="162" t="s">
        <v>152</v>
      </c>
      <c r="C15" s="64">
        <v>1.21</v>
      </c>
      <c r="D15" s="64">
        <v>1.16</v>
      </c>
      <c r="E15" s="64">
        <v>-0.05</v>
      </c>
      <c r="F15" s="64">
        <v>1.16</v>
      </c>
      <c r="G15" s="237">
        <f t="shared" si="0"/>
        <v>49407.88</v>
      </c>
      <c r="H15" s="64">
        <v>-0.05</v>
      </c>
      <c r="I15" s="308">
        <f t="shared" si="1"/>
        <v>-2129.65</v>
      </c>
      <c r="J15" s="50"/>
      <c r="K15" s="68"/>
      <c r="L15" s="309"/>
      <c r="M15" s="309"/>
      <c r="N15" s="47"/>
      <c r="O15" s="48"/>
      <c r="P15" s="47"/>
      <c r="Q15" s="47"/>
      <c r="R15" s="47"/>
      <c r="S15" s="47"/>
      <c r="T15" s="47"/>
    </row>
    <row r="16" ht="16.2" customHeight="1" spans="1:24">
      <c r="A16" s="97"/>
      <c r="B16" s="162" t="s">
        <v>153</v>
      </c>
      <c r="C16" s="64">
        <v>0.05</v>
      </c>
      <c r="D16" s="64">
        <v>0.18</v>
      </c>
      <c r="E16" s="64">
        <v>0.13</v>
      </c>
      <c r="F16" s="64">
        <v>0.12</v>
      </c>
      <c r="G16" s="237">
        <f t="shared" si="0"/>
        <v>5111.16</v>
      </c>
      <c r="H16" s="64">
        <v>0.07</v>
      </c>
      <c r="I16" s="308">
        <f t="shared" si="1"/>
        <v>2981.51</v>
      </c>
      <c r="J16" s="50"/>
      <c r="K16" s="68"/>
      <c r="L16" s="46"/>
      <c r="M16" s="46"/>
      <c r="N16" s="47"/>
      <c r="O16" s="48"/>
      <c r="P16" s="47"/>
      <c r="Q16" s="47"/>
      <c r="R16" s="47"/>
      <c r="S16" s="47"/>
      <c r="T16" s="47"/>
    </row>
    <row r="17" ht="16.2" customHeight="1" spans="1:21">
      <c r="A17" s="97"/>
      <c r="B17" s="162" t="s">
        <v>154</v>
      </c>
      <c r="C17" s="65">
        <v>0.25</v>
      </c>
      <c r="D17" s="65">
        <v>0.11</v>
      </c>
      <c r="E17" s="65">
        <v>-0.14</v>
      </c>
      <c r="F17" s="65">
        <v>0.1</v>
      </c>
      <c r="G17" s="237">
        <f t="shared" si="0"/>
        <v>4259.3</v>
      </c>
      <c r="H17" s="65">
        <v>-0.15</v>
      </c>
      <c r="I17" s="308">
        <f t="shared" si="1"/>
        <v>-6388.95</v>
      </c>
      <c r="J17" s="50"/>
      <c r="K17" s="68"/>
      <c r="L17" s="46"/>
      <c r="M17" s="46"/>
      <c r="N17" s="47"/>
      <c r="O17" s="48"/>
      <c r="P17" s="47"/>
      <c r="Q17" s="47"/>
      <c r="R17" s="47"/>
      <c r="S17" s="47"/>
      <c r="T17" s="47"/>
    </row>
    <row r="18" ht="16.2" customHeight="1" spans="1:21">
      <c r="A18" s="97"/>
      <c r="B18" s="162" t="s">
        <v>155</v>
      </c>
      <c r="C18" s="310">
        <v>3.51</v>
      </c>
      <c r="D18" s="60">
        <v>4.11</v>
      </c>
      <c r="E18" s="60">
        <v>0.61</v>
      </c>
      <c r="F18" s="310">
        <v>4.94</v>
      </c>
      <c r="G18" s="237">
        <f t="shared" si="0"/>
        <v>210409.42</v>
      </c>
      <c r="H18" s="60">
        <v>1.43</v>
      </c>
      <c r="I18" s="308">
        <f t="shared" si="1"/>
        <v>60907.99</v>
      </c>
      <c r="J18" s="50" t="s">
        <v>533</v>
      </c>
      <c r="K18" s="68"/>
      <c r="L18" s="46"/>
      <c r="M18" s="46"/>
      <c r="N18" s="47"/>
      <c r="O18" s="48"/>
      <c r="P18" s="47"/>
      <c r="Q18" s="47"/>
      <c r="R18" s="47"/>
      <c r="S18" s="47"/>
      <c r="T18" s="47"/>
    </row>
    <row r="19" ht="16.2" customHeight="1" spans="1:21">
      <c r="A19" s="97"/>
      <c r="B19" s="162" t="s">
        <v>156</v>
      </c>
      <c r="C19" s="59">
        <v>2.68</v>
      </c>
      <c r="D19" s="59">
        <v>2.24</v>
      </c>
      <c r="E19" s="59">
        <v>-0.44</v>
      </c>
      <c r="F19" s="59">
        <v>2.61</v>
      </c>
      <c r="G19" s="237">
        <f t="shared" si="0"/>
        <v>111167.73</v>
      </c>
      <c r="H19" s="59">
        <v>-0.07</v>
      </c>
      <c r="I19" s="308">
        <f t="shared" si="1"/>
        <v>-2981.51</v>
      </c>
      <c r="J19" s="50"/>
      <c r="K19" s="68"/>
      <c r="L19" s="46"/>
      <c r="M19" s="46"/>
      <c r="N19" s="47"/>
      <c r="O19" s="48"/>
      <c r="P19" s="47"/>
      <c r="Q19" s="47"/>
      <c r="R19" s="47"/>
      <c r="S19" s="47"/>
      <c r="T19" s="47"/>
    </row>
    <row r="20" ht="16.2" customHeight="1" spans="1:21">
      <c r="A20" s="97"/>
      <c r="B20" s="162" t="s">
        <v>157</v>
      </c>
      <c r="C20" s="63">
        <v>3.34</v>
      </c>
      <c r="D20" s="63">
        <v>3.56</v>
      </c>
      <c r="E20" s="63">
        <v>0.22</v>
      </c>
      <c r="F20" s="63">
        <v>5.81</v>
      </c>
      <c r="G20" s="237">
        <f t="shared" si="0"/>
        <v>247465.33</v>
      </c>
      <c r="H20" s="63">
        <v>2.47</v>
      </c>
      <c r="I20" s="308">
        <f t="shared" si="1"/>
        <v>105204.71</v>
      </c>
      <c r="J20" s="50" t="s">
        <v>534</v>
      </c>
      <c r="K20" s="68"/>
      <c r="L20" s="46"/>
      <c r="M20" s="46"/>
      <c r="N20" s="47"/>
      <c r="O20" s="48"/>
      <c r="P20" s="47"/>
      <c r="Q20" s="47"/>
      <c r="R20" s="47"/>
      <c r="S20" s="47"/>
      <c r="T20" s="47"/>
    </row>
    <row r="21" ht="16.2" customHeight="1" spans="1:21">
      <c r="A21" s="97"/>
      <c r="B21" s="162" t="s">
        <v>144</v>
      </c>
      <c r="C21" s="65">
        <v>7.46</v>
      </c>
      <c r="D21" s="65">
        <v>10.39</v>
      </c>
      <c r="E21" s="65">
        <v>2.93</v>
      </c>
      <c r="F21" s="65">
        <v>10.75</v>
      </c>
      <c r="G21" s="237">
        <f t="shared" si="0"/>
        <v>457874.75</v>
      </c>
      <c r="H21" s="65">
        <v>3.29</v>
      </c>
      <c r="I21" s="308">
        <f t="shared" si="1"/>
        <v>140130.97</v>
      </c>
      <c r="J21" s="50" t="s">
        <v>535</v>
      </c>
      <c r="K21" s="68"/>
      <c r="L21" s="46"/>
      <c r="M21" s="46"/>
      <c r="N21" s="47"/>
      <c r="O21" s="48"/>
      <c r="P21" s="47"/>
      <c r="Q21" s="47"/>
      <c r="R21" s="47"/>
      <c r="S21" s="47"/>
      <c r="T21" s="47"/>
    </row>
    <row r="22" ht="16.2" customHeight="1" spans="1:21">
      <c r="A22" s="97"/>
      <c r="B22" s="162" t="s">
        <v>159</v>
      </c>
      <c r="C22" s="64">
        <v>0.49</v>
      </c>
      <c r="D22" s="64">
        <v>0.54</v>
      </c>
      <c r="E22" s="64">
        <v>0.05</v>
      </c>
      <c r="F22" s="64">
        <v>0.34</v>
      </c>
      <c r="G22" s="237">
        <f t="shared" si="0"/>
        <v>14481.62</v>
      </c>
      <c r="H22" s="64">
        <v>-0.15</v>
      </c>
      <c r="I22" s="308">
        <f t="shared" si="1"/>
        <v>-6388.95</v>
      </c>
      <c r="J22" s="73"/>
      <c r="K22" s="68"/>
      <c r="L22" s="46"/>
      <c r="M22" s="46"/>
      <c r="N22" s="47"/>
      <c r="O22" s="48"/>
      <c r="P22" s="47"/>
      <c r="Q22" s="47"/>
      <c r="R22" s="47"/>
      <c r="S22" s="47"/>
      <c r="T22" s="47"/>
    </row>
    <row r="23" ht="16.2" customHeight="1" spans="1:21">
      <c r="A23" s="97"/>
      <c r="B23" s="162" t="s">
        <v>160</v>
      </c>
      <c r="C23" s="64">
        <v>0.7</v>
      </c>
      <c r="D23" s="64">
        <v>0.33</v>
      </c>
      <c r="E23" s="64">
        <v>-0.37</v>
      </c>
      <c r="F23" s="64">
        <v>0.25</v>
      </c>
      <c r="G23" s="237">
        <f t="shared" si="0"/>
        <v>10648.25</v>
      </c>
      <c r="H23" s="64">
        <v>-0.34</v>
      </c>
      <c r="I23" s="308">
        <f t="shared" si="1"/>
        <v>-14481.62</v>
      </c>
      <c r="J23" s="73"/>
      <c r="K23" s="68"/>
      <c r="L23" s="46"/>
      <c r="M23" s="46"/>
      <c r="N23" s="47"/>
      <c r="O23" s="48"/>
      <c r="P23" s="47"/>
      <c r="Q23" s="47"/>
      <c r="R23" s="47"/>
      <c r="S23" s="47"/>
      <c r="T23" s="47"/>
    </row>
    <row r="24" ht="16.2" customHeight="1" spans="1:21">
      <c r="A24" s="97"/>
      <c r="B24" s="162" t="s">
        <v>161</v>
      </c>
      <c r="C24" s="65">
        <v>-1.17</v>
      </c>
      <c r="D24" s="65">
        <v>-1.1</v>
      </c>
      <c r="E24" s="65">
        <v>0.07</v>
      </c>
      <c r="F24" s="65">
        <v>-1.31</v>
      </c>
      <c r="G24" s="237">
        <f t="shared" si="0"/>
        <v>-55796.83</v>
      </c>
      <c r="H24" s="65">
        <v>-0.14</v>
      </c>
      <c r="I24" s="308">
        <f t="shared" si="1"/>
        <v>-5963.02</v>
      </c>
      <c r="J24" s="73"/>
      <c r="K24" s="68"/>
      <c r="L24" s="46"/>
      <c r="M24" s="46"/>
      <c r="N24" s="47"/>
      <c r="O24" s="48"/>
      <c r="P24" s="47"/>
      <c r="Q24" s="47"/>
      <c r="R24" s="47"/>
      <c r="S24" s="47"/>
      <c r="T24" s="47"/>
    </row>
    <row r="25" ht="16.2" customHeight="1" spans="1:21">
      <c r="A25" s="97"/>
      <c r="B25" s="162" t="s">
        <v>162</v>
      </c>
      <c r="C25" s="60">
        <v>0.51</v>
      </c>
      <c r="D25" s="60">
        <v>0.75</v>
      </c>
      <c r="E25" s="60">
        <v>0.24</v>
      </c>
      <c r="F25" s="272">
        <v>0.1</v>
      </c>
      <c r="G25" s="237">
        <f t="shared" si="0"/>
        <v>4259.3</v>
      </c>
      <c r="H25" s="60">
        <v>-0.25</v>
      </c>
      <c r="I25" s="308">
        <f t="shared" si="1"/>
        <v>-10648.25</v>
      </c>
      <c r="J25" s="73"/>
      <c r="K25" s="68"/>
      <c r="L25" s="46"/>
      <c r="M25" s="46"/>
      <c r="N25" s="47"/>
      <c r="O25" s="48"/>
      <c r="P25" s="47"/>
      <c r="Q25" s="47"/>
      <c r="R25" s="47"/>
      <c r="S25" s="47"/>
      <c r="T25" s="47"/>
    </row>
    <row r="26" ht="16.2" customHeight="1" spans="1:21">
      <c r="A26" s="49"/>
      <c r="B26" s="162" t="s">
        <v>163</v>
      </c>
      <c r="C26" s="59">
        <v>5.3</v>
      </c>
      <c r="D26" s="59">
        <v>3.8</v>
      </c>
      <c r="E26" s="59">
        <v>-1.49</v>
      </c>
      <c r="F26" s="59">
        <v>3.67</v>
      </c>
      <c r="G26" s="237">
        <f t="shared" si="0"/>
        <v>156316.31</v>
      </c>
      <c r="H26" s="59">
        <v>-1.63</v>
      </c>
      <c r="I26" s="308">
        <f t="shared" si="1"/>
        <v>-69426.59</v>
      </c>
      <c r="J26" s="50"/>
      <c r="K26" s="68"/>
      <c r="L26" s="46"/>
      <c r="M26" s="46"/>
      <c r="N26" s="47"/>
      <c r="O26" s="48"/>
      <c r="P26" s="47"/>
      <c r="Q26" s="47"/>
      <c r="R26" s="47"/>
      <c r="S26" s="47"/>
      <c r="T26" s="47"/>
    </row>
    <row r="27" ht="17.1" hidden="1" customHeight="1" spans="1:21">
      <c r="B27" s="163" t="s">
        <v>164</v>
      </c>
      <c r="C27" s="64">
        <v>2.05989170492681</v>
      </c>
      <c r="D27" s="64">
        <v>1.79730143867784</v>
      </c>
      <c r="E27" s="75">
        <v>-0.127477704590446</v>
      </c>
      <c r="F27" s="65"/>
      <c r="G27" s="65">
        <f t="shared" si="0"/>
        <v>0</v>
      </c>
      <c r="H27" s="75">
        <f>(F27/C27)-1</f>
        <v>-1</v>
      </c>
      <c r="I27" s="75"/>
      <c r="J27" s="75"/>
      <c r="K27" s="67"/>
      <c r="L27" s="68"/>
      <c r="M27" s="68"/>
      <c r="N27" s="69"/>
      <c r="O27" s="70"/>
      <c r="P27" s="71"/>
      <c r="Q27" s="71"/>
      <c r="R27" s="76"/>
      <c r="S27" s="70"/>
      <c r="T27" s="70"/>
      <c r="U27" s="70"/>
    </row>
    <row r="28" ht="16.2" hidden="1" customHeight="1" spans="1:21">
      <c r="B28" s="163" t="s">
        <v>165</v>
      </c>
      <c r="C28" s="64">
        <v>0.103648061600544</v>
      </c>
      <c r="D28" s="64">
        <v>0.129311954978468</v>
      </c>
      <c r="E28" s="75">
        <v>0.247606110347068</v>
      </c>
      <c r="F28" s="65"/>
      <c r="G28" s="65">
        <f t="shared" si="0"/>
        <v>0</v>
      </c>
      <c r="H28" s="75">
        <f>(F28/C28)-1</f>
        <v>-1</v>
      </c>
      <c r="I28" s="75"/>
      <c r="J28" s="75"/>
      <c r="K28" s="67"/>
      <c r="L28" s="68"/>
      <c r="M28" s="68"/>
      <c r="N28" s="69"/>
      <c r="O28" s="70"/>
      <c r="P28" s="71"/>
      <c r="Q28" s="71"/>
      <c r="R28" s="76"/>
      <c r="S28" s="70"/>
      <c r="T28" s="70"/>
      <c r="U28" s="70"/>
    </row>
    <row r="29" ht="16.2" hidden="1" customHeight="1" spans="1:21">
      <c r="B29" s="163" t="s">
        <v>166</v>
      </c>
      <c r="C29" s="64">
        <v>1.43729344670688</v>
      </c>
      <c r="D29" s="64">
        <v>1.8673517613264</v>
      </c>
      <c r="E29" s="75">
        <v>0.299213995308242</v>
      </c>
      <c r="F29" s="65"/>
      <c r="G29" s="65">
        <f t="shared" si="0"/>
        <v>0</v>
      </c>
      <c r="H29" s="75">
        <f>(F29/C29)-1</f>
        <v>-1</v>
      </c>
      <c r="I29" s="75"/>
      <c r="J29" s="75"/>
      <c r="K29" s="77"/>
      <c r="L29" s="68"/>
      <c r="M29" s="68"/>
      <c r="N29" s="69"/>
      <c r="O29" s="70"/>
      <c r="P29" s="71"/>
      <c r="Q29" s="71"/>
      <c r="R29" s="76"/>
      <c r="S29" s="70"/>
      <c r="T29" s="70"/>
      <c r="U29" s="70"/>
    </row>
    <row r="30" s="301" customFormat="1" ht="15.6" customHeight="1" spans="1:21">
      <c r="A30" s="164" t="s">
        <v>167</v>
      </c>
      <c r="B30" s="165" t="s">
        <v>168</v>
      </c>
      <c r="C30" s="164" t="s">
        <v>169</v>
      </c>
      <c r="D30" s="164" t="s">
        <v>170</v>
      </c>
      <c r="E30" s="166" t="s">
        <v>171</v>
      </c>
      <c r="F30" s="167" t="s">
        <v>172</v>
      </c>
      <c r="G30" s="167"/>
      <c r="H30" s="168">
        <v>46330</v>
      </c>
      <c r="I30" s="169" t="s">
        <v>173</v>
      </c>
      <c r="J30" s="170">
        <v>50440</v>
      </c>
      <c r="K30" s="172">
        <v>42593</v>
      </c>
      <c r="L30" s="169"/>
      <c r="M30" s="169"/>
      <c r="N30" s="169"/>
      <c r="O30" s="169"/>
    </row>
    <row r="31" s="301" customFormat="1" ht="16.2" customHeight="1" spans="1:21">
      <c r="A31" s="49"/>
      <c r="B31" s="86"/>
      <c r="C31" s="49"/>
      <c r="D31" s="49"/>
      <c r="E31" s="173" t="s">
        <v>175</v>
      </c>
      <c r="F31" s="174" t="s">
        <v>176</v>
      </c>
      <c r="G31" s="174"/>
      <c r="H31" s="174" t="s">
        <v>177</v>
      </c>
      <c r="I31" s="175" t="s">
        <v>178</v>
      </c>
      <c r="J31" s="175" t="s">
        <v>179</v>
      </c>
      <c r="K31" s="175" t="s">
        <v>181</v>
      </c>
      <c r="L31" s="175" t="s">
        <v>182</v>
      </c>
      <c r="M31" s="175" t="s">
        <v>183</v>
      </c>
      <c r="N31" s="164" t="s">
        <v>185</v>
      </c>
      <c r="O31" s="164" t="s">
        <v>536</v>
      </c>
    </row>
    <row r="32" ht="15.6" customHeight="1" spans="1:21">
      <c r="A32" s="89" t="s">
        <v>122</v>
      </c>
      <c r="B32" s="90">
        <v>6666110101</v>
      </c>
      <c r="C32" s="91" t="s">
        <v>186</v>
      </c>
      <c r="D32" s="92" t="s">
        <v>187</v>
      </c>
      <c r="E32" s="93">
        <v>27.05117</v>
      </c>
      <c r="F32" s="94">
        <v>0.58768563980013</v>
      </c>
      <c r="G32" s="94"/>
      <c r="H32" s="87">
        <v>29.4639541667047</v>
      </c>
      <c r="I32" s="88">
        <v>0.58402287743716</v>
      </c>
      <c r="J32" s="178">
        <v>29.47877</v>
      </c>
      <c r="K32" s="179">
        <v>0.692103632052215</v>
      </c>
      <c r="L32" s="88">
        <v>0.104417992252085</v>
      </c>
      <c r="M32" s="88">
        <v>-0.00366276236297003</v>
      </c>
      <c r="N32" s="96"/>
      <c r="O32" s="96"/>
    </row>
    <row r="33" ht="15.6" customHeight="1" spans="1:16">
      <c r="A33" s="97"/>
      <c r="B33" s="90">
        <v>6666110106</v>
      </c>
      <c r="C33" s="91" t="s">
        <v>188</v>
      </c>
      <c r="D33" s="92" t="s">
        <v>189</v>
      </c>
      <c r="E33" s="93">
        <v>0</v>
      </c>
      <c r="F33" s="94">
        <v>0</v>
      </c>
      <c r="G33" s="94"/>
      <c r="H33" s="87">
        <v>0</v>
      </c>
      <c r="I33" s="88">
        <v>0</v>
      </c>
      <c r="J33" s="178">
        <v>0</v>
      </c>
      <c r="K33" s="179">
        <v>0</v>
      </c>
      <c r="L33" s="88">
        <v>0</v>
      </c>
      <c r="M33" s="88">
        <v>0</v>
      </c>
      <c r="N33" s="98"/>
      <c r="O33" s="98"/>
    </row>
    <row r="34" ht="15.6" customHeight="1" spans="1:16">
      <c r="A34" s="97"/>
      <c r="B34" s="90">
        <v>6666110107</v>
      </c>
      <c r="C34" s="91" t="s">
        <v>190</v>
      </c>
      <c r="D34" s="92" t="s">
        <v>191</v>
      </c>
      <c r="E34" s="93">
        <v>208.59611</v>
      </c>
      <c r="F34" s="94">
        <v>4.53174255920052</v>
      </c>
      <c r="G34" s="94"/>
      <c r="H34" s="87">
        <v>220.52584855431</v>
      </c>
      <c r="I34" s="88">
        <v>4.3711763836335</v>
      </c>
      <c r="J34" s="178">
        <v>216.09226</v>
      </c>
      <c r="K34" s="311">
        <v>5.07342192379029</v>
      </c>
      <c r="L34" s="88">
        <v>0.541679364589774</v>
      </c>
      <c r="M34" s="88">
        <v>-0.16056617556702</v>
      </c>
      <c r="N34" s="50" t="s">
        <v>537</v>
      </c>
      <c r="O34" s="50"/>
      <c r="P34">
        <v>1.17</v>
      </c>
    </row>
    <row r="35" ht="15.6" customHeight="1" spans="1:16">
      <c r="A35" s="97"/>
      <c r="B35" s="90">
        <v>6666110110</v>
      </c>
      <c r="C35" s="91" t="s">
        <v>192</v>
      </c>
      <c r="D35" s="92" t="s">
        <v>193</v>
      </c>
      <c r="E35" s="93">
        <v>261.00381</v>
      </c>
      <c r="F35" s="94">
        <v>5.67029784922876</v>
      </c>
      <c r="G35" s="94"/>
      <c r="H35" s="87">
        <v>269.490182791162</v>
      </c>
      <c r="I35" s="88">
        <v>5.34172810289717</v>
      </c>
      <c r="J35" s="178">
        <v>268.26628</v>
      </c>
      <c r="K35" s="311">
        <v>6.298365459113</v>
      </c>
      <c r="L35" s="88">
        <v>0.62806760988424</v>
      </c>
      <c r="M35" s="88">
        <v>-0.32856974633159</v>
      </c>
      <c r="N35" s="50" t="s">
        <v>538</v>
      </c>
      <c r="O35" s="50"/>
    </row>
    <row r="36" ht="15.6" customHeight="1" spans="1:16">
      <c r="A36" s="97"/>
      <c r="B36" s="90">
        <v>6666110112</v>
      </c>
      <c r="C36" s="91" t="s">
        <v>194</v>
      </c>
      <c r="D36" s="92" t="s">
        <v>195</v>
      </c>
      <c r="E36" s="93">
        <v>6.81703</v>
      </c>
      <c r="F36" s="94">
        <v>0.148099717575494</v>
      </c>
      <c r="G36" s="94"/>
      <c r="H36" s="87">
        <v>14.2982453105023</v>
      </c>
      <c r="I36" s="88">
        <v>0.283414178602622</v>
      </c>
      <c r="J36" s="178">
        <v>7.96256</v>
      </c>
      <c r="K36" s="179">
        <v>0.186945272697392</v>
      </c>
      <c r="L36" s="88">
        <v>0.0388455551218976</v>
      </c>
      <c r="M36" s="88">
        <v>0.135314461027128</v>
      </c>
      <c r="N36" s="96"/>
      <c r="O36" s="96"/>
    </row>
    <row r="37" ht="15.6" customHeight="1" spans="1:16">
      <c r="A37" s="97"/>
      <c r="B37" s="90">
        <v>6666110204</v>
      </c>
      <c r="C37" s="91" t="s">
        <v>196</v>
      </c>
      <c r="D37" s="92" t="s">
        <v>197</v>
      </c>
      <c r="E37" s="93">
        <v>0.25251</v>
      </c>
      <c r="F37" s="94">
        <v>0.00548577014990224</v>
      </c>
      <c r="G37" s="94"/>
      <c r="H37" s="87">
        <v>0.25251</v>
      </c>
      <c r="I37" s="88">
        <v>0.00500515361744301</v>
      </c>
      <c r="J37" s="178">
        <v>0.25251</v>
      </c>
      <c r="K37" s="179">
        <v>0.00592843894536661</v>
      </c>
      <c r="L37" s="88">
        <v>0.000442668795464369</v>
      </c>
      <c r="M37" s="88">
        <v>-0.00048061653245923</v>
      </c>
      <c r="N37" s="98"/>
      <c r="O37" s="98"/>
    </row>
    <row r="38" ht="15.6" customHeight="1" spans="1:16">
      <c r="A38" s="97"/>
      <c r="B38" s="90">
        <v>6666110207</v>
      </c>
      <c r="C38" s="91" t="s">
        <v>198</v>
      </c>
      <c r="D38" s="92" t="s">
        <v>199</v>
      </c>
      <c r="E38" s="93">
        <v>7.67016</v>
      </c>
      <c r="F38" s="94">
        <v>0.166633934390615</v>
      </c>
      <c r="G38" s="94"/>
      <c r="H38" s="87">
        <v>2.45126501065449</v>
      </c>
      <c r="I38" s="88">
        <v>0.0485880081398313</v>
      </c>
      <c r="J38" s="178">
        <v>2.34867</v>
      </c>
      <c r="K38" s="179">
        <v>0.0551421595097786</v>
      </c>
      <c r="L38" s="88">
        <v>-0.111491774880836</v>
      </c>
      <c r="M38" s="88">
        <v>-0.118045926250784</v>
      </c>
      <c r="N38" s="96"/>
      <c r="O38" s="96"/>
    </row>
    <row r="39" ht="15.6" customHeight="1" spans="1:16">
      <c r="A39" s="97"/>
      <c r="B39" s="90">
        <v>6666110506</v>
      </c>
      <c r="C39" s="91" t="s">
        <v>200</v>
      </c>
      <c r="D39" s="92" t="s">
        <v>201</v>
      </c>
      <c r="E39" s="93">
        <v>0.663272</v>
      </c>
      <c r="F39" s="94">
        <v>0.0144095589832718</v>
      </c>
      <c r="G39" s="94"/>
      <c r="H39" s="87">
        <v>0</v>
      </c>
      <c r="I39" s="88">
        <v>0</v>
      </c>
      <c r="J39" s="95">
        <v>0</v>
      </c>
      <c r="K39" s="179">
        <v>0</v>
      </c>
      <c r="L39" s="88">
        <v>-0.0144095589832718</v>
      </c>
      <c r="M39" s="88">
        <v>-0.0144095589832718</v>
      </c>
      <c r="N39" s="98"/>
      <c r="O39" s="98"/>
    </row>
    <row r="40" ht="15.6" customHeight="1" spans="1:16">
      <c r="A40" s="97"/>
      <c r="B40" s="90">
        <v>6666110206</v>
      </c>
      <c r="C40" s="91" t="s">
        <v>202</v>
      </c>
      <c r="D40" s="92" t="s">
        <v>203</v>
      </c>
      <c r="E40" s="100"/>
      <c r="F40" s="94">
        <v>0</v>
      </c>
      <c r="G40" s="94"/>
      <c r="H40" s="87"/>
      <c r="I40" s="88">
        <v>0</v>
      </c>
      <c r="J40" s="95"/>
      <c r="K40" s="179"/>
      <c r="L40" s="88">
        <v>0</v>
      </c>
      <c r="M40" s="88">
        <v>0</v>
      </c>
      <c r="N40" s="98"/>
      <c r="O40" s="98"/>
    </row>
    <row r="41" ht="16.2" customHeight="1" spans="1:16">
      <c r="A41" s="49"/>
      <c r="B41" s="90" t="s">
        <v>204</v>
      </c>
      <c r="C41" s="101" t="s">
        <v>205</v>
      </c>
      <c r="D41" s="102" t="s">
        <v>206</v>
      </c>
      <c r="E41" s="103">
        <v>512.054062</v>
      </c>
      <c r="F41" s="94">
        <v>11.1243550293287</v>
      </c>
      <c r="G41" s="94"/>
      <c r="H41" s="103">
        <v>536.482005833334</v>
      </c>
      <c r="I41" s="104">
        <v>10.6339347043277</v>
      </c>
      <c r="J41" s="95">
        <f>SUM(J32:J40)</f>
        <v>524.40105</v>
      </c>
      <c r="K41" s="182">
        <v>12.311906886108</v>
      </c>
      <c r="L41" s="88">
        <v>1.18755185677934</v>
      </c>
      <c r="M41" s="88">
        <v>-0.490420325001001</v>
      </c>
      <c r="N41" s="98"/>
      <c r="O41" s="50"/>
    </row>
    <row r="42" ht="15.6" customHeight="1" spans="1:16">
      <c r="A42" s="89" t="s">
        <v>144</v>
      </c>
      <c r="B42" s="90">
        <v>5001010205</v>
      </c>
      <c r="C42" s="91" t="s">
        <v>207</v>
      </c>
      <c r="D42" s="92" t="s">
        <v>208</v>
      </c>
      <c r="E42" s="100">
        <v>6.31439</v>
      </c>
      <c r="F42" s="94">
        <v>0.137179882685205</v>
      </c>
      <c r="G42" s="94"/>
      <c r="H42" s="87">
        <v>9.00708146779081</v>
      </c>
      <c r="I42" s="88">
        <v>0.178534816011711</v>
      </c>
      <c r="J42" s="95">
        <v>6.3086</v>
      </c>
      <c r="K42" s="179">
        <v>0.148113539783533</v>
      </c>
      <c r="L42" s="88">
        <v>0.010933657098328</v>
      </c>
      <c r="M42" s="88">
        <v>0.041354933326506</v>
      </c>
      <c r="N42" s="98"/>
      <c r="O42" s="98"/>
    </row>
    <row r="43" ht="23.1" customHeight="1" spans="1:16">
      <c r="A43" s="97"/>
      <c r="B43" s="90">
        <v>6666010380</v>
      </c>
      <c r="C43" s="91" t="s">
        <v>209</v>
      </c>
      <c r="D43" s="92" t="s">
        <v>210</v>
      </c>
      <c r="E43" s="100">
        <v>-1.5004</v>
      </c>
      <c r="F43" s="94">
        <v>-0.0325961329567673</v>
      </c>
      <c r="G43" s="94"/>
      <c r="H43" s="87">
        <v>-23.5028483525762</v>
      </c>
      <c r="I43" s="88">
        <v>-0.465864189347397</v>
      </c>
      <c r="J43" s="95">
        <v>-1.58476</v>
      </c>
      <c r="K43" s="179">
        <v>-0.0372070528021036</v>
      </c>
      <c r="L43" s="88">
        <v>-0.00461091984533631</v>
      </c>
      <c r="M43" s="88">
        <v>-0.43326805639063</v>
      </c>
      <c r="N43" s="98"/>
      <c r="O43" s="98"/>
    </row>
    <row r="44" ht="23.1" customHeight="1" spans="1:16">
      <c r="A44" s="97"/>
      <c r="B44" s="90">
        <v>6666010019</v>
      </c>
      <c r="C44" s="91" t="s">
        <v>211</v>
      </c>
      <c r="D44" s="92"/>
      <c r="E44" s="100">
        <v>50.47935</v>
      </c>
      <c r="F44" s="94">
        <v>1.09666195959157</v>
      </c>
      <c r="G44" s="94"/>
      <c r="H44" s="87">
        <v>93.4484702283295</v>
      </c>
      <c r="I44" s="88">
        <v>1.8522987161215</v>
      </c>
      <c r="J44" s="95">
        <v>53.75998</v>
      </c>
      <c r="K44" s="179">
        <v>1.26217876176837</v>
      </c>
      <c r="L44" s="88">
        <v>0.1655168021768</v>
      </c>
      <c r="M44" s="88">
        <v>0.75563675652993</v>
      </c>
      <c r="N44" s="50"/>
      <c r="O44" s="50"/>
    </row>
    <row r="45" ht="26.1" customHeight="1" spans="1:16">
      <c r="A45" s="97"/>
      <c r="B45" s="90">
        <v>6666010183</v>
      </c>
      <c r="C45" s="91" t="s">
        <v>213</v>
      </c>
      <c r="D45" s="92" t="s">
        <v>214</v>
      </c>
      <c r="E45" s="100">
        <v>18.85745</v>
      </c>
      <c r="F45" s="94">
        <v>0.409677384314577</v>
      </c>
      <c r="G45" s="94"/>
      <c r="H45" s="87">
        <v>0</v>
      </c>
      <c r="I45" s="88">
        <v>0</v>
      </c>
      <c r="J45" s="95">
        <v>13.3775</v>
      </c>
      <c r="K45" s="179">
        <v>0.314077430563708</v>
      </c>
      <c r="L45" s="88">
        <v>-0.095599953750869</v>
      </c>
      <c r="M45" s="88">
        <v>-0.409677384314577</v>
      </c>
      <c r="N45" s="98"/>
      <c r="O45" s="50"/>
    </row>
    <row r="46" ht="31.2" customHeight="1" spans="1:16">
      <c r="A46" s="97"/>
      <c r="B46" s="90">
        <v>6666010229</v>
      </c>
      <c r="C46" s="91" t="s">
        <v>215</v>
      </c>
      <c r="D46" s="92" t="s">
        <v>216</v>
      </c>
      <c r="E46" s="312">
        <v>-40.04254</v>
      </c>
      <c r="F46" s="313">
        <v>-0.869922659135346</v>
      </c>
      <c r="G46" s="313"/>
      <c r="H46" s="314">
        <v>8.99552979444646</v>
      </c>
      <c r="I46" s="315">
        <v>0.178305843299236</v>
      </c>
      <c r="J46" s="315">
        <v>107.23839</v>
      </c>
      <c r="K46" s="316">
        <v>2.51774681285657</v>
      </c>
      <c r="L46" s="315">
        <v>3.38766947199192</v>
      </c>
      <c r="M46" s="88">
        <v>1.04822850243458</v>
      </c>
      <c r="N46" s="317" t="s">
        <v>539</v>
      </c>
      <c r="O46" s="155"/>
      <c r="P46" t="s">
        <v>540</v>
      </c>
    </row>
    <row r="47" ht="33.9" customHeight="1" spans="1:16">
      <c r="A47" s="97"/>
      <c r="B47" s="90">
        <v>6666010188</v>
      </c>
      <c r="C47" s="91" t="s">
        <v>217</v>
      </c>
      <c r="D47" s="92" t="s">
        <v>218</v>
      </c>
      <c r="E47" s="108">
        <v>309.36539</v>
      </c>
      <c r="F47" s="94">
        <v>6.72095133608516</v>
      </c>
      <c r="G47" s="94"/>
      <c r="H47" s="109">
        <v>436.367070150256</v>
      </c>
      <c r="I47" s="88">
        <v>8.64949593954918</v>
      </c>
      <c r="J47" s="95">
        <v>277.99859</v>
      </c>
      <c r="K47" s="179">
        <v>6.52686098654709</v>
      </c>
      <c r="L47" s="88">
        <v>-0.194090349538075</v>
      </c>
      <c r="M47" s="88">
        <v>1.92854460346402</v>
      </c>
      <c r="N47" s="111"/>
      <c r="O47" s="111"/>
    </row>
    <row r="48" ht="15.6" customHeight="1" spans="1:16">
      <c r="A48" s="97"/>
      <c r="B48" s="90">
        <v>5102040406</v>
      </c>
      <c r="C48" s="91" t="s">
        <v>220</v>
      </c>
      <c r="D48" s="92" t="s">
        <v>221</v>
      </c>
      <c r="E48" s="100">
        <v>0</v>
      </c>
      <c r="F48" s="94">
        <v>0</v>
      </c>
      <c r="G48" s="94"/>
      <c r="H48" s="87">
        <v>0</v>
      </c>
      <c r="I48" s="88">
        <v>0</v>
      </c>
      <c r="J48" s="95">
        <v>0</v>
      </c>
      <c r="K48" s="179">
        <v>0</v>
      </c>
      <c r="L48" s="88">
        <v>0</v>
      </c>
      <c r="M48" s="88">
        <v>0</v>
      </c>
      <c r="N48" s="98"/>
      <c r="O48" s="98"/>
    </row>
    <row r="49" ht="15.6" customHeight="1" spans="1:15">
      <c r="A49" s="97"/>
      <c r="B49" s="90">
        <v>6666010115</v>
      </c>
      <c r="C49" s="91" t="s">
        <v>222</v>
      </c>
      <c r="D49" s="92" t="s">
        <v>223</v>
      </c>
      <c r="E49" s="100">
        <v>-0.08295</v>
      </c>
      <c r="F49" s="94">
        <v>-0.00180208559635021</v>
      </c>
      <c r="G49" s="94"/>
      <c r="H49" s="87">
        <v>0</v>
      </c>
      <c r="I49" s="88">
        <v>0</v>
      </c>
      <c r="J49" s="95">
        <v>0.68853</v>
      </c>
      <c r="K49" s="179">
        <v>0.0161653323316038</v>
      </c>
      <c r="L49" s="88">
        <v>0.017967417927954</v>
      </c>
      <c r="M49" s="88">
        <v>0.00180208559635021</v>
      </c>
      <c r="N49" s="98"/>
      <c r="O49" s="98"/>
    </row>
    <row r="50" ht="16.2" customHeight="1" spans="1:15">
      <c r="A50" s="49"/>
      <c r="B50" s="90" t="s">
        <v>224</v>
      </c>
      <c r="C50" s="101" t="s">
        <v>225</v>
      </c>
      <c r="D50" s="102" t="s">
        <v>226</v>
      </c>
      <c r="E50" s="103">
        <v>343.39069</v>
      </c>
      <c r="F50" s="94">
        <v>7.46014968498805</v>
      </c>
      <c r="G50" s="94"/>
      <c r="H50" s="103">
        <v>524.315303288247</v>
      </c>
      <c r="I50" s="104">
        <v>10.3927711256342</v>
      </c>
      <c r="J50" s="95">
        <f>SUM(J42:J49)</f>
        <v>457.78683</v>
      </c>
      <c r="K50" s="182">
        <v>10.7479358110488</v>
      </c>
      <c r="L50" s="88">
        <v>3.28778612606072</v>
      </c>
      <c r="M50" s="88">
        <v>2.93262144064615</v>
      </c>
      <c r="N50" s="98"/>
      <c r="O50" s="98"/>
    </row>
    <row r="51" ht="15.6" customHeight="1" spans="1:15">
      <c r="A51" s="89" t="s">
        <v>159</v>
      </c>
      <c r="B51" s="90">
        <v>8701530201</v>
      </c>
      <c r="C51" s="91" t="s">
        <v>227</v>
      </c>
      <c r="D51" s="92" t="s">
        <v>228</v>
      </c>
      <c r="E51" s="100">
        <v>0</v>
      </c>
      <c r="F51" s="94">
        <v>0</v>
      </c>
      <c r="G51" s="94"/>
      <c r="H51" s="87">
        <v>0</v>
      </c>
      <c r="I51" s="88">
        <v>0</v>
      </c>
      <c r="J51" s="95">
        <v>0</v>
      </c>
      <c r="K51" s="179">
        <v>0</v>
      </c>
      <c r="L51" s="88">
        <v>0</v>
      </c>
      <c r="M51" s="88">
        <v>0</v>
      </c>
      <c r="N51" s="98"/>
      <c r="O51" s="98"/>
    </row>
    <row r="52" ht="15.6" customHeight="1" spans="1:15">
      <c r="A52" s="97"/>
      <c r="B52" s="90">
        <v>6666050309</v>
      </c>
      <c r="C52" s="91" t="s">
        <v>229</v>
      </c>
      <c r="D52" s="92" t="s">
        <v>230</v>
      </c>
      <c r="E52" s="100">
        <v>15.19826</v>
      </c>
      <c r="F52" s="94">
        <v>0.330181620682164</v>
      </c>
      <c r="G52" s="94"/>
      <c r="H52" s="87">
        <v>27.4455487766721</v>
      </c>
      <c r="I52" s="88">
        <v>0.544014841955839</v>
      </c>
      <c r="J52" s="95">
        <v>6.05671</v>
      </c>
      <c r="K52" s="179">
        <v>0.14219965722067</v>
      </c>
      <c r="L52" s="88">
        <v>-0.187981963461494</v>
      </c>
      <c r="M52" s="88">
        <v>0.213833221273675</v>
      </c>
      <c r="N52" s="98"/>
      <c r="O52" s="98"/>
    </row>
    <row r="53" ht="15.6" customHeight="1" spans="1:15">
      <c r="A53" s="97"/>
      <c r="B53" s="90">
        <v>6666050308</v>
      </c>
      <c r="C53" s="91" t="s">
        <v>232</v>
      </c>
      <c r="D53" s="92" t="s">
        <v>233</v>
      </c>
      <c r="E53" s="100">
        <v>7.13567</v>
      </c>
      <c r="F53" s="94">
        <v>0.155022159461221</v>
      </c>
      <c r="G53" s="94"/>
      <c r="H53" s="87">
        <v>0</v>
      </c>
      <c r="I53" s="88">
        <v>0</v>
      </c>
      <c r="J53" s="95">
        <v>7.72351</v>
      </c>
      <c r="K53" s="179">
        <v>0.181332848120583</v>
      </c>
      <c r="L53" s="88">
        <v>0.026310688659362</v>
      </c>
      <c r="M53" s="88">
        <v>-0.155022159461221</v>
      </c>
      <c r="N53" s="98"/>
      <c r="O53" s="50"/>
    </row>
    <row r="54" ht="15.6" customHeight="1" spans="1:15">
      <c r="A54" s="97"/>
      <c r="B54" s="90">
        <v>6666050306</v>
      </c>
      <c r="C54" s="91" t="s">
        <v>234</v>
      </c>
      <c r="D54" s="92" t="s">
        <v>235</v>
      </c>
      <c r="E54" s="100">
        <v>0.25906</v>
      </c>
      <c r="F54" s="94">
        <v>0.00562806865087986</v>
      </c>
      <c r="G54" s="94"/>
      <c r="H54" s="87">
        <v>0</v>
      </c>
      <c r="I54" s="88">
        <v>0</v>
      </c>
      <c r="J54" s="95">
        <v>0.55747</v>
      </c>
      <c r="K54" s="179">
        <v>0.0130883008945132</v>
      </c>
      <c r="L54" s="88">
        <v>0.00746023224363334</v>
      </c>
      <c r="M54" s="88">
        <v>-0.00562806865087986</v>
      </c>
      <c r="N54" s="98"/>
      <c r="O54" s="98"/>
    </row>
    <row r="55" ht="16.2" customHeight="1" spans="1:15">
      <c r="A55" s="49"/>
      <c r="B55" s="90" t="s">
        <v>224</v>
      </c>
      <c r="C55" s="101" t="s">
        <v>236</v>
      </c>
      <c r="D55" s="102" t="s">
        <v>237</v>
      </c>
      <c r="E55" s="103">
        <v>22.59299</v>
      </c>
      <c r="F55" s="94">
        <v>0.490831848794265</v>
      </c>
      <c r="G55" s="94"/>
      <c r="H55" s="103">
        <v>27.4455487766721</v>
      </c>
      <c r="I55" s="104">
        <v>0.544014841955839</v>
      </c>
      <c r="J55" s="95">
        <f>SUM(J51:J54)</f>
        <v>14.33769</v>
      </c>
      <c r="K55" s="179">
        <v>0.336620806235766</v>
      </c>
      <c r="L55" s="88">
        <v>-0.154211042558499</v>
      </c>
      <c r="M55" s="88">
        <v>0.053182993161574</v>
      </c>
      <c r="N55" s="98"/>
      <c r="O55" s="98"/>
    </row>
    <row r="56" ht="15.6" customHeight="1" spans="1:15">
      <c r="A56" s="89" t="s">
        <v>238</v>
      </c>
      <c r="B56" s="90">
        <v>5102010151</v>
      </c>
      <c r="C56" s="91" t="s">
        <v>239</v>
      </c>
      <c r="D56" s="92" t="s">
        <v>240</v>
      </c>
      <c r="E56" s="100">
        <v>0</v>
      </c>
      <c r="F56" s="94">
        <v>0</v>
      </c>
      <c r="G56" s="94"/>
      <c r="H56" s="87">
        <v>0</v>
      </c>
      <c r="I56" s="88">
        <v>0</v>
      </c>
      <c r="J56" s="95">
        <v>0</v>
      </c>
      <c r="K56" s="179">
        <v>0</v>
      </c>
      <c r="L56" s="88">
        <v>0</v>
      </c>
      <c r="M56" s="88">
        <v>0</v>
      </c>
      <c r="N56" s="98"/>
      <c r="O56" s="98"/>
    </row>
    <row r="57" ht="15.6" customHeight="1" spans="1:15">
      <c r="A57" s="97"/>
      <c r="B57" s="90">
        <v>5001010200</v>
      </c>
      <c r="C57" s="91" t="s">
        <v>241</v>
      </c>
      <c r="D57" s="92" t="s">
        <v>242</v>
      </c>
      <c r="E57" s="100">
        <v>0</v>
      </c>
      <c r="F57" s="94">
        <v>0</v>
      </c>
      <c r="G57" s="94"/>
      <c r="H57" s="87">
        <v>0</v>
      </c>
      <c r="I57" s="88">
        <v>0</v>
      </c>
      <c r="J57" s="95">
        <v>0.00046</v>
      </c>
      <c r="K57" s="179">
        <v>1.07998966966403e-5</v>
      </c>
      <c r="L57" s="88">
        <v>1.07998966966403e-5</v>
      </c>
      <c r="M57" s="88">
        <v>0</v>
      </c>
      <c r="N57" s="98"/>
      <c r="O57" s="98"/>
    </row>
    <row r="58" ht="15.6" customHeight="1" spans="1:15">
      <c r="A58" s="97"/>
      <c r="B58" s="90">
        <v>5001010201</v>
      </c>
      <c r="C58" s="91" t="s">
        <v>243</v>
      </c>
      <c r="D58" s="92" t="s">
        <v>244</v>
      </c>
      <c r="E58" s="100">
        <v>0</v>
      </c>
      <c r="F58" s="94">
        <v>0</v>
      </c>
      <c r="G58" s="94"/>
      <c r="H58" s="87">
        <v>0</v>
      </c>
      <c r="I58" s="88">
        <v>0</v>
      </c>
      <c r="J58" s="95">
        <v>0</v>
      </c>
      <c r="K58" s="179">
        <v>0</v>
      </c>
      <c r="L58" s="88">
        <v>0</v>
      </c>
      <c r="M58" s="88">
        <v>0</v>
      </c>
      <c r="N58" s="98"/>
      <c r="O58" s="98"/>
    </row>
    <row r="59" ht="15.6" customHeight="1" spans="1:15">
      <c r="A59" s="97"/>
      <c r="B59" s="90">
        <v>5207000011</v>
      </c>
      <c r="C59" s="91" t="s">
        <v>245</v>
      </c>
      <c r="D59" s="92" t="s">
        <v>246</v>
      </c>
      <c r="E59" s="100">
        <v>0</v>
      </c>
      <c r="F59" s="94">
        <v>0</v>
      </c>
      <c r="G59" s="94"/>
      <c r="H59" s="87">
        <v>0</v>
      </c>
      <c r="I59" s="88">
        <v>0</v>
      </c>
      <c r="J59" s="95">
        <v>0</v>
      </c>
      <c r="K59" s="179">
        <v>0</v>
      </c>
      <c r="L59" s="88">
        <v>0</v>
      </c>
      <c r="M59" s="88">
        <v>0</v>
      </c>
      <c r="N59" s="98"/>
      <c r="O59" s="98"/>
    </row>
    <row r="60" ht="15.6" customHeight="1" spans="1:15">
      <c r="A60" s="97"/>
      <c r="B60" s="90">
        <v>5207000012</v>
      </c>
      <c r="C60" s="91" t="s">
        <v>247</v>
      </c>
      <c r="D60" s="92" t="s">
        <v>248</v>
      </c>
      <c r="E60" s="100">
        <v>0</v>
      </c>
      <c r="F60" s="94">
        <v>0</v>
      </c>
      <c r="G60" s="94"/>
      <c r="H60" s="87">
        <v>0</v>
      </c>
      <c r="I60" s="88">
        <v>0</v>
      </c>
      <c r="J60" s="95">
        <v>0</v>
      </c>
      <c r="K60" s="179">
        <v>0</v>
      </c>
      <c r="L60" s="88">
        <v>0</v>
      </c>
      <c r="M60" s="88">
        <v>0</v>
      </c>
      <c r="N60" s="98"/>
      <c r="O60" s="98"/>
    </row>
    <row r="61" ht="15.6" customHeight="1" spans="1:15">
      <c r="A61" s="97"/>
      <c r="B61" s="90">
        <v>5207000022</v>
      </c>
      <c r="C61" s="91" t="s">
        <v>249</v>
      </c>
      <c r="D61" s="92" t="s">
        <v>250</v>
      </c>
      <c r="E61" s="100">
        <v>0</v>
      </c>
      <c r="F61" s="94">
        <v>0</v>
      </c>
      <c r="G61" s="94"/>
      <c r="H61" s="87">
        <v>0</v>
      </c>
      <c r="I61" s="88">
        <v>0</v>
      </c>
      <c r="J61" s="95">
        <v>0</v>
      </c>
      <c r="K61" s="179">
        <v>0</v>
      </c>
      <c r="L61" s="88">
        <v>0</v>
      </c>
      <c r="M61" s="88">
        <v>0</v>
      </c>
      <c r="N61" s="98"/>
      <c r="O61" s="98"/>
    </row>
    <row r="62" ht="15.6" customHeight="1" spans="1:15">
      <c r="A62" s="97"/>
      <c r="B62" s="90">
        <v>5301060000</v>
      </c>
      <c r="C62" s="91" t="s">
        <v>251</v>
      </c>
      <c r="D62" s="92" t="s">
        <v>252</v>
      </c>
      <c r="E62" s="100">
        <v>0</v>
      </c>
      <c r="F62" s="94">
        <v>0</v>
      </c>
      <c r="G62" s="94"/>
      <c r="H62" s="87">
        <v>0</v>
      </c>
      <c r="I62" s="88">
        <v>0</v>
      </c>
      <c r="J62" s="95">
        <v>0</v>
      </c>
      <c r="K62" s="179">
        <v>0</v>
      </c>
      <c r="L62" s="88">
        <v>0</v>
      </c>
      <c r="M62" s="88">
        <v>0</v>
      </c>
      <c r="N62" s="98"/>
      <c r="O62" s="98"/>
    </row>
    <row r="63" ht="15.6" customHeight="1" spans="1:15">
      <c r="A63" s="97"/>
      <c r="B63" s="90">
        <v>5301999999</v>
      </c>
      <c r="C63" s="91" t="s">
        <v>253</v>
      </c>
      <c r="D63" s="92" t="s">
        <v>254</v>
      </c>
      <c r="E63" s="100">
        <v>0</v>
      </c>
      <c r="F63" s="94">
        <v>0</v>
      </c>
      <c r="G63" s="94"/>
      <c r="H63" s="87">
        <v>0</v>
      </c>
      <c r="I63" s="88">
        <v>0</v>
      </c>
      <c r="J63" s="95">
        <v>-0.00545</v>
      </c>
      <c r="K63" s="179">
        <v>-0.00012795529781889</v>
      </c>
      <c r="L63" s="88">
        <v>-0.00012795529781889</v>
      </c>
      <c r="M63" s="88">
        <v>0</v>
      </c>
      <c r="N63" s="98"/>
      <c r="O63" s="98"/>
    </row>
    <row r="64" ht="15.6" customHeight="1" spans="1:15">
      <c r="A64" s="97"/>
      <c r="B64" s="90">
        <v>5405030000</v>
      </c>
      <c r="C64" s="91" t="s">
        <v>255</v>
      </c>
      <c r="D64" s="92" t="s">
        <v>256</v>
      </c>
      <c r="E64" s="100">
        <v>0.01341</v>
      </c>
      <c r="F64" s="94">
        <v>0.000291331740169455</v>
      </c>
      <c r="G64" s="94"/>
      <c r="H64" s="87">
        <v>0</v>
      </c>
      <c r="I64" s="88">
        <v>0</v>
      </c>
      <c r="J64" s="95">
        <v>0</v>
      </c>
      <c r="K64" s="179">
        <v>0</v>
      </c>
      <c r="L64" s="88">
        <v>-0.000291331740169455</v>
      </c>
      <c r="M64" s="88">
        <v>-0.000291331740169455</v>
      </c>
      <c r="N64" s="98"/>
      <c r="O64" s="98"/>
    </row>
    <row r="65" ht="15.6" customHeight="1" spans="1:15">
      <c r="A65" s="97"/>
      <c r="B65" s="90">
        <v>5601050000</v>
      </c>
      <c r="C65" s="91" t="s">
        <v>257</v>
      </c>
      <c r="D65" s="92" t="s">
        <v>258</v>
      </c>
      <c r="E65" s="100">
        <v>0</v>
      </c>
      <c r="F65" s="94">
        <v>0</v>
      </c>
      <c r="G65" s="94"/>
      <c r="H65" s="87">
        <v>0</v>
      </c>
      <c r="I65" s="88">
        <v>0</v>
      </c>
      <c r="J65" s="95">
        <v>0</v>
      </c>
      <c r="K65" s="179">
        <v>0</v>
      </c>
      <c r="L65" s="88">
        <v>0</v>
      </c>
      <c r="M65" s="88">
        <v>0</v>
      </c>
      <c r="N65" s="98"/>
      <c r="O65" s="98"/>
    </row>
    <row r="66" ht="15.6" customHeight="1" spans="1:15">
      <c r="A66" s="97"/>
      <c r="B66" s="90">
        <v>5601050100</v>
      </c>
      <c r="C66" s="91" t="s">
        <v>259</v>
      </c>
      <c r="D66" s="92" t="s">
        <v>260</v>
      </c>
      <c r="E66" s="100">
        <v>0</v>
      </c>
      <c r="F66" s="94">
        <v>0</v>
      </c>
      <c r="G66" s="94"/>
      <c r="H66" s="87">
        <v>0</v>
      </c>
      <c r="I66" s="88">
        <v>0</v>
      </c>
      <c r="J66" s="95">
        <v>0</v>
      </c>
      <c r="K66" s="179">
        <v>0</v>
      </c>
      <c r="L66" s="88">
        <v>0</v>
      </c>
      <c r="M66" s="88">
        <v>0</v>
      </c>
      <c r="N66" s="98"/>
      <c r="O66" s="98"/>
    </row>
    <row r="67" ht="15.6" customHeight="1" spans="1:15">
      <c r="A67" s="97"/>
      <c r="B67" s="90">
        <v>5102040893</v>
      </c>
      <c r="C67" s="91" t="s">
        <v>261</v>
      </c>
      <c r="D67" s="92" t="s">
        <v>262</v>
      </c>
      <c r="E67" s="100">
        <v>0</v>
      </c>
      <c r="F67" s="94">
        <v>0</v>
      </c>
      <c r="G67" s="94"/>
      <c r="H67" s="87"/>
      <c r="I67" s="88">
        <v>0</v>
      </c>
      <c r="J67" s="95">
        <v>0</v>
      </c>
      <c r="K67" s="179">
        <v>0</v>
      </c>
      <c r="L67" s="88">
        <v>0</v>
      </c>
      <c r="M67" s="88">
        <v>0</v>
      </c>
      <c r="N67" s="98"/>
      <c r="O67" s="98"/>
    </row>
    <row r="68" ht="15.6" customHeight="1" spans="1:15">
      <c r="A68" s="97"/>
      <c r="B68" s="90">
        <v>5801000041</v>
      </c>
      <c r="C68" s="91" t="s">
        <v>263</v>
      </c>
      <c r="D68" s="92" t="s">
        <v>264</v>
      </c>
      <c r="E68" s="100">
        <v>0</v>
      </c>
      <c r="F68" s="94">
        <v>0</v>
      </c>
      <c r="G68" s="94"/>
      <c r="H68" s="87">
        <v>0</v>
      </c>
      <c r="I68" s="88">
        <v>0</v>
      </c>
      <c r="J68" s="95">
        <v>0</v>
      </c>
      <c r="K68" s="179">
        <v>0</v>
      </c>
      <c r="L68" s="88">
        <v>0</v>
      </c>
      <c r="M68" s="88">
        <v>0</v>
      </c>
      <c r="N68" s="98"/>
      <c r="O68" s="98"/>
    </row>
    <row r="69" ht="15.6" customHeight="1" spans="1:15">
      <c r="A69" s="97"/>
      <c r="B69" s="90">
        <v>6666010322</v>
      </c>
      <c r="C69" s="91" t="s">
        <v>265</v>
      </c>
      <c r="D69" s="92" t="s">
        <v>266</v>
      </c>
      <c r="E69" s="100">
        <v>0.51196</v>
      </c>
      <c r="F69" s="94">
        <v>0.0111223115359548</v>
      </c>
      <c r="G69" s="94"/>
      <c r="H69" s="87">
        <v>1.98960256617697</v>
      </c>
      <c r="I69" s="88">
        <v>0.0394371172681263</v>
      </c>
      <c r="J69" s="95">
        <v>0.36786</v>
      </c>
      <c r="K69" s="179">
        <v>0.00863663043223065</v>
      </c>
      <c r="L69" s="88">
        <v>-0.00248568110372415</v>
      </c>
      <c r="M69" s="88">
        <v>0.0283148057321715</v>
      </c>
      <c r="N69" s="98"/>
      <c r="O69" s="98"/>
    </row>
    <row r="70" ht="15.6" customHeight="1" spans="1:15">
      <c r="A70" s="97"/>
      <c r="B70" s="90">
        <v>6666020101</v>
      </c>
      <c r="C70" s="91" t="s">
        <v>267</v>
      </c>
      <c r="D70" s="92" t="s">
        <v>268</v>
      </c>
      <c r="E70" s="100">
        <v>6.83876</v>
      </c>
      <c r="F70" s="94">
        <v>0.148571800999348</v>
      </c>
      <c r="G70" s="94"/>
      <c r="H70" s="87">
        <v>4.61777985397813</v>
      </c>
      <c r="I70" s="88">
        <v>0.0915318107825199</v>
      </c>
      <c r="J70" s="95">
        <v>4.61778</v>
      </c>
      <c r="K70" s="179">
        <v>0.108416406451764</v>
      </c>
      <c r="L70" s="88">
        <v>-0.040155394547584</v>
      </c>
      <c r="M70" s="88">
        <v>-0.0570399902168281</v>
      </c>
      <c r="N70" s="98"/>
      <c r="O70" s="98"/>
    </row>
    <row r="71" ht="15.6" customHeight="1" spans="1:15">
      <c r="A71" s="97"/>
      <c r="B71" s="90">
        <v>6666020201</v>
      </c>
      <c r="C71" s="91" t="s">
        <v>269</v>
      </c>
      <c r="D71" s="92" t="s">
        <v>270</v>
      </c>
      <c r="E71" s="100">
        <v>0.3025</v>
      </c>
      <c r="F71" s="94">
        <v>0.00657180099934825</v>
      </c>
      <c r="G71" s="94"/>
      <c r="H71" s="87">
        <v>2.50844574471602</v>
      </c>
      <c r="I71" s="88">
        <v>0.0497214220954612</v>
      </c>
      <c r="J71" s="95">
        <v>0</v>
      </c>
      <c r="K71" s="179">
        <v>0</v>
      </c>
      <c r="L71" s="88">
        <v>-0.00657180099934825</v>
      </c>
      <c r="M71" s="88">
        <v>0.043149621096113</v>
      </c>
      <c r="N71" s="98"/>
      <c r="O71" s="98"/>
    </row>
    <row r="72" ht="15.6" customHeight="1" spans="1:15">
      <c r="A72" s="97"/>
      <c r="B72" s="90">
        <v>6666020202</v>
      </c>
      <c r="C72" s="91" t="s">
        <v>271</v>
      </c>
      <c r="D72" s="92" t="s">
        <v>272</v>
      </c>
      <c r="E72" s="100">
        <v>0</v>
      </c>
      <c r="F72" s="94">
        <v>0</v>
      </c>
      <c r="G72" s="94"/>
      <c r="H72" s="87">
        <v>0</v>
      </c>
      <c r="I72" s="88">
        <v>0</v>
      </c>
      <c r="J72" s="95">
        <v>0</v>
      </c>
      <c r="K72" s="179">
        <v>0</v>
      </c>
      <c r="L72" s="88">
        <v>0</v>
      </c>
      <c r="M72" s="88">
        <v>0</v>
      </c>
      <c r="N72" s="98"/>
      <c r="O72" s="98"/>
    </row>
    <row r="73" ht="15.6" customHeight="1" spans="1:15">
      <c r="A73" s="97"/>
      <c r="B73" s="90">
        <v>6666020204</v>
      </c>
      <c r="C73" s="91" t="s">
        <v>273</v>
      </c>
      <c r="D73" s="92" t="s">
        <v>274</v>
      </c>
      <c r="E73" s="100">
        <v>0.02007</v>
      </c>
      <c r="F73" s="94">
        <v>0.000436019986965023</v>
      </c>
      <c r="G73" s="94"/>
      <c r="H73" s="87">
        <v>0</v>
      </c>
      <c r="I73" s="88">
        <v>0</v>
      </c>
      <c r="J73" s="95">
        <v>2.50844</v>
      </c>
      <c r="K73" s="179">
        <v>0.0588932453689573</v>
      </c>
      <c r="L73" s="88">
        <v>0.0584572253819923</v>
      </c>
      <c r="M73" s="88">
        <v>-0.000436019986965023</v>
      </c>
      <c r="N73" s="98"/>
      <c r="O73" s="98"/>
    </row>
    <row r="74" ht="15.6" customHeight="1" spans="1:15">
      <c r="A74" s="97"/>
      <c r="B74" s="90">
        <v>6666020205</v>
      </c>
      <c r="C74" s="91" t="s">
        <v>275</v>
      </c>
      <c r="D74" s="92" t="s">
        <v>276</v>
      </c>
      <c r="E74" s="100">
        <v>0</v>
      </c>
      <c r="F74" s="94">
        <v>0</v>
      </c>
      <c r="G74" s="94"/>
      <c r="H74" s="87">
        <v>0</v>
      </c>
      <c r="I74" s="88">
        <v>0</v>
      </c>
      <c r="J74" s="95">
        <v>0</v>
      </c>
      <c r="K74" s="179">
        <v>0</v>
      </c>
      <c r="L74" s="88">
        <v>0</v>
      </c>
      <c r="M74" s="88">
        <v>0</v>
      </c>
      <c r="N74" s="98"/>
      <c r="O74" s="98"/>
    </row>
    <row r="75" ht="15.6" customHeight="1" spans="1:15">
      <c r="A75" s="97"/>
      <c r="B75" s="90">
        <v>6666020301</v>
      </c>
      <c r="C75" s="91" t="s">
        <v>277</v>
      </c>
      <c r="D75" s="92" t="s">
        <v>278</v>
      </c>
      <c r="E75" s="100">
        <v>1.18363</v>
      </c>
      <c r="F75" s="94">
        <v>0.0257143167499457</v>
      </c>
      <c r="G75" s="94"/>
      <c r="H75" s="87">
        <v>0.371818985427487</v>
      </c>
      <c r="I75" s="88">
        <v>0.00737004926516327</v>
      </c>
      <c r="J75" s="95">
        <v>0.02628</v>
      </c>
      <c r="K75" s="179">
        <v>0.000617002793886319</v>
      </c>
      <c r="L75" s="88">
        <v>-0.0250973139560594</v>
      </c>
      <c r="M75" s="88">
        <v>-0.0183442674847824</v>
      </c>
      <c r="N75" s="98"/>
      <c r="O75" s="98"/>
    </row>
    <row r="76" ht="15.6" customHeight="1" spans="1:15">
      <c r="A76" s="97"/>
      <c r="B76" s="90">
        <v>6666020302</v>
      </c>
      <c r="C76" s="91" t="s">
        <v>279</v>
      </c>
      <c r="D76" s="92" t="s">
        <v>280</v>
      </c>
      <c r="E76" s="100">
        <v>0</v>
      </c>
      <c r="F76" s="94">
        <v>0</v>
      </c>
      <c r="G76" s="94"/>
      <c r="H76" s="87">
        <v>0.042403265441747</v>
      </c>
      <c r="I76" s="88">
        <v>0.000840500801620357</v>
      </c>
      <c r="J76" s="95">
        <v>0</v>
      </c>
      <c r="K76" s="179">
        <v>0</v>
      </c>
      <c r="L76" s="88">
        <v>0</v>
      </c>
      <c r="M76" s="88">
        <v>0.000840500801620357</v>
      </c>
      <c r="N76" s="98"/>
      <c r="O76" s="98"/>
    </row>
    <row r="77" ht="15.6" customHeight="1" spans="1:15">
      <c r="A77" s="97"/>
      <c r="B77" s="90" t="s">
        <v>281</v>
      </c>
      <c r="C77" s="91" t="s">
        <v>282</v>
      </c>
      <c r="D77" s="92" t="s">
        <v>283</v>
      </c>
      <c r="E77" s="88"/>
      <c r="F77" s="94">
        <v>0</v>
      </c>
      <c r="G77" s="94"/>
      <c r="H77" s="87"/>
      <c r="I77" s="88">
        <v>0</v>
      </c>
      <c r="J77" s="95">
        <v>0</v>
      </c>
      <c r="K77" s="179">
        <v>0</v>
      </c>
      <c r="L77" s="88">
        <v>0</v>
      </c>
      <c r="M77" s="88">
        <v>0</v>
      </c>
      <c r="N77" s="98"/>
      <c r="O77" s="98"/>
    </row>
    <row r="78" ht="15.6" customHeight="1" spans="1:15">
      <c r="A78" s="97"/>
      <c r="B78" s="90">
        <v>6666020405</v>
      </c>
      <c r="C78" s="91" t="s">
        <v>284</v>
      </c>
      <c r="D78" s="92" t="s">
        <v>285</v>
      </c>
      <c r="E78" s="100">
        <v>0</v>
      </c>
      <c r="F78" s="94">
        <v>0</v>
      </c>
      <c r="G78" s="94"/>
      <c r="H78" s="87">
        <v>0</v>
      </c>
      <c r="I78" s="88">
        <v>0</v>
      </c>
      <c r="J78" s="95">
        <v>0</v>
      </c>
      <c r="K78" s="179">
        <v>0</v>
      </c>
      <c r="L78" s="88">
        <v>0</v>
      </c>
      <c r="M78" s="88">
        <v>0</v>
      </c>
      <c r="N78" s="98"/>
      <c r="O78" s="98"/>
    </row>
    <row r="79" ht="15.6" customHeight="1" spans="1:15">
      <c r="A79" s="97"/>
      <c r="B79" s="90">
        <v>6666020495</v>
      </c>
      <c r="C79" s="91" t="s">
        <v>286</v>
      </c>
      <c r="D79" s="92" t="s">
        <v>287</v>
      </c>
      <c r="E79" s="100">
        <v>0.09104</v>
      </c>
      <c r="F79" s="94">
        <v>0.00197784053877906</v>
      </c>
      <c r="G79" s="94"/>
      <c r="H79" s="87">
        <v>0</v>
      </c>
      <c r="I79" s="88">
        <v>0</v>
      </c>
      <c r="J79" s="95">
        <v>0.36005</v>
      </c>
      <c r="K79" s="179">
        <v>0.00845326696875074</v>
      </c>
      <c r="L79" s="88">
        <v>0.00647542642997168</v>
      </c>
      <c r="M79" s="88">
        <v>-0.00197784053877906</v>
      </c>
      <c r="N79" s="98"/>
      <c r="O79" s="98"/>
    </row>
    <row r="80" ht="15.6" customHeight="1" spans="1:15">
      <c r="A80" s="97"/>
      <c r="B80" s="90">
        <v>6666020504</v>
      </c>
      <c r="C80" s="91" t="s">
        <v>288</v>
      </c>
      <c r="D80" s="92" t="s">
        <v>289</v>
      </c>
      <c r="E80" s="100">
        <v>0</v>
      </c>
      <c r="F80" s="94">
        <v>0</v>
      </c>
      <c r="G80" s="94"/>
      <c r="H80" s="87">
        <v>0.052640715518592</v>
      </c>
      <c r="I80" s="88">
        <v>0.0010434234988819</v>
      </c>
      <c r="J80" s="95">
        <v>0</v>
      </c>
      <c r="K80" s="179">
        <v>0</v>
      </c>
      <c r="L80" s="88">
        <v>0</v>
      </c>
      <c r="M80" s="88">
        <v>0.0010434234988819</v>
      </c>
      <c r="N80" s="98"/>
      <c r="O80" s="98"/>
    </row>
    <row r="81" ht="15.6" customHeight="1" spans="1:15">
      <c r="A81" s="97"/>
      <c r="B81" s="90">
        <v>6666020508</v>
      </c>
      <c r="C81" s="91" t="s">
        <v>290</v>
      </c>
      <c r="D81" s="92" t="s">
        <v>291</v>
      </c>
      <c r="E81" s="100">
        <v>0</v>
      </c>
      <c r="F81" s="94">
        <v>0</v>
      </c>
      <c r="G81" s="94"/>
      <c r="H81" s="87">
        <v>0.431141994748612</v>
      </c>
      <c r="I81" s="88">
        <v>0.00854592655596852</v>
      </c>
      <c r="J81" s="95">
        <v>0</v>
      </c>
      <c r="K81" s="179">
        <v>0</v>
      </c>
      <c r="L81" s="88">
        <v>0</v>
      </c>
      <c r="M81" s="88">
        <v>0.00854592655596852</v>
      </c>
      <c r="N81" s="98"/>
      <c r="O81" s="98"/>
    </row>
    <row r="82" ht="15.6" customHeight="1" spans="1:15">
      <c r="A82" s="97"/>
      <c r="B82" s="90">
        <v>6666020602</v>
      </c>
      <c r="C82" s="91" t="s">
        <v>292</v>
      </c>
      <c r="D82" s="92" t="s">
        <v>293</v>
      </c>
      <c r="E82" s="100">
        <v>0.55286</v>
      </c>
      <c r="F82" s="94">
        <v>0.0120108624809907</v>
      </c>
      <c r="G82" s="94"/>
      <c r="H82" s="87">
        <v>1.96391944581411</v>
      </c>
      <c r="I82" s="88">
        <v>0.0389280365869992</v>
      </c>
      <c r="J82" s="95">
        <v>0.54443</v>
      </c>
      <c r="K82" s="179">
        <v>0.0127821473011997</v>
      </c>
      <c r="L82" s="88">
        <v>0.000771284820209</v>
      </c>
      <c r="M82" s="88">
        <v>0.0269171741060085</v>
      </c>
      <c r="N82" s="98"/>
      <c r="O82" s="98"/>
    </row>
    <row r="83" ht="15.6" customHeight="1" spans="1:15">
      <c r="A83" s="97"/>
      <c r="B83" s="90">
        <v>6666020701</v>
      </c>
      <c r="C83" s="91" t="s">
        <v>294</v>
      </c>
      <c r="D83" s="92" t="s">
        <v>295</v>
      </c>
      <c r="E83" s="100">
        <v>0</v>
      </c>
      <c r="F83" s="94">
        <v>0</v>
      </c>
      <c r="G83" s="94"/>
      <c r="H83" s="87">
        <v>0</v>
      </c>
      <c r="I83" s="88">
        <v>0</v>
      </c>
      <c r="J83" s="95">
        <v>0</v>
      </c>
      <c r="K83" s="179">
        <v>0</v>
      </c>
      <c r="L83" s="88">
        <v>0</v>
      </c>
      <c r="M83" s="88">
        <v>0</v>
      </c>
      <c r="N83" s="98"/>
      <c r="O83" s="98"/>
    </row>
    <row r="84" ht="15.6" customHeight="1" spans="1:15">
      <c r="A84" s="97"/>
      <c r="B84" s="90">
        <v>6666020802</v>
      </c>
      <c r="C84" s="91" t="s">
        <v>296</v>
      </c>
      <c r="D84" s="92" t="s">
        <v>297</v>
      </c>
      <c r="E84" s="100">
        <v>15.04068</v>
      </c>
      <c r="F84" s="94">
        <v>0.326758201173148</v>
      </c>
      <c r="G84" s="94"/>
      <c r="H84" s="87">
        <v>12.783</v>
      </c>
      <c r="I84" s="88">
        <v>0.253379583746283</v>
      </c>
      <c r="J84" s="95">
        <v>10.758</v>
      </c>
      <c r="K84" s="179">
        <v>0.252576714483601</v>
      </c>
      <c r="L84" s="88">
        <v>-0.074181486689547</v>
      </c>
      <c r="M84" s="88">
        <v>-0.073378617426865</v>
      </c>
      <c r="N84" s="98"/>
      <c r="O84" s="98"/>
    </row>
    <row r="85" ht="15.6" customHeight="1" spans="1:15">
      <c r="A85" s="97"/>
      <c r="B85" s="90">
        <v>6666020803</v>
      </c>
      <c r="C85" s="91" t="s">
        <v>298</v>
      </c>
      <c r="D85" s="92" t="s">
        <v>299</v>
      </c>
      <c r="E85" s="100">
        <v>4.86478</v>
      </c>
      <c r="F85" s="94">
        <v>0.105687160547469</v>
      </c>
      <c r="G85" s="94"/>
      <c r="H85" s="87">
        <v>3.82973292678556</v>
      </c>
      <c r="I85" s="88">
        <v>0.0759114554367802</v>
      </c>
      <c r="J85" s="95">
        <v>3.14635</v>
      </c>
      <c r="K85" s="179">
        <v>0.0738701195032047</v>
      </c>
      <c r="L85" s="88">
        <v>-0.0318170410442643</v>
      </c>
      <c r="M85" s="88">
        <v>-0.0297757051106888</v>
      </c>
      <c r="N85" s="98"/>
      <c r="O85" s="98"/>
    </row>
    <row r="86" ht="15.6" customHeight="1" spans="1:15">
      <c r="A86" s="97"/>
      <c r="B86" s="90">
        <v>6666021100</v>
      </c>
      <c r="C86" s="91" t="s">
        <v>300</v>
      </c>
      <c r="D86" s="92" t="s">
        <v>301</v>
      </c>
      <c r="E86" s="100">
        <v>9.71594</v>
      </c>
      <c r="F86" s="94">
        <v>0.211078427112753</v>
      </c>
      <c r="G86" s="94"/>
      <c r="H86" s="87">
        <v>5.79329469914442</v>
      </c>
      <c r="I86" s="88">
        <v>0.114832402361634</v>
      </c>
      <c r="J86" s="95">
        <v>5.88308</v>
      </c>
      <c r="K86" s="179">
        <v>0.138123165778414</v>
      </c>
      <c r="L86" s="88">
        <v>-0.072955261334339</v>
      </c>
      <c r="M86" s="88">
        <v>-0.096246024751119</v>
      </c>
      <c r="N86" s="98"/>
      <c r="O86" s="98"/>
    </row>
    <row r="87" ht="15.6" customHeight="1" spans="1:15">
      <c r="A87" s="97"/>
      <c r="B87" s="90">
        <v>6666021104</v>
      </c>
      <c r="C87" s="91" t="s">
        <v>302</v>
      </c>
      <c r="D87" s="92" t="s">
        <v>303</v>
      </c>
      <c r="E87" s="100">
        <v>0</v>
      </c>
      <c r="F87" s="94">
        <v>0</v>
      </c>
      <c r="G87" s="94"/>
      <c r="H87" s="87"/>
      <c r="I87" s="88">
        <v>0</v>
      </c>
      <c r="J87" s="95">
        <v>0</v>
      </c>
      <c r="K87" s="179">
        <v>0</v>
      </c>
      <c r="L87" s="88">
        <v>0</v>
      </c>
      <c r="M87" s="88">
        <v>0</v>
      </c>
      <c r="N87" s="98"/>
      <c r="O87" s="98"/>
    </row>
    <row r="88" ht="15.6" customHeight="1" spans="1:15">
      <c r="A88" s="97"/>
      <c r="B88" s="90">
        <v>6666021902</v>
      </c>
      <c r="C88" s="91" t="s">
        <v>304</v>
      </c>
      <c r="D88" s="92" t="s">
        <v>305</v>
      </c>
      <c r="E88" s="100">
        <v>8.15543</v>
      </c>
      <c r="F88" s="94">
        <v>0.177176406691288</v>
      </c>
      <c r="G88" s="94"/>
      <c r="H88" s="87">
        <v>8.01641278327585</v>
      </c>
      <c r="I88" s="88">
        <v>0.158898172116469</v>
      </c>
      <c r="J88" s="95">
        <v>9.0083</v>
      </c>
      <c r="K88" s="179">
        <v>0.211497194374662</v>
      </c>
      <c r="L88" s="88">
        <v>0.034320787683374</v>
      </c>
      <c r="M88" s="88">
        <v>-0.018278234574819</v>
      </c>
      <c r="N88" s="98"/>
      <c r="O88" s="98"/>
    </row>
    <row r="89" ht="15.6" customHeight="1" spans="1:15">
      <c r="A89" s="97"/>
      <c r="B89" s="90">
        <v>6666022100</v>
      </c>
      <c r="C89" s="91" t="s">
        <v>306</v>
      </c>
      <c r="D89" s="92" t="s">
        <v>307</v>
      </c>
      <c r="E89" s="100">
        <v>1.22778</v>
      </c>
      <c r="F89" s="94">
        <v>0.0266734738214208</v>
      </c>
      <c r="G89" s="94"/>
      <c r="H89" s="87">
        <v>1.4845976646531</v>
      </c>
      <c r="I89" s="88">
        <v>0.0294271093092785</v>
      </c>
      <c r="J89" s="95">
        <v>1.23972</v>
      </c>
      <c r="K89" s="179">
        <v>0.0291061911581715</v>
      </c>
      <c r="L89" s="88">
        <v>0.0024327173367507</v>
      </c>
      <c r="M89" s="88">
        <v>0.0027536354878577</v>
      </c>
      <c r="N89" s="98"/>
      <c r="O89" s="98"/>
    </row>
    <row r="90" ht="15.6" customHeight="1" spans="1:15">
      <c r="A90" s="97"/>
      <c r="B90" s="90">
        <v>6666022300</v>
      </c>
      <c r="C90" s="91" t="s">
        <v>308</v>
      </c>
      <c r="D90" s="92" t="s">
        <v>309</v>
      </c>
      <c r="E90" s="100">
        <v>0</v>
      </c>
      <c r="F90" s="94">
        <v>0</v>
      </c>
      <c r="G90" s="94"/>
      <c r="H90" s="87">
        <v>0</v>
      </c>
      <c r="I90" s="88">
        <v>0</v>
      </c>
      <c r="J90" s="95">
        <v>0</v>
      </c>
      <c r="K90" s="179">
        <v>0</v>
      </c>
      <c r="L90" s="88">
        <v>0</v>
      </c>
      <c r="M90" s="88">
        <v>0</v>
      </c>
      <c r="N90" s="98"/>
      <c r="O90" s="98"/>
    </row>
    <row r="91" ht="15.6" customHeight="1" spans="1:15">
      <c r="A91" s="97"/>
      <c r="B91" s="90">
        <v>6666029700</v>
      </c>
      <c r="C91" s="91" t="s">
        <v>310</v>
      </c>
      <c r="D91" s="92" t="s">
        <v>311</v>
      </c>
      <c r="E91" s="100">
        <v>0</v>
      </c>
      <c r="F91" s="94">
        <v>0</v>
      </c>
      <c r="G91" s="94"/>
      <c r="H91" s="87">
        <v>0</v>
      </c>
      <c r="I91" s="88">
        <v>0</v>
      </c>
      <c r="J91" s="95">
        <v>0</v>
      </c>
      <c r="K91" s="179">
        <v>0</v>
      </c>
      <c r="L91" s="88">
        <v>0</v>
      </c>
      <c r="M91" s="88">
        <v>0</v>
      </c>
      <c r="N91" s="98"/>
      <c r="O91" s="98"/>
    </row>
    <row r="92" ht="15.6" customHeight="1" spans="1:15">
      <c r="A92" s="97"/>
      <c r="B92" s="90">
        <v>6666029900</v>
      </c>
      <c r="C92" s="91" t="s">
        <v>312</v>
      </c>
      <c r="D92" s="92" t="s">
        <v>313</v>
      </c>
      <c r="E92" s="100">
        <v>0</v>
      </c>
      <c r="F92" s="94">
        <v>0</v>
      </c>
      <c r="G92" s="94"/>
      <c r="H92" s="87">
        <v>0</v>
      </c>
      <c r="I92" s="88">
        <v>0</v>
      </c>
      <c r="J92" s="95">
        <v>0.00778</v>
      </c>
      <c r="K92" s="179">
        <v>0.000182659122391003</v>
      </c>
      <c r="L92" s="88">
        <v>0.000182659122391003</v>
      </c>
      <c r="M92" s="88">
        <v>0</v>
      </c>
      <c r="N92" s="98"/>
      <c r="O92" s="98"/>
    </row>
    <row r="93" ht="15.6" customHeight="1" spans="1:15">
      <c r="A93" s="97"/>
      <c r="B93" s="90">
        <v>6666029996</v>
      </c>
      <c r="C93" s="91" t="s">
        <v>314</v>
      </c>
      <c r="D93" s="92" t="s">
        <v>287</v>
      </c>
      <c r="E93" s="100">
        <v>0</v>
      </c>
      <c r="F93" s="94">
        <v>0</v>
      </c>
      <c r="G93" s="94"/>
      <c r="H93" s="87"/>
      <c r="I93" s="88">
        <v>0</v>
      </c>
      <c r="J93" s="95">
        <v>-0.02736</v>
      </c>
      <c r="K93" s="179">
        <v>-0.000642359073087127</v>
      </c>
      <c r="L93" s="88">
        <v>-0.000642359073087127</v>
      </c>
      <c r="M93" s="88">
        <v>0</v>
      </c>
      <c r="N93" s="98"/>
      <c r="O93" s="98"/>
    </row>
    <row r="94" ht="15.6" customHeight="1" spans="1:15">
      <c r="A94" s="97"/>
      <c r="B94" s="90">
        <v>6666029997</v>
      </c>
      <c r="C94" s="91" t="s">
        <v>315</v>
      </c>
      <c r="D94" s="92" t="s">
        <v>316</v>
      </c>
      <c r="E94" s="100">
        <v>4.5982</v>
      </c>
      <c r="F94" s="94">
        <v>0.0998957201824897</v>
      </c>
      <c r="G94" s="94"/>
      <c r="H94" s="87">
        <v>0.59994933127807</v>
      </c>
      <c r="I94" s="88">
        <v>0.0118919589946099</v>
      </c>
      <c r="J94" s="95">
        <v>-2.12126</v>
      </c>
      <c r="K94" s="179">
        <v>-0.0498030192754678</v>
      </c>
      <c r="L94" s="88">
        <v>-0.149698739457958</v>
      </c>
      <c r="M94" s="88">
        <v>-0.0880037611878798</v>
      </c>
      <c r="N94" s="98"/>
      <c r="O94" s="98"/>
    </row>
    <row r="95" ht="15.6" customHeight="1" spans="1:15">
      <c r="A95" s="97"/>
      <c r="B95" s="90">
        <v>6666030702</v>
      </c>
      <c r="C95" s="91" t="s">
        <v>317</v>
      </c>
      <c r="D95" s="92" t="s">
        <v>318</v>
      </c>
      <c r="E95" s="100">
        <v>0</v>
      </c>
      <c r="F95" s="94">
        <v>0</v>
      </c>
      <c r="G95" s="94"/>
      <c r="H95" s="87">
        <v>0</v>
      </c>
      <c r="I95" s="88">
        <v>0</v>
      </c>
      <c r="J95" s="95">
        <v>0</v>
      </c>
      <c r="K95" s="179">
        <v>0</v>
      </c>
      <c r="L95" s="88">
        <v>0</v>
      </c>
      <c r="M95" s="88">
        <v>0</v>
      </c>
      <c r="N95" s="98"/>
      <c r="O95" s="98"/>
    </row>
    <row r="96" ht="15.6" customHeight="1" spans="1:15">
      <c r="A96" s="97"/>
      <c r="B96" s="90">
        <v>6666031200</v>
      </c>
      <c r="C96" s="91" t="s">
        <v>319</v>
      </c>
      <c r="D96" s="92" t="s">
        <v>320</v>
      </c>
      <c r="E96" s="100">
        <v>-0.00026</v>
      </c>
      <c r="F96" s="94">
        <v>-5.6484901151423e-6</v>
      </c>
      <c r="G96" s="94"/>
      <c r="H96" s="87">
        <v>0</v>
      </c>
      <c r="I96" s="88">
        <v>0</v>
      </c>
      <c r="J96" s="95">
        <v>0</v>
      </c>
      <c r="K96" s="179">
        <v>0</v>
      </c>
      <c r="L96" s="88">
        <v>5.6484901151423e-6</v>
      </c>
      <c r="M96" s="88">
        <v>5.6484901151423e-6</v>
      </c>
      <c r="N96" s="98"/>
      <c r="O96" s="98"/>
    </row>
    <row r="97" ht="15.6" customHeight="1" spans="1:15">
      <c r="A97" s="97"/>
      <c r="B97" s="90">
        <v>6666050107</v>
      </c>
      <c r="C97" s="91" t="s">
        <v>321</v>
      </c>
      <c r="D97" s="92" t="s">
        <v>322</v>
      </c>
      <c r="E97" s="100">
        <v>0</v>
      </c>
      <c r="F97" s="94">
        <v>0</v>
      </c>
      <c r="G97" s="94"/>
      <c r="H97" s="87">
        <v>0</v>
      </c>
      <c r="I97" s="88">
        <v>0</v>
      </c>
      <c r="J97" s="95">
        <v>0</v>
      </c>
      <c r="K97" s="179">
        <v>0</v>
      </c>
      <c r="L97" s="88">
        <v>0</v>
      </c>
      <c r="M97" s="88">
        <v>0</v>
      </c>
      <c r="N97" s="98"/>
      <c r="O97" s="98"/>
    </row>
    <row r="98" ht="15.6" customHeight="1" spans="1:15">
      <c r="A98" s="97"/>
      <c r="B98" s="90">
        <v>6666070100</v>
      </c>
      <c r="C98" s="91" t="s">
        <v>323</v>
      </c>
      <c r="D98" s="92" t="s">
        <v>324</v>
      </c>
      <c r="E98" s="100">
        <v>0</v>
      </c>
      <c r="F98" s="94">
        <v>0</v>
      </c>
      <c r="G98" s="94"/>
      <c r="H98" s="87">
        <v>0</v>
      </c>
      <c r="I98" s="88">
        <v>0</v>
      </c>
      <c r="J98" s="95">
        <v>0</v>
      </c>
      <c r="K98" s="179">
        <v>0</v>
      </c>
      <c r="L98" s="88">
        <v>0</v>
      </c>
      <c r="M98" s="88">
        <v>0</v>
      </c>
      <c r="N98" s="98"/>
      <c r="O98" s="98"/>
    </row>
    <row r="99" ht="15.6" customHeight="1" spans="1:15">
      <c r="A99" s="97"/>
      <c r="B99" s="90">
        <v>6666070300</v>
      </c>
      <c r="C99" s="91" t="s">
        <v>325</v>
      </c>
      <c r="D99" s="92" t="s">
        <v>326</v>
      </c>
      <c r="E99" s="100">
        <v>0</v>
      </c>
      <c r="F99" s="94">
        <v>0</v>
      </c>
      <c r="G99" s="94"/>
      <c r="H99" s="87">
        <v>0</v>
      </c>
      <c r="I99" s="88">
        <v>0</v>
      </c>
      <c r="J99" s="95">
        <v>0</v>
      </c>
      <c r="K99" s="179">
        <v>0</v>
      </c>
      <c r="L99" s="88">
        <v>0</v>
      </c>
      <c r="M99" s="88">
        <v>0</v>
      </c>
      <c r="N99" s="98"/>
      <c r="O99" s="98"/>
    </row>
    <row r="100" ht="15.6" customHeight="1" spans="1:15">
      <c r="A100" s="97"/>
      <c r="B100" s="90">
        <v>6666070400</v>
      </c>
      <c r="C100" s="91" t="s">
        <v>327</v>
      </c>
      <c r="D100" s="92" t="s">
        <v>328</v>
      </c>
      <c r="E100" s="115">
        <v>2.79422</v>
      </c>
      <c r="F100" s="116">
        <v>0.0607043232674343</v>
      </c>
      <c r="G100" s="116"/>
      <c r="H100" s="117">
        <v>12.8505650048716</v>
      </c>
      <c r="I100" s="118">
        <v>0.254718830621835</v>
      </c>
      <c r="J100" s="95">
        <v>11.39457</v>
      </c>
      <c r="K100" s="179">
        <v>0.26752212804921</v>
      </c>
      <c r="L100" s="88">
        <v>0.206817804781776</v>
      </c>
      <c r="M100" s="88">
        <v>0.194014507354401</v>
      </c>
      <c r="N100" s="98"/>
      <c r="O100" s="98"/>
    </row>
    <row r="101" ht="15.6" customHeight="1" spans="1:15">
      <c r="A101" s="97"/>
      <c r="B101" s="90">
        <v>5401050201</v>
      </c>
      <c r="C101" s="91" t="s">
        <v>329</v>
      </c>
      <c r="D101" s="92" t="s">
        <v>330</v>
      </c>
      <c r="E101" s="100">
        <v>0</v>
      </c>
      <c r="F101" s="94">
        <v>0</v>
      </c>
      <c r="G101" s="94"/>
      <c r="H101" s="87"/>
      <c r="I101" s="88">
        <v>0</v>
      </c>
      <c r="J101" s="95">
        <v>0</v>
      </c>
      <c r="K101" s="179">
        <v>0</v>
      </c>
      <c r="L101" s="88">
        <v>0</v>
      </c>
      <c r="M101" s="88">
        <v>0</v>
      </c>
      <c r="N101" s="98"/>
      <c r="O101" s="98"/>
    </row>
    <row r="102" ht="15.6" customHeight="1" spans="1:15">
      <c r="A102" s="97"/>
      <c r="B102" s="90">
        <v>5401020212</v>
      </c>
      <c r="C102" s="91" t="s">
        <v>331</v>
      </c>
      <c r="D102" s="92" t="s">
        <v>332</v>
      </c>
      <c r="E102" s="100">
        <v>0</v>
      </c>
      <c r="F102" s="94">
        <v>0</v>
      </c>
      <c r="G102" s="94"/>
      <c r="H102" s="87"/>
      <c r="I102" s="88">
        <v>0</v>
      </c>
      <c r="J102" s="95">
        <v>0</v>
      </c>
      <c r="K102" s="179">
        <v>0</v>
      </c>
      <c r="L102" s="88">
        <v>0</v>
      </c>
      <c r="M102" s="88">
        <v>0</v>
      </c>
      <c r="N102" s="98"/>
      <c r="O102" s="98"/>
    </row>
    <row r="103" ht="15.6" customHeight="1" spans="1:15">
      <c r="A103" s="49"/>
      <c r="B103" s="90">
        <v>6666020801</v>
      </c>
      <c r="C103" s="91" t="s">
        <v>333</v>
      </c>
      <c r="D103" s="92" t="s">
        <v>334</v>
      </c>
      <c r="E103" s="100"/>
      <c r="F103" s="94">
        <v>0</v>
      </c>
      <c r="G103" s="94"/>
      <c r="H103" s="87">
        <v>1.26201307653415</v>
      </c>
      <c r="I103" s="88">
        <v>0.0250151254020644</v>
      </c>
      <c r="J103" s="95">
        <v>1.56887</v>
      </c>
      <c r="K103" s="179">
        <v>0.0368339868053436</v>
      </c>
      <c r="L103" s="88">
        <v>0.0368339868053436</v>
      </c>
      <c r="M103" s="88">
        <v>0.0250151254020644</v>
      </c>
      <c r="N103" s="98"/>
      <c r="O103" s="98"/>
    </row>
    <row r="104" ht="16.2" customHeight="1" spans="1:15">
      <c r="A104" s="89" t="s">
        <v>335</v>
      </c>
      <c r="B104" s="90" t="s">
        <v>204</v>
      </c>
      <c r="C104" s="101" t="s">
        <v>336</v>
      </c>
      <c r="D104" s="102" t="s">
        <v>337</v>
      </c>
      <c r="E104" s="120">
        <v>55.911</v>
      </c>
      <c r="F104" s="94">
        <v>1.21466434933739</v>
      </c>
      <c r="G104" s="94"/>
      <c r="H104" s="103">
        <v>58.5973180583644</v>
      </c>
      <c r="I104" s="104">
        <v>1.16149292484369</v>
      </c>
      <c r="J104" s="95">
        <f>SUM(J56:J103)</f>
        <v>49.2779</v>
      </c>
      <c r="K104" s="179">
        <v>1.15694832484211</v>
      </c>
      <c r="L104" s="88">
        <v>-0.0577160244952808</v>
      </c>
      <c r="M104" s="88">
        <v>-0.0531714244937</v>
      </c>
      <c r="N104" s="98"/>
      <c r="O104" s="98"/>
    </row>
    <row r="105" ht="15.6" customHeight="1" spans="1:15">
      <c r="A105" s="97"/>
      <c r="B105" s="90">
        <v>6666110203</v>
      </c>
      <c r="C105" s="91" t="s">
        <v>338</v>
      </c>
      <c r="D105" s="92" t="s">
        <v>339</v>
      </c>
      <c r="E105" s="100">
        <v>13.57091</v>
      </c>
      <c r="F105" s="94">
        <v>0.294827503801868</v>
      </c>
      <c r="G105" s="94"/>
      <c r="H105" s="87">
        <v>16.73</v>
      </c>
      <c r="I105" s="88">
        <v>0.331615460852329</v>
      </c>
      <c r="J105" s="95">
        <v>10.97019</v>
      </c>
      <c r="K105" s="179">
        <v>0.25755851900547</v>
      </c>
      <c r="L105" s="88">
        <v>-0.037268984796398</v>
      </c>
      <c r="M105" s="88">
        <v>0.036787957050461</v>
      </c>
      <c r="N105" s="98"/>
      <c r="O105" s="98"/>
    </row>
    <row r="106" ht="15.6" customHeight="1" spans="1:15">
      <c r="A106" s="97"/>
      <c r="B106" s="90">
        <v>5102040000</v>
      </c>
      <c r="C106" s="91" t="s">
        <v>340</v>
      </c>
      <c r="D106" s="92" t="s">
        <v>341</v>
      </c>
      <c r="E106" s="100">
        <v>0</v>
      </c>
      <c r="F106" s="94">
        <v>0</v>
      </c>
      <c r="G106" s="94"/>
      <c r="H106" s="87">
        <v>0</v>
      </c>
      <c r="I106" s="88">
        <v>0</v>
      </c>
      <c r="J106" s="95">
        <v>-0.0008</v>
      </c>
      <c r="K106" s="179">
        <v>-1.87824290376353e-5</v>
      </c>
      <c r="L106" s="88">
        <v>-1.87824290376353e-5</v>
      </c>
      <c r="M106" s="88">
        <v>0</v>
      </c>
      <c r="N106" s="98"/>
      <c r="O106" s="98"/>
    </row>
    <row r="107" ht="15.6" customHeight="1" spans="1:15">
      <c r="A107" s="97"/>
      <c r="B107" s="90">
        <v>6666050307</v>
      </c>
      <c r="C107" s="91" t="s">
        <v>342</v>
      </c>
      <c r="D107" s="92" t="s">
        <v>343</v>
      </c>
      <c r="E107" s="100">
        <v>-3.72335</v>
      </c>
      <c r="F107" s="94">
        <v>-0.0808896371931349</v>
      </c>
      <c r="G107" s="94"/>
      <c r="H107" s="87">
        <v>0</v>
      </c>
      <c r="I107" s="88">
        <v>0</v>
      </c>
      <c r="J107" s="95">
        <v>-0.22595</v>
      </c>
      <c r="K107" s="179">
        <v>-0.00530486230131712</v>
      </c>
      <c r="L107" s="88">
        <v>0.0755847748918178</v>
      </c>
      <c r="M107" s="88">
        <v>0.0808896371931349</v>
      </c>
      <c r="N107" s="98"/>
      <c r="O107" s="98"/>
    </row>
    <row r="108" ht="15.6" customHeight="1" spans="1:15">
      <c r="A108" s="49"/>
      <c r="B108" s="90">
        <v>6666050312</v>
      </c>
      <c r="C108" s="91" t="s">
        <v>344</v>
      </c>
      <c r="D108" s="92" t="s">
        <v>345</v>
      </c>
      <c r="E108" s="100">
        <v>22.53327</v>
      </c>
      <c r="F108" s="94">
        <v>0.48953443406474</v>
      </c>
      <c r="G108" s="94"/>
      <c r="H108" s="87">
        <v>0</v>
      </c>
      <c r="I108" s="88">
        <v>0</v>
      </c>
      <c r="J108" s="95">
        <v>0.07193</v>
      </c>
      <c r="K108" s="179">
        <v>0.00168877515084638</v>
      </c>
      <c r="L108" s="88">
        <v>-0.487845658913894</v>
      </c>
      <c r="M108" s="88">
        <v>-0.48953443406474</v>
      </c>
      <c r="N108" s="98"/>
      <c r="O108" s="98"/>
    </row>
    <row r="109" ht="16.2" customHeight="1" spans="1:15">
      <c r="A109" s="89" t="s">
        <v>153</v>
      </c>
      <c r="B109" s="90" t="s">
        <v>224</v>
      </c>
      <c r="C109" s="101" t="s">
        <v>346</v>
      </c>
      <c r="D109" s="102" t="s">
        <v>347</v>
      </c>
      <c r="E109" s="103">
        <v>32.38083</v>
      </c>
      <c r="F109" s="94">
        <v>0.703472300673474</v>
      </c>
      <c r="G109" s="94"/>
      <c r="H109" s="103">
        <v>16.73</v>
      </c>
      <c r="I109" s="104">
        <v>0.331615460852329</v>
      </c>
      <c r="J109" s="95">
        <f>SUM(J105:J108)</f>
        <v>10.81537</v>
      </c>
      <c r="K109" s="179">
        <v>0.253923649425962</v>
      </c>
      <c r="L109" s="88">
        <v>-0.449548651247512</v>
      </c>
      <c r="M109" s="88">
        <v>-0.371856839821145</v>
      </c>
      <c r="N109" s="98"/>
      <c r="O109" s="98"/>
    </row>
    <row r="110" ht="15.6" customHeight="1" spans="1:15">
      <c r="A110" s="49"/>
      <c r="B110" s="90">
        <v>6666100203</v>
      </c>
      <c r="C110" s="91" t="s">
        <v>348</v>
      </c>
      <c r="D110" s="92" t="s">
        <v>349</v>
      </c>
      <c r="E110" s="100">
        <v>2.08333</v>
      </c>
      <c r="F110" s="94">
        <v>0.0452602650445362</v>
      </c>
      <c r="G110" s="94"/>
      <c r="H110" s="87">
        <v>8.86159095648081</v>
      </c>
      <c r="I110" s="88">
        <v>0.175650960485249</v>
      </c>
      <c r="J110" s="95">
        <v>5.09381</v>
      </c>
      <c r="K110" s="179">
        <v>0.119592656070246</v>
      </c>
      <c r="L110" s="88">
        <v>0.0743323910257098</v>
      </c>
      <c r="M110" s="88">
        <v>0.130390695440713</v>
      </c>
      <c r="N110" s="98"/>
      <c r="O110" s="98"/>
    </row>
    <row r="111" ht="16.2" customHeight="1" spans="1:15">
      <c r="A111" s="89" t="s">
        <v>161</v>
      </c>
      <c r="B111" s="90" t="s">
        <v>204</v>
      </c>
      <c r="C111" s="101" t="s">
        <v>351</v>
      </c>
      <c r="D111" s="102" t="s">
        <v>352</v>
      </c>
      <c r="E111" s="103">
        <v>2.08333</v>
      </c>
      <c r="F111" s="94">
        <v>0.0452602650445362</v>
      </c>
      <c r="G111" s="94"/>
      <c r="H111" s="103">
        <v>8.86159095648081</v>
      </c>
      <c r="I111" s="104">
        <v>0.175650960485249</v>
      </c>
      <c r="J111" s="95">
        <v>5.09381</v>
      </c>
      <c r="K111" s="179">
        <v>0.119592656070246</v>
      </c>
      <c r="L111" s="88">
        <v>0.0743323910257098</v>
      </c>
      <c r="M111" s="88">
        <v>0.130390695440713</v>
      </c>
      <c r="N111" s="98"/>
      <c r="O111" s="98"/>
    </row>
    <row r="112" ht="15.6" customHeight="1" spans="1:15">
      <c r="A112" s="49"/>
      <c r="B112" s="90">
        <v>5301070000</v>
      </c>
      <c r="C112" s="91" t="s">
        <v>353</v>
      </c>
      <c r="D112" s="92" t="s">
        <v>354</v>
      </c>
      <c r="E112" s="100">
        <v>-53.62907</v>
      </c>
      <c r="F112" s="94">
        <v>-1.16508950684336</v>
      </c>
      <c r="G112" s="94"/>
      <c r="H112" s="87">
        <v>-55.3784394643972</v>
      </c>
      <c r="I112" s="88">
        <v>-1.09768958304058</v>
      </c>
      <c r="J112" s="95">
        <v>-55.94882</v>
      </c>
      <c r="K112" s="179">
        <v>-1.31356842673679</v>
      </c>
      <c r="L112" s="88">
        <v>-0.14847891989343</v>
      </c>
      <c r="M112" s="88">
        <v>0.06739992380278</v>
      </c>
      <c r="N112" s="98"/>
      <c r="O112" s="98"/>
    </row>
    <row r="113" ht="16.2" customHeight="1" spans="1:19">
      <c r="A113" s="122" t="s">
        <v>355</v>
      </c>
      <c r="B113" s="90" t="s">
        <v>224</v>
      </c>
      <c r="C113" s="101" t="s">
        <v>356</v>
      </c>
      <c r="D113" s="102" t="s">
        <v>357</v>
      </c>
      <c r="E113" s="103">
        <v>-53.62907</v>
      </c>
      <c r="F113" s="94">
        <v>-1.16508950684336</v>
      </c>
      <c r="G113" s="94"/>
      <c r="H113" s="103">
        <v>-55.3784394643972</v>
      </c>
      <c r="I113" s="104">
        <v>-1.09768958304058</v>
      </c>
      <c r="J113" s="95">
        <v>-55.94882</v>
      </c>
      <c r="K113" s="179">
        <v>-1.31356842673679</v>
      </c>
      <c r="L113" s="88">
        <v>-0.14847891989343</v>
      </c>
      <c r="M113" s="88">
        <v>0.06739992380278</v>
      </c>
      <c r="N113" s="98"/>
      <c r="O113" s="98"/>
    </row>
    <row r="114" ht="15.6" customHeight="1" spans="1:19">
      <c r="A114" s="97"/>
      <c r="B114" s="90">
        <v>6666021602</v>
      </c>
      <c r="C114" s="123" t="s">
        <v>358</v>
      </c>
      <c r="D114" s="124" t="s">
        <v>359</v>
      </c>
      <c r="E114" s="100">
        <v>7.30813</v>
      </c>
      <c r="F114" s="94">
        <v>0.158768846404519</v>
      </c>
      <c r="G114" s="94"/>
      <c r="H114" s="87">
        <v>3.83079581190465</v>
      </c>
      <c r="I114" s="88">
        <v>0.0759325235263558</v>
      </c>
      <c r="J114" s="95">
        <v>8</v>
      </c>
      <c r="K114" s="179">
        <v>0.0957366233888197</v>
      </c>
      <c r="L114" s="88">
        <v>-0.0630322230156993</v>
      </c>
      <c r="M114" s="88">
        <v>-0.0828363228781632</v>
      </c>
      <c r="N114" s="98"/>
      <c r="O114" s="98"/>
    </row>
    <row r="115" ht="15.6" customHeight="1" spans="1:19">
      <c r="A115" s="97"/>
      <c r="B115" s="90">
        <v>6666021603</v>
      </c>
      <c r="C115" s="123" t="s">
        <v>360</v>
      </c>
      <c r="D115" s="124" t="s">
        <v>361</v>
      </c>
      <c r="E115" s="100">
        <v>0.82088</v>
      </c>
      <c r="F115" s="94">
        <v>0.0178335867912231</v>
      </c>
      <c r="G115" s="94"/>
      <c r="H115" s="87">
        <v>1.09154082755012</v>
      </c>
      <c r="I115" s="88">
        <v>0.0216360917254731</v>
      </c>
      <c r="J115" s="95">
        <v>0.03003</v>
      </c>
      <c r="K115" s="179">
        <v>0.000705045430000235</v>
      </c>
      <c r="L115" s="88">
        <v>-0.0171285413612229</v>
      </c>
      <c r="M115" s="88">
        <v>0.00380250493425</v>
      </c>
      <c r="N115" s="98"/>
      <c r="O115" s="98"/>
    </row>
    <row r="116" ht="15.6" customHeight="1" spans="1:19">
      <c r="A116" s="49"/>
      <c r="B116" s="90">
        <v>6666021604</v>
      </c>
      <c r="C116" s="125" t="s">
        <v>362</v>
      </c>
      <c r="D116" s="126" t="s">
        <v>363</v>
      </c>
      <c r="E116" s="100">
        <v>4.18092</v>
      </c>
      <c r="F116" s="94">
        <v>0.0908303280469259</v>
      </c>
      <c r="G116" s="94"/>
      <c r="H116" s="87">
        <v>0.583867552657371</v>
      </c>
      <c r="I116" s="88">
        <v>0.0115731923222472</v>
      </c>
      <c r="J116" s="95">
        <v>0</v>
      </c>
      <c r="K116" s="179">
        <v>0</v>
      </c>
      <c r="L116" s="88">
        <v>-0.0908303280469259</v>
      </c>
      <c r="M116" s="88">
        <v>-0.0792571357246787</v>
      </c>
      <c r="N116" s="98"/>
      <c r="O116" s="98"/>
    </row>
    <row r="117" ht="16.2" customHeight="1" spans="1:19">
      <c r="A117" s="122" t="s">
        <v>364</v>
      </c>
      <c r="B117" s="90" t="s">
        <v>204</v>
      </c>
      <c r="C117" s="101" t="s">
        <v>365</v>
      </c>
      <c r="D117" s="102" t="s">
        <v>366</v>
      </c>
      <c r="E117" s="103">
        <v>12.30993</v>
      </c>
      <c r="F117" s="94">
        <v>0.267432761242668</v>
      </c>
      <c r="G117" s="94"/>
      <c r="H117" s="103">
        <v>5.50620419211214</v>
      </c>
      <c r="I117" s="104">
        <v>0.109141807574076</v>
      </c>
      <c r="J117" s="95">
        <f>SUM(J114:J116)</f>
        <v>8.03003</v>
      </c>
      <c r="K117" s="179">
        <v>0.0964416688188199</v>
      </c>
      <c r="L117" s="88">
        <v>-0.170991092423848</v>
      </c>
      <c r="M117" s="88">
        <v>-0.158290953668592</v>
      </c>
      <c r="N117" s="98"/>
      <c r="O117" s="98"/>
    </row>
    <row r="118" ht="15.6" customHeight="1" spans="1:19">
      <c r="A118" s="97"/>
      <c r="B118" s="90">
        <v>6666021600</v>
      </c>
      <c r="C118" s="91" t="s">
        <v>367</v>
      </c>
      <c r="D118" s="92" t="s">
        <v>368</v>
      </c>
      <c r="E118" s="100">
        <v>23.12032</v>
      </c>
      <c r="F118" s="94">
        <v>0.502288072995872</v>
      </c>
      <c r="G118" s="94"/>
      <c r="H118" s="87">
        <v>30.2205424856039</v>
      </c>
      <c r="I118" s="88">
        <v>0.599019672658155</v>
      </c>
      <c r="J118" s="95">
        <v>11.02913</v>
      </c>
      <c r="K118" s="179">
        <v>0.258942314464818</v>
      </c>
      <c r="L118" s="88">
        <v>-0.243345758531054</v>
      </c>
      <c r="M118" s="88">
        <v>0.0967315996622831</v>
      </c>
      <c r="N118" s="98"/>
      <c r="O118" s="98"/>
    </row>
    <row r="119" ht="15.6" customHeight="1" spans="1:19">
      <c r="A119" s="49"/>
      <c r="B119" s="90">
        <v>6666021604</v>
      </c>
      <c r="C119" s="91" t="s">
        <v>369</v>
      </c>
      <c r="D119" s="92" t="s">
        <v>370</v>
      </c>
      <c r="E119" s="100">
        <v>4.18092</v>
      </c>
      <c r="F119" s="94">
        <v>0.0908303280469259</v>
      </c>
      <c r="G119" s="94"/>
      <c r="H119" s="87">
        <v>7.3707590166624</v>
      </c>
      <c r="I119" s="88">
        <v>0.146100277832753</v>
      </c>
      <c r="J119" s="95">
        <v>0</v>
      </c>
      <c r="K119" s="179">
        <v>0</v>
      </c>
      <c r="L119" s="88">
        <v>-0.0908303280469259</v>
      </c>
      <c r="M119" s="88">
        <v>0.0552699497858271</v>
      </c>
      <c r="N119" s="98"/>
      <c r="O119" s="98"/>
    </row>
    <row r="120" ht="16.2" customHeight="1" spans="1:19">
      <c r="A120" s="89" t="s">
        <v>146</v>
      </c>
      <c r="B120" s="90" t="s">
        <v>224</v>
      </c>
      <c r="C120" s="101" t="s">
        <v>371</v>
      </c>
      <c r="D120" s="102" t="s">
        <v>372</v>
      </c>
      <c r="E120" s="103">
        <v>27.30124</v>
      </c>
      <c r="F120" s="94">
        <v>0.593118401042798</v>
      </c>
      <c r="G120" s="94"/>
      <c r="H120" s="103">
        <v>37.5913015022663</v>
      </c>
      <c r="I120" s="104">
        <v>0.745119950490908</v>
      </c>
      <c r="J120" s="95">
        <f>SUM(J118:J119)</f>
        <v>11.02913</v>
      </c>
      <c r="K120" s="179">
        <v>0.258942314464818</v>
      </c>
      <c r="L120" s="88">
        <v>-0.33417608657798</v>
      </c>
      <c r="M120" s="88">
        <v>0.15200154944811</v>
      </c>
      <c r="N120" s="98"/>
      <c r="O120" s="98"/>
    </row>
    <row r="121" ht="15.6" customHeight="1" spans="1:19">
      <c r="A121" s="97"/>
      <c r="B121" s="90">
        <v>5001010206</v>
      </c>
      <c r="C121" s="91" t="s">
        <v>373</v>
      </c>
      <c r="D121" s="92" t="s">
        <v>374</v>
      </c>
      <c r="E121" s="100">
        <v>2.63918</v>
      </c>
      <c r="F121" s="94">
        <v>0.057336085161851</v>
      </c>
      <c r="G121" s="94"/>
      <c r="H121" s="87">
        <v>3.39715608645654</v>
      </c>
      <c r="I121" s="88">
        <v>0.0673370879376916</v>
      </c>
      <c r="J121" s="95">
        <v>2.68224</v>
      </c>
      <c r="K121" s="179">
        <v>0.0629737280773836</v>
      </c>
      <c r="L121" s="88">
        <v>0.00563764291553261</v>
      </c>
      <c r="M121" s="88">
        <v>0.0100010027758406</v>
      </c>
      <c r="N121" s="98"/>
      <c r="O121" s="98"/>
      <c r="Q121">
        <v>13.5</v>
      </c>
      <c r="R121">
        <v>218</v>
      </c>
      <c r="S121">
        <f>Q121/R121*10000</f>
        <v>619.266055045872</v>
      </c>
    </row>
    <row r="122" ht="15.6" customHeight="1" spans="1:19">
      <c r="A122" s="97"/>
      <c r="B122" s="90">
        <v>6666010184</v>
      </c>
      <c r="C122" s="91" t="s">
        <v>375</v>
      </c>
      <c r="D122" s="92" t="s">
        <v>376</v>
      </c>
      <c r="E122" s="100">
        <v>-0.20091</v>
      </c>
      <c r="F122" s="94">
        <v>-0.0043647621116663</v>
      </c>
      <c r="G122" s="94"/>
      <c r="H122" s="87">
        <v>-8.50862223501678</v>
      </c>
      <c r="I122" s="88">
        <v>-0.168654553716884</v>
      </c>
      <c r="J122" s="95">
        <v>-0.13591</v>
      </c>
      <c r="K122" s="179">
        <v>-0.00319089991313127</v>
      </c>
      <c r="L122" s="88">
        <v>0.00117386219853503</v>
      </c>
      <c r="M122" s="88">
        <v>-0.164289791605218</v>
      </c>
      <c r="N122" s="98"/>
      <c r="O122" s="98"/>
      <c r="Q122">
        <v>24.5</v>
      </c>
      <c r="R122">
        <v>215</v>
      </c>
      <c r="S122">
        <f>Q122/R122*10000</f>
        <v>1139.53488372093</v>
      </c>
    </row>
    <row r="123" ht="15.6" customHeight="1" spans="1:19">
      <c r="A123" s="97"/>
      <c r="B123" s="90">
        <v>6666010186</v>
      </c>
      <c r="C123" s="91" t="s">
        <v>377</v>
      </c>
      <c r="D123" s="92" t="s">
        <v>378</v>
      </c>
      <c r="E123" s="100">
        <v>7.58823</v>
      </c>
      <c r="F123" s="94">
        <v>0.164854008255486</v>
      </c>
      <c r="G123" s="94"/>
      <c r="H123" s="87">
        <v>4.95227026721025</v>
      </c>
      <c r="I123" s="88">
        <v>0.0981619478138801</v>
      </c>
      <c r="J123" s="95">
        <v>8.37007</v>
      </c>
      <c r="K123" s="179">
        <v>0.1965128072688</v>
      </c>
      <c r="L123" s="88">
        <v>0.031658799013314</v>
      </c>
      <c r="M123" s="88">
        <v>-0.0666920604416059</v>
      </c>
      <c r="N123" s="98"/>
      <c r="O123" s="98"/>
    </row>
    <row r="124" ht="15.6" customHeight="1" spans="1:19">
      <c r="A124" s="97"/>
      <c r="B124" s="90">
        <v>6666010189</v>
      </c>
      <c r="C124" s="91" t="s">
        <v>379</v>
      </c>
      <c r="D124" s="92" t="s">
        <v>380</v>
      </c>
      <c r="E124" s="100">
        <v>0</v>
      </c>
      <c r="F124" s="94">
        <v>0</v>
      </c>
      <c r="G124" s="94"/>
      <c r="H124" s="87">
        <v>0</v>
      </c>
      <c r="I124" s="88">
        <v>0</v>
      </c>
      <c r="J124" s="95">
        <v>-104.27378</v>
      </c>
      <c r="K124" s="179">
        <v>-2.44814359166999</v>
      </c>
      <c r="L124" s="88">
        <v>-2.44814359166999</v>
      </c>
      <c r="M124" s="88">
        <v>0</v>
      </c>
      <c r="N124" s="50"/>
      <c r="O124" s="50"/>
    </row>
    <row r="125" ht="15.6" customHeight="1" spans="1:19">
      <c r="A125" s="97"/>
      <c r="B125" s="90">
        <v>6666010012</v>
      </c>
      <c r="C125" s="91" t="s">
        <v>382</v>
      </c>
      <c r="D125" s="92" t="s">
        <v>383</v>
      </c>
      <c r="E125" s="100">
        <v>23.5523</v>
      </c>
      <c r="F125" s="94">
        <v>0.511672822072561</v>
      </c>
      <c r="G125" s="94"/>
      <c r="H125" s="87">
        <v>35.2454943969867</v>
      </c>
      <c r="I125" s="88">
        <v>0.698622287353552</v>
      </c>
      <c r="J125" s="95">
        <v>25.55674</v>
      </c>
      <c r="K125" s="179">
        <v>0.600022069354119</v>
      </c>
      <c r="L125" s="88">
        <v>0.0883492472815579</v>
      </c>
      <c r="M125" s="88">
        <v>0.186949465280991</v>
      </c>
      <c r="N125" s="98"/>
      <c r="O125" s="98"/>
    </row>
    <row r="126" ht="15.6" customHeight="1" spans="1:19">
      <c r="A126" s="97"/>
      <c r="B126" s="90">
        <v>6666010226</v>
      </c>
      <c r="C126" s="91" t="s">
        <v>384</v>
      </c>
      <c r="D126" s="92" t="s">
        <v>385</v>
      </c>
      <c r="E126" s="100">
        <v>-8.08965</v>
      </c>
      <c r="F126" s="94">
        <v>-0.175747338692157</v>
      </c>
      <c r="G126" s="94"/>
      <c r="H126" s="87">
        <v>4.90276010250828</v>
      </c>
      <c r="I126" s="88">
        <v>0.0971805768584396</v>
      </c>
      <c r="J126" s="95">
        <v>33.01952</v>
      </c>
      <c r="K126" s="311">
        <v>0.775233489070974</v>
      </c>
      <c r="L126" s="88">
        <v>0.950980827763131</v>
      </c>
      <c r="M126" s="88">
        <v>0.272927915550597</v>
      </c>
      <c r="N126" s="98" t="s">
        <v>541</v>
      </c>
      <c r="O126" s="98"/>
    </row>
    <row r="127" ht="41.1" customHeight="1" spans="1:19">
      <c r="A127" s="49"/>
      <c r="B127" s="90">
        <v>6666010102</v>
      </c>
      <c r="C127" s="91" t="s">
        <v>386</v>
      </c>
      <c r="D127" s="92" t="s">
        <v>387</v>
      </c>
      <c r="E127" s="100">
        <v>135.87986</v>
      </c>
      <c r="F127" s="94">
        <v>2.95198479252661</v>
      </c>
      <c r="G127" s="94"/>
      <c r="H127" s="87">
        <v>167.527328193456</v>
      </c>
      <c r="I127" s="88">
        <v>3.32066061830438</v>
      </c>
      <c r="J127" s="95">
        <v>245.11158</v>
      </c>
      <c r="K127" s="318">
        <v>5.75473857206583</v>
      </c>
      <c r="L127" s="88">
        <v>2.80275377953922</v>
      </c>
      <c r="M127" s="88">
        <v>0.36867582577777</v>
      </c>
      <c r="N127" s="184" t="s">
        <v>542</v>
      </c>
      <c r="O127" s="98"/>
      <c r="R127">
        <f>J127-H127</f>
        <v>77.584251806544</v>
      </c>
    </row>
    <row r="128" ht="16.2" customHeight="1" spans="1:19">
      <c r="A128" s="89" t="s">
        <v>388</v>
      </c>
      <c r="B128" s="90" t="s">
        <v>389</v>
      </c>
      <c r="C128" s="101" t="s">
        <v>390</v>
      </c>
      <c r="D128" s="102" t="s">
        <v>391</v>
      </c>
      <c r="E128" s="103">
        <v>161.36901</v>
      </c>
      <c r="F128" s="94">
        <v>3.50573560721269</v>
      </c>
      <c r="G128" s="94"/>
      <c r="H128" s="103">
        <v>207.516386811601</v>
      </c>
      <c r="I128" s="104">
        <v>4.11330796455106</v>
      </c>
      <c r="J128" s="95">
        <f>SUM(J121:J127)</f>
        <v>210.33046</v>
      </c>
      <c r="K128" s="182">
        <v>4.93814617425399</v>
      </c>
      <c r="L128" s="88">
        <v>1.4324105670413</v>
      </c>
      <c r="M128" s="88">
        <v>0.60757235733837</v>
      </c>
      <c r="N128" s="98"/>
      <c r="O128" s="98"/>
    </row>
    <row r="129" ht="15.6" customHeight="1" spans="1:15">
      <c r="A129" s="97"/>
      <c r="B129" s="90">
        <v>6666010196</v>
      </c>
      <c r="C129" s="91" t="s">
        <v>392</v>
      </c>
      <c r="D129" s="92" t="s">
        <v>393</v>
      </c>
      <c r="E129" s="100">
        <v>13.45053</v>
      </c>
      <c r="F129" s="94">
        <v>0.292212252878557</v>
      </c>
      <c r="G129" s="94"/>
      <c r="H129" s="87">
        <v>17.3087549701691</v>
      </c>
      <c r="I129" s="88">
        <v>0.343087313581152</v>
      </c>
      <c r="J129" s="95">
        <v>13.14188</v>
      </c>
      <c r="K129" s="179">
        <v>0.308545535651398</v>
      </c>
      <c r="L129" s="88">
        <v>0.016333282772841</v>
      </c>
      <c r="M129" s="88">
        <v>0.050875060702595</v>
      </c>
      <c r="N129" s="98"/>
      <c r="O129" s="98"/>
    </row>
    <row r="130" ht="15.6" customHeight="1" spans="1:15">
      <c r="A130" s="97"/>
      <c r="B130" s="90">
        <v>6666010101</v>
      </c>
      <c r="C130" s="91" t="s">
        <v>394</v>
      </c>
      <c r="D130" s="92" t="s">
        <v>395</v>
      </c>
      <c r="E130" s="100">
        <v>98.62674</v>
      </c>
      <c r="F130" s="94">
        <v>2.14266217684119</v>
      </c>
      <c r="G130" s="94"/>
      <c r="H130" s="87">
        <v>96.9992331542246</v>
      </c>
      <c r="I130" s="88">
        <v>1.92268053824033</v>
      </c>
      <c r="J130" s="95">
        <v>89.32124</v>
      </c>
      <c r="K130" s="179">
        <v>2.09708731481699</v>
      </c>
      <c r="L130" s="88">
        <v>-0.0455748620242002</v>
      </c>
      <c r="M130" s="88">
        <v>-0.21998163860086</v>
      </c>
      <c r="N130" s="98"/>
      <c r="O130" s="98"/>
    </row>
    <row r="131" ht="15.6" customHeight="1" spans="1:15">
      <c r="A131" s="97"/>
      <c r="B131" s="90">
        <v>6666010199</v>
      </c>
      <c r="C131" s="91" t="s">
        <v>396</v>
      </c>
      <c r="D131" s="92" t="s">
        <v>397</v>
      </c>
      <c r="E131" s="100">
        <v>11.73659</v>
      </c>
      <c r="F131" s="94">
        <v>0.2549769715403</v>
      </c>
      <c r="G131" s="94"/>
      <c r="H131" s="87">
        <v>0</v>
      </c>
      <c r="I131" s="88">
        <v>0</v>
      </c>
      <c r="J131" s="95">
        <v>6.13721</v>
      </c>
      <c r="K131" s="179">
        <v>0.144089639142582</v>
      </c>
      <c r="L131" s="88">
        <v>-0.110887332397718</v>
      </c>
      <c r="M131" s="88">
        <v>-0.2549769715403</v>
      </c>
      <c r="N131" s="98"/>
      <c r="O131" s="98"/>
    </row>
    <row r="132" ht="15.6" customHeight="1" spans="1:15">
      <c r="A132" s="97"/>
      <c r="B132" s="90">
        <v>6666010185</v>
      </c>
      <c r="C132" s="91" t="s">
        <v>398</v>
      </c>
      <c r="D132" s="92" t="s">
        <v>399</v>
      </c>
      <c r="E132" s="100">
        <v>-0.48405</v>
      </c>
      <c r="F132" s="94">
        <v>-0.0105159678470563</v>
      </c>
      <c r="G132" s="94"/>
      <c r="H132" s="87">
        <v>-4.53778189504956</v>
      </c>
      <c r="I132" s="88">
        <v>-0.0899461227958287</v>
      </c>
      <c r="J132" s="95">
        <v>-0.04739</v>
      </c>
      <c r="K132" s="179">
        <v>-0.00111262414011692</v>
      </c>
      <c r="L132" s="88">
        <v>0.00940334370693938</v>
      </c>
      <c r="M132" s="88">
        <v>-0.0794301549487724</v>
      </c>
      <c r="N132" s="98"/>
      <c r="O132" s="98"/>
    </row>
    <row r="133" ht="15.6" customHeight="1" spans="1:15">
      <c r="A133" s="97"/>
      <c r="B133" s="90">
        <v>6666010207</v>
      </c>
      <c r="C133" s="91" t="s">
        <v>400</v>
      </c>
      <c r="D133" s="92" t="s">
        <v>401</v>
      </c>
      <c r="E133" s="100">
        <v>1.17407</v>
      </c>
      <c r="F133" s="94">
        <v>0.0255066261134043</v>
      </c>
      <c r="G133" s="94"/>
      <c r="H133" s="87">
        <v>1.66831373206449</v>
      </c>
      <c r="I133" s="88">
        <v>0.0330686567307134</v>
      </c>
      <c r="J133" s="95">
        <v>1.05736</v>
      </c>
      <c r="K133" s="179">
        <v>0.0248247364590426</v>
      </c>
      <c r="L133" s="88">
        <v>-0.000681889654361702</v>
      </c>
      <c r="M133" s="88">
        <v>0.0075620306173091</v>
      </c>
      <c r="N133" s="98"/>
      <c r="O133" s="98"/>
    </row>
    <row r="134" ht="15.6" customHeight="1" spans="1:15">
      <c r="A134" s="97"/>
      <c r="B134" s="90">
        <v>5102040406</v>
      </c>
      <c r="C134" s="91" t="s">
        <v>220</v>
      </c>
      <c r="D134" s="92" t="s">
        <v>402</v>
      </c>
      <c r="E134" s="100">
        <v>0</v>
      </c>
      <c r="F134" s="94">
        <v>0</v>
      </c>
      <c r="G134" s="94"/>
      <c r="H134" s="87">
        <v>0</v>
      </c>
      <c r="I134" s="88">
        <v>0</v>
      </c>
      <c r="J134" s="95">
        <v>0</v>
      </c>
      <c r="K134" s="179">
        <v>0</v>
      </c>
      <c r="L134" s="88">
        <v>0</v>
      </c>
      <c r="M134" s="88">
        <v>0</v>
      </c>
      <c r="N134" s="98"/>
      <c r="O134" s="98"/>
    </row>
    <row r="135" ht="15.6" customHeight="1" spans="1:15">
      <c r="A135" s="49"/>
      <c r="B135" s="90">
        <v>6666010227</v>
      </c>
      <c r="C135" s="91" t="s">
        <v>403</v>
      </c>
      <c r="D135" s="92" t="s">
        <v>404</v>
      </c>
      <c r="E135" s="100">
        <v>-1.29726</v>
      </c>
      <c r="F135" s="94">
        <v>-0.0281829241798827</v>
      </c>
      <c r="G135" s="94"/>
      <c r="H135" s="87">
        <v>1.53296562835086</v>
      </c>
      <c r="I135" s="88">
        <v>0.0303858400069546</v>
      </c>
      <c r="J135" s="95">
        <v>1.44223</v>
      </c>
      <c r="K135" s="179">
        <v>0.0338607282886859</v>
      </c>
      <c r="L135" s="88">
        <v>0.0620436524685686</v>
      </c>
      <c r="M135" s="88">
        <v>0.0585687641868373</v>
      </c>
      <c r="N135" s="98"/>
      <c r="O135" s="98"/>
    </row>
    <row r="136" ht="16.2" customHeight="1" spans="1:15">
      <c r="A136" s="89" t="s">
        <v>405</v>
      </c>
      <c r="B136" s="90" t="s">
        <v>389</v>
      </c>
      <c r="C136" s="101" t="s">
        <v>406</v>
      </c>
      <c r="D136" s="102" t="s">
        <v>407</v>
      </c>
      <c r="E136" s="103">
        <v>123.20662</v>
      </c>
      <c r="F136" s="94">
        <v>2.67665913534651</v>
      </c>
      <c r="G136" s="94"/>
      <c r="H136" s="103">
        <v>112.971485589759</v>
      </c>
      <c r="I136" s="104">
        <v>2.23927622576331</v>
      </c>
      <c r="J136" s="95">
        <f>SUM(J129:J135)</f>
        <v>111.05253</v>
      </c>
      <c r="K136" s="179">
        <v>2.60729533021858</v>
      </c>
      <c r="L136" s="88">
        <v>-0.0693638051279279</v>
      </c>
      <c r="M136" s="88">
        <v>-0.4373829095832</v>
      </c>
      <c r="N136" s="98"/>
      <c r="O136" s="98"/>
    </row>
    <row r="137" ht="15.6" customHeight="1" spans="1:15">
      <c r="A137" s="97"/>
      <c r="B137" s="90">
        <v>6666010302</v>
      </c>
      <c r="C137" s="91" t="s">
        <v>408</v>
      </c>
      <c r="D137" s="92" t="s">
        <v>409</v>
      </c>
      <c r="E137" s="100">
        <v>13.31054</v>
      </c>
      <c r="F137" s="94">
        <v>0.289170975450793</v>
      </c>
      <c r="G137" s="94"/>
      <c r="H137" s="87">
        <v>4.71224350017277</v>
      </c>
      <c r="I137" s="88">
        <v>0.0934042319162095</v>
      </c>
      <c r="J137" s="95">
        <v>4.71224</v>
      </c>
      <c r="K137" s="179">
        <v>0.110634141760383</v>
      </c>
      <c r="L137" s="88">
        <v>-0.17853683369041</v>
      </c>
      <c r="M137" s="88">
        <v>-0.195766743534584</v>
      </c>
      <c r="N137" s="98"/>
      <c r="O137" s="98"/>
    </row>
    <row r="138" ht="15.6" customHeight="1" spans="1:15">
      <c r="A138" s="97"/>
      <c r="B138" s="90">
        <v>6666010314</v>
      </c>
      <c r="C138" s="91" t="s">
        <v>410</v>
      </c>
      <c r="D138" s="92" t="s">
        <v>411</v>
      </c>
      <c r="E138" s="100">
        <v>15.82463</v>
      </c>
      <c r="F138" s="94">
        <v>0.343789485118401</v>
      </c>
      <c r="G138" s="94"/>
      <c r="H138" s="87">
        <v>5.0676363029603</v>
      </c>
      <c r="I138" s="88">
        <v>0.10044868786839</v>
      </c>
      <c r="J138" s="95">
        <v>50.44541</v>
      </c>
      <c r="K138" s="311">
        <v>1.18435916699927</v>
      </c>
      <c r="L138" s="88">
        <v>0.840569681880869</v>
      </c>
      <c r="M138" s="88">
        <v>-0.243340797250011</v>
      </c>
      <c r="N138" s="98" t="s">
        <v>543</v>
      </c>
      <c r="O138" s="98"/>
    </row>
    <row r="139" ht="15.6" customHeight="1" spans="1:15">
      <c r="A139" s="97"/>
      <c r="B139" s="90">
        <v>6666010315</v>
      </c>
      <c r="C139" s="91" t="s">
        <v>412</v>
      </c>
      <c r="D139" s="92" t="s">
        <v>413</v>
      </c>
      <c r="E139" s="100"/>
      <c r="F139" s="94">
        <v>0</v>
      </c>
      <c r="G139" s="94"/>
      <c r="H139" s="87">
        <v>11.5045764624702</v>
      </c>
      <c r="I139" s="88">
        <v>0.228039176659469</v>
      </c>
      <c r="J139" s="95">
        <v>69.53264</v>
      </c>
      <c r="K139" s="311">
        <v>1.6324898457493</v>
      </c>
      <c r="L139" s="88">
        <v>1.6324898457493</v>
      </c>
      <c r="M139" s="88">
        <v>0.228039176659469</v>
      </c>
      <c r="N139" s="98" t="s">
        <v>544</v>
      </c>
      <c r="O139" s="98"/>
    </row>
    <row r="140" ht="15.6" customHeight="1" spans="1:15">
      <c r="A140" s="97"/>
      <c r="B140" s="90">
        <v>6666020401</v>
      </c>
      <c r="C140" s="91" t="s">
        <v>414</v>
      </c>
      <c r="D140" s="92" t="s">
        <v>415</v>
      </c>
      <c r="E140" s="100">
        <v>37.90281</v>
      </c>
      <c r="F140" s="94">
        <v>0.823437106235064</v>
      </c>
      <c r="G140" s="94"/>
      <c r="H140" s="87">
        <v>33.0417877948142</v>
      </c>
      <c r="I140" s="88">
        <v>0.654941284337249</v>
      </c>
      <c r="J140" s="95">
        <v>36.94771</v>
      </c>
      <c r="K140" s="179">
        <v>0.86745967647266</v>
      </c>
      <c r="L140" s="88">
        <v>0.0440225702375959</v>
      </c>
      <c r="M140" s="88">
        <v>-0.168495821897815</v>
      </c>
      <c r="N140" s="98"/>
      <c r="O140" s="98"/>
    </row>
    <row r="141" ht="15.6" customHeight="1" spans="1:15">
      <c r="A141" s="97"/>
      <c r="B141" s="90">
        <v>6666020502</v>
      </c>
      <c r="C141" s="91" t="s">
        <v>416</v>
      </c>
      <c r="D141" s="92" t="s">
        <v>417</v>
      </c>
      <c r="E141" s="100">
        <v>37.29888</v>
      </c>
      <c r="F141" s="94">
        <v>0.810316749945687</v>
      </c>
      <c r="G141" s="94"/>
      <c r="H141" s="87">
        <v>30.5600423657179</v>
      </c>
      <c r="I141" s="88">
        <v>0.605749105366063</v>
      </c>
      <c r="J141" s="95">
        <v>33.45617</v>
      </c>
      <c r="K141" s="179">
        <v>0.785485173620078</v>
      </c>
      <c r="L141" s="88">
        <v>-0.0248315763256091</v>
      </c>
      <c r="M141" s="88">
        <v>-0.204567644579624</v>
      </c>
      <c r="N141" s="98"/>
      <c r="O141" s="98"/>
    </row>
    <row r="142" ht="15.6" customHeight="1" spans="1:15">
      <c r="A142" s="97"/>
      <c r="B142" s="90">
        <v>6666020503</v>
      </c>
      <c r="C142" s="91" t="s">
        <v>418</v>
      </c>
      <c r="D142" s="92" t="s">
        <v>419</v>
      </c>
      <c r="E142" s="100">
        <v>0.15839</v>
      </c>
      <c r="F142" s="94">
        <v>0.00344101672822072</v>
      </c>
      <c r="G142" s="94"/>
      <c r="H142" s="87">
        <v>1.74541915450825</v>
      </c>
      <c r="I142" s="88">
        <v>0.0345970100001635</v>
      </c>
      <c r="J142" s="95">
        <v>0.40442</v>
      </c>
      <c r="K142" s="179">
        <v>0.00949498743925058</v>
      </c>
      <c r="L142" s="88">
        <v>0.00605397071102986</v>
      </c>
      <c r="M142" s="88">
        <v>0.0311559932719428</v>
      </c>
      <c r="N142" s="98"/>
      <c r="O142" s="98"/>
    </row>
    <row r="143" ht="15.6" customHeight="1" spans="1:15">
      <c r="A143" s="97"/>
      <c r="B143" s="90">
        <v>6666021502</v>
      </c>
      <c r="C143" s="91" t="s">
        <v>420</v>
      </c>
      <c r="D143" s="92" t="s">
        <v>421</v>
      </c>
      <c r="E143" s="100">
        <v>0.22008</v>
      </c>
      <c r="F143" s="94">
        <v>0.00478122963284814</v>
      </c>
      <c r="G143" s="94"/>
      <c r="H143" s="87">
        <v>32.9212470442703</v>
      </c>
      <c r="I143" s="88">
        <v>0.652551973127261</v>
      </c>
      <c r="J143" s="95">
        <v>10.36562</v>
      </c>
      <c r="K143" s="179">
        <v>0.243364402601366</v>
      </c>
      <c r="L143" s="88">
        <v>0.238583172968518</v>
      </c>
      <c r="M143" s="88">
        <v>0.647770743494413</v>
      </c>
      <c r="N143" s="50"/>
      <c r="O143" s="50"/>
    </row>
    <row r="144" ht="15.6" customHeight="1" spans="1:15">
      <c r="A144" s="97"/>
      <c r="B144" s="90">
        <v>6666021503</v>
      </c>
      <c r="C144" s="91" t="s">
        <v>422</v>
      </c>
      <c r="D144" s="92" t="s">
        <v>423</v>
      </c>
      <c r="E144" s="100">
        <v>2.77371</v>
      </c>
      <c r="F144" s="94">
        <v>0.0602587442971975</v>
      </c>
      <c r="G144" s="94"/>
      <c r="H144" s="87">
        <v>7.5</v>
      </c>
      <c r="I144" s="88">
        <v>0.148662041625372</v>
      </c>
      <c r="J144" s="95">
        <v>11.84276</v>
      </c>
      <c r="K144" s="179">
        <v>0.278044749137182</v>
      </c>
      <c r="L144" s="88">
        <v>0.217786004839985</v>
      </c>
      <c r="M144" s="88">
        <v>0.0884032973281745</v>
      </c>
      <c r="N144" s="98"/>
      <c r="O144" s="98"/>
    </row>
    <row r="145" ht="15.6" customHeight="1" spans="1:15">
      <c r="A145" s="97"/>
      <c r="B145" s="90">
        <v>6666021506</v>
      </c>
      <c r="C145" s="91" t="s">
        <v>424</v>
      </c>
      <c r="D145" s="92" t="s">
        <v>425</v>
      </c>
      <c r="E145" s="115">
        <v>29.10355</v>
      </c>
      <c r="F145" s="116">
        <v>0.632273517271345</v>
      </c>
      <c r="G145" s="116"/>
      <c r="H145" s="117">
        <v>45.3837889279906</v>
      </c>
      <c r="I145" s="118">
        <v>0.899579562497336</v>
      </c>
      <c r="J145" s="95">
        <v>25.056</v>
      </c>
      <c r="K145" s="179">
        <v>0.588265677458737</v>
      </c>
      <c r="L145" s="88">
        <v>-0.0440078398126079</v>
      </c>
      <c r="M145" s="88">
        <v>0.267306045225991</v>
      </c>
      <c r="N145" s="50"/>
      <c r="O145" s="50"/>
    </row>
    <row r="146" ht="15.6" customHeight="1" spans="1:15">
      <c r="A146" s="97"/>
      <c r="B146" s="90">
        <v>6666030300</v>
      </c>
      <c r="C146" s="91" t="s">
        <v>426</v>
      </c>
      <c r="D146" s="92" t="s">
        <v>427</v>
      </c>
      <c r="E146" s="100">
        <v>3.67729</v>
      </c>
      <c r="F146" s="94">
        <v>0.0798889854442755</v>
      </c>
      <c r="G146" s="94"/>
      <c r="H146" s="87">
        <v>6.74174</v>
      </c>
      <c r="I146" s="88">
        <v>0.133632111000991</v>
      </c>
      <c r="J146" s="95">
        <v>3.78994</v>
      </c>
      <c r="K146" s="179">
        <v>0.0889803488836194</v>
      </c>
      <c r="L146" s="88">
        <v>0.0090913634393439</v>
      </c>
      <c r="M146" s="88">
        <v>0.0537431255567155</v>
      </c>
      <c r="N146" s="98"/>
      <c r="O146" s="98"/>
    </row>
    <row r="147" ht="18.9" customHeight="1" spans="1:15">
      <c r="A147" s="97"/>
      <c r="B147" s="90">
        <v>6666091600</v>
      </c>
      <c r="C147" s="91" t="s">
        <v>428</v>
      </c>
      <c r="D147" s="92" t="s">
        <v>429</v>
      </c>
      <c r="E147" s="100">
        <v>0.66091</v>
      </c>
      <c r="F147" s="94">
        <v>0.0143582446230719</v>
      </c>
      <c r="G147" s="94"/>
      <c r="H147" s="87">
        <v>0.656644656653896</v>
      </c>
      <c r="I147" s="88">
        <v>0.0130157513707412</v>
      </c>
      <c r="J147" s="95">
        <v>0.79333</v>
      </c>
      <c r="K147" s="179">
        <v>0.018625830535534</v>
      </c>
      <c r="L147" s="88">
        <v>0.0042675859124621</v>
      </c>
      <c r="M147" s="88">
        <v>-0.0013424932523307</v>
      </c>
      <c r="N147" s="98"/>
      <c r="O147" s="98"/>
    </row>
    <row r="148" ht="16.2" customHeight="1" spans="1:15">
      <c r="A148" s="49"/>
      <c r="B148" s="90" t="s">
        <v>389</v>
      </c>
      <c r="C148" s="101">
        <v>4</v>
      </c>
      <c r="D148" s="102" t="s">
        <v>430</v>
      </c>
      <c r="E148" s="100">
        <v>140.93079</v>
      </c>
      <c r="F148" s="94">
        <v>3.0617160547469</v>
      </c>
      <c r="G148" s="94"/>
      <c r="H148" s="87">
        <v>179.835126209558</v>
      </c>
      <c r="I148" s="88">
        <v>3.56462093576924</v>
      </c>
      <c r="J148" s="95">
        <f>SUM(J137:J147)</f>
        <v>247.34624</v>
      </c>
      <c r="K148" s="182">
        <v>5.80720400065738</v>
      </c>
      <c r="L148" s="88">
        <v>2.74548794591048</v>
      </c>
      <c r="M148" s="88">
        <v>0.50290488102234</v>
      </c>
      <c r="N148" s="98"/>
      <c r="O148" s="98"/>
    </row>
    <row r="149" ht="16.2" customHeight="1" spans="1:15">
      <c r="A149" s="98"/>
      <c r="B149" s="131"/>
      <c r="C149" s="283"/>
      <c r="D149" s="319"/>
      <c r="E149" s="320">
        <v>1379.901422</v>
      </c>
      <c r="F149" s="321">
        <v>29.9783059309146</v>
      </c>
      <c r="G149" s="321"/>
      <c r="H149" s="320">
        <v>1660.473831754</v>
      </c>
      <c r="I149" s="322">
        <v>32.9132573192071</v>
      </c>
      <c r="J149" s="320">
        <f>J41+J50+J55+J104+J109+J111+J113+J117+J120+J128+J136+J148</f>
        <v>1593.55222</v>
      </c>
      <c r="K149" s="320">
        <v>37.3213891954077</v>
      </c>
      <c r="L149" s="175">
        <v>7.34308326449307</v>
      </c>
      <c r="M149" s="88">
        <v>2.9349513882925</v>
      </c>
      <c r="N149" s="98"/>
      <c r="O149" s="98"/>
    </row>
    <row r="150" ht="15.6" customHeight="1" spans="1:15">
      <c r="A150" s="98"/>
      <c r="B150" s="98"/>
      <c r="C150" s="98"/>
      <c r="D150" s="136"/>
      <c r="E150" s="98"/>
      <c r="F150" s="94"/>
      <c r="G150" s="94"/>
      <c r="H150" s="98"/>
      <c r="I150" s="137"/>
      <c r="J150" s="138"/>
      <c r="K150" s="88"/>
      <c r="L150" s="88">
        <f>I150-F150</f>
        <v>0</v>
      </c>
      <c r="M150" s="88" t="e">
        <f>#REF!-I150</f>
        <v>#REF!</v>
      </c>
      <c r="N150" s="98"/>
      <c r="O150" s="98"/>
    </row>
    <row r="151" ht="15.6" customHeight="1" spans="1:15">
      <c r="A151" s="139" t="s">
        <v>122</v>
      </c>
      <c r="B151" s="90">
        <v>6666110110</v>
      </c>
      <c r="C151" s="91" t="s">
        <v>192</v>
      </c>
      <c r="D151" s="92" t="s">
        <v>432</v>
      </c>
      <c r="E151" s="140">
        <v>0.0591</v>
      </c>
      <c r="F151" s="94">
        <v>0.00128394525309581</v>
      </c>
      <c r="G151" s="94"/>
      <c r="H151" s="141">
        <v>0.279895145295638</v>
      </c>
      <c r="I151" s="142">
        <v>0.00554797116542395</v>
      </c>
      <c r="J151" s="143">
        <v>0.09327</v>
      </c>
      <c r="K151" s="88">
        <v>0.0021897964454253</v>
      </c>
      <c r="L151" s="88"/>
      <c r="M151" s="88">
        <v>0.00426402591232814</v>
      </c>
      <c r="N151" s="98"/>
      <c r="O151" s="98"/>
    </row>
    <row r="152" ht="15.6" customHeight="1" spans="1:15">
      <c r="A152" s="97"/>
      <c r="B152" s="90">
        <v>6666110112</v>
      </c>
      <c r="C152" s="91" t="s">
        <v>194</v>
      </c>
      <c r="D152" s="92" t="s">
        <v>433</v>
      </c>
      <c r="E152" s="140">
        <v>0.05179</v>
      </c>
      <c r="F152" s="94">
        <v>0.00112513578101238</v>
      </c>
      <c r="G152" s="94"/>
      <c r="H152" s="144"/>
      <c r="I152" s="145">
        <v>0</v>
      </c>
      <c r="J152" s="143">
        <v>0.05277</v>
      </c>
      <c r="K152" s="88">
        <v>0.00123893597539502</v>
      </c>
      <c r="L152" s="88"/>
      <c r="M152" s="88">
        <v>-0.00112513578101238</v>
      </c>
      <c r="N152" s="98"/>
      <c r="O152" s="98"/>
    </row>
    <row r="153" ht="15.6" customHeight="1" spans="1:15">
      <c r="A153" s="97"/>
      <c r="B153" s="90">
        <v>6666110207</v>
      </c>
      <c r="C153" s="91" t="s">
        <v>198</v>
      </c>
      <c r="D153" s="92" t="s">
        <v>434</v>
      </c>
      <c r="E153" s="140">
        <v>0.05777</v>
      </c>
      <c r="F153" s="94">
        <v>0.00125505105366066</v>
      </c>
      <c r="G153" s="94"/>
      <c r="H153" s="87"/>
      <c r="I153" s="88">
        <v>0</v>
      </c>
      <c r="J153" s="143">
        <v>0.00181</v>
      </c>
      <c r="K153" s="88">
        <v>4.24952456976498e-5</v>
      </c>
      <c r="L153" s="88"/>
      <c r="M153" s="88">
        <v>-0.00125505105366066</v>
      </c>
      <c r="N153" s="98"/>
      <c r="O153" s="98"/>
    </row>
    <row r="154" ht="15.6" customHeight="1" spans="1:15">
      <c r="A154" s="97"/>
      <c r="B154" s="90">
        <v>6666110506</v>
      </c>
      <c r="C154" s="91" t="s">
        <v>200</v>
      </c>
      <c r="D154" s="92" t="s">
        <v>435</v>
      </c>
      <c r="E154" s="140">
        <v>0.22281</v>
      </c>
      <c r="F154" s="94">
        <v>0.00484053877905714</v>
      </c>
      <c r="G154" s="94"/>
      <c r="H154" s="87">
        <v>0.279895145295638</v>
      </c>
      <c r="I154" s="88">
        <v>0.00554797116542395</v>
      </c>
      <c r="J154" s="143">
        <v>0.09207</v>
      </c>
      <c r="K154" s="88">
        <v>0.00216162280186885</v>
      </c>
      <c r="L154" s="88"/>
      <c r="M154" s="88">
        <v>0.00070743238636681</v>
      </c>
      <c r="N154" s="98"/>
      <c r="O154" s="98"/>
    </row>
    <row r="155" ht="16.2" customHeight="1" spans="1:15">
      <c r="A155" s="49"/>
      <c r="B155" s="90" t="s">
        <v>436</v>
      </c>
      <c r="C155" s="101" t="s">
        <v>205</v>
      </c>
      <c r="D155" s="102" t="s">
        <v>437</v>
      </c>
      <c r="E155" s="146"/>
      <c r="F155" s="94">
        <v>0</v>
      </c>
      <c r="G155" s="94"/>
      <c r="H155" s="103"/>
      <c r="I155" s="88">
        <v>0</v>
      </c>
      <c r="J155" s="143">
        <v>0.23992</v>
      </c>
      <c r="K155" s="88">
        <v>0.00563285046838682</v>
      </c>
      <c r="L155" s="88"/>
      <c r="M155" s="88">
        <v>0</v>
      </c>
      <c r="N155" s="98"/>
      <c r="O155" s="98"/>
    </row>
    <row r="156" ht="16.2" customHeight="1" spans="1:15">
      <c r="A156" s="139" t="s">
        <v>144</v>
      </c>
      <c r="B156" s="90">
        <v>6666010380</v>
      </c>
      <c r="C156" s="91" t="s">
        <v>209</v>
      </c>
      <c r="D156" s="92" t="s">
        <v>438</v>
      </c>
      <c r="E156" s="146">
        <v>0</v>
      </c>
      <c r="F156" s="94">
        <v>0</v>
      </c>
      <c r="G156" s="94"/>
      <c r="H156" s="87"/>
      <c r="I156" s="104">
        <v>0</v>
      </c>
      <c r="J156" s="143">
        <v>0</v>
      </c>
      <c r="K156" s="88">
        <v>0</v>
      </c>
      <c r="L156" s="88"/>
      <c r="M156" s="88">
        <v>0</v>
      </c>
      <c r="N156" s="98"/>
      <c r="O156" s="98"/>
    </row>
    <row r="157" ht="15.6" customHeight="1" spans="1:15">
      <c r="A157" s="97"/>
      <c r="B157" s="90">
        <v>5102040406</v>
      </c>
      <c r="C157" s="91" t="s">
        <v>439</v>
      </c>
      <c r="D157" s="92" t="s">
        <v>440</v>
      </c>
      <c r="E157" s="140">
        <v>0</v>
      </c>
      <c r="F157" s="94">
        <v>0</v>
      </c>
      <c r="G157" s="94"/>
      <c r="H157" s="87">
        <v>0</v>
      </c>
      <c r="I157" s="88">
        <v>0</v>
      </c>
      <c r="J157" s="143">
        <v>-2.1466</v>
      </c>
      <c r="K157" s="88">
        <v>-0.0503979527152349</v>
      </c>
      <c r="L157" s="88"/>
      <c r="M157" s="88">
        <v>0</v>
      </c>
      <c r="N157" s="98"/>
      <c r="O157" s="98"/>
    </row>
    <row r="158" ht="16.2" customHeight="1" spans="1:15">
      <c r="A158" s="49"/>
      <c r="B158" s="90" t="s">
        <v>441</v>
      </c>
      <c r="C158" s="101" t="s">
        <v>225</v>
      </c>
      <c r="D158" s="102" t="s">
        <v>442</v>
      </c>
      <c r="E158" s="146">
        <v>0.00781</v>
      </c>
      <c r="F158" s="94">
        <v>0.000169671953074082</v>
      </c>
      <c r="G158" s="94"/>
      <c r="H158" s="103"/>
      <c r="I158" s="88">
        <v>0</v>
      </c>
      <c r="J158" s="143"/>
      <c r="K158" s="88"/>
      <c r="L158" s="88"/>
      <c r="M158" s="88">
        <v>-0.000169671953074082</v>
      </c>
      <c r="N158" s="98"/>
      <c r="O158" s="98"/>
    </row>
    <row r="159" ht="16.2" customHeight="1" spans="1:15">
      <c r="A159" s="139" t="s">
        <v>238</v>
      </c>
      <c r="B159" s="90">
        <v>6666029996</v>
      </c>
      <c r="C159" s="91" t="s">
        <v>314</v>
      </c>
      <c r="D159" s="92" t="s">
        <v>443</v>
      </c>
      <c r="E159" s="140">
        <v>91.64325</v>
      </c>
      <c r="F159" s="94">
        <v>1.99094612209429</v>
      </c>
      <c r="G159" s="94"/>
      <c r="H159" s="87">
        <v>5.24075096818212</v>
      </c>
      <c r="I159" s="104">
        <v>0.103880098477346</v>
      </c>
      <c r="J159" s="143">
        <v>-0.06378</v>
      </c>
      <c r="K159" s="88">
        <v>-0.00149742915502547</v>
      </c>
      <c r="L159" s="88"/>
      <c r="M159" s="88">
        <v>-1.88706602361694</v>
      </c>
      <c r="N159" s="98"/>
      <c r="O159" s="98"/>
    </row>
    <row r="160" ht="15.6" customHeight="1" spans="1:15">
      <c r="A160" s="97"/>
      <c r="B160" s="90">
        <v>6666029700</v>
      </c>
      <c r="C160" s="91" t="s">
        <v>310</v>
      </c>
      <c r="D160" s="92" t="s">
        <v>444</v>
      </c>
      <c r="E160" s="140">
        <v>0.00125</v>
      </c>
      <c r="F160" s="94">
        <v>2.71562024766457e-5</v>
      </c>
      <c r="G160" s="94"/>
      <c r="H160" s="87">
        <v>2.9365637814514</v>
      </c>
      <c r="I160" s="88">
        <v>0.0582074089484916</v>
      </c>
      <c r="J160" s="143">
        <v>14.3189</v>
      </c>
      <c r="K160" s="88">
        <v>0.336179653933745</v>
      </c>
      <c r="L160" s="88"/>
      <c r="M160" s="88">
        <v>0.058180252746015</v>
      </c>
      <c r="N160" s="50"/>
      <c r="O160" s="50"/>
    </row>
    <row r="161" ht="15.6" customHeight="1" spans="1:15">
      <c r="A161" s="97"/>
      <c r="B161" s="90">
        <v>6666010322</v>
      </c>
      <c r="C161" s="91" t="s">
        <v>265</v>
      </c>
      <c r="D161" s="92" t="s">
        <v>447</v>
      </c>
      <c r="E161" s="140">
        <v>4.11572</v>
      </c>
      <c r="F161" s="94">
        <v>0.0894138605257441</v>
      </c>
      <c r="G161" s="94"/>
      <c r="H161" s="87"/>
      <c r="I161" s="88">
        <v>0</v>
      </c>
      <c r="J161" s="143">
        <v>0.34917</v>
      </c>
      <c r="K161" s="88">
        <v>0.00819782593383889</v>
      </c>
      <c r="L161" s="88"/>
      <c r="M161" s="88">
        <v>-0.0894138605257441</v>
      </c>
      <c r="N161" s="98"/>
      <c r="O161" s="98"/>
    </row>
    <row r="162" ht="15.6" customHeight="1" spans="1:15">
      <c r="A162" s="97"/>
      <c r="B162" s="90">
        <v>6666020495</v>
      </c>
      <c r="C162" s="91" t="s">
        <v>286</v>
      </c>
      <c r="D162" s="92" t="s">
        <v>448</v>
      </c>
      <c r="E162" s="140"/>
      <c r="F162" s="94">
        <v>0</v>
      </c>
      <c r="G162" s="94"/>
      <c r="H162" s="87"/>
      <c r="I162" s="88">
        <v>0</v>
      </c>
      <c r="J162" s="143">
        <v>0.0662</v>
      </c>
      <c r="K162" s="88">
        <v>0.00155424600286432</v>
      </c>
      <c r="L162" s="88"/>
      <c r="M162" s="88">
        <v>0</v>
      </c>
      <c r="N162" s="98"/>
      <c r="O162" s="98"/>
    </row>
    <row r="163" ht="15.6" customHeight="1" spans="1:15">
      <c r="A163" s="97"/>
      <c r="B163" s="90">
        <v>5301060000</v>
      </c>
      <c r="C163" s="91" t="s">
        <v>251</v>
      </c>
      <c r="D163" s="92" t="s">
        <v>449</v>
      </c>
      <c r="E163" s="140">
        <v>0</v>
      </c>
      <c r="F163" s="94">
        <v>0</v>
      </c>
      <c r="G163" s="94"/>
      <c r="H163" s="87"/>
      <c r="I163" s="88">
        <v>0</v>
      </c>
      <c r="J163" s="143">
        <v>0</v>
      </c>
      <c r="K163" s="88">
        <v>0</v>
      </c>
      <c r="L163" s="88"/>
      <c r="M163" s="88">
        <v>0</v>
      </c>
      <c r="N163" s="98"/>
      <c r="O163" s="98"/>
    </row>
    <row r="164" ht="15.6" customHeight="1" spans="1:15">
      <c r="A164" s="97"/>
      <c r="B164" s="90">
        <v>5601050000</v>
      </c>
      <c r="C164" s="91" t="s">
        <v>257</v>
      </c>
      <c r="D164" s="92" t="s">
        <v>450</v>
      </c>
      <c r="E164" s="140">
        <v>0.0077</v>
      </c>
      <c r="F164" s="94">
        <v>0.000167282207256137</v>
      </c>
      <c r="G164" s="94"/>
      <c r="H164" s="87"/>
      <c r="I164" s="88">
        <v>0</v>
      </c>
      <c r="J164" s="143">
        <v>0</v>
      </c>
      <c r="K164" s="88">
        <v>0</v>
      </c>
      <c r="L164" s="88"/>
      <c r="M164" s="88">
        <v>-0.000167282207256137</v>
      </c>
      <c r="N164" s="98"/>
      <c r="O164" s="98"/>
    </row>
    <row r="165" ht="15.6" customHeight="1" spans="1:15">
      <c r="A165" s="97"/>
      <c r="B165" s="90">
        <v>5601050100</v>
      </c>
      <c r="C165" s="91" t="s">
        <v>259</v>
      </c>
      <c r="D165" s="92" t="s">
        <v>451</v>
      </c>
      <c r="E165" s="140">
        <v>0.41842</v>
      </c>
      <c r="F165" s="94">
        <v>0.00909015859222246</v>
      </c>
      <c r="G165" s="94"/>
      <c r="H165" s="87"/>
      <c r="I165" s="88">
        <v>0</v>
      </c>
      <c r="J165" s="143">
        <v>-2.51615</v>
      </c>
      <c r="K165" s="88">
        <v>-0.0590742610288076</v>
      </c>
      <c r="L165" s="88"/>
      <c r="M165" s="88">
        <v>-0.00909015859222246</v>
      </c>
      <c r="N165" s="98"/>
      <c r="O165" s="98"/>
    </row>
    <row r="166" ht="15.6" customHeight="1" spans="1:15">
      <c r="A166" s="97"/>
      <c r="B166" s="90">
        <v>5601080000</v>
      </c>
      <c r="C166" s="91" t="s">
        <v>452</v>
      </c>
      <c r="D166" s="92" t="s">
        <v>453</v>
      </c>
      <c r="E166" s="140">
        <v>3e-5</v>
      </c>
      <c r="F166" s="94">
        <v>6.51748859439496e-7</v>
      </c>
      <c r="G166" s="94"/>
      <c r="H166" s="87">
        <v>0.75516464632609</v>
      </c>
      <c r="I166" s="88">
        <v>0.0149685757448184</v>
      </c>
      <c r="J166" s="143">
        <v>0</v>
      </c>
      <c r="K166" s="88">
        <v>0</v>
      </c>
      <c r="L166" s="88"/>
      <c r="M166" s="88">
        <v>0.014967923995959</v>
      </c>
      <c r="N166" s="98"/>
      <c r="O166" s="98"/>
    </row>
    <row r="167" ht="15.6" customHeight="1" spans="1:15">
      <c r="A167" s="97"/>
      <c r="B167" s="90">
        <v>6666020101</v>
      </c>
      <c r="C167" s="91" t="s">
        <v>267</v>
      </c>
      <c r="D167" s="92" t="s">
        <v>454</v>
      </c>
      <c r="E167" s="140"/>
      <c r="F167" s="94">
        <v>0</v>
      </c>
      <c r="G167" s="94"/>
      <c r="H167" s="87">
        <v>2.57773881136026</v>
      </c>
      <c r="I167" s="88">
        <v>0.0510949219298367</v>
      </c>
      <c r="J167" s="143">
        <v>0.33135</v>
      </c>
      <c r="K167" s="88">
        <v>0.00777944732702557</v>
      </c>
      <c r="L167" s="88"/>
      <c r="M167" s="88">
        <v>0.0510949219298367</v>
      </c>
      <c r="N167" s="98"/>
      <c r="O167" s="98"/>
    </row>
    <row r="168" ht="15.6" customHeight="1" spans="1:15">
      <c r="A168" s="97"/>
      <c r="B168" s="90">
        <v>6666021200</v>
      </c>
      <c r="C168" s="91" t="s">
        <v>455</v>
      </c>
      <c r="D168" s="92" t="s">
        <v>456</v>
      </c>
      <c r="E168" s="140">
        <v>0.057</v>
      </c>
      <c r="F168" s="94">
        <v>0.00123832283293504</v>
      </c>
      <c r="G168" s="94"/>
      <c r="H168" s="87"/>
      <c r="I168" s="88">
        <v>0</v>
      </c>
      <c r="J168" s="143">
        <v>2.29917</v>
      </c>
      <c r="K168" s="88">
        <v>0.0539799967130749</v>
      </c>
      <c r="L168" s="88"/>
      <c r="M168" s="88">
        <v>-0.00123832283293504</v>
      </c>
      <c r="N168" s="98"/>
      <c r="O168" s="98"/>
    </row>
    <row r="169" ht="15.6" customHeight="1" spans="1:15">
      <c r="A169" s="97"/>
      <c r="B169" s="90">
        <v>6666020201</v>
      </c>
      <c r="C169" s="91" t="s">
        <v>269</v>
      </c>
      <c r="D169" s="92" t="s">
        <v>457</v>
      </c>
      <c r="E169" s="140"/>
      <c r="F169" s="94">
        <v>0</v>
      </c>
      <c r="G169" s="94"/>
      <c r="H169" s="87">
        <v>0.927895355919412</v>
      </c>
      <c r="I169" s="88">
        <v>0.0183923757367574</v>
      </c>
      <c r="J169" s="143">
        <v>0.08371</v>
      </c>
      <c r="K169" s="88">
        <v>0.00196534641842556</v>
      </c>
      <c r="L169" s="88"/>
      <c r="M169" s="88">
        <v>0.0183923757367574</v>
      </c>
      <c r="N169" s="98"/>
      <c r="O169" s="98"/>
    </row>
    <row r="170" ht="15.6" customHeight="1" spans="1:15">
      <c r="A170" s="97"/>
      <c r="B170" s="90">
        <v>6666020202</v>
      </c>
      <c r="C170" s="91" t="s">
        <v>271</v>
      </c>
      <c r="D170" s="92" t="s">
        <v>458</v>
      </c>
      <c r="E170" s="140">
        <v>0</v>
      </c>
      <c r="F170" s="94">
        <v>0</v>
      </c>
      <c r="G170" s="94"/>
      <c r="H170" s="87">
        <v>0.512751095599367</v>
      </c>
      <c r="I170" s="88">
        <v>0.0101635499623264</v>
      </c>
      <c r="J170" s="143">
        <v>1.57991</v>
      </c>
      <c r="K170" s="88">
        <v>0.037093184326063</v>
      </c>
      <c r="L170" s="88"/>
      <c r="M170" s="88">
        <v>0.0101635499623264</v>
      </c>
      <c r="N170" s="98"/>
      <c r="O170" s="98"/>
    </row>
    <row r="171" ht="15.6" customHeight="1" spans="1:15">
      <c r="A171" s="97"/>
      <c r="B171" s="90">
        <v>6666020204</v>
      </c>
      <c r="C171" s="91" t="s">
        <v>273</v>
      </c>
      <c r="D171" s="92" t="s">
        <v>459</v>
      </c>
      <c r="E171" s="140">
        <v>0.07788</v>
      </c>
      <c r="F171" s="94">
        <v>0.00169194003910493</v>
      </c>
      <c r="G171" s="94"/>
      <c r="H171" s="87">
        <v>0.340412668003159</v>
      </c>
      <c r="I171" s="88">
        <v>0.00674752562939859</v>
      </c>
      <c r="J171" s="143">
        <v>0</v>
      </c>
      <c r="K171" s="88">
        <v>0</v>
      </c>
      <c r="L171" s="88"/>
      <c r="M171" s="88">
        <v>0.00505558559029366</v>
      </c>
      <c r="N171" s="98"/>
      <c r="O171" s="98"/>
    </row>
    <row r="172" ht="15.6" customHeight="1" spans="1:15">
      <c r="A172" s="97"/>
      <c r="B172" s="90">
        <v>6666020301</v>
      </c>
      <c r="C172" s="91" t="s">
        <v>460</v>
      </c>
      <c r="D172" s="92" t="s">
        <v>461</v>
      </c>
      <c r="E172" s="140"/>
      <c r="F172" s="94">
        <v>0</v>
      </c>
      <c r="G172" s="94"/>
      <c r="H172" s="87"/>
      <c r="I172" s="88">
        <v>0</v>
      </c>
      <c r="J172" s="143">
        <v>0.05871</v>
      </c>
      <c r="K172" s="88">
        <v>0.00137839551099946</v>
      </c>
      <c r="L172" s="88"/>
      <c r="M172" s="88">
        <v>0</v>
      </c>
      <c r="N172" s="98"/>
      <c r="O172" s="98"/>
    </row>
    <row r="173" ht="15.6" customHeight="1" spans="1:15">
      <c r="A173" s="97"/>
      <c r="B173" s="90">
        <v>6666020403</v>
      </c>
      <c r="C173" s="91" t="s">
        <v>282</v>
      </c>
      <c r="D173" s="92" t="s">
        <v>462</v>
      </c>
      <c r="E173" s="140"/>
      <c r="F173" s="94">
        <v>0</v>
      </c>
      <c r="G173" s="94"/>
      <c r="H173" s="87"/>
      <c r="I173" s="88">
        <v>0</v>
      </c>
      <c r="J173" s="143">
        <v>0</v>
      </c>
      <c r="K173" s="88">
        <v>0</v>
      </c>
      <c r="L173" s="88"/>
      <c r="M173" s="88">
        <v>0</v>
      </c>
      <c r="N173" s="98"/>
      <c r="O173" s="98"/>
    </row>
    <row r="174" ht="15.6" customHeight="1" spans="1:15">
      <c r="A174" s="97"/>
      <c r="B174" s="90">
        <v>6666020504</v>
      </c>
      <c r="C174" s="91" t="s">
        <v>288</v>
      </c>
      <c r="D174" s="92" t="s">
        <v>463</v>
      </c>
      <c r="E174" s="140">
        <v>0.00299</v>
      </c>
      <c r="F174" s="94">
        <v>6.49576363241364e-5</v>
      </c>
      <c r="G174" s="94"/>
      <c r="H174" s="87">
        <v>0.0209630038727285</v>
      </c>
      <c r="I174" s="88">
        <v>0.000415520393909386</v>
      </c>
      <c r="J174" s="143">
        <v>0</v>
      </c>
      <c r="K174" s="88">
        <v>0</v>
      </c>
      <c r="L174" s="88"/>
      <c r="M174" s="88">
        <v>0.00035056275758525</v>
      </c>
      <c r="N174" s="98"/>
      <c r="O174" s="98"/>
    </row>
    <row r="175" ht="15.6" customHeight="1" spans="1:15">
      <c r="A175" s="97"/>
      <c r="B175" s="90">
        <v>6666020508</v>
      </c>
      <c r="C175" s="91" t="s">
        <v>290</v>
      </c>
      <c r="D175" s="92" t="s">
        <v>464</v>
      </c>
      <c r="E175" s="140"/>
      <c r="F175" s="94">
        <v>0</v>
      </c>
      <c r="G175" s="94"/>
      <c r="H175" s="87">
        <v>0.760758238274319</v>
      </c>
      <c r="I175" s="88">
        <v>0.0150794497180242</v>
      </c>
      <c r="J175" s="143">
        <v>0.05978</v>
      </c>
      <c r="K175" s="88">
        <v>0.0014035170098373</v>
      </c>
      <c r="L175" s="88"/>
      <c r="M175" s="88">
        <v>0.0150794497180242</v>
      </c>
      <c r="N175" s="98"/>
      <c r="O175" s="98"/>
    </row>
    <row r="176" ht="15.6" customHeight="1" spans="1:15">
      <c r="A176" s="97"/>
      <c r="B176" s="90">
        <v>6666020601</v>
      </c>
      <c r="C176" s="91" t="s">
        <v>465</v>
      </c>
      <c r="D176" s="92" t="s">
        <v>466</v>
      </c>
      <c r="E176" s="140">
        <v>10.5686</v>
      </c>
      <c r="F176" s="94">
        <v>0.229602433195742</v>
      </c>
      <c r="G176" s="94"/>
      <c r="H176" s="87">
        <v>19.2312766666667</v>
      </c>
      <c r="I176" s="88">
        <v>0.381194780310539</v>
      </c>
      <c r="J176" s="143"/>
      <c r="K176" s="88"/>
      <c r="L176" s="88"/>
      <c r="M176" s="88">
        <v>0.151592347114797</v>
      </c>
      <c r="N176" s="98"/>
      <c r="O176" s="98"/>
    </row>
    <row r="177" ht="15.6" customHeight="1" spans="1:15">
      <c r="A177" s="97"/>
      <c r="B177" s="90">
        <v>6666020701</v>
      </c>
      <c r="C177" s="91" t="s">
        <v>294</v>
      </c>
      <c r="D177" s="92" t="s">
        <v>467</v>
      </c>
      <c r="E177" s="140"/>
      <c r="F177" s="94">
        <v>0</v>
      </c>
      <c r="G177" s="94"/>
      <c r="H177" s="87">
        <v>0.922416666666667</v>
      </c>
      <c r="I177" s="88">
        <v>0.0182837793194582</v>
      </c>
      <c r="J177" s="143">
        <v>18.68756</v>
      </c>
      <c r="K177" s="88">
        <v>0.43874721198319</v>
      </c>
      <c r="L177" s="88"/>
      <c r="M177" s="88">
        <v>0.0182837793194582</v>
      </c>
      <c r="N177" s="98"/>
      <c r="O177" s="98"/>
    </row>
    <row r="178" ht="15.6" customHeight="1" spans="1:15">
      <c r="A178" s="97"/>
      <c r="B178" s="90">
        <v>6666020801</v>
      </c>
      <c r="C178" s="91" t="s">
        <v>468</v>
      </c>
      <c r="D178" s="92" t="s">
        <v>469</v>
      </c>
      <c r="E178" s="140"/>
      <c r="F178" s="94">
        <v>0</v>
      </c>
      <c r="G178" s="94"/>
      <c r="H178" s="87"/>
      <c r="I178" s="88">
        <v>0</v>
      </c>
      <c r="J178" s="143">
        <v>0.4152</v>
      </c>
      <c r="K178" s="88">
        <v>0.00974808067053272</v>
      </c>
      <c r="L178" s="88"/>
      <c r="M178" s="88">
        <v>0</v>
      </c>
      <c r="N178" s="98"/>
      <c r="O178" s="98"/>
    </row>
    <row r="179" ht="15.6" customHeight="1" spans="1:15">
      <c r="A179" s="97"/>
      <c r="B179" s="90">
        <v>6666020803</v>
      </c>
      <c r="C179" s="91" t="s">
        <v>298</v>
      </c>
      <c r="D179" s="92" t="s">
        <v>470</v>
      </c>
      <c r="E179" s="140">
        <v>0.15704</v>
      </c>
      <c r="F179" s="94">
        <v>0.00341168802954595</v>
      </c>
      <c r="G179" s="94"/>
      <c r="H179" s="87">
        <v>1.05636796135884</v>
      </c>
      <c r="I179" s="88">
        <v>0.0209389090457649</v>
      </c>
      <c r="J179" s="143">
        <v>0.33071</v>
      </c>
      <c r="K179" s="88">
        <v>0.00776442138379546</v>
      </c>
      <c r="L179" s="88"/>
      <c r="M179" s="88">
        <v>0.017527221016219</v>
      </c>
      <c r="N179" s="98"/>
      <c r="O179" s="98"/>
    </row>
    <row r="180" ht="15.6" customHeight="1" spans="1:15">
      <c r="A180" s="97"/>
      <c r="B180" s="90">
        <v>6666021100</v>
      </c>
      <c r="C180" s="91" t="s">
        <v>300</v>
      </c>
      <c r="D180" s="92" t="s">
        <v>471</v>
      </c>
      <c r="E180" s="140">
        <v>6.2971</v>
      </c>
      <c r="F180" s="94">
        <v>0.136804258092548</v>
      </c>
      <c r="G180" s="94"/>
      <c r="H180" s="87">
        <v>2.84986521069777</v>
      </c>
      <c r="I180" s="88">
        <v>0.0564889040772601</v>
      </c>
      <c r="J180" s="143">
        <v>0.69754</v>
      </c>
      <c r="K180" s="88">
        <v>0.0163768694386402</v>
      </c>
      <c r="L180" s="88"/>
      <c r="M180" s="88">
        <v>-0.0803153540152879</v>
      </c>
      <c r="N180" s="98"/>
      <c r="O180" s="98"/>
    </row>
    <row r="181" ht="15.6" customHeight="1" spans="1:15">
      <c r="A181" s="97"/>
      <c r="B181" s="90">
        <v>6666021102</v>
      </c>
      <c r="C181" s="91" t="s">
        <v>472</v>
      </c>
      <c r="D181" s="92" t="s">
        <v>473</v>
      </c>
      <c r="E181" s="140"/>
      <c r="F181" s="94">
        <v>0</v>
      </c>
      <c r="G181" s="94"/>
      <c r="H181" s="87">
        <v>0.540986994865496</v>
      </c>
      <c r="I181" s="88">
        <v>0.0107232308199305</v>
      </c>
      <c r="J181" s="143">
        <v>3.27313</v>
      </c>
      <c r="K181" s="88">
        <v>0.076846664944944</v>
      </c>
      <c r="L181" s="88"/>
      <c r="M181" s="88">
        <v>0.0107232308199305</v>
      </c>
      <c r="N181" s="98"/>
      <c r="O181" s="98"/>
    </row>
    <row r="182" ht="15.6" customHeight="1" spans="1:15">
      <c r="A182" s="97"/>
      <c r="B182" s="90">
        <v>6666021104</v>
      </c>
      <c r="C182" s="91" t="s">
        <v>302</v>
      </c>
      <c r="D182" s="92" t="s">
        <v>474</v>
      </c>
      <c r="E182" s="140"/>
      <c r="F182" s="94">
        <v>0</v>
      </c>
      <c r="G182" s="94"/>
      <c r="H182" s="87">
        <v>3.67652257410532</v>
      </c>
      <c r="I182" s="88">
        <v>0.0728745802597685</v>
      </c>
      <c r="J182" s="143">
        <v>0.12025</v>
      </c>
      <c r="K182" s="88">
        <v>0.00282323386471955</v>
      </c>
      <c r="L182" s="88"/>
      <c r="M182" s="88">
        <v>0.0728745802597685</v>
      </c>
      <c r="N182" s="98"/>
      <c r="O182" s="98"/>
    </row>
    <row r="183" ht="15.6" customHeight="1" spans="1:15">
      <c r="A183" s="97"/>
      <c r="B183" s="90">
        <v>6666021103</v>
      </c>
      <c r="C183" s="91" t="s">
        <v>475</v>
      </c>
      <c r="D183" s="92" t="s">
        <v>476</v>
      </c>
      <c r="E183" s="140"/>
      <c r="F183" s="94">
        <v>0</v>
      </c>
      <c r="G183" s="94"/>
      <c r="H183" s="87">
        <v>3.5101284159639</v>
      </c>
      <c r="I183" s="88">
        <v>0.0695763808912567</v>
      </c>
      <c r="J183" s="143"/>
      <c r="K183" s="88"/>
      <c r="L183" s="88"/>
      <c r="M183" s="88">
        <v>0.0695763808912567</v>
      </c>
      <c r="N183" s="98"/>
      <c r="O183" s="98"/>
    </row>
    <row r="184" ht="15.6" customHeight="1" spans="1:15">
      <c r="A184" s="97"/>
      <c r="B184" s="90">
        <v>6666021300</v>
      </c>
      <c r="C184" s="91" t="s">
        <v>477</v>
      </c>
      <c r="D184" s="92" t="s">
        <v>478</v>
      </c>
      <c r="E184" s="140">
        <v>7e-5</v>
      </c>
      <c r="F184" s="94">
        <v>1.52074733869216e-6</v>
      </c>
      <c r="G184" s="94"/>
      <c r="H184" s="87">
        <v>4.01548077357898</v>
      </c>
      <c r="I184" s="88">
        <v>0.0795932759876904</v>
      </c>
      <c r="J184" s="143">
        <v>0.1032</v>
      </c>
      <c r="K184" s="88">
        <v>0.00242293334585495</v>
      </c>
      <c r="L184" s="88"/>
      <c r="M184" s="88">
        <v>0.0795917552403517</v>
      </c>
      <c r="N184" s="98"/>
      <c r="O184" s="98"/>
    </row>
    <row r="185" ht="15.6" customHeight="1" spans="1:15">
      <c r="A185" s="97"/>
      <c r="B185" s="90">
        <v>6666021902</v>
      </c>
      <c r="C185" s="91" t="s">
        <v>304</v>
      </c>
      <c r="D185" s="92" t="s">
        <v>479</v>
      </c>
      <c r="E185" s="140">
        <v>4.99367</v>
      </c>
      <c r="F185" s="94">
        <v>0.108487290897241</v>
      </c>
      <c r="G185" s="94"/>
      <c r="H185" s="87">
        <v>0.544287023617356</v>
      </c>
      <c r="I185" s="88">
        <v>0.0107886426881537</v>
      </c>
      <c r="J185" s="143">
        <v>-0.07785</v>
      </c>
      <c r="K185" s="88">
        <v>-0.00182776512572488</v>
      </c>
      <c r="L185" s="88"/>
      <c r="M185" s="88">
        <v>-0.0976986482090873</v>
      </c>
      <c r="N185" s="98"/>
      <c r="O185" s="98"/>
    </row>
    <row r="186" ht="15.6" customHeight="1" spans="1:15">
      <c r="A186" s="97"/>
      <c r="B186" s="90">
        <v>6666022100</v>
      </c>
      <c r="C186" s="91" t="s">
        <v>306</v>
      </c>
      <c r="D186" s="92" t="s">
        <v>480</v>
      </c>
      <c r="E186" s="140">
        <v>0.08192</v>
      </c>
      <c r="F186" s="94">
        <v>0.00177970888550945</v>
      </c>
      <c r="G186" s="94"/>
      <c r="H186" s="87">
        <v>6.87466217646497</v>
      </c>
      <c r="I186" s="88">
        <v>0.136266841951734</v>
      </c>
      <c r="J186" s="143">
        <v>-0.07116</v>
      </c>
      <c r="K186" s="88">
        <v>-0.00167069706289766</v>
      </c>
      <c r="L186" s="88"/>
      <c r="M186" s="88">
        <v>0.134487133066225</v>
      </c>
      <c r="N186" s="98"/>
      <c r="O186" s="98"/>
    </row>
    <row r="187" ht="15.6" customHeight="1" spans="1:15">
      <c r="A187" s="97"/>
      <c r="B187" s="90">
        <v>6666022300</v>
      </c>
      <c r="C187" s="91" t="s">
        <v>308</v>
      </c>
      <c r="D187" s="92" t="s">
        <v>481</v>
      </c>
      <c r="E187" s="140">
        <v>3.82707</v>
      </c>
      <c r="F187" s="94">
        <v>0.0831429502498371</v>
      </c>
      <c r="G187" s="94"/>
      <c r="H187" s="87"/>
      <c r="I187" s="88">
        <v>0</v>
      </c>
      <c r="J187" s="143">
        <v>2.29624</v>
      </c>
      <c r="K187" s="88">
        <v>0.0539112060667246</v>
      </c>
      <c r="L187" s="88"/>
      <c r="M187" s="88">
        <v>-0.0831429502498371</v>
      </c>
      <c r="N187" s="98"/>
      <c r="O187" s="98"/>
    </row>
    <row r="188" ht="15.6" customHeight="1" spans="1:15">
      <c r="A188" s="97"/>
      <c r="B188" s="90">
        <v>6666029900</v>
      </c>
      <c r="C188" s="91" t="s">
        <v>312</v>
      </c>
      <c r="D188" s="92" t="s">
        <v>482</v>
      </c>
      <c r="E188" s="140"/>
      <c r="F188" s="94">
        <v>0</v>
      </c>
      <c r="G188" s="94"/>
      <c r="H188" s="87"/>
      <c r="I188" s="88">
        <v>0</v>
      </c>
      <c r="J188" s="143">
        <v>0.01672</v>
      </c>
      <c r="K188" s="88">
        <v>0.000392552766886578</v>
      </c>
      <c r="L188" s="88"/>
      <c r="M188" s="88">
        <v>0</v>
      </c>
      <c r="N188" s="98"/>
      <c r="O188" s="98"/>
    </row>
    <row r="189" ht="15.6" customHeight="1" spans="1:15">
      <c r="A189" s="97"/>
      <c r="B189" s="90">
        <v>6666029997</v>
      </c>
      <c r="C189" s="91" t="s">
        <v>315</v>
      </c>
      <c r="D189" s="92" t="s">
        <v>483</v>
      </c>
      <c r="E189" s="140">
        <v>0.006</v>
      </c>
      <c r="F189" s="94">
        <v>0.000130349771887899</v>
      </c>
      <c r="G189" s="94"/>
      <c r="H189" s="87"/>
      <c r="I189" s="88">
        <v>0</v>
      </c>
      <c r="J189" s="143">
        <v>2.60498</v>
      </c>
      <c r="K189" s="88">
        <v>0.061159814993074</v>
      </c>
      <c r="L189" s="88"/>
      <c r="M189" s="88">
        <v>-0.000130349771887899</v>
      </c>
      <c r="N189" s="98"/>
      <c r="O189" s="98"/>
    </row>
    <row r="190" ht="15.6" customHeight="1" spans="1:15">
      <c r="A190" s="97"/>
      <c r="B190" s="90">
        <v>6666031100</v>
      </c>
      <c r="C190" s="91" t="s">
        <v>484</v>
      </c>
      <c r="D190" s="92" t="s">
        <v>485</v>
      </c>
      <c r="E190" s="140"/>
      <c r="F190" s="94">
        <v>0</v>
      </c>
      <c r="G190" s="94"/>
      <c r="H190" s="87"/>
      <c r="I190" s="88">
        <v>0</v>
      </c>
      <c r="J190" s="143">
        <v>0</v>
      </c>
      <c r="K190" s="88">
        <v>0</v>
      </c>
      <c r="L190" s="88"/>
      <c r="M190" s="88">
        <v>0</v>
      </c>
      <c r="N190" s="98"/>
      <c r="O190" s="98"/>
    </row>
    <row r="191" ht="15.6" customHeight="1" spans="1:15">
      <c r="A191" s="97"/>
      <c r="B191" s="90">
        <v>6666050107</v>
      </c>
      <c r="C191" s="91" t="s">
        <v>321</v>
      </c>
      <c r="D191" s="92" t="s">
        <v>486</v>
      </c>
      <c r="E191" s="140">
        <v>100.68714</v>
      </c>
      <c r="F191" s="94">
        <v>2.1874242885075</v>
      </c>
      <c r="G191" s="94"/>
      <c r="H191" s="87">
        <v>90.6972225</v>
      </c>
      <c r="I191" s="88">
        <v>1.79776456888008</v>
      </c>
      <c r="J191" s="143">
        <v>0</v>
      </c>
      <c r="K191" s="88">
        <v>0</v>
      </c>
      <c r="L191" s="88"/>
      <c r="M191" s="88">
        <v>-0.38965971962742</v>
      </c>
      <c r="N191" s="323"/>
      <c r="O191" s="98"/>
    </row>
    <row r="192" ht="15.6" customHeight="1" spans="1:15">
      <c r="A192" s="97"/>
      <c r="B192" s="90">
        <v>6666079999</v>
      </c>
      <c r="C192" s="91" t="s">
        <v>487</v>
      </c>
      <c r="D192" s="92" t="s">
        <v>488</v>
      </c>
      <c r="E192" s="140"/>
      <c r="F192" s="94">
        <v>0</v>
      </c>
      <c r="G192" s="94"/>
      <c r="H192" s="87"/>
      <c r="I192" s="88">
        <v>0</v>
      </c>
      <c r="J192" s="143">
        <v>89.41512</v>
      </c>
      <c r="K192" s="88">
        <v>2.09929143286455</v>
      </c>
      <c r="L192" s="88"/>
      <c r="M192" s="88">
        <v>0</v>
      </c>
      <c r="N192" s="98"/>
      <c r="O192" s="98"/>
    </row>
    <row r="193" ht="15.6" customHeight="1" spans="1:15">
      <c r="A193" s="97"/>
      <c r="B193" s="90">
        <v>6666090100</v>
      </c>
      <c r="C193" s="91" t="s">
        <v>489</v>
      </c>
      <c r="D193" s="92" t="s">
        <v>490</v>
      </c>
      <c r="E193" s="140">
        <v>0.07808</v>
      </c>
      <c r="F193" s="94">
        <v>0.00169628503150119</v>
      </c>
      <c r="G193" s="94"/>
      <c r="H193" s="87"/>
      <c r="I193" s="88">
        <v>0</v>
      </c>
      <c r="J193" s="143">
        <v>0</v>
      </c>
      <c r="K193" s="88">
        <v>0</v>
      </c>
      <c r="L193" s="88"/>
      <c r="M193" s="88">
        <v>-0.00169628503150119</v>
      </c>
      <c r="N193" s="98"/>
      <c r="O193" s="98"/>
    </row>
    <row r="194" ht="15.6" customHeight="1" spans="1:15">
      <c r="A194" s="97"/>
      <c r="B194" s="90">
        <v>6666093800</v>
      </c>
      <c r="C194" s="91" t="s">
        <v>491</v>
      </c>
      <c r="D194" s="92" t="s">
        <v>492</v>
      </c>
      <c r="E194" s="140"/>
      <c r="F194" s="94">
        <v>0</v>
      </c>
      <c r="G194" s="94"/>
      <c r="H194" s="87">
        <v>0.645917944967594</v>
      </c>
      <c r="I194" s="88">
        <v>0.0128031307228463</v>
      </c>
      <c r="J194" s="143">
        <v>0.07572</v>
      </c>
      <c r="K194" s="88">
        <v>0.00177775690841218</v>
      </c>
      <c r="L194" s="88"/>
      <c r="M194" s="88">
        <v>0.0128031307228463</v>
      </c>
      <c r="N194" s="98"/>
      <c r="O194" s="98"/>
    </row>
    <row r="195" ht="15.6" customHeight="1" spans="1:15">
      <c r="A195" s="97"/>
      <c r="B195" s="90">
        <v>6666021400</v>
      </c>
      <c r="C195" s="91" t="s">
        <v>493</v>
      </c>
      <c r="D195" s="92" t="s">
        <v>494</v>
      </c>
      <c r="E195" s="140">
        <v>223.02874</v>
      </c>
      <c r="F195" s="94">
        <v>4.84529089724093</v>
      </c>
      <c r="G195" s="94"/>
      <c r="H195" s="87">
        <v>148.638133477942</v>
      </c>
      <c r="I195" s="88">
        <v>2.94624645149538</v>
      </c>
      <c r="J195" s="143"/>
      <c r="K195" s="88"/>
      <c r="L195" s="88"/>
      <c r="M195" s="88">
        <v>-1.89904444574555</v>
      </c>
      <c r="N195" s="98"/>
      <c r="O195" s="98"/>
    </row>
    <row r="196" ht="16.2" customHeight="1" spans="1:15">
      <c r="A196" s="49"/>
      <c r="B196" s="90" t="s">
        <v>495</v>
      </c>
      <c r="C196" s="101" t="s">
        <v>336</v>
      </c>
      <c r="D196" s="102" t="s">
        <v>496</v>
      </c>
      <c r="E196" s="146">
        <v>0</v>
      </c>
      <c r="F196" s="94">
        <v>0</v>
      </c>
      <c r="G196" s="94"/>
      <c r="H196" s="103"/>
      <c r="I196" s="88">
        <v>0</v>
      </c>
      <c r="J196" s="143">
        <v>134.78424</v>
      </c>
      <c r="K196" s="88">
        <v>3.1644692789895</v>
      </c>
      <c r="L196" s="88"/>
      <c r="M196" s="88">
        <v>0</v>
      </c>
      <c r="N196" s="98"/>
      <c r="O196" s="98"/>
    </row>
    <row r="197" ht="15.6" customHeight="1" spans="1:15">
      <c r="A197" s="139" t="s">
        <v>335</v>
      </c>
      <c r="B197" s="90">
        <v>5102040000</v>
      </c>
      <c r="C197" s="90" t="s">
        <v>340</v>
      </c>
      <c r="D197" s="148" t="s">
        <v>497</v>
      </c>
      <c r="E197" s="140">
        <v>0</v>
      </c>
      <c r="F197" s="94">
        <v>0</v>
      </c>
      <c r="G197" s="94"/>
      <c r="H197" s="87">
        <v>0</v>
      </c>
      <c r="I197" s="88">
        <v>0</v>
      </c>
      <c r="J197" s="143">
        <v>-2.08704</v>
      </c>
      <c r="K197" s="88">
        <v>-0.0489996008733829</v>
      </c>
      <c r="L197" s="88"/>
      <c r="M197" s="88">
        <v>0</v>
      </c>
      <c r="N197" s="98"/>
      <c r="O197" s="98"/>
    </row>
    <row r="198" ht="16.2" customHeight="1" spans="1:15">
      <c r="A198" s="49"/>
      <c r="B198" s="90" t="s">
        <v>498</v>
      </c>
      <c r="C198" s="101" t="s">
        <v>346</v>
      </c>
      <c r="D198" s="102" t="s">
        <v>499</v>
      </c>
      <c r="E198" s="146">
        <v>2.76487</v>
      </c>
      <c r="F198" s="94">
        <v>0.0600666956332826</v>
      </c>
      <c r="G198" s="94"/>
      <c r="H198" s="103">
        <v>1.36259525172735</v>
      </c>
      <c r="I198" s="104">
        <v>0.02700882560411</v>
      </c>
      <c r="J198" s="143">
        <v>-2.08704</v>
      </c>
      <c r="K198" s="88">
        <v>-0.0489996008733829</v>
      </c>
      <c r="L198" s="88"/>
      <c r="M198" s="88">
        <v>-0.0330578700291726</v>
      </c>
      <c r="N198" s="98"/>
      <c r="O198" s="98"/>
    </row>
    <row r="199" ht="15.6" customHeight="1" spans="1:15">
      <c r="A199" s="139" t="s">
        <v>364</v>
      </c>
      <c r="B199" s="90">
        <v>6666021600</v>
      </c>
      <c r="C199" s="90" t="s">
        <v>367</v>
      </c>
      <c r="D199" s="148" t="s">
        <v>368</v>
      </c>
      <c r="E199" s="140"/>
      <c r="F199" s="94">
        <v>0</v>
      </c>
      <c r="G199" s="94"/>
      <c r="H199" s="87"/>
      <c r="I199" s="88">
        <v>0</v>
      </c>
      <c r="J199" s="143">
        <v>1.92021</v>
      </c>
      <c r="K199" s="88">
        <v>0.0450827600779471</v>
      </c>
      <c r="L199" s="88"/>
      <c r="M199" s="88">
        <v>0</v>
      </c>
      <c r="N199" s="98"/>
      <c r="O199" s="98"/>
    </row>
    <row r="200" ht="15.6" customHeight="1" spans="1:15">
      <c r="A200" s="97"/>
      <c r="B200" s="90">
        <v>6666021604</v>
      </c>
      <c r="C200" s="90" t="s">
        <v>369</v>
      </c>
      <c r="D200" s="148" t="s">
        <v>500</v>
      </c>
      <c r="E200" s="140">
        <v>2.76487</v>
      </c>
      <c r="F200" s="94">
        <v>0.0600666956332826</v>
      </c>
      <c r="G200" s="94"/>
      <c r="H200" s="87">
        <v>1.36259525172735</v>
      </c>
      <c r="I200" s="88">
        <v>0.02700882560411</v>
      </c>
      <c r="J200" s="143">
        <v>0.3966</v>
      </c>
      <c r="K200" s="88">
        <v>0.00931138919540769</v>
      </c>
      <c r="L200" s="88"/>
      <c r="M200" s="88">
        <v>-0.0330578700291726</v>
      </c>
      <c r="N200" s="98"/>
      <c r="O200" s="98"/>
    </row>
    <row r="201" ht="16.2" customHeight="1" spans="1:15">
      <c r="A201" s="49"/>
      <c r="B201" s="90" t="s">
        <v>498</v>
      </c>
      <c r="C201" s="101" t="s">
        <v>371</v>
      </c>
      <c r="D201" s="102" t="s">
        <v>501</v>
      </c>
      <c r="E201" s="146">
        <v>0.02318</v>
      </c>
      <c r="F201" s="94">
        <v>0.000503584618726917</v>
      </c>
      <c r="G201" s="94"/>
      <c r="H201" s="103"/>
      <c r="I201" s="104">
        <v>0</v>
      </c>
      <c r="J201" s="143">
        <v>-2.08704</v>
      </c>
      <c r="K201" s="88">
        <v>-0.0489996008733829</v>
      </c>
      <c r="L201" s="88"/>
      <c r="M201" s="88">
        <v>-0.000503584618726917</v>
      </c>
      <c r="N201" s="98"/>
      <c r="O201" s="98"/>
    </row>
    <row r="202" ht="15.6" customHeight="1" spans="1:15">
      <c r="A202" s="139" t="s">
        <v>146</v>
      </c>
      <c r="B202" s="90">
        <v>6666010012</v>
      </c>
      <c r="C202" s="90" t="s">
        <v>382</v>
      </c>
      <c r="D202" s="148" t="s">
        <v>502</v>
      </c>
      <c r="E202" s="140">
        <v>0.12141</v>
      </c>
      <c r="F202" s="94">
        <v>0.00263762763415164</v>
      </c>
      <c r="G202" s="94"/>
      <c r="H202" s="87"/>
      <c r="I202" s="88">
        <v>0</v>
      </c>
      <c r="J202" s="143">
        <v>-0.00023</v>
      </c>
      <c r="K202" s="88">
        <v>-5.39994834832015e-6</v>
      </c>
      <c r="L202" s="88"/>
      <c r="M202" s="88">
        <v>-0.00263762763415164</v>
      </c>
      <c r="N202" s="98"/>
      <c r="O202" s="98"/>
    </row>
    <row r="203" ht="15.6" customHeight="1" spans="1:15">
      <c r="A203" s="97"/>
      <c r="B203" s="90">
        <v>6666010102</v>
      </c>
      <c r="C203" s="90" t="s">
        <v>503</v>
      </c>
      <c r="D203" s="148" t="s">
        <v>504</v>
      </c>
      <c r="E203" s="140">
        <v>0.14459</v>
      </c>
      <c r="F203" s="94">
        <v>0.00314121225287856</v>
      </c>
      <c r="G203" s="94"/>
      <c r="H203" s="87">
        <v>0</v>
      </c>
      <c r="I203" s="88">
        <v>0</v>
      </c>
      <c r="J203" s="143">
        <v>0.04275</v>
      </c>
      <c r="K203" s="88">
        <v>0.00100368605169864</v>
      </c>
      <c r="L203" s="88"/>
      <c r="M203" s="88">
        <v>-0.00314121225287856</v>
      </c>
      <c r="N203" s="98"/>
      <c r="O203" s="98"/>
    </row>
    <row r="204" ht="16.2" customHeight="1" spans="1:15">
      <c r="A204" s="49"/>
      <c r="B204" s="90" t="s">
        <v>505</v>
      </c>
      <c r="C204" s="101" t="s">
        <v>390</v>
      </c>
      <c r="D204" s="102" t="s">
        <v>506</v>
      </c>
      <c r="E204" s="146">
        <v>1.31285</v>
      </c>
      <c r="F204" s="94">
        <v>0.0285216163371714</v>
      </c>
      <c r="G204" s="94"/>
      <c r="H204" s="103"/>
      <c r="I204" s="104">
        <v>0</v>
      </c>
      <c r="J204" s="143">
        <v>0.04252</v>
      </c>
      <c r="K204" s="88">
        <v>0.000998286103350316</v>
      </c>
      <c r="L204" s="88"/>
      <c r="M204" s="88">
        <v>-0.0285216163371714</v>
      </c>
      <c r="N204" s="98"/>
      <c r="O204" s="98"/>
    </row>
    <row r="205" ht="15.6" customHeight="1" spans="1:15">
      <c r="A205" s="139" t="s">
        <v>507</v>
      </c>
      <c r="B205" s="90">
        <v>6666010196</v>
      </c>
      <c r="C205" s="90" t="s">
        <v>392</v>
      </c>
      <c r="D205" s="148" t="s">
        <v>508</v>
      </c>
      <c r="E205" s="140">
        <v>15.95228</v>
      </c>
      <c r="F205" s="94">
        <v>0.346562676515316</v>
      </c>
      <c r="G205" s="94"/>
      <c r="H205" s="87">
        <v>37.0658333333333</v>
      </c>
      <c r="I205" s="88">
        <v>0.734704327717211</v>
      </c>
      <c r="J205" s="143">
        <v>2.05664</v>
      </c>
      <c r="K205" s="88">
        <v>0.0482858685699528</v>
      </c>
      <c r="L205" s="88"/>
      <c r="M205" s="88">
        <v>0.388141651201895</v>
      </c>
      <c r="N205" s="98"/>
      <c r="O205" s="98"/>
    </row>
    <row r="206" ht="15.6" customHeight="1" spans="1:15">
      <c r="A206" s="97"/>
      <c r="B206" s="90">
        <v>6666010101</v>
      </c>
      <c r="C206" s="90" t="s">
        <v>394</v>
      </c>
      <c r="D206" s="148" t="s">
        <v>510</v>
      </c>
      <c r="E206" s="140">
        <v>0.11014</v>
      </c>
      <c r="F206" s="94">
        <v>0.0023927873126222</v>
      </c>
      <c r="G206" s="94"/>
      <c r="H206" s="87"/>
      <c r="I206" s="88">
        <v>0</v>
      </c>
      <c r="J206" s="143">
        <v>43.36412</v>
      </c>
      <c r="K206" s="88">
        <v>1.01810438334938</v>
      </c>
      <c r="L206" s="88"/>
      <c r="M206" s="88">
        <v>-0.0023927873126222</v>
      </c>
      <c r="N206" s="50"/>
      <c r="O206" s="50"/>
    </row>
    <row r="207" ht="15.6" customHeight="1" spans="1:15">
      <c r="A207" s="97"/>
      <c r="B207" s="90">
        <v>6666010199</v>
      </c>
      <c r="C207" s="90" t="s">
        <v>396</v>
      </c>
      <c r="D207" s="148" t="s">
        <v>511</v>
      </c>
      <c r="E207" s="140">
        <v>0.16511</v>
      </c>
      <c r="F207" s="94">
        <v>0.00358700847273517</v>
      </c>
      <c r="G207" s="94"/>
      <c r="H207" s="87"/>
      <c r="I207" s="88">
        <v>0</v>
      </c>
      <c r="J207" s="143">
        <v>-26.06165</v>
      </c>
      <c r="K207" s="88">
        <v>-0.61187636466086</v>
      </c>
      <c r="L207" s="88"/>
      <c r="M207" s="88">
        <v>-0.00358700847273517</v>
      </c>
      <c r="N207" s="98"/>
      <c r="O207" s="98"/>
    </row>
    <row r="208" ht="15.6" customHeight="1" spans="1:15">
      <c r="A208" s="97"/>
      <c r="B208" s="90">
        <v>6666010207</v>
      </c>
      <c r="C208" s="90" t="s">
        <v>400</v>
      </c>
      <c r="D208" s="148" t="s">
        <v>512</v>
      </c>
      <c r="E208" s="140">
        <v>0.14968</v>
      </c>
      <c r="F208" s="94">
        <v>0.00325179230936346</v>
      </c>
      <c r="G208" s="94"/>
      <c r="H208" s="87"/>
      <c r="I208" s="88">
        <v>0</v>
      </c>
      <c r="J208" s="143">
        <v>0.19285</v>
      </c>
      <c r="K208" s="88">
        <v>0.00452773929988496</v>
      </c>
      <c r="L208" s="88"/>
      <c r="M208" s="88">
        <v>-0.00325179230936346</v>
      </c>
      <c r="N208" s="98"/>
      <c r="O208" s="98"/>
    </row>
    <row r="209" ht="15.6" customHeight="1" spans="1:21">
      <c r="A209" s="97"/>
      <c r="B209" s="90">
        <v>6666010227</v>
      </c>
      <c r="C209" s="90" t="s">
        <v>513</v>
      </c>
      <c r="D209" s="148" t="s">
        <v>514</v>
      </c>
      <c r="E209" s="140">
        <v>17.69006</v>
      </c>
      <c r="F209" s="94">
        <v>0.384315880947208</v>
      </c>
      <c r="G209" s="94"/>
      <c r="H209" s="87">
        <v>37.0658333333333</v>
      </c>
      <c r="I209" s="88">
        <v>0.734704327717211</v>
      </c>
      <c r="J209" s="143">
        <v>0.20578</v>
      </c>
      <c r="K209" s="88">
        <v>0.00483131030920574</v>
      </c>
      <c r="L209" s="88"/>
      <c r="M209" s="88">
        <v>0.350388446770003</v>
      </c>
      <c r="N209" s="98"/>
      <c r="O209" s="98"/>
    </row>
    <row r="210" ht="16.2" customHeight="1" spans="1:21">
      <c r="A210" s="49"/>
      <c r="B210" s="90" t="s">
        <v>516</v>
      </c>
      <c r="C210" s="101" t="s">
        <v>406</v>
      </c>
      <c r="D210" s="102" t="s">
        <v>517</v>
      </c>
      <c r="E210" s="146"/>
      <c r="F210" s="94">
        <v>0</v>
      </c>
      <c r="G210" s="94"/>
      <c r="H210" s="103">
        <v>0.469713995524043</v>
      </c>
      <c r="I210" s="104">
        <v>0.00931048554061532</v>
      </c>
      <c r="J210" s="143">
        <v>19.75755</v>
      </c>
      <c r="K210" s="88">
        <v>0.463868476040664</v>
      </c>
      <c r="L210" s="88"/>
      <c r="M210" s="88">
        <v>0.00931048554061532</v>
      </c>
      <c r="N210" s="50"/>
      <c r="O210" s="50"/>
    </row>
    <row r="211" ht="15.6" customHeight="1" spans="1:21">
      <c r="A211" s="139" t="s">
        <v>405</v>
      </c>
      <c r="B211" s="90">
        <v>6666010314</v>
      </c>
      <c r="C211" s="90" t="s">
        <v>410</v>
      </c>
      <c r="D211" s="148" t="s">
        <v>411</v>
      </c>
      <c r="E211" s="140">
        <v>0</v>
      </c>
      <c r="F211" s="94">
        <v>0</v>
      </c>
      <c r="G211" s="94"/>
      <c r="H211" s="87">
        <v>1.52280256576784</v>
      </c>
      <c r="I211" s="88">
        <v>0.0301843917892535</v>
      </c>
      <c r="J211" s="143">
        <v>1.92914</v>
      </c>
      <c r="K211" s="88">
        <v>0.0452924189420797</v>
      </c>
      <c r="L211" s="88"/>
      <c r="M211" s="88">
        <v>0.0301843917892535</v>
      </c>
      <c r="N211" s="98"/>
      <c r="O211" s="98"/>
    </row>
    <row r="212" ht="15.6" customHeight="1" spans="1:21">
      <c r="A212" s="97"/>
      <c r="B212" s="90">
        <v>6666020401</v>
      </c>
      <c r="C212" s="90" t="s">
        <v>414</v>
      </c>
      <c r="D212" s="148" t="s">
        <v>518</v>
      </c>
      <c r="E212" s="140">
        <v>-0.59184</v>
      </c>
      <c r="F212" s="94">
        <v>-0.0128577014990224</v>
      </c>
      <c r="G212" s="94"/>
      <c r="H212" s="87">
        <v>2.18172081800783</v>
      </c>
      <c r="I212" s="88">
        <v>0.0432452094748826</v>
      </c>
      <c r="J212" s="143">
        <v>0.18181</v>
      </c>
      <c r="K212" s="88">
        <v>0.00426854177916559</v>
      </c>
      <c r="L212" s="88"/>
      <c r="M212" s="88">
        <v>0.056102910973905</v>
      </c>
      <c r="N212" s="98"/>
      <c r="O212" s="98"/>
    </row>
    <row r="213" ht="15.6" customHeight="1" spans="1:21">
      <c r="A213" s="97"/>
      <c r="B213" s="90">
        <v>6666020502</v>
      </c>
      <c r="C213" s="90" t="s">
        <v>416</v>
      </c>
      <c r="D213" s="148" t="s">
        <v>417</v>
      </c>
      <c r="E213" s="140">
        <v>0.00308</v>
      </c>
      <c r="F213" s="94">
        <v>6.69128829024549e-5</v>
      </c>
      <c r="G213" s="94"/>
      <c r="H213" s="87"/>
      <c r="I213" s="88">
        <v>0</v>
      </c>
      <c r="J213" s="143">
        <v>0.71743</v>
      </c>
      <c r="K213" s="88">
        <v>0.0168438475805884</v>
      </c>
      <c r="L213" s="88"/>
      <c r="M213" s="88">
        <v>-6.69128829024549e-5</v>
      </c>
      <c r="N213" s="98"/>
      <c r="O213" s="98"/>
    </row>
    <row r="214" ht="15.6" customHeight="1" spans="1:21">
      <c r="A214" s="97"/>
      <c r="B214" s="90">
        <v>6666020503</v>
      </c>
      <c r="C214" s="90" t="s">
        <v>418</v>
      </c>
      <c r="D214" s="148" t="s">
        <v>419</v>
      </c>
      <c r="E214" s="140">
        <v>0.53509</v>
      </c>
      <c r="F214" s="94">
        <v>0.0116248099065827</v>
      </c>
      <c r="G214" s="94"/>
      <c r="H214" s="87"/>
      <c r="I214" s="88">
        <v>0</v>
      </c>
      <c r="J214" s="143">
        <v>0.02802</v>
      </c>
      <c r="K214" s="88">
        <v>0.000657854577043176</v>
      </c>
      <c r="L214" s="88"/>
      <c r="M214" s="88">
        <v>-0.0116248099065827</v>
      </c>
      <c r="N214" s="98"/>
      <c r="O214" s="98"/>
    </row>
    <row r="215" ht="15.6" customHeight="1" spans="1:21">
      <c r="A215" s="97"/>
      <c r="B215" s="90">
        <v>6666021502</v>
      </c>
      <c r="C215" s="90" t="s">
        <v>420</v>
      </c>
      <c r="D215" s="148" t="s">
        <v>519</v>
      </c>
      <c r="E215" s="140"/>
      <c r="F215" s="94">
        <v>0</v>
      </c>
      <c r="G215" s="94"/>
      <c r="H215" s="87"/>
      <c r="I215" s="88">
        <v>0</v>
      </c>
      <c r="J215" s="143">
        <v>0</v>
      </c>
      <c r="K215" s="88">
        <v>0</v>
      </c>
      <c r="L215" s="88"/>
      <c r="M215" s="88">
        <v>0</v>
      </c>
      <c r="N215" s="98"/>
      <c r="O215" s="98"/>
    </row>
    <row r="216" ht="15.6" customHeight="1" spans="1:21">
      <c r="A216" s="97"/>
      <c r="B216" s="90">
        <v>6666021505</v>
      </c>
      <c r="C216" s="90" t="s">
        <v>520</v>
      </c>
      <c r="D216" s="148" t="s">
        <v>521</v>
      </c>
      <c r="E216" s="140">
        <v>0.00074</v>
      </c>
      <c r="F216" s="94">
        <v>1.60764718661742e-5</v>
      </c>
      <c r="G216" s="94"/>
      <c r="H216" s="87">
        <v>0.39782963391474</v>
      </c>
      <c r="I216" s="88">
        <v>0.00788562207957859</v>
      </c>
      <c r="J216" s="143">
        <v>0.00093</v>
      </c>
      <c r="K216" s="88">
        <v>2.1834573756251e-5</v>
      </c>
      <c r="L216" s="88"/>
      <c r="M216" s="88">
        <v>0.00786954560771242</v>
      </c>
      <c r="N216" s="98"/>
      <c r="O216" s="98"/>
    </row>
    <row r="217" ht="15.6" customHeight="1" spans="1:21">
      <c r="A217" s="49"/>
      <c r="B217" s="324">
        <v>6666091600</v>
      </c>
      <c r="C217" s="324" t="s">
        <v>428</v>
      </c>
      <c r="D217" s="325" t="s">
        <v>429</v>
      </c>
      <c r="E217" s="326">
        <v>-0.05293</v>
      </c>
      <c r="F217" s="327">
        <v>-0.00114990223767108</v>
      </c>
      <c r="G217" s="327"/>
      <c r="H217" s="328">
        <v>4.57206701321445</v>
      </c>
      <c r="I217" s="329">
        <v>0.09062570888433</v>
      </c>
      <c r="J217" s="330">
        <v>0.03815</v>
      </c>
      <c r="K217" s="329">
        <v>0.000895687084732233</v>
      </c>
      <c r="L217" s="329"/>
      <c r="M217" s="88">
        <v>0.0917756111220011</v>
      </c>
      <c r="N217" s="331"/>
      <c r="O217" s="331"/>
    </row>
    <row r="218" s="302" customFormat="1" ht="16.2" customHeight="1" spans="1:21">
      <c r="C218" s="302" t="s">
        <v>522</v>
      </c>
      <c r="D218" s="302"/>
      <c r="E218" s="332">
        <v>243.79814</v>
      </c>
      <c r="F218" s="332">
        <v>5.29650532261569</v>
      </c>
      <c r="G218" s="332"/>
      <c r="H218" s="333">
        <v>191.918524221513</v>
      </c>
      <c r="I218" s="333">
        <v>3.80413328486646</v>
      </c>
      <c r="J218" s="333">
        <v>156</v>
      </c>
      <c r="K218" s="322">
        <v>3.67</v>
      </c>
      <c r="L218" s="322"/>
      <c r="M218" s="88"/>
      <c r="N218" s="322">
        <f>J218-H218</f>
        <v>-35.918524221513</v>
      </c>
      <c r="O218" s="334"/>
      <c r="P218" s="334"/>
    </row>
    <row r="219" s="302" customFormat="1" ht="15.6" customHeight="1" spans="1:21">
      <c r="C219" s="302" t="s">
        <v>545</v>
      </c>
      <c r="D219" s="302"/>
      <c r="E219" s="332">
        <f>E218+E149</f>
        <v>1623.699562</v>
      </c>
      <c r="F219" s="332">
        <f>F218+F149</f>
        <v>35.2748112535303</v>
      </c>
      <c r="G219" s="332"/>
      <c r="H219" s="332">
        <f>H218+H149</f>
        <v>1852.39235597551</v>
      </c>
      <c r="I219" s="332">
        <f>I218+I149</f>
        <v>36.7173906040736</v>
      </c>
      <c r="J219" s="332">
        <v>1749.55222</v>
      </c>
      <c r="K219" s="302">
        <v>40.9913891954077</v>
      </c>
      <c r="M219" s="88"/>
      <c r="P219" s="335"/>
      <c r="Q219" s="335"/>
      <c r="R219" s="335"/>
      <c r="S219" s="335"/>
      <c r="T219" s="335"/>
      <c r="U219" s="335"/>
    </row>
  </sheetData>
  <mergeCells count="37">
    <mergeCell ref="A1:J1"/>
    <mergeCell ref="K1:N1"/>
    <mergeCell ref="A2:A3"/>
    <mergeCell ref="A6:A11"/>
    <mergeCell ref="A13:A26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8"/>
    <mergeCell ref="A151:A155"/>
    <mergeCell ref="A156:A158"/>
    <mergeCell ref="A159:A196"/>
    <mergeCell ref="A197:A198"/>
    <mergeCell ref="A199:A201"/>
    <mergeCell ref="A202:A204"/>
    <mergeCell ref="A205:A210"/>
    <mergeCell ref="A211:A217"/>
    <mergeCell ref="B2:B3"/>
    <mergeCell ref="B30:B31"/>
    <mergeCell ref="C2:C3"/>
    <mergeCell ref="C30:C31"/>
    <mergeCell ref="D2:D3"/>
    <mergeCell ref="D30:D31"/>
    <mergeCell ref="E2:E3"/>
    <mergeCell ref="F2:F3"/>
    <mergeCell ref="H2:H3"/>
    <mergeCell ref="I2:I3"/>
    <mergeCell ref="J2:J3"/>
  </mergeCells>
  <conditionalFormatting sqref="E27:E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2"/>
  <sheetViews>
    <sheetView workbookViewId="0">
      <selection activeCell="A1" sqref="A1:J1"/>
    </sheetView>
  </sheetViews>
  <sheetFormatPr defaultColWidth="8.88888888888889" defaultRowHeight="14.4"/>
  <cols>
    <col min="1" max="1" width="14.1111111111111" style="3" customWidth="1"/>
    <col min="2" max="2" width="28.7777777777778" style="3" customWidth="1"/>
    <col min="3" max="3" width="66.6666666666667" style="3" customWidth="1"/>
    <col min="4" max="4" width="47.4444444444444" style="3" customWidth="1"/>
    <col min="5" max="5" width="18.1111111111111" style="3" customWidth="1"/>
    <col min="6" max="7" width="15.8888888888889" style="3" customWidth="1"/>
    <col min="8" max="8" width="18.1111111111111" style="3" customWidth="1"/>
    <col min="9" max="9" width="14.6666666666667" style="3" customWidth="1"/>
    <col min="10" max="10" width="25.3703703703704" style="3" customWidth="1"/>
    <col min="11" max="11" width="30.6666666666667" style="3" customWidth="1"/>
    <col min="12" max="12" width="25.3333333333333" style="3" customWidth="1"/>
    <col min="13" max="13" width="26.2222222222222" style="263" customWidth="1"/>
    <col min="14" max="14" width="28.7777777777778" style="3" customWidth="1"/>
    <col min="15" max="15" width="33.8888888888889" style="3" customWidth="1"/>
    <col min="16" max="16" width="41" style="40" hidden="1" customWidth="1"/>
    <col min="17" max="18" width="23.3333333333333" style="41" customWidth="1"/>
    <col min="19" max="19" width="23.3333333333333" style="40" customWidth="1"/>
    <col min="20" max="20" width="31.2222222222222" style="40" customWidth="1"/>
    <col min="21" max="21" width="45.1111111111111" style="3" customWidth="1"/>
    <col min="22" max="22" width="27.7777777777778" style="3" customWidth="1"/>
    <col min="23" max="23" width="8.77777777777778" style="3" customWidth="1"/>
    <col min="24" max="16384" width="8.88888888888889" style="3" customWidth="1"/>
  </cols>
  <sheetData>
    <row r="1" ht="292" customHeight="1" spans="1:23">
      <c r="A1" s="264" t="s">
        <v>546</v>
      </c>
      <c r="B1" s="8"/>
      <c r="C1" s="8"/>
      <c r="D1" s="8"/>
      <c r="E1" s="8"/>
      <c r="F1" s="8"/>
      <c r="G1" s="8"/>
      <c r="H1" s="8"/>
      <c r="I1" s="8"/>
      <c r="J1" s="9"/>
      <c r="K1" s="130"/>
      <c r="L1" s="130"/>
      <c r="M1" s="265"/>
      <c r="N1" s="130"/>
      <c r="O1" s="130"/>
      <c r="P1" s="221"/>
      <c r="Q1" s="202"/>
      <c r="R1" s="202"/>
      <c r="S1" s="221"/>
      <c r="T1" s="221"/>
      <c r="U1" s="130"/>
      <c r="V1" s="130"/>
      <c r="W1" s="130"/>
    </row>
    <row r="2" ht="18" customHeight="1" spans="1:23">
      <c r="A2" s="152" t="s">
        <v>132</v>
      </c>
      <c r="B2" s="152" t="s">
        <v>1</v>
      </c>
      <c r="C2" s="153" t="s">
        <v>133</v>
      </c>
      <c r="D2" s="153" t="s">
        <v>134</v>
      </c>
      <c r="E2" s="153" t="s">
        <v>135</v>
      </c>
      <c r="F2" s="153" t="s">
        <v>136</v>
      </c>
      <c r="G2" s="222"/>
      <c r="H2" s="153" t="s">
        <v>137</v>
      </c>
      <c r="I2" s="153" t="s">
        <v>138</v>
      </c>
      <c r="J2" s="153" t="s">
        <v>139</v>
      </c>
      <c r="K2" s="44"/>
      <c r="L2" s="45"/>
      <c r="M2" s="266"/>
      <c r="N2" s="47"/>
      <c r="O2" s="48"/>
      <c r="P2" s="47"/>
      <c r="Q2" s="47"/>
      <c r="R2" s="47"/>
      <c r="S2" s="47"/>
    </row>
    <row r="3" ht="18" customHeight="1" spans="1:23">
      <c r="A3" s="49"/>
      <c r="B3" s="49"/>
      <c r="C3" s="49"/>
      <c r="D3" s="49"/>
      <c r="E3" s="49"/>
      <c r="F3" s="49"/>
      <c r="G3" s="223"/>
      <c r="H3" s="49"/>
      <c r="I3" s="49"/>
      <c r="J3" s="49"/>
      <c r="L3" s="45"/>
      <c r="M3" s="266"/>
      <c r="N3" s="47"/>
      <c r="O3" s="48"/>
      <c r="P3" s="47"/>
      <c r="Q3" s="47"/>
      <c r="R3" s="47"/>
      <c r="S3" s="47"/>
    </row>
    <row r="4" ht="18" customHeight="1" spans="1:23">
      <c r="A4" s="267" t="s">
        <v>110</v>
      </c>
      <c r="B4" s="267" t="s">
        <v>140</v>
      </c>
      <c r="C4" s="51">
        <v>46330</v>
      </c>
      <c r="D4" s="51">
        <v>50440</v>
      </c>
      <c r="E4" s="51">
        <f t="shared" ref="E4:E26" si="0">D4-C4</f>
        <v>4110</v>
      </c>
      <c r="F4" s="51">
        <v>23002</v>
      </c>
      <c r="G4" s="51"/>
      <c r="H4" s="229">
        <f t="shared" ref="H4:H26" si="1">F4-C4</f>
        <v>-23328</v>
      </c>
      <c r="I4" s="54" t="s">
        <v>2</v>
      </c>
      <c r="J4" s="155" t="s">
        <v>547</v>
      </c>
      <c r="K4" s="53"/>
      <c r="L4" s="53"/>
      <c r="M4" s="266"/>
      <c r="N4" s="47"/>
      <c r="O4" s="48"/>
      <c r="P4" s="47"/>
      <c r="Q4" s="47"/>
      <c r="R4" s="47"/>
      <c r="S4" s="47"/>
    </row>
    <row r="5" ht="18" customHeight="1" spans="1:23">
      <c r="A5" s="267" t="s">
        <v>141</v>
      </c>
      <c r="B5" s="267" t="s">
        <v>142</v>
      </c>
      <c r="C5" s="156">
        <v>20</v>
      </c>
      <c r="D5" s="59">
        <v>20</v>
      </c>
      <c r="E5" s="59">
        <f t="shared" si="0"/>
        <v>0</v>
      </c>
      <c r="F5" s="59">
        <v>20</v>
      </c>
      <c r="G5" s="59"/>
      <c r="H5" s="229">
        <f t="shared" si="1"/>
        <v>0</v>
      </c>
      <c r="I5" s="97"/>
      <c r="J5" s="50"/>
      <c r="K5" s="53"/>
      <c r="L5" s="53"/>
      <c r="M5" s="266"/>
      <c r="N5" s="47"/>
      <c r="O5" s="48"/>
      <c r="P5" s="47"/>
      <c r="Q5" s="47"/>
      <c r="R5" s="47"/>
      <c r="S5" s="47"/>
    </row>
    <row r="6" ht="18" customHeight="1" spans="1:23">
      <c r="A6" s="154" t="s">
        <v>143</v>
      </c>
      <c r="B6" s="267" t="s">
        <v>144</v>
      </c>
      <c r="C6" s="59">
        <v>218</v>
      </c>
      <c r="D6" s="59">
        <v>244</v>
      </c>
      <c r="E6" s="59">
        <f t="shared" si="0"/>
        <v>26</v>
      </c>
      <c r="F6" s="59">
        <v>135</v>
      </c>
      <c r="G6" s="59"/>
      <c r="H6" s="229">
        <f t="shared" si="1"/>
        <v>-83</v>
      </c>
      <c r="I6" s="97"/>
      <c r="J6" s="50"/>
      <c r="M6" s="268"/>
      <c r="N6" s="47"/>
      <c r="O6" s="48"/>
      <c r="P6" s="47"/>
      <c r="Q6" s="47"/>
      <c r="R6" s="47"/>
      <c r="S6" s="47"/>
    </row>
    <row r="7" ht="18" customHeight="1" spans="1:23">
      <c r="A7" s="97"/>
      <c r="B7" s="267" t="s">
        <v>145</v>
      </c>
      <c r="C7" s="60">
        <f>E47/C6*1000</f>
        <v>1872.32220183486</v>
      </c>
      <c r="D7" s="63">
        <f>H47/D6*1000</f>
        <v>1806.40029538563</v>
      </c>
      <c r="E7" s="60">
        <f t="shared" si="0"/>
        <v>-65.9219064492274</v>
      </c>
      <c r="F7" s="63">
        <f>J47/F6*1000</f>
        <v>0</v>
      </c>
      <c r="G7" s="63"/>
      <c r="H7" s="229">
        <f t="shared" si="1"/>
        <v>-1872.32220183486</v>
      </c>
      <c r="I7" s="97"/>
      <c r="J7" s="50"/>
      <c r="K7" s="53"/>
      <c r="L7" s="53"/>
      <c r="M7" s="266"/>
      <c r="N7" s="47"/>
      <c r="O7" s="48"/>
      <c r="P7" s="47"/>
      <c r="Q7" s="47"/>
      <c r="R7" s="47"/>
      <c r="S7" s="47"/>
    </row>
    <row r="8" ht="18" customHeight="1" spans="1:23">
      <c r="A8" s="97"/>
      <c r="B8" s="267" t="s">
        <v>146</v>
      </c>
      <c r="C8" s="59">
        <v>94</v>
      </c>
      <c r="D8" s="59">
        <v>85</v>
      </c>
      <c r="E8" s="59">
        <f t="shared" si="0"/>
        <v>-9</v>
      </c>
      <c r="F8" s="229">
        <v>85</v>
      </c>
      <c r="G8" s="229"/>
      <c r="H8" s="229">
        <f t="shared" si="1"/>
        <v>-9</v>
      </c>
      <c r="I8" s="97"/>
      <c r="J8" s="50"/>
      <c r="K8" s="53"/>
      <c r="L8" s="53"/>
      <c r="M8" s="242"/>
      <c r="N8" s="47"/>
      <c r="O8" s="48"/>
      <c r="P8" s="47"/>
      <c r="Q8" s="47"/>
      <c r="R8" s="47"/>
      <c r="S8" s="47"/>
    </row>
    <row r="9" ht="18" customHeight="1" spans="1:23">
      <c r="A9" s="97"/>
      <c r="B9" s="267" t="s">
        <v>147</v>
      </c>
      <c r="C9" s="60">
        <f>E127/C8*1000</f>
        <v>2018.07372340426</v>
      </c>
      <c r="D9" s="60">
        <f>H127/D8*1000</f>
        <v>2009.22962814722</v>
      </c>
      <c r="E9" s="60">
        <f t="shared" si="0"/>
        <v>-8.84409525703177</v>
      </c>
      <c r="F9" s="61">
        <f>(J127+J124)/F8*1000</f>
        <v>0</v>
      </c>
      <c r="G9" s="61"/>
      <c r="H9" s="229">
        <f t="shared" si="1"/>
        <v>-2018.07372340426</v>
      </c>
      <c r="I9" s="97"/>
      <c r="J9" s="50"/>
      <c r="K9" s="53"/>
      <c r="L9" s="53"/>
      <c r="M9" s="266"/>
      <c r="N9" s="47"/>
      <c r="O9" s="48"/>
      <c r="P9" s="47"/>
      <c r="Q9" s="47"/>
      <c r="R9" s="47"/>
      <c r="S9" s="47"/>
    </row>
    <row r="10" ht="18" customHeight="1" spans="1:23">
      <c r="A10" s="97"/>
      <c r="B10" s="267" t="s">
        <v>148</v>
      </c>
      <c r="C10" s="59">
        <v>22</v>
      </c>
      <c r="D10" s="59">
        <v>27</v>
      </c>
      <c r="E10" s="59">
        <f t="shared" si="0"/>
        <v>5</v>
      </c>
      <c r="F10" s="59">
        <v>27</v>
      </c>
      <c r="G10" s="59"/>
      <c r="H10" s="229">
        <f t="shared" si="1"/>
        <v>5</v>
      </c>
      <c r="I10" s="97"/>
      <c r="J10" s="50"/>
      <c r="K10" s="53"/>
      <c r="L10" s="53"/>
      <c r="M10" s="266"/>
      <c r="N10" s="47"/>
      <c r="O10" s="48"/>
      <c r="P10" s="47"/>
      <c r="Q10" s="47"/>
      <c r="R10" s="47"/>
      <c r="S10" s="47"/>
    </row>
    <row r="11" ht="18" customHeight="1" spans="1:23">
      <c r="A11" s="49"/>
      <c r="B11" s="267" t="s">
        <v>149</v>
      </c>
      <c r="C11" s="63">
        <f>(E130+E131)/C10*1000</f>
        <v>1437.71681818182</v>
      </c>
      <c r="D11" s="63">
        <f>(H130/D10*1000)</f>
        <v>3259.93256375974</v>
      </c>
      <c r="E11" s="63">
        <f t="shared" si="0"/>
        <v>1822.21574557793</v>
      </c>
      <c r="F11" s="63">
        <f>(J130+J131)/F10*1000</f>
        <v>0</v>
      </c>
      <c r="G11" s="63"/>
      <c r="H11" s="229">
        <f t="shared" si="1"/>
        <v>-1437.71681818182</v>
      </c>
      <c r="I11" s="97"/>
      <c r="J11" s="73"/>
      <c r="K11" s="53"/>
      <c r="L11" s="53"/>
      <c r="M11" s="266"/>
      <c r="N11" s="47"/>
      <c r="O11" s="48"/>
      <c r="P11" s="47"/>
      <c r="Q11" s="47"/>
      <c r="R11" s="47"/>
      <c r="S11" s="47"/>
    </row>
    <row r="12" ht="18" customHeight="1" spans="1:23">
      <c r="A12" s="158" t="s">
        <v>150</v>
      </c>
      <c r="B12" s="158" t="s">
        <v>129</v>
      </c>
      <c r="C12" s="65">
        <f>C4/C6/C5/7.5</f>
        <v>1.41681957186544</v>
      </c>
      <c r="D12" s="65">
        <f>D4/D6/D5</f>
        <v>10.3360655737705</v>
      </c>
      <c r="E12" s="65">
        <f t="shared" si="0"/>
        <v>8.91924600190505</v>
      </c>
      <c r="F12" s="65">
        <f>F4/F6/F5/7.5</f>
        <v>1.1359012345679</v>
      </c>
      <c r="G12" s="65"/>
      <c r="H12" s="234">
        <f t="shared" si="1"/>
        <v>-0.280918337297542</v>
      </c>
      <c r="I12" s="49"/>
      <c r="J12" s="49"/>
      <c r="K12" s="53"/>
      <c r="L12" s="53"/>
      <c r="M12" s="266"/>
      <c r="N12" s="47"/>
      <c r="O12" s="48"/>
      <c r="P12" s="47"/>
      <c r="Q12" s="47"/>
      <c r="R12" s="47"/>
      <c r="S12" s="47"/>
    </row>
    <row r="13" ht="63" customHeight="1" spans="1:23">
      <c r="A13" s="154" t="s">
        <v>58</v>
      </c>
      <c r="B13" s="267" t="s">
        <v>151</v>
      </c>
      <c r="C13" s="64">
        <f>SUM(C14:C26)</f>
        <v>39.4079541187388</v>
      </c>
      <c r="D13" s="64">
        <f>SUM(D14:D26)</f>
        <v>37.5252544443945</v>
      </c>
      <c r="E13" s="64">
        <f t="shared" si="0"/>
        <v>-1.88269967434435</v>
      </c>
      <c r="F13" s="64">
        <f>SUM(F14:F26)</f>
        <v>0.182158073211025</v>
      </c>
      <c r="G13" s="63">
        <f t="shared" ref="G13:G26" si="2">F13*$F$4</f>
        <v>4190</v>
      </c>
      <c r="H13" s="269">
        <f t="shared" si="1"/>
        <v>-39.2257960455278</v>
      </c>
      <c r="I13" s="160">
        <f t="shared" ref="I13:I26" si="3">H13*$F$4</f>
        <v>-902271.76063923</v>
      </c>
      <c r="J13" s="64"/>
      <c r="K13" s="53"/>
      <c r="L13" s="53"/>
      <c r="M13" s="270"/>
      <c r="N13" s="47"/>
      <c r="O13" s="48"/>
      <c r="P13" s="47"/>
      <c r="Q13" s="47"/>
      <c r="R13" s="47"/>
      <c r="S13" s="47"/>
    </row>
    <row r="14" ht="51" customHeight="1" spans="1:23">
      <c r="A14" s="97"/>
      <c r="B14" s="161" t="s">
        <v>122</v>
      </c>
      <c r="C14" s="64">
        <v>12.1179398752617</v>
      </c>
      <c r="D14" s="64">
        <v>11.5340817590739</v>
      </c>
      <c r="E14" s="64">
        <f t="shared" si="0"/>
        <v>-0.5838581161878</v>
      </c>
      <c r="F14" s="64">
        <f>K41</f>
        <v>0</v>
      </c>
      <c r="G14" s="63">
        <f t="shared" si="2"/>
        <v>0</v>
      </c>
      <c r="H14" s="269">
        <f t="shared" si="1"/>
        <v>-12.1179398752617</v>
      </c>
      <c r="I14" s="160">
        <f t="shared" si="3"/>
        <v>-278736.85301077</v>
      </c>
      <c r="J14" s="64" t="s">
        <v>547</v>
      </c>
      <c r="K14" s="271"/>
      <c r="L14" s="68"/>
      <c r="M14" s="266"/>
      <c r="N14" s="47"/>
      <c r="O14" s="48"/>
      <c r="P14" s="47"/>
      <c r="Q14" s="47"/>
      <c r="R14" s="47"/>
      <c r="S14" s="47"/>
    </row>
    <row r="15" ht="33" customHeight="1" spans="1:23">
      <c r="A15" s="97"/>
      <c r="B15" s="162" t="s">
        <v>152</v>
      </c>
      <c r="C15" s="64">
        <v>0.944991691305005</v>
      </c>
      <c r="D15" s="64">
        <v>1.14462855279619</v>
      </c>
      <c r="E15" s="64">
        <f t="shared" si="0"/>
        <v>0.199636861491185</v>
      </c>
      <c r="F15" s="64">
        <f>K104</f>
        <v>0</v>
      </c>
      <c r="G15" s="63">
        <f t="shared" si="2"/>
        <v>0</v>
      </c>
      <c r="H15" s="272">
        <f t="shared" si="1"/>
        <v>-0.944991691305005</v>
      </c>
      <c r="I15" s="63">
        <f t="shared" si="3"/>
        <v>-21736.6988833977</v>
      </c>
      <c r="J15" s="240" t="s">
        <v>547</v>
      </c>
      <c r="K15" s="67"/>
      <c r="L15" s="68"/>
      <c r="M15" s="266"/>
      <c r="N15" s="47"/>
      <c r="O15" s="48"/>
      <c r="P15" s="47"/>
      <c r="Q15" s="47"/>
      <c r="R15" s="47"/>
      <c r="S15" s="47"/>
    </row>
    <row r="16" ht="16.2" customHeight="1" spans="1:23">
      <c r="A16" s="97"/>
      <c r="B16" s="162" t="s">
        <v>153</v>
      </c>
      <c r="C16" s="64">
        <v>0.0449603988173598</v>
      </c>
      <c r="D16" s="64">
        <v>0.17238607081311</v>
      </c>
      <c r="E16" s="64">
        <f t="shared" si="0"/>
        <v>0.12742567199575</v>
      </c>
      <c r="F16" s="64">
        <f>K111</f>
        <v>0</v>
      </c>
      <c r="G16" s="63">
        <f t="shared" si="2"/>
        <v>0</v>
      </c>
      <c r="H16" s="272">
        <f t="shared" si="1"/>
        <v>-0.0449603988173598</v>
      </c>
      <c r="I16" s="63">
        <f t="shared" si="3"/>
        <v>-1034.17909359691</v>
      </c>
      <c r="J16" s="240"/>
      <c r="K16" s="273"/>
      <c r="L16" s="68"/>
      <c r="M16" s="266"/>
      <c r="N16" s="47"/>
      <c r="O16" s="48"/>
      <c r="P16" s="47"/>
      <c r="Q16" s="47"/>
      <c r="R16" s="47"/>
      <c r="S16" s="47"/>
    </row>
    <row r="17" ht="16.2" customHeight="1" spans="1:20">
      <c r="A17" s="97"/>
      <c r="B17" s="162" t="s">
        <v>154</v>
      </c>
      <c r="C17" s="64">
        <f>0.235451367157995-0.04</f>
        <v>0.195451367157995</v>
      </c>
      <c r="D17" s="64">
        <v>0.109970772551326</v>
      </c>
      <c r="E17" s="64">
        <f t="shared" si="0"/>
        <v>-0.085480594606669</v>
      </c>
      <c r="F17" s="64">
        <f>K117</f>
        <v>0</v>
      </c>
      <c r="G17" s="63">
        <f t="shared" si="2"/>
        <v>0</v>
      </c>
      <c r="H17" s="272">
        <f t="shared" si="1"/>
        <v>-0.195451367157995</v>
      </c>
      <c r="I17" s="63">
        <f t="shared" si="3"/>
        <v>-4495.7723473682</v>
      </c>
      <c r="J17" s="240"/>
      <c r="K17" s="273"/>
      <c r="L17" s="68"/>
      <c r="M17" s="266"/>
      <c r="N17" s="47"/>
      <c r="O17" s="48"/>
      <c r="P17" s="47"/>
      <c r="Q17" s="47"/>
      <c r="R17" s="47"/>
      <c r="S17" s="47"/>
    </row>
    <row r="18" ht="16.2" customHeight="1" spans="1:20">
      <c r="A18" s="97"/>
      <c r="B18" s="162" t="s">
        <v>155</v>
      </c>
      <c r="C18" s="64">
        <v>5.30083432246369</v>
      </c>
      <c r="D18" s="64">
        <v>4.20150219052009</v>
      </c>
      <c r="E18" s="64">
        <f t="shared" si="0"/>
        <v>-1.0993321319436</v>
      </c>
      <c r="F18" s="64">
        <f>K128</f>
        <v>0</v>
      </c>
      <c r="G18" s="63">
        <f t="shared" si="2"/>
        <v>0</v>
      </c>
      <c r="H18" s="272">
        <f t="shared" si="1"/>
        <v>-5.30083432246369</v>
      </c>
      <c r="I18" s="63">
        <f t="shared" si="3"/>
        <v>-121929.79108531</v>
      </c>
      <c r="J18" s="64" t="s">
        <v>547</v>
      </c>
      <c r="K18" s="273"/>
      <c r="L18" s="68"/>
      <c r="M18" s="266"/>
      <c r="N18" s="47"/>
      <c r="O18" s="48"/>
      <c r="P18" s="47"/>
      <c r="Q18" s="47"/>
      <c r="R18" s="47"/>
      <c r="S18" s="47"/>
    </row>
    <row r="19" ht="16.2" customHeight="1" spans="1:20">
      <c r="A19" s="97"/>
      <c r="B19" s="162" t="s">
        <v>156</v>
      </c>
      <c r="C19" s="64">
        <v>0.757093251613182</v>
      </c>
      <c r="D19" s="64">
        <v>2.03466064298777</v>
      </c>
      <c r="E19" s="64">
        <f t="shared" si="0"/>
        <v>1.27756739137459</v>
      </c>
      <c r="F19" s="64">
        <f>K136</f>
        <v>0</v>
      </c>
      <c r="G19" s="63">
        <f t="shared" si="2"/>
        <v>0</v>
      </c>
      <c r="H19" s="272">
        <f t="shared" si="1"/>
        <v>-0.757093251613182</v>
      </c>
      <c r="I19" s="63">
        <f t="shared" si="3"/>
        <v>-17414.6589736064</v>
      </c>
      <c r="J19" s="240"/>
      <c r="K19" s="273"/>
      <c r="L19" s="68"/>
      <c r="M19" s="274"/>
      <c r="N19" s="47"/>
      <c r="O19" s="48"/>
      <c r="P19" s="47"/>
      <c r="Q19" s="47"/>
      <c r="R19" s="47"/>
      <c r="S19" s="47"/>
    </row>
    <row r="20" ht="16.2" customHeight="1" spans="1:20">
      <c r="A20" s="97"/>
      <c r="B20" s="162" t="s">
        <v>157</v>
      </c>
      <c r="C20" s="64">
        <v>3.46921963010121</v>
      </c>
      <c r="D20" s="64">
        <v>3.50268869222903</v>
      </c>
      <c r="E20" s="64">
        <f t="shared" si="0"/>
        <v>0.03346906212782</v>
      </c>
      <c r="F20" s="64">
        <f>K149</f>
        <v>0</v>
      </c>
      <c r="G20" s="63">
        <f t="shared" si="2"/>
        <v>0</v>
      </c>
      <c r="H20" s="272">
        <f t="shared" si="1"/>
        <v>-3.46921963010121</v>
      </c>
      <c r="I20" s="63">
        <f t="shared" si="3"/>
        <v>-79798.989931588</v>
      </c>
      <c r="J20" s="240"/>
      <c r="K20" s="273"/>
      <c r="L20" s="68">
        <f>K20/G13</f>
        <v>0</v>
      </c>
      <c r="M20" s="266"/>
      <c r="N20" s="47"/>
      <c r="O20" s="48"/>
      <c r="P20" s="47"/>
      <c r="Q20" s="47"/>
      <c r="R20" s="47"/>
      <c r="S20" s="47"/>
    </row>
    <row r="21" ht="16.2" customHeight="1" spans="1:20">
      <c r="A21" s="97"/>
      <c r="B21" s="162" t="s">
        <v>144</v>
      </c>
      <c r="C21" s="64">
        <v>11.1619886915424</v>
      </c>
      <c r="D21" s="64">
        <v>10.4935615577451</v>
      </c>
      <c r="E21" s="64">
        <f t="shared" si="0"/>
        <v>-0.6684271337973</v>
      </c>
      <c r="F21" s="64">
        <f>K50</f>
        <v>0</v>
      </c>
      <c r="G21" s="63">
        <f t="shared" si="2"/>
        <v>0</v>
      </c>
      <c r="H21" s="272">
        <f t="shared" si="1"/>
        <v>-11.1619886915424</v>
      </c>
      <c r="I21" s="63">
        <f t="shared" si="3"/>
        <v>-256748.063882858</v>
      </c>
      <c r="J21" s="64"/>
      <c r="K21" s="273"/>
      <c r="L21" s="68"/>
      <c r="M21" s="266"/>
      <c r="N21" s="47"/>
      <c r="O21" s="48"/>
      <c r="P21" s="47"/>
      <c r="Q21" s="47"/>
      <c r="R21" s="47"/>
      <c r="S21" s="47"/>
    </row>
    <row r="22" ht="16.2" customHeight="1" spans="1:20">
      <c r="A22" s="97"/>
      <c r="B22" s="162" t="s">
        <v>159</v>
      </c>
      <c r="C22" s="64">
        <v>0.494162116667026</v>
      </c>
      <c r="D22" s="64">
        <v>0.544047193622457</v>
      </c>
      <c r="E22" s="64">
        <f t="shared" si="0"/>
        <v>0.049885076955431</v>
      </c>
      <c r="F22" s="64">
        <f>K55</f>
        <v>0</v>
      </c>
      <c r="G22" s="63">
        <f t="shared" si="2"/>
        <v>0</v>
      </c>
      <c r="H22" s="272">
        <f t="shared" si="1"/>
        <v>-0.494162116667026</v>
      </c>
      <c r="I22" s="63">
        <f t="shared" si="3"/>
        <v>-11366.7170075749</v>
      </c>
      <c r="J22" s="64"/>
      <c r="K22" s="273"/>
      <c r="L22" s="68"/>
      <c r="M22" s="266"/>
      <c r="N22" s="47"/>
      <c r="O22" s="48"/>
      <c r="P22" s="47"/>
      <c r="Q22" s="47"/>
      <c r="R22" s="47"/>
      <c r="S22" s="47"/>
    </row>
    <row r="23" ht="16.2" customHeight="1" spans="1:20">
      <c r="A23" s="97"/>
      <c r="B23" s="162" t="s">
        <v>160</v>
      </c>
      <c r="C23" s="64">
        <v>0.771410967477394</v>
      </c>
      <c r="D23" s="64">
        <v>0.33163518147759</v>
      </c>
      <c r="E23" s="64">
        <f t="shared" si="0"/>
        <v>-0.439775785999804</v>
      </c>
      <c r="F23" s="64">
        <f>K109</f>
        <v>0</v>
      </c>
      <c r="G23" s="63">
        <f t="shared" si="2"/>
        <v>0</v>
      </c>
      <c r="H23" s="272">
        <f t="shared" si="1"/>
        <v>-0.771410967477394</v>
      </c>
      <c r="I23" s="63">
        <f t="shared" si="3"/>
        <v>-17743.995073915</v>
      </c>
      <c r="J23" s="64"/>
      <c r="K23" s="275"/>
      <c r="L23" s="68"/>
      <c r="M23" s="266"/>
      <c r="N23" s="47"/>
      <c r="O23" s="48"/>
      <c r="P23" s="47"/>
      <c r="Q23" s="47"/>
      <c r="R23" s="47"/>
      <c r="S23" s="47"/>
    </row>
    <row r="24" ht="16.2" customHeight="1" spans="1:20">
      <c r="A24" s="97"/>
      <c r="B24" s="162" t="s">
        <v>161</v>
      </c>
      <c r="C24" s="64">
        <v>-1.24698232513974</v>
      </c>
      <c r="D24" s="64">
        <v>-1.10024279757195</v>
      </c>
      <c r="E24" s="64">
        <f t="shared" si="0"/>
        <v>0.14673952756779</v>
      </c>
      <c r="F24" s="64">
        <f>K113</f>
        <v>0</v>
      </c>
      <c r="G24" s="63">
        <f t="shared" si="2"/>
        <v>0</v>
      </c>
      <c r="H24" s="272">
        <f t="shared" si="1"/>
        <v>1.24698232513974</v>
      </c>
      <c r="I24" s="63">
        <f t="shared" si="3"/>
        <v>28683.0874428643</v>
      </c>
      <c r="J24" s="64"/>
      <c r="K24" s="275"/>
      <c r="L24" s="68"/>
      <c r="M24" s="266"/>
      <c r="N24" s="47"/>
      <c r="O24" s="48"/>
      <c r="P24" s="47"/>
      <c r="Q24" s="47"/>
      <c r="R24" s="47"/>
      <c r="S24" s="47"/>
    </row>
    <row r="25" ht="16.2" customHeight="1" spans="1:20">
      <c r="A25" s="97"/>
      <c r="B25" s="162" t="s">
        <v>162</v>
      </c>
      <c r="C25" s="64">
        <v>0.663867535662645</v>
      </c>
      <c r="D25" s="64">
        <v>0.752166800606244</v>
      </c>
      <c r="E25" s="64">
        <f t="shared" si="0"/>
        <v>0.088299264943599</v>
      </c>
      <c r="F25" s="64">
        <f>K120</f>
        <v>0.182158073211025</v>
      </c>
      <c r="G25" s="63">
        <f t="shared" si="2"/>
        <v>4190</v>
      </c>
      <c r="H25" s="272">
        <f t="shared" si="1"/>
        <v>-0.48170946245162</v>
      </c>
      <c r="I25" s="63">
        <f t="shared" si="3"/>
        <v>-11080.2810553122</v>
      </c>
      <c r="J25" s="75"/>
      <c r="K25" s="273"/>
      <c r="L25" s="68"/>
      <c r="M25" s="266"/>
      <c r="N25" s="47"/>
      <c r="O25" s="48"/>
      <c r="P25" s="47"/>
      <c r="Q25" s="47"/>
      <c r="R25" s="47"/>
      <c r="S25" s="47"/>
    </row>
    <row r="26" ht="16.2" customHeight="1" spans="1:20">
      <c r="A26" s="49"/>
      <c r="B26" s="162" t="s">
        <v>163</v>
      </c>
      <c r="C26" s="64">
        <v>4.73301659580896</v>
      </c>
      <c r="D26" s="64">
        <v>3.80416782754362</v>
      </c>
      <c r="E26" s="64">
        <f t="shared" si="0"/>
        <v>-0.92884876826534</v>
      </c>
      <c r="F26" s="64">
        <f>K221</f>
        <v>0</v>
      </c>
      <c r="G26" s="63">
        <f t="shared" si="2"/>
        <v>0</v>
      </c>
      <c r="H26" s="272">
        <f t="shared" si="1"/>
        <v>-4.73301659580896</v>
      </c>
      <c r="I26" s="63">
        <f t="shared" si="3"/>
        <v>-108868.847736798</v>
      </c>
      <c r="J26" s="240" t="s">
        <v>547</v>
      </c>
      <c r="K26" s="75"/>
      <c r="L26" s="68"/>
      <c r="M26" s="266"/>
      <c r="N26" s="47"/>
      <c r="O26" s="48"/>
      <c r="P26" s="47"/>
      <c r="Q26" s="47"/>
      <c r="R26" s="47"/>
      <c r="S26" s="47"/>
    </row>
    <row r="27" ht="17.1" hidden="1" customHeight="1" spans="1:20">
      <c r="B27" s="163" t="s">
        <v>164</v>
      </c>
      <c r="C27" s="64">
        <v>2.05989170492681</v>
      </c>
      <c r="D27" s="64">
        <v>1.79730143867784</v>
      </c>
      <c r="E27" s="75">
        <v>-0.127477704590446</v>
      </c>
      <c r="F27" s="65"/>
      <c r="G27" s="65"/>
      <c r="H27" s="75">
        <f>(F27/C27)-1</f>
        <v>-1</v>
      </c>
      <c r="I27" s="75"/>
      <c r="J27" s="50" t="e">
        <f>H27-#REF!</f>
        <v>#REF!</v>
      </c>
      <c r="K27" s="73"/>
      <c r="L27" s="67"/>
      <c r="M27" s="276"/>
      <c r="N27" s="69"/>
      <c r="O27" s="70"/>
      <c r="P27" s="71"/>
      <c r="Q27" s="76"/>
      <c r="R27" s="70"/>
      <c r="S27" s="70"/>
      <c r="T27" s="70"/>
    </row>
    <row r="28" ht="16.2" hidden="1" customHeight="1" spans="1:20">
      <c r="B28" s="163" t="s">
        <v>165</v>
      </c>
      <c r="C28" s="64">
        <v>0.103648061600544</v>
      </c>
      <c r="D28" s="64">
        <v>0.129311954978468</v>
      </c>
      <c r="E28" s="75">
        <v>0.247606110347068</v>
      </c>
      <c r="F28" s="65"/>
      <c r="G28" s="65"/>
      <c r="H28" s="75">
        <f>(F28/C28)-1</f>
        <v>-1</v>
      </c>
      <c r="I28" s="75"/>
      <c r="J28" s="50" t="e">
        <f>H28-#REF!</f>
        <v>#REF!</v>
      </c>
      <c r="K28" s="73"/>
      <c r="L28" s="67"/>
      <c r="M28" s="276"/>
      <c r="N28" s="69"/>
      <c r="O28" s="70"/>
      <c r="P28" s="71"/>
      <c r="Q28" s="76"/>
      <c r="R28" s="70"/>
      <c r="S28" s="70"/>
      <c r="T28" s="70"/>
    </row>
    <row r="29" ht="16.2" hidden="1" customHeight="1" spans="1:20">
      <c r="B29" s="163" t="s">
        <v>166</v>
      </c>
      <c r="C29" s="64">
        <v>1.43729344670688</v>
      </c>
      <c r="D29" s="64">
        <v>1.8673517613264</v>
      </c>
      <c r="E29" s="75">
        <v>0.299213995308242</v>
      </c>
      <c r="F29" s="65"/>
      <c r="G29" s="65"/>
      <c r="H29" s="75">
        <f>(F29/C29)-1</f>
        <v>-1</v>
      </c>
      <c r="I29" s="75"/>
      <c r="J29" s="50" t="e">
        <f>H29-#REF!</f>
        <v>#REF!</v>
      </c>
      <c r="K29" s="73"/>
      <c r="L29" s="77"/>
      <c r="M29" s="276"/>
      <c r="N29" s="69"/>
      <c r="O29" s="70"/>
      <c r="P29" s="71"/>
      <c r="Q29" s="76"/>
      <c r="R29" s="70"/>
      <c r="S29" s="70"/>
      <c r="T29" s="70"/>
    </row>
    <row r="30" ht="15.6" customHeight="1" spans="1:20">
      <c r="A30" s="164" t="s">
        <v>167</v>
      </c>
      <c r="B30" s="165"/>
      <c r="C30" s="164" t="s">
        <v>169</v>
      </c>
      <c r="D30" s="164" t="s">
        <v>170</v>
      </c>
      <c r="E30" s="166" t="s">
        <v>171</v>
      </c>
      <c r="F30" s="167" t="s">
        <v>172</v>
      </c>
      <c r="G30" s="167"/>
      <c r="H30" s="168">
        <v>46330</v>
      </c>
      <c r="I30" s="169" t="s">
        <v>173</v>
      </c>
      <c r="J30" s="170">
        <v>50440</v>
      </c>
      <c r="K30" s="171" t="s">
        <v>174</v>
      </c>
      <c r="L30" s="170">
        <v>23002</v>
      </c>
      <c r="M30" s="171"/>
      <c r="N30" s="169"/>
    </row>
    <row r="31" ht="16.2" customHeight="1" spans="1:20">
      <c r="A31" s="49"/>
      <c r="B31" s="86"/>
      <c r="C31" s="49"/>
      <c r="D31" s="49"/>
      <c r="E31" s="173" t="s">
        <v>175</v>
      </c>
      <c r="F31" s="174" t="s">
        <v>176</v>
      </c>
      <c r="G31" s="174"/>
      <c r="H31" s="174" t="s">
        <v>177</v>
      </c>
      <c r="I31" s="175" t="s">
        <v>178</v>
      </c>
      <c r="J31" s="175" t="s">
        <v>179</v>
      </c>
      <c r="K31" s="175" t="s">
        <v>180</v>
      </c>
      <c r="L31" s="175" t="s">
        <v>181</v>
      </c>
      <c r="M31" s="277" t="s">
        <v>548</v>
      </c>
      <c r="N31" s="164" t="s">
        <v>185</v>
      </c>
    </row>
    <row r="32" ht="15.6" customHeight="1" spans="1:20">
      <c r="A32" s="89" t="s">
        <v>122</v>
      </c>
      <c r="B32" s="90">
        <v>6666110101</v>
      </c>
      <c r="C32" s="91" t="s">
        <v>186</v>
      </c>
      <c r="D32" s="92" t="s">
        <v>187</v>
      </c>
      <c r="E32" s="93">
        <v>29.88156</v>
      </c>
      <c r="F32" s="94">
        <v>0.644972156270235</v>
      </c>
      <c r="G32" s="94"/>
      <c r="H32" s="87">
        <v>32.511138373554</v>
      </c>
      <c r="I32" s="88">
        <f t="shared" ref="I32:I95" si="4">H32/$J$30*1000</f>
        <v>0.644550721125178</v>
      </c>
      <c r="J32" s="278"/>
      <c r="K32" s="95">
        <f t="shared" ref="K32:K54" si="5">J32/$F$4*1000</f>
        <v>0</v>
      </c>
      <c r="L32" s="179">
        <f t="shared" ref="L32:L95" si="6">K32-F32</f>
        <v>-0.644972156270235</v>
      </c>
      <c r="M32" s="95">
        <f t="shared" ref="M32:M40" si="7">K32-I32</f>
        <v>-0.644550721125178</v>
      </c>
      <c r="N32" s="96"/>
    </row>
    <row r="33" ht="15.6" customHeight="1" spans="1:15">
      <c r="A33" s="97"/>
      <c r="B33" s="90">
        <v>6666110106</v>
      </c>
      <c r="C33" s="91" t="s">
        <v>188</v>
      </c>
      <c r="D33" s="92" t="s">
        <v>189</v>
      </c>
      <c r="E33" s="93">
        <v>0</v>
      </c>
      <c r="F33" s="94">
        <v>0</v>
      </c>
      <c r="G33" s="94"/>
      <c r="H33" s="87">
        <v>0</v>
      </c>
      <c r="I33" s="88">
        <f t="shared" si="4"/>
        <v>0</v>
      </c>
      <c r="J33" s="278"/>
      <c r="K33" s="95">
        <f t="shared" si="5"/>
        <v>0</v>
      </c>
      <c r="L33" s="179">
        <f t="shared" si="6"/>
        <v>0</v>
      </c>
      <c r="M33" s="95">
        <f t="shared" si="7"/>
        <v>0</v>
      </c>
      <c r="N33" s="98"/>
    </row>
    <row r="34" ht="15.6" customHeight="1" spans="1:15">
      <c r="A34" s="97"/>
      <c r="B34" s="90">
        <v>6666110107</v>
      </c>
      <c r="C34" s="91" t="s">
        <v>190</v>
      </c>
      <c r="D34" s="92" t="s">
        <v>191</v>
      </c>
      <c r="E34" s="93">
        <v>222.76497</v>
      </c>
      <c r="F34" s="94">
        <v>4.80822296568098</v>
      </c>
      <c r="G34" s="94"/>
      <c r="H34" s="87">
        <v>229.958891239241</v>
      </c>
      <c r="I34" s="88">
        <f t="shared" si="4"/>
        <v>4.55905811338701</v>
      </c>
      <c r="J34" s="278"/>
      <c r="K34" s="95">
        <f t="shared" si="5"/>
        <v>0</v>
      </c>
      <c r="L34" s="179">
        <f t="shared" si="6"/>
        <v>-4.80822296568098</v>
      </c>
      <c r="M34" s="95">
        <f t="shared" si="7"/>
        <v>-4.55905811338701</v>
      </c>
      <c r="N34" s="50"/>
    </row>
    <row r="35" ht="15.6" customHeight="1" spans="1:15">
      <c r="A35" s="97"/>
      <c r="B35" s="90">
        <v>6666110110</v>
      </c>
      <c r="C35" s="91" t="s">
        <v>192</v>
      </c>
      <c r="D35" s="92" t="s">
        <v>193</v>
      </c>
      <c r="E35" s="93">
        <v>290.93886</v>
      </c>
      <c r="F35" s="94">
        <v>6.2797077487589</v>
      </c>
      <c r="G35" s="94"/>
      <c r="H35" s="87">
        <v>301.010296757831</v>
      </c>
      <c r="I35" s="88">
        <f t="shared" si="4"/>
        <v>5.96769026086104</v>
      </c>
      <c r="J35" s="278"/>
      <c r="K35" s="95">
        <f t="shared" si="5"/>
        <v>0</v>
      </c>
      <c r="L35" s="179">
        <f t="shared" si="6"/>
        <v>-6.2797077487589</v>
      </c>
      <c r="M35" s="95">
        <f t="shared" si="7"/>
        <v>-5.96769026086104</v>
      </c>
      <c r="N35" s="50"/>
    </row>
    <row r="36" ht="15.6" customHeight="1" spans="1:15">
      <c r="A36" s="97"/>
      <c r="B36" s="90">
        <v>6666110112</v>
      </c>
      <c r="C36" s="91" t="s">
        <v>194</v>
      </c>
      <c r="D36" s="92" t="s">
        <v>195</v>
      </c>
      <c r="E36" s="93">
        <v>8.46919</v>
      </c>
      <c r="F36" s="94">
        <v>0.182801424562918</v>
      </c>
      <c r="G36" s="94"/>
      <c r="H36" s="87">
        <v>15.5601532009132</v>
      </c>
      <c r="I36" s="88">
        <f t="shared" si="4"/>
        <v>0.308488366393997</v>
      </c>
      <c r="J36" s="278"/>
      <c r="K36" s="95">
        <f t="shared" si="5"/>
        <v>0</v>
      </c>
      <c r="L36" s="179">
        <f t="shared" si="6"/>
        <v>-0.182801424562918</v>
      </c>
      <c r="M36" s="95">
        <f t="shared" si="7"/>
        <v>-0.308488366393997</v>
      </c>
      <c r="N36" s="96"/>
    </row>
    <row r="37" ht="15.6" customHeight="1" spans="1:15">
      <c r="A37" s="97"/>
      <c r="B37" s="90">
        <v>6666110204</v>
      </c>
      <c r="C37" s="91" t="s">
        <v>196</v>
      </c>
      <c r="D37" s="92" t="s">
        <v>197</v>
      </c>
      <c r="E37" s="93">
        <v>0.25252</v>
      </c>
      <c r="F37" s="94">
        <v>0.00545046406216275</v>
      </c>
      <c r="G37" s="94"/>
      <c r="H37" s="87">
        <v>0.25252</v>
      </c>
      <c r="I37" s="88">
        <f t="shared" si="4"/>
        <v>0.00500634417129263</v>
      </c>
      <c r="J37" s="278"/>
      <c r="K37" s="95">
        <f t="shared" si="5"/>
        <v>0</v>
      </c>
      <c r="L37" s="179">
        <f t="shared" si="6"/>
        <v>-0.00545046406216275</v>
      </c>
      <c r="M37" s="95">
        <f t="shared" si="7"/>
        <v>-0.00500634417129263</v>
      </c>
      <c r="N37" s="98"/>
    </row>
    <row r="38" ht="15.6" customHeight="1" spans="1:15">
      <c r="A38" s="97"/>
      <c r="B38" s="90">
        <v>6666110207</v>
      </c>
      <c r="C38" s="91" t="s">
        <v>198</v>
      </c>
      <c r="D38" s="92" t="s">
        <v>199</v>
      </c>
      <c r="E38" s="93">
        <v>8.28781</v>
      </c>
      <c r="F38" s="94">
        <v>0.178886466652277</v>
      </c>
      <c r="G38" s="94"/>
      <c r="H38" s="87">
        <v>2.56682292846271</v>
      </c>
      <c r="I38" s="88">
        <f t="shared" si="4"/>
        <v>0.0508886385500141</v>
      </c>
      <c r="J38" s="278"/>
      <c r="K38" s="95">
        <f t="shared" si="5"/>
        <v>0</v>
      </c>
      <c r="L38" s="179">
        <f t="shared" si="6"/>
        <v>-0.178886466652277</v>
      </c>
      <c r="M38" s="95">
        <f t="shared" si="7"/>
        <v>-0.0508886385500141</v>
      </c>
      <c r="N38" s="96"/>
    </row>
    <row r="39" ht="15.6" customHeight="1" spans="1:15">
      <c r="A39" s="97"/>
      <c r="B39" s="90">
        <v>6666110506</v>
      </c>
      <c r="C39" s="91" t="s">
        <v>200</v>
      </c>
      <c r="D39" s="92" t="s">
        <v>201</v>
      </c>
      <c r="E39" s="93">
        <v>0.663272</v>
      </c>
      <c r="F39" s="94">
        <v>0.0143162529678394</v>
      </c>
      <c r="G39" s="94"/>
      <c r="H39" s="87">
        <v>0</v>
      </c>
      <c r="I39" s="88">
        <f t="shared" si="4"/>
        <v>0</v>
      </c>
      <c r="J39" s="279"/>
      <c r="K39" s="95">
        <f t="shared" si="5"/>
        <v>0</v>
      </c>
      <c r="L39" s="179">
        <f t="shared" si="6"/>
        <v>-0.0143162529678394</v>
      </c>
      <c r="M39" s="95">
        <f t="shared" si="7"/>
        <v>0</v>
      </c>
      <c r="N39" s="98"/>
    </row>
    <row r="40" ht="15.6" customHeight="1" spans="1:15">
      <c r="A40" s="97"/>
      <c r="B40" s="90">
        <v>6666110206</v>
      </c>
      <c r="C40" s="91" t="s">
        <v>202</v>
      </c>
      <c r="D40" s="92" t="s">
        <v>203</v>
      </c>
      <c r="E40" s="100"/>
      <c r="F40" s="94">
        <v>0</v>
      </c>
      <c r="G40" s="94"/>
      <c r="H40" s="87"/>
      <c r="I40" s="88">
        <f t="shared" si="4"/>
        <v>0</v>
      </c>
      <c r="J40" s="178"/>
      <c r="K40" s="95">
        <f t="shared" si="5"/>
        <v>0</v>
      </c>
      <c r="L40" s="179">
        <f t="shared" si="6"/>
        <v>0</v>
      </c>
      <c r="M40" s="95">
        <f t="shared" si="7"/>
        <v>0</v>
      </c>
      <c r="N40" s="98"/>
    </row>
    <row r="41" ht="16.2" customHeight="1" spans="1:15">
      <c r="A41" s="49"/>
      <c r="B41" s="245" t="s">
        <v>204</v>
      </c>
      <c r="C41" s="246" t="s">
        <v>205</v>
      </c>
      <c r="D41" s="247" t="s">
        <v>206</v>
      </c>
      <c r="E41" s="280">
        <f>SUM(E32:E40)</f>
        <v>561.258182</v>
      </c>
      <c r="F41" s="249">
        <v>12.1143574789553</v>
      </c>
      <c r="G41" s="249"/>
      <c r="H41" s="280">
        <f>SUM(H32:H40)</f>
        <v>581.859822500002</v>
      </c>
      <c r="I41" s="250">
        <f t="shared" si="4"/>
        <v>11.5356824444885</v>
      </c>
      <c r="J41" s="280">
        <f>SUM(J32:J40)</f>
        <v>0</v>
      </c>
      <c r="K41" s="280">
        <f t="shared" si="5"/>
        <v>0</v>
      </c>
      <c r="L41" s="281">
        <f t="shared" si="6"/>
        <v>-12.1143574789553</v>
      </c>
      <c r="M41" s="280">
        <f>SUM(M32:M40)</f>
        <v>-11.5356824444885</v>
      </c>
      <c r="N41" s="252"/>
    </row>
    <row r="42" ht="15.6" customHeight="1" spans="1:15">
      <c r="A42" s="89" t="s">
        <v>144</v>
      </c>
      <c r="B42" s="90">
        <v>5001010205</v>
      </c>
      <c r="C42" s="91" t="s">
        <v>207</v>
      </c>
      <c r="D42" s="92" t="s">
        <v>208</v>
      </c>
      <c r="E42" s="100">
        <v>8.11537</v>
      </c>
      <c r="F42" s="94">
        <v>0.175164472264192</v>
      </c>
      <c r="G42" s="94"/>
      <c r="H42" s="87">
        <v>9.09859186423931</v>
      </c>
      <c r="I42" s="88">
        <f t="shared" si="4"/>
        <v>0.180384454088805</v>
      </c>
      <c r="J42" s="178"/>
      <c r="K42" s="95">
        <f t="shared" si="5"/>
        <v>0</v>
      </c>
      <c r="L42" s="179">
        <f t="shared" si="6"/>
        <v>-0.175164472264192</v>
      </c>
      <c r="M42" s="95">
        <f t="shared" ref="M42:M49" si="8">K42-I42</f>
        <v>-0.180384454088805</v>
      </c>
      <c r="N42" s="98"/>
    </row>
    <row r="43" ht="23.1" customHeight="1" spans="1:15">
      <c r="A43" s="97"/>
      <c r="B43" s="90">
        <v>6666010380</v>
      </c>
      <c r="C43" s="91" t="s">
        <v>209</v>
      </c>
      <c r="D43" s="92" t="s">
        <v>210</v>
      </c>
      <c r="E43" s="100">
        <v>-1.56596</v>
      </c>
      <c r="F43" s="94">
        <v>-0.0338001295057198</v>
      </c>
      <c r="G43" s="94"/>
      <c r="H43" s="87">
        <v>-23.7172561909675</v>
      </c>
      <c r="I43" s="88">
        <f t="shared" si="4"/>
        <v>-0.470207299583019</v>
      </c>
      <c r="J43" s="178"/>
      <c r="K43" s="95">
        <f t="shared" si="5"/>
        <v>0</v>
      </c>
      <c r="L43" s="179">
        <f t="shared" si="6"/>
        <v>0.0338001295057198</v>
      </c>
      <c r="M43" s="95">
        <f t="shared" si="8"/>
        <v>0.470207299583019</v>
      </c>
      <c r="N43" s="98"/>
    </row>
    <row r="44" ht="23.1" customHeight="1" spans="1:15">
      <c r="A44" s="97"/>
      <c r="B44" s="90">
        <v>6666010019</v>
      </c>
      <c r="C44" s="91" t="s">
        <v>211</v>
      </c>
      <c r="D44" s="92"/>
      <c r="E44" s="100">
        <v>64.9104</v>
      </c>
      <c r="F44" s="94">
        <v>1.40104467947334</v>
      </c>
      <c r="G44" s="94"/>
      <c r="H44" s="87">
        <v>94.3978905914822</v>
      </c>
      <c r="I44" s="88">
        <f t="shared" si="4"/>
        <v>1.87148871117134</v>
      </c>
      <c r="J44" s="178"/>
      <c r="K44" s="95">
        <f t="shared" si="5"/>
        <v>0</v>
      </c>
      <c r="L44" s="179">
        <f t="shared" si="6"/>
        <v>-1.40104467947334</v>
      </c>
      <c r="M44" s="95">
        <f t="shared" si="8"/>
        <v>-1.87148871117134</v>
      </c>
      <c r="N44" s="50"/>
    </row>
    <row r="45" ht="26.1" customHeight="1" spans="1:15">
      <c r="A45" s="97"/>
      <c r="B45" s="90">
        <v>6666010183</v>
      </c>
      <c r="C45" s="91" t="s">
        <v>213</v>
      </c>
      <c r="D45" s="92" t="s">
        <v>214</v>
      </c>
      <c r="E45" s="100">
        <v>26.26231</v>
      </c>
      <c r="F45" s="94">
        <v>0.566853226850853</v>
      </c>
      <c r="G45" s="94"/>
      <c r="H45" s="87">
        <v>0</v>
      </c>
      <c r="I45" s="88">
        <f t="shared" si="4"/>
        <v>0</v>
      </c>
      <c r="J45" s="178"/>
      <c r="K45" s="95">
        <f t="shared" si="5"/>
        <v>0</v>
      </c>
      <c r="L45" s="179">
        <f t="shared" si="6"/>
        <v>-0.566853226850853</v>
      </c>
      <c r="M45" s="95">
        <f t="shared" si="8"/>
        <v>0</v>
      </c>
      <c r="N45" s="98"/>
      <c r="O45">
        <f>E45-J45</f>
        <v>26.26231</v>
      </c>
    </row>
    <row r="46" ht="36" customHeight="1" spans="1:15">
      <c r="A46" s="97"/>
      <c r="B46" s="90">
        <v>6666010229</v>
      </c>
      <c r="C46" s="91" t="s">
        <v>215</v>
      </c>
      <c r="D46" s="92" t="s">
        <v>216</v>
      </c>
      <c r="E46" s="108">
        <v>11.24318</v>
      </c>
      <c r="F46" s="94">
        <v>0.242676019857544</v>
      </c>
      <c r="G46" s="94"/>
      <c r="H46" s="109">
        <v>8.82780156471684</v>
      </c>
      <c r="I46" s="88">
        <f t="shared" si="4"/>
        <v>0.17501589144958</v>
      </c>
      <c r="J46" s="178"/>
      <c r="K46" s="95">
        <f t="shared" si="5"/>
        <v>0</v>
      </c>
      <c r="L46" s="179">
        <f t="shared" si="6"/>
        <v>-0.242676019857544</v>
      </c>
      <c r="M46" s="95">
        <f t="shared" si="8"/>
        <v>-0.17501589144958</v>
      </c>
      <c r="N46" s="181"/>
    </row>
    <row r="47" ht="33.9" customHeight="1" spans="1:15">
      <c r="A47" s="97"/>
      <c r="B47" s="90">
        <v>6666010188</v>
      </c>
      <c r="C47" s="91" t="s">
        <v>217</v>
      </c>
      <c r="D47" s="92" t="s">
        <v>218</v>
      </c>
      <c r="E47" s="108">
        <v>408.16624</v>
      </c>
      <c r="F47" s="94">
        <v>8.80997712065616</v>
      </c>
      <c r="G47" s="94"/>
      <c r="H47" s="109">
        <v>440.761672074095</v>
      </c>
      <c r="I47" s="88">
        <f t="shared" si="4"/>
        <v>8.7383360839432</v>
      </c>
      <c r="J47" s="178"/>
      <c r="K47" s="95">
        <f t="shared" si="5"/>
        <v>0</v>
      </c>
      <c r="L47" s="179">
        <f t="shared" si="6"/>
        <v>-8.80997712065616</v>
      </c>
      <c r="M47" s="95">
        <f t="shared" si="8"/>
        <v>-8.7383360839432</v>
      </c>
      <c r="N47" s="111"/>
    </row>
    <row r="48" ht="15.6" customHeight="1" spans="1:15">
      <c r="A48" s="97"/>
      <c r="B48" s="90">
        <v>5102040406</v>
      </c>
      <c r="C48" s="91" t="s">
        <v>220</v>
      </c>
      <c r="D48" s="92" t="s">
        <v>221</v>
      </c>
      <c r="E48" s="100">
        <v>0</v>
      </c>
      <c r="F48" s="94">
        <v>0</v>
      </c>
      <c r="G48" s="94"/>
      <c r="H48" s="87">
        <v>0</v>
      </c>
      <c r="I48" s="88">
        <f t="shared" si="4"/>
        <v>0</v>
      </c>
      <c r="J48" s="178"/>
      <c r="K48" s="95">
        <f t="shared" si="5"/>
        <v>0</v>
      </c>
      <c r="L48" s="179">
        <f t="shared" si="6"/>
        <v>0</v>
      </c>
      <c r="M48" s="95">
        <f t="shared" si="8"/>
        <v>0</v>
      </c>
      <c r="N48" s="98"/>
    </row>
    <row r="49" ht="15.6" customHeight="1" spans="1:14">
      <c r="A49" s="97"/>
      <c r="B49" s="90">
        <v>6666010115</v>
      </c>
      <c r="C49" s="91" t="s">
        <v>222</v>
      </c>
      <c r="D49" s="92" t="s">
        <v>223</v>
      </c>
      <c r="E49" s="100">
        <v>0.08153</v>
      </c>
      <c r="F49" s="94">
        <v>0.0017597668897043</v>
      </c>
      <c r="G49" s="94"/>
      <c r="H49" s="87">
        <v>0</v>
      </c>
      <c r="I49" s="88">
        <f t="shared" si="4"/>
        <v>0</v>
      </c>
      <c r="J49" s="178"/>
      <c r="K49" s="95">
        <f t="shared" si="5"/>
        <v>0</v>
      </c>
      <c r="L49" s="179">
        <f t="shared" si="6"/>
        <v>-0.0017597668897043</v>
      </c>
      <c r="M49" s="95">
        <f t="shared" si="8"/>
        <v>0</v>
      </c>
      <c r="N49" s="98"/>
    </row>
    <row r="50" ht="16.2" customHeight="1" spans="1:14">
      <c r="A50" s="49"/>
      <c r="B50" s="245" t="s">
        <v>224</v>
      </c>
      <c r="C50" s="246" t="s">
        <v>225</v>
      </c>
      <c r="D50" s="247" t="s">
        <v>226</v>
      </c>
      <c r="E50" s="248">
        <v>517.21307</v>
      </c>
      <c r="F50" s="249">
        <v>11.1636751564861</v>
      </c>
      <c r="G50" s="249"/>
      <c r="H50" s="248">
        <v>529</v>
      </c>
      <c r="I50" s="250">
        <f t="shared" si="4"/>
        <v>10.4877081681205</v>
      </c>
      <c r="J50" s="251">
        <f>SUM(J42:J49)</f>
        <v>0</v>
      </c>
      <c r="K50" s="280">
        <f t="shared" si="5"/>
        <v>0</v>
      </c>
      <c r="L50" s="281">
        <f t="shared" si="6"/>
        <v>-11.1636751564861</v>
      </c>
      <c r="M50" s="282">
        <f>SUM(M42:M49)</f>
        <v>-10.4950178410699</v>
      </c>
      <c r="N50" s="252"/>
    </row>
    <row r="51" ht="15.6" customHeight="1" spans="1:14">
      <c r="A51" s="89" t="s">
        <v>159</v>
      </c>
      <c r="B51" s="90">
        <v>8701530201</v>
      </c>
      <c r="C51" s="91" t="s">
        <v>227</v>
      </c>
      <c r="D51" s="92" t="s">
        <v>228</v>
      </c>
      <c r="E51" s="100">
        <v>0</v>
      </c>
      <c r="F51" s="94">
        <v>0</v>
      </c>
      <c r="G51" s="94"/>
      <c r="H51" s="87">
        <v>0</v>
      </c>
      <c r="I51" s="88">
        <f t="shared" si="4"/>
        <v>0</v>
      </c>
      <c r="J51" s="178"/>
      <c r="K51" s="95">
        <f t="shared" si="5"/>
        <v>0</v>
      </c>
      <c r="L51" s="179">
        <f t="shared" si="6"/>
        <v>0</v>
      </c>
      <c r="M51" s="95">
        <f>K51-I51</f>
        <v>0</v>
      </c>
      <c r="N51" s="98"/>
    </row>
    <row r="52" ht="15.6" customHeight="1" spans="1:14">
      <c r="A52" s="97"/>
      <c r="B52" s="90">
        <v>6666050309</v>
      </c>
      <c r="C52" s="91" t="s">
        <v>229</v>
      </c>
      <c r="D52" s="92" t="s">
        <v>230</v>
      </c>
      <c r="E52" s="100">
        <v>16.14383</v>
      </c>
      <c r="F52" s="94">
        <v>0.348453054176559</v>
      </c>
      <c r="G52" s="94"/>
      <c r="H52" s="87">
        <v>27.4455487766721</v>
      </c>
      <c r="I52" s="88">
        <f t="shared" si="4"/>
        <v>0.544122695810311</v>
      </c>
      <c r="J52" s="178"/>
      <c r="K52" s="95">
        <f t="shared" si="5"/>
        <v>0</v>
      </c>
      <c r="L52" s="179">
        <f t="shared" si="6"/>
        <v>-0.348453054176559</v>
      </c>
      <c r="M52" s="95">
        <f>K52-I52</f>
        <v>-0.544122695810311</v>
      </c>
      <c r="N52" s="98"/>
    </row>
    <row r="53" ht="15.6" customHeight="1" spans="1:14">
      <c r="A53" s="97"/>
      <c r="B53" s="90">
        <v>6666050308</v>
      </c>
      <c r="C53" s="91" t="s">
        <v>232</v>
      </c>
      <c r="D53" s="92" t="s">
        <v>233</v>
      </c>
      <c r="E53" s="100">
        <v>6.75416</v>
      </c>
      <c r="F53" s="94">
        <v>0.145783725447874</v>
      </c>
      <c r="G53" s="94"/>
      <c r="H53" s="87">
        <v>0</v>
      </c>
      <c r="I53" s="88">
        <f t="shared" si="4"/>
        <v>0</v>
      </c>
      <c r="J53" s="178"/>
      <c r="K53" s="95">
        <f t="shared" si="5"/>
        <v>0</v>
      </c>
      <c r="L53" s="179">
        <f t="shared" si="6"/>
        <v>-0.145783725447874</v>
      </c>
      <c r="M53" s="95">
        <f>K53-I53</f>
        <v>0</v>
      </c>
      <c r="N53" s="98"/>
    </row>
    <row r="54" ht="15.6" customHeight="1" spans="1:14">
      <c r="A54" s="97"/>
      <c r="B54" s="90">
        <v>6666050306</v>
      </c>
      <c r="C54" s="91" t="s">
        <v>234</v>
      </c>
      <c r="D54" s="92" t="s">
        <v>235</v>
      </c>
      <c r="E54" s="100">
        <v>0</v>
      </c>
      <c r="F54" s="94">
        <v>0</v>
      </c>
      <c r="G54" s="94"/>
      <c r="H54" s="87">
        <v>0</v>
      </c>
      <c r="I54" s="88">
        <f t="shared" si="4"/>
        <v>0</v>
      </c>
      <c r="J54" s="178"/>
      <c r="K54" s="95">
        <f t="shared" si="5"/>
        <v>0</v>
      </c>
      <c r="L54" s="179">
        <f t="shared" si="6"/>
        <v>0</v>
      </c>
      <c r="M54" s="95">
        <f>K54-I54</f>
        <v>0</v>
      </c>
      <c r="N54" s="98"/>
    </row>
    <row r="55" ht="16.2" customHeight="1" spans="1:14">
      <c r="A55" s="49"/>
      <c r="B55" s="245" t="s">
        <v>224</v>
      </c>
      <c r="C55" s="246" t="s">
        <v>236</v>
      </c>
      <c r="D55" s="247" t="s">
        <v>237</v>
      </c>
      <c r="E55" s="248">
        <v>22.89799</v>
      </c>
      <c r="F55" s="249">
        <v>0.494236779624433</v>
      </c>
      <c r="G55" s="249"/>
      <c r="H55" s="248">
        <v>27.4455487766721</v>
      </c>
      <c r="I55" s="250">
        <f t="shared" si="4"/>
        <v>0.544122695810311</v>
      </c>
      <c r="J55" s="251">
        <f>SUM(J51:J54)</f>
        <v>0</v>
      </c>
      <c r="K55" s="251">
        <f>SUM(K51:K54)</f>
        <v>0</v>
      </c>
      <c r="L55" s="281">
        <f t="shared" si="6"/>
        <v>-0.494236779624433</v>
      </c>
      <c r="M55" s="282">
        <f>SUM(M51:M54)</f>
        <v>-0.544122695810311</v>
      </c>
      <c r="N55" s="252"/>
    </row>
    <row r="56" ht="15.6" customHeight="1" spans="1:14">
      <c r="A56" s="89" t="s">
        <v>238</v>
      </c>
      <c r="B56" s="90">
        <v>5102010151</v>
      </c>
      <c r="C56" s="91" t="s">
        <v>239</v>
      </c>
      <c r="D56" s="92" t="s">
        <v>240</v>
      </c>
      <c r="E56" s="100">
        <v>0</v>
      </c>
      <c r="F56" s="94">
        <v>0</v>
      </c>
      <c r="G56" s="94"/>
      <c r="H56" s="87">
        <v>0</v>
      </c>
      <c r="I56" s="88">
        <f t="shared" si="4"/>
        <v>0</v>
      </c>
      <c r="J56" s="178"/>
      <c r="K56" s="95">
        <f t="shared" ref="K56:K103" si="9">J56/$F$4*1000</f>
        <v>0</v>
      </c>
      <c r="L56" s="179">
        <f t="shared" si="6"/>
        <v>0</v>
      </c>
      <c r="M56" s="95">
        <f t="shared" ref="M56:M103" si="10">K56-I56</f>
        <v>0</v>
      </c>
      <c r="N56" s="98"/>
    </row>
    <row r="57" ht="15.6" customHeight="1" spans="1:14">
      <c r="A57" s="97"/>
      <c r="B57" s="90">
        <v>5001010200</v>
      </c>
      <c r="C57" s="91" t="s">
        <v>241</v>
      </c>
      <c r="D57" s="92" t="s">
        <v>242</v>
      </c>
      <c r="E57" s="100">
        <v>0</v>
      </c>
      <c r="F57" s="94">
        <v>0</v>
      </c>
      <c r="G57" s="94"/>
      <c r="H57" s="87">
        <v>0</v>
      </c>
      <c r="I57" s="88">
        <f t="shared" si="4"/>
        <v>0</v>
      </c>
      <c r="J57" s="178"/>
      <c r="K57" s="95">
        <f t="shared" si="9"/>
        <v>0</v>
      </c>
      <c r="L57" s="179">
        <f t="shared" si="6"/>
        <v>0</v>
      </c>
      <c r="M57" s="95">
        <f t="shared" si="10"/>
        <v>0</v>
      </c>
      <c r="N57" s="98"/>
    </row>
    <row r="58" ht="15.6" customHeight="1" spans="1:14">
      <c r="A58" s="97"/>
      <c r="B58" s="90">
        <v>5001010201</v>
      </c>
      <c r="C58" s="91" t="s">
        <v>243</v>
      </c>
      <c r="D58" s="92" t="s">
        <v>244</v>
      </c>
      <c r="E58" s="100">
        <v>0</v>
      </c>
      <c r="F58" s="94">
        <v>0</v>
      </c>
      <c r="G58" s="94"/>
      <c r="H58" s="87">
        <v>0</v>
      </c>
      <c r="I58" s="88">
        <f t="shared" si="4"/>
        <v>0</v>
      </c>
      <c r="J58" s="178"/>
      <c r="K58" s="95">
        <f t="shared" si="9"/>
        <v>0</v>
      </c>
      <c r="L58" s="179">
        <f t="shared" si="6"/>
        <v>0</v>
      </c>
      <c r="M58" s="95">
        <f t="shared" si="10"/>
        <v>0</v>
      </c>
      <c r="N58" s="98"/>
    </row>
    <row r="59" ht="15.6" customHeight="1" spans="1:14">
      <c r="A59" s="97"/>
      <c r="B59" s="90">
        <v>5207000011</v>
      </c>
      <c r="C59" s="91" t="s">
        <v>245</v>
      </c>
      <c r="D59" s="92" t="s">
        <v>246</v>
      </c>
      <c r="E59" s="100">
        <v>0</v>
      </c>
      <c r="F59" s="94">
        <v>0</v>
      </c>
      <c r="G59" s="94"/>
      <c r="H59" s="87">
        <v>0</v>
      </c>
      <c r="I59" s="88">
        <f t="shared" si="4"/>
        <v>0</v>
      </c>
      <c r="J59" s="178"/>
      <c r="K59" s="95">
        <f t="shared" si="9"/>
        <v>0</v>
      </c>
      <c r="L59" s="179">
        <f t="shared" si="6"/>
        <v>0</v>
      </c>
      <c r="M59" s="95">
        <f t="shared" si="10"/>
        <v>0</v>
      </c>
      <c r="N59" s="98"/>
    </row>
    <row r="60" ht="15.6" customHeight="1" spans="1:14">
      <c r="A60" s="97"/>
      <c r="B60" s="90">
        <v>5207000012</v>
      </c>
      <c r="C60" s="91" t="s">
        <v>247</v>
      </c>
      <c r="D60" s="92" t="s">
        <v>248</v>
      </c>
      <c r="E60" s="100">
        <v>0</v>
      </c>
      <c r="F60" s="94">
        <v>0</v>
      </c>
      <c r="G60" s="94"/>
      <c r="H60" s="87">
        <v>0</v>
      </c>
      <c r="I60" s="88">
        <f t="shared" si="4"/>
        <v>0</v>
      </c>
      <c r="J60" s="178"/>
      <c r="K60" s="95">
        <f t="shared" si="9"/>
        <v>0</v>
      </c>
      <c r="L60" s="179">
        <f t="shared" si="6"/>
        <v>0</v>
      </c>
      <c r="M60" s="95">
        <f t="shared" si="10"/>
        <v>0</v>
      </c>
      <c r="N60" s="98"/>
    </row>
    <row r="61" ht="15.6" customHeight="1" spans="1:14">
      <c r="A61" s="97"/>
      <c r="B61" s="90">
        <v>5207000022</v>
      </c>
      <c r="C61" s="91" t="s">
        <v>249</v>
      </c>
      <c r="D61" s="92" t="s">
        <v>250</v>
      </c>
      <c r="E61" s="100">
        <v>0</v>
      </c>
      <c r="F61" s="94">
        <v>0</v>
      </c>
      <c r="G61" s="94"/>
      <c r="H61" s="87">
        <v>0</v>
      </c>
      <c r="I61" s="88">
        <f t="shared" si="4"/>
        <v>0</v>
      </c>
      <c r="J61" s="178"/>
      <c r="K61" s="95">
        <f t="shared" si="9"/>
        <v>0</v>
      </c>
      <c r="L61" s="179">
        <f t="shared" si="6"/>
        <v>0</v>
      </c>
      <c r="M61" s="95">
        <f t="shared" si="10"/>
        <v>0</v>
      </c>
      <c r="N61" s="98"/>
    </row>
    <row r="62" ht="15.6" customHeight="1" spans="1:14">
      <c r="A62" s="97"/>
      <c r="B62" s="90">
        <v>5301060000</v>
      </c>
      <c r="C62" s="91" t="s">
        <v>251</v>
      </c>
      <c r="D62" s="92" t="s">
        <v>252</v>
      </c>
      <c r="E62" s="100">
        <v>0</v>
      </c>
      <c r="F62" s="94">
        <v>0</v>
      </c>
      <c r="G62" s="94"/>
      <c r="H62" s="87">
        <v>0</v>
      </c>
      <c r="I62" s="88">
        <f t="shared" si="4"/>
        <v>0</v>
      </c>
      <c r="J62" s="178"/>
      <c r="K62" s="95">
        <f t="shared" si="9"/>
        <v>0</v>
      </c>
      <c r="L62" s="179">
        <f t="shared" si="6"/>
        <v>0</v>
      </c>
      <c r="M62" s="95">
        <f t="shared" si="10"/>
        <v>0</v>
      </c>
      <c r="N62" s="98"/>
    </row>
    <row r="63" ht="15.6" customHeight="1" spans="1:14">
      <c r="A63" s="97"/>
      <c r="B63" s="90">
        <v>5301999999</v>
      </c>
      <c r="C63" s="91" t="s">
        <v>253</v>
      </c>
      <c r="D63" s="92" t="s">
        <v>254</v>
      </c>
      <c r="E63" s="100">
        <v>0</v>
      </c>
      <c r="F63" s="94">
        <v>0</v>
      </c>
      <c r="G63" s="94"/>
      <c r="H63" s="87">
        <v>0</v>
      </c>
      <c r="I63" s="88">
        <f t="shared" si="4"/>
        <v>0</v>
      </c>
      <c r="J63" s="178"/>
      <c r="K63" s="95">
        <f t="shared" si="9"/>
        <v>0</v>
      </c>
      <c r="L63" s="179">
        <f t="shared" si="6"/>
        <v>0</v>
      </c>
      <c r="M63" s="95">
        <f t="shared" si="10"/>
        <v>0</v>
      </c>
      <c r="N63" s="98"/>
    </row>
    <row r="64" ht="15.6" customHeight="1" spans="1:14">
      <c r="A64" s="97"/>
      <c r="B64" s="90">
        <v>5405030000</v>
      </c>
      <c r="C64" s="91" t="s">
        <v>255</v>
      </c>
      <c r="D64" s="92" t="s">
        <v>256</v>
      </c>
      <c r="E64" s="100">
        <v>0.73836</v>
      </c>
      <c r="F64" s="94">
        <v>0.0159369738830132</v>
      </c>
      <c r="G64" s="94"/>
      <c r="H64" s="87">
        <v>0</v>
      </c>
      <c r="I64" s="88">
        <f t="shared" si="4"/>
        <v>0</v>
      </c>
      <c r="J64" s="178"/>
      <c r="K64" s="95">
        <f t="shared" si="9"/>
        <v>0</v>
      </c>
      <c r="L64" s="179">
        <f t="shared" si="6"/>
        <v>-0.0159369738830132</v>
      </c>
      <c r="M64" s="95">
        <f t="shared" si="10"/>
        <v>0</v>
      </c>
      <c r="N64" s="98"/>
    </row>
    <row r="65" ht="15.6" customHeight="1" spans="1:14">
      <c r="A65" s="97"/>
      <c r="B65" s="90">
        <v>5601050000</v>
      </c>
      <c r="C65" s="91" t="s">
        <v>257</v>
      </c>
      <c r="D65" s="92" t="s">
        <v>258</v>
      </c>
      <c r="E65" s="100">
        <v>0</v>
      </c>
      <c r="F65" s="94">
        <v>0</v>
      </c>
      <c r="G65" s="94"/>
      <c r="H65" s="87">
        <v>0</v>
      </c>
      <c r="I65" s="88">
        <f t="shared" si="4"/>
        <v>0</v>
      </c>
      <c r="J65" s="178"/>
      <c r="K65" s="95">
        <f t="shared" si="9"/>
        <v>0</v>
      </c>
      <c r="L65" s="179">
        <f t="shared" si="6"/>
        <v>0</v>
      </c>
      <c r="M65" s="95">
        <f t="shared" si="10"/>
        <v>0</v>
      </c>
      <c r="N65" s="98"/>
    </row>
    <row r="66" ht="15.6" customHeight="1" spans="1:14">
      <c r="A66" s="97"/>
      <c r="B66" s="90">
        <v>5601050100</v>
      </c>
      <c r="C66" s="91" t="s">
        <v>259</v>
      </c>
      <c r="D66" s="92" t="s">
        <v>260</v>
      </c>
      <c r="E66" s="100">
        <v>0</v>
      </c>
      <c r="F66" s="94">
        <v>0</v>
      </c>
      <c r="G66" s="94"/>
      <c r="H66" s="87">
        <v>0</v>
      </c>
      <c r="I66" s="88">
        <f t="shared" si="4"/>
        <v>0</v>
      </c>
      <c r="J66" s="178"/>
      <c r="K66" s="95">
        <f t="shared" si="9"/>
        <v>0</v>
      </c>
      <c r="L66" s="179">
        <f t="shared" si="6"/>
        <v>0</v>
      </c>
      <c r="M66" s="95">
        <f t="shared" si="10"/>
        <v>0</v>
      </c>
      <c r="N66" s="98"/>
    </row>
    <row r="67" ht="15.6" customHeight="1" spans="1:14">
      <c r="A67" s="97"/>
      <c r="B67" s="90">
        <v>5102040893</v>
      </c>
      <c r="C67" s="91" t="s">
        <v>261</v>
      </c>
      <c r="D67" s="92" t="s">
        <v>262</v>
      </c>
      <c r="E67" s="100">
        <v>0</v>
      </c>
      <c r="F67" s="94">
        <v>0</v>
      </c>
      <c r="G67" s="94"/>
      <c r="H67" s="87"/>
      <c r="I67" s="88">
        <f t="shared" si="4"/>
        <v>0</v>
      </c>
      <c r="J67" s="178"/>
      <c r="K67" s="95">
        <f t="shared" si="9"/>
        <v>0</v>
      </c>
      <c r="L67" s="179">
        <f t="shared" si="6"/>
        <v>0</v>
      </c>
      <c r="M67" s="95">
        <f t="shared" si="10"/>
        <v>0</v>
      </c>
      <c r="N67" s="98"/>
    </row>
    <row r="68" ht="15.6" customHeight="1" spans="1:14">
      <c r="A68" s="97"/>
      <c r="B68" s="90">
        <v>5801000041</v>
      </c>
      <c r="C68" s="91" t="s">
        <v>263</v>
      </c>
      <c r="D68" s="92" t="s">
        <v>264</v>
      </c>
      <c r="E68" s="100">
        <v>0</v>
      </c>
      <c r="F68" s="94">
        <v>0</v>
      </c>
      <c r="G68" s="94"/>
      <c r="H68" s="87">
        <v>0</v>
      </c>
      <c r="I68" s="88">
        <f t="shared" si="4"/>
        <v>0</v>
      </c>
      <c r="J68" s="178"/>
      <c r="K68" s="95">
        <f t="shared" si="9"/>
        <v>0</v>
      </c>
      <c r="L68" s="179">
        <f t="shared" si="6"/>
        <v>0</v>
      </c>
      <c r="M68" s="95">
        <f t="shared" si="10"/>
        <v>0</v>
      </c>
      <c r="N68" s="98"/>
    </row>
    <row r="69" ht="15.6" customHeight="1" spans="1:14">
      <c r="A69" s="97"/>
      <c r="B69" s="90">
        <v>6666010322</v>
      </c>
      <c r="C69" s="91" t="s">
        <v>265</v>
      </c>
      <c r="D69" s="92" t="s">
        <v>266</v>
      </c>
      <c r="E69" s="100">
        <v>2.69789</v>
      </c>
      <c r="F69" s="94">
        <v>0.0582320310813728</v>
      </c>
      <c r="G69" s="94"/>
      <c r="H69" s="87">
        <v>1.95250497171439</v>
      </c>
      <c r="I69" s="88">
        <f t="shared" si="4"/>
        <v>0.0387094562195557</v>
      </c>
      <c r="J69" s="178"/>
      <c r="K69" s="95">
        <f t="shared" si="9"/>
        <v>0</v>
      </c>
      <c r="L69" s="179">
        <f t="shared" si="6"/>
        <v>-0.0582320310813728</v>
      </c>
      <c r="M69" s="95">
        <f t="shared" si="10"/>
        <v>-0.0387094562195557</v>
      </c>
      <c r="N69" s="98"/>
    </row>
    <row r="70" ht="15.6" customHeight="1" spans="1:14">
      <c r="A70" s="97"/>
      <c r="B70" s="90">
        <v>6666020101</v>
      </c>
      <c r="C70" s="91" t="s">
        <v>267</v>
      </c>
      <c r="D70" s="92" t="s">
        <v>268</v>
      </c>
      <c r="E70" s="100">
        <v>5.84951</v>
      </c>
      <c r="F70" s="94">
        <v>0.126257500539607</v>
      </c>
      <c r="G70" s="94"/>
      <c r="H70" s="87">
        <v>4.53167797250061</v>
      </c>
      <c r="I70" s="88">
        <f t="shared" si="4"/>
        <v>0.0898429415642468</v>
      </c>
      <c r="J70" s="178"/>
      <c r="K70" s="95">
        <f t="shared" si="9"/>
        <v>0</v>
      </c>
      <c r="L70" s="179">
        <f t="shared" si="6"/>
        <v>-0.126257500539607</v>
      </c>
      <c r="M70" s="95">
        <f t="shared" si="10"/>
        <v>-0.0898429415642468</v>
      </c>
      <c r="N70" s="98"/>
    </row>
    <row r="71" ht="15.6" customHeight="1" spans="1:14">
      <c r="A71" s="97"/>
      <c r="B71" s="90">
        <v>6666020201</v>
      </c>
      <c r="C71" s="91" t="s">
        <v>269</v>
      </c>
      <c r="D71" s="92" t="s">
        <v>270</v>
      </c>
      <c r="E71" s="100">
        <v>0.13764</v>
      </c>
      <c r="F71" s="94">
        <v>0.00297086121303691</v>
      </c>
      <c r="G71" s="94"/>
      <c r="H71" s="87">
        <v>2.46167393985871</v>
      </c>
      <c r="I71" s="88">
        <f t="shared" si="4"/>
        <v>0.0488040035657952</v>
      </c>
      <c r="J71" s="178"/>
      <c r="K71" s="95">
        <f t="shared" si="9"/>
        <v>0</v>
      </c>
      <c r="L71" s="179">
        <f t="shared" si="6"/>
        <v>-0.00297086121303691</v>
      </c>
      <c r="M71" s="95">
        <f t="shared" si="10"/>
        <v>-0.0488040035657952</v>
      </c>
      <c r="N71" s="98"/>
    </row>
    <row r="72" ht="15.6" customHeight="1" spans="1:14">
      <c r="A72" s="97"/>
      <c r="B72" s="90">
        <v>6666020202</v>
      </c>
      <c r="C72" s="91" t="s">
        <v>271</v>
      </c>
      <c r="D72" s="92" t="s">
        <v>272</v>
      </c>
      <c r="E72" s="100">
        <v>0.16911</v>
      </c>
      <c r="F72" s="94">
        <v>0.00365011871357652</v>
      </c>
      <c r="G72" s="94"/>
      <c r="H72" s="87">
        <v>0</v>
      </c>
      <c r="I72" s="88">
        <f t="shared" si="4"/>
        <v>0</v>
      </c>
      <c r="J72" s="178"/>
      <c r="K72" s="95">
        <f t="shared" si="9"/>
        <v>0</v>
      </c>
      <c r="L72" s="179">
        <f t="shared" si="6"/>
        <v>-0.00365011871357652</v>
      </c>
      <c r="M72" s="95">
        <f t="shared" si="10"/>
        <v>0</v>
      </c>
      <c r="N72" s="98"/>
    </row>
    <row r="73" ht="15.6" customHeight="1" spans="1:14">
      <c r="A73" s="97"/>
      <c r="B73" s="90">
        <v>6666020204</v>
      </c>
      <c r="C73" s="91" t="s">
        <v>273</v>
      </c>
      <c r="D73" s="92" t="s">
        <v>274</v>
      </c>
      <c r="E73" s="100">
        <v>0</v>
      </c>
      <c r="F73" s="94">
        <v>0</v>
      </c>
      <c r="G73" s="94"/>
      <c r="H73" s="87">
        <v>0</v>
      </c>
      <c r="I73" s="88">
        <f t="shared" si="4"/>
        <v>0</v>
      </c>
      <c r="J73" s="178"/>
      <c r="K73" s="95">
        <f t="shared" si="9"/>
        <v>0</v>
      </c>
      <c r="L73" s="179">
        <f t="shared" si="6"/>
        <v>0</v>
      </c>
      <c r="M73" s="95">
        <f t="shared" si="10"/>
        <v>0</v>
      </c>
      <c r="N73" s="98"/>
    </row>
    <row r="74" ht="15.6" customHeight="1" spans="1:14">
      <c r="A74" s="97"/>
      <c r="B74" s="90">
        <v>6666020205</v>
      </c>
      <c r="C74" s="91" t="s">
        <v>275</v>
      </c>
      <c r="D74" s="92" t="s">
        <v>276</v>
      </c>
      <c r="E74" s="100">
        <v>0</v>
      </c>
      <c r="F74" s="94">
        <v>0</v>
      </c>
      <c r="G74" s="94"/>
      <c r="H74" s="87">
        <v>0</v>
      </c>
      <c r="I74" s="88">
        <f t="shared" si="4"/>
        <v>0</v>
      </c>
      <c r="J74" s="178"/>
      <c r="K74" s="95">
        <f t="shared" si="9"/>
        <v>0</v>
      </c>
      <c r="L74" s="179">
        <f t="shared" si="6"/>
        <v>0</v>
      </c>
      <c r="M74" s="95">
        <f t="shared" si="10"/>
        <v>0</v>
      </c>
      <c r="N74" s="98"/>
    </row>
    <row r="75" ht="15.6" customHeight="1" spans="1:14">
      <c r="A75" s="97"/>
      <c r="B75" s="90">
        <v>6666020301</v>
      </c>
      <c r="C75" s="91" t="s">
        <v>277</v>
      </c>
      <c r="D75" s="92" t="s">
        <v>278</v>
      </c>
      <c r="E75" s="100">
        <v>1.00936</v>
      </c>
      <c r="F75" s="94">
        <v>0.0217863155622707</v>
      </c>
      <c r="G75" s="94"/>
      <c r="H75" s="87">
        <v>0.364886148604011</v>
      </c>
      <c r="I75" s="88">
        <f t="shared" si="4"/>
        <v>0.00723406321578134</v>
      </c>
      <c r="J75" s="178"/>
      <c r="K75" s="95">
        <f t="shared" si="9"/>
        <v>0</v>
      </c>
      <c r="L75" s="179">
        <f t="shared" si="6"/>
        <v>-0.0217863155622707</v>
      </c>
      <c r="M75" s="95">
        <f t="shared" si="10"/>
        <v>-0.00723406321578134</v>
      </c>
      <c r="N75" s="98"/>
    </row>
    <row r="76" ht="15.6" customHeight="1" spans="1:14">
      <c r="A76" s="97"/>
      <c r="B76" s="90">
        <v>6666020302</v>
      </c>
      <c r="C76" s="91" t="s">
        <v>279</v>
      </c>
      <c r="D76" s="92" t="s">
        <v>280</v>
      </c>
      <c r="E76" s="100">
        <v>0</v>
      </c>
      <c r="F76" s="94">
        <v>0</v>
      </c>
      <c r="G76" s="94"/>
      <c r="H76" s="87">
        <v>0.0416126255561795</v>
      </c>
      <c r="I76" s="88">
        <f t="shared" si="4"/>
        <v>0.000824992576450823</v>
      </c>
      <c r="J76" s="178"/>
      <c r="K76" s="95">
        <f t="shared" si="9"/>
        <v>0</v>
      </c>
      <c r="L76" s="179">
        <f t="shared" si="6"/>
        <v>0</v>
      </c>
      <c r="M76" s="95">
        <f t="shared" si="10"/>
        <v>-0.000824992576450823</v>
      </c>
      <c r="N76" s="98"/>
    </row>
    <row r="77" ht="15.6" customHeight="1" spans="1:14">
      <c r="A77" s="97"/>
      <c r="B77" s="90">
        <v>6666020403</v>
      </c>
      <c r="C77" s="91" t="s">
        <v>282</v>
      </c>
      <c r="D77" s="92" t="s">
        <v>283</v>
      </c>
      <c r="E77" s="88"/>
      <c r="F77" s="94">
        <v>0</v>
      </c>
      <c r="G77" s="94"/>
      <c r="H77" s="87"/>
      <c r="I77" s="88">
        <f t="shared" si="4"/>
        <v>0</v>
      </c>
      <c r="J77" s="178"/>
      <c r="K77" s="95">
        <f t="shared" si="9"/>
        <v>0</v>
      </c>
      <c r="L77" s="179">
        <f t="shared" si="6"/>
        <v>0</v>
      </c>
      <c r="M77" s="95">
        <f t="shared" si="10"/>
        <v>0</v>
      </c>
      <c r="N77" s="98"/>
    </row>
    <row r="78" ht="15.6" customHeight="1" spans="1:14">
      <c r="A78" s="97"/>
      <c r="B78" s="90">
        <v>6666020405</v>
      </c>
      <c r="C78" s="91" t="s">
        <v>284</v>
      </c>
      <c r="D78" s="92" t="s">
        <v>285</v>
      </c>
      <c r="E78" s="100">
        <v>0</v>
      </c>
      <c r="F78" s="94">
        <v>0</v>
      </c>
      <c r="G78" s="94"/>
      <c r="H78" s="87">
        <v>0</v>
      </c>
      <c r="I78" s="88">
        <f t="shared" si="4"/>
        <v>0</v>
      </c>
      <c r="J78" s="178"/>
      <c r="K78" s="95">
        <f t="shared" si="9"/>
        <v>0</v>
      </c>
      <c r="L78" s="179">
        <f t="shared" si="6"/>
        <v>0</v>
      </c>
      <c r="M78" s="95">
        <f t="shared" si="10"/>
        <v>0</v>
      </c>
      <c r="N78" s="98"/>
    </row>
    <row r="79" ht="15.6" customHeight="1" spans="1:14">
      <c r="A79" s="97"/>
      <c r="B79" s="90">
        <v>6666020495</v>
      </c>
      <c r="C79" s="91" t="s">
        <v>286</v>
      </c>
      <c r="D79" s="92" t="s">
        <v>287</v>
      </c>
      <c r="E79" s="100">
        <v>0.25476</v>
      </c>
      <c r="F79" s="94">
        <v>0.00549881286423484</v>
      </c>
      <c r="G79" s="94"/>
      <c r="H79" s="87">
        <v>0</v>
      </c>
      <c r="I79" s="88">
        <f t="shared" si="4"/>
        <v>0</v>
      </c>
      <c r="J79" s="178"/>
      <c r="K79" s="95">
        <f t="shared" si="9"/>
        <v>0</v>
      </c>
      <c r="L79" s="179">
        <f t="shared" si="6"/>
        <v>-0.00549881286423484</v>
      </c>
      <c r="M79" s="95">
        <f t="shared" si="10"/>
        <v>0</v>
      </c>
      <c r="N79" s="98"/>
    </row>
    <row r="80" ht="15.6" customHeight="1" spans="1:14">
      <c r="A80" s="97"/>
      <c r="B80" s="90">
        <v>6666020504</v>
      </c>
      <c r="C80" s="91" t="s">
        <v>288</v>
      </c>
      <c r="D80" s="92" t="s">
        <v>289</v>
      </c>
      <c r="E80" s="100">
        <v>0</v>
      </c>
      <c r="F80" s="94">
        <v>0</v>
      </c>
      <c r="G80" s="94"/>
      <c r="H80" s="87">
        <v>0.0516591908916506</v>
      </c>
      <c r="I80" s="88">
        <f t="shared" si="4"/>
        <v>0.001024171112047</v>
      </c>
      <c r="J80" s="178"/>
      <c r="K80" s="95">
        <f t="shared" si="9"/>
        <v>0</v>
      </c>
      <c r="L80" s="179">
        <f t="shared" si="6"/>
        <v>0</v>
      </c>
      <c r="M80" s="95">
        <f t="shared" si="10"/>
        <v>-0.001024171112047</v>
      </c>
      <c r="N80" s="98"/>
    </row>
    <row r="81" ht="15.6" customHeight="1" spans="1:14">
      <c r="A81" s="97"/>
      <c r="B81" s="90">
        <v>6666020508</v>
      </c>
      <c r="C81" s="91" t="s">
        <v>290</v>
      </c>
      <c r="D81" s="92" t="s">
        <v>291</v>
      </c>
      <c r="E81" s="100">
        <v>0</v>
      </c>
      <c r="F81" s="94">
        <v>0</v>
      </c>
      <c r="G81" s="94"/>
      <c r="H81" s="87">
        <v>0.423103037044761</v>
      </c>
      <c r="I81" s="88">
        <f t="shared" si="4"/>
        <v>0.00838824419200557</v>
      </c>
      <c r="J81" s="178"/>
      <c r="K81" s="95">
        <f t="shared" si="9"/>
        <v>0</v>
      </c>
      <c r="L81" s="179">
        <f t="shared" si="6"/>
        <v>0</v>
      </c>
      <c r="M81" s="95">
        <f t="shared" si="10"/>
        <v>-0.00838824419200557</v>
      </c>
      <c r="N81" s="98"/>
    </row>
    <row r="82" ht="15.6" customHeight="1" spans="1:14">
      <c r="A82" s="97"/>
      <c r="B82" s="90">
        <v>6666020602</v>
      </c>
      <c r="C82" s="91" t="s">
        <v>292</v>
      </c>
      <c r="D82" s="92" t="s">
        <v>293</v>
      </c>
      <c r="E82" s="100">
        <v>0.08608</v>
      </c>
      <c r="F82" s="94">
        <v>0.00185797539391323</v>
      </c>
      <c r="G82" s="94"/>
      <c r="H82" s="87">
        <v>1.92730073190786</v>
      </c>
      <c r="I82" s="88">
        <f t="shared" si="4"/>
        <v>0.0382097686738275</v>
      </c>
      <c r="J82" s="178"/>
      <c r="K82" s="95">
        <f t="shared" si="9"/>
        <v>0</v>
      </c>
      <c r="L82" s="179">
        <f t="shared" si="6"/>
        <v>-0.00185797539391323</v>
      </c>
      <c r="M82" s="95">
        <f t="shared" si="10"/>
        <v>-0.0382097686738275</v>
      </c>
      <c r="N82" s="98"/>
    </row>
    <row r="83" ht="15.6" customHeight="1" spans="1:14">
      <c r="A83" s="97"/>
      <c r="B83" s="90">
        <v>6666020701</v>
      </c>
      <c r="C83" s="91" t="s">
        <v>294</v>
      </c>
      <c r="D83" s="92" t="s">
        <v>295</v>
      </c>
      <c r="E83" s="100">
        <v>0</v>
      </c>
      <c r="F83" s="94">
        <v>0</v>
      </c>
      <c r="G83" s="94"/>
      <c r="H83" s="87">
        <v>0</v>
      </c>
      <c r="I83" s="88">
        <f t="shared" si="4"/>
        <v>0</v>
      </c>
      <c r="J83" s="178"/>
      <c r="K83" s="95">
        <f t="shared" si="9"/>
        <v>0</v>
      </c>
      <c r="L83" s="179">
        <f t="shared" si="6"/>
        <v>0</v>
      </c>
      <c r="M83" s="95">
        <f t="shared" si="10"/>
        <v>0</v>
      </c>
      <c r="N83" s="98"/>
    </row>
    <row r="84" ht="15.6" customHeight="1" spans="1:14">
      <c r="A84" s="97"/>
      <c r="B84" s="90">
        <v>6666020802</v>
      </c>
      <c r="C84" s="91" t="s">
        <v>296</v>
      </c>
      <c r="D84" s="92" t="s">
        <v>297</v>
      </c>
      <c r="E84" s="100">
        <v>5.99021</v>
      </c>
      <c r="F84" s="94">
        <v>0.12929440966976</v>
      </c>
      <c r="G84" s="94"/>
      <c r="H84" s="87">
        <v>12.783</v>
      </c>
      <c r="I84" s="88">
        <f t="shared" si="4"/>
        <v>0.253429817605075</v>
      </c>
      <c r="J84" s="178"/>
      <c r="K84" s="95">
        <f t="shared" si="9"/>
        <v>0</v>
      </c>
      <c r="L84" s="179">
        <f t="shared" si="6"/>
        <v>-0.12929440966976</v>
      </c>
      <c r="M84" s="95">
        <f t="shared" si="10"/>
        <v>-0.253429817605075</v>
      </c>
      <c r="N84" s="98"/>
    </row>
    <row r="85" ht="15.6" customHeight="1" spans="1:14">
      <c r="A85" s="97"/>
      <c r="B85" s="90">
        <v>6666020803</v>
      </c>
      <c r="C85" s="91" t="s">
        <v>298</v>
      </c>
      <c r="D85" s="92" t="s">
        <v>299</v>
      </c>
      <c r="E85" s="100">
        <v>4.7008</v>
      </c>
      <c r="F85" s="94">
        <v>0.101463414634146</v>
      </c>
      <c r="G85" s="94"/>
      <c r="H85" s="87">
        <v>3.7583247564137</v>
      </c>
      <c r="I85" s="88">
        <f t="shared" si="4"/>
        <v>0.074510800087504</v>
      </c>
      <c r="J85" s="178"/>
      <c r="K85" s="95">
        <f t="shared" si="9"/>
        <v>0</v>
      </c>
      <c r="L85" s="179">
        <f t="shared" si="6"/>
        <v>-0.101463414634146</v>
      </c>
      <c r="M85" s="95">
        <f t="shared" si="10"/>
        <v>-0.074510800087504</v>
      </c>
      <c r="N85" s="98"/>
    </row>
    <row r="86" ht="15.6" customHeight="1" spans="1:14">
      <c r="A86" s="97"/>
      <c r="B86" s="90">
        <v>6666021100</v>
      </c>
      <c r="C86" s="91" t="s">
        <v>300</v>
      </c>
      <c r="D86" s="92" t="s">
        <v>301</v>
      </c>
      <c r="E86" s="100">
        <v>8.5915</v>
      </c>
      <c r="F86" s="94">
        <v>0.185441398661774</v>
      </c>
      <c r="G86" s="94"/>
      <c r="H86" s="87">
        <v>5.68527448394938</v>
      </c>
      <c r="I86" s="88">
        <f t="shared" si="4"/>
        <v>0.112713609911764</v>
      </c>
      <c r="J86" s="178"/>
      <c r="K86" s="95">
        <f t="shared" si="9"/>
        <v>0</v>
      </c>
      <c r="L86" s="179">
        <f t="shared" si="6"/>
        <v>-0.185441398661774</v>
      </c>
      <c r="M86" s="95">
        <f t="shared" si="10"/>
        <v>-0.112713609911764</v>
      </c>
      <c r="N86" s="98"/>
    </row>
    <row r="87" ht="15.6" customHeight="1" spans="1:14">
      <c r="A87" s="97"/>
      <c r="B87" s="90">
        <v>6666021104</v>
      </c>
      <c r="C87" s="91" t="s">
        <v>302</v>
      </c>
      <c r="D87" s="92" t="s">
        <v>303</v>
      </c>
      <c r="E87" s="100">
        <v>0</v>
      </c>
      <c r="F87" s="94">
        <v>0</v>
      </c>
      <c r="G87" s="94"/>
      <c r="H87" s="87"/>
      <c r="I87" s="88">
        <f t="shared" si="4"/>
        <v>0</v>
      </c>
      <c r="J87" s="178"/>
      <c r="K87" s="95">
        <f t="shared" si="9"/>
        <v>0</v>
      </c>
      <c r="L87" s="179">
        <f t="shared" si="6"/>
        <v>0</v>
      </c>
      <c r="M87" s="95">
        <f t="shared" si="10"/>
        <v>0</v>
      </c>
      <c r="N87" s="98"/>
    </row>
    <row r="88" ht="15.6" customHeight="1" spans="1:14">
      <c r="A88" s="97"/>
      <c r="B88" s="90">
        <v>6666021902</v>
      </c>
      <c r="C88" s="91" t="s">
        <v>304</v>
      </c>
      <c r="D88" s="92" t="s">
        <v>305</v>
      </c>
      <c r="E88" s="100">
        <v>8.7418</v>
      </c>
      <c r="F88" s="94">
        <v>0.188685516943665</v>
      </c>
      <c r="G88" s="94"/>
      <c r="H88" s="87">
        <v>7.8669409060607</v>
      </c>
      <c r="I88" s="88">
        <f t="shared" si="4"/>
        <v>0.155966314553146</v>
      </c>
      <c r="J88" s="178"/>
      <c r="K88" s="95">
        <f t="shared" si="9"/>
        <v>0</v>
      </c>
      <c r="L88" s="179">
        <f t="shared" si="6"/>
        <v>-0.188685516943665</v>
      </c>
      <c r="M88" s="95">
        <f t="shared" si="10"/>
        <v>-0.155966314553146</v>
      </c>
      <c r="N88" s="98"/>
    </row>
    <row r="89" ht="15.6" customHeight="1" spans="1:14">
      <c r="A89" s="97"/>
      <c r="B89" s="90">
        <v>6666022100</v>
      </c>
      <c r="C89" s="91" t="s">
        <v>306</v>
      </c>
      <c r="D89" s="92" t="s">
        <v>307</v>
      </c>
      <c r="E89" s="100">
        <v>1.33541</v>
      </c>
      <c r="F89" s="94">
        <v>0.0288238722210231</v>
      </c>
      <c r="G89" s="94"/>
      <c r="H89" s="87">
        <v>1.45691625579304</v>
      </c>
      <c r="I89" s="88">
        <f t="shared" si="4"/>
        <v>0.0288841446430024</v>
      </c>
      <c r="J89" s="178"/>
      <c r="K89" s="95">
        <f t="shared" si="9"/>
        <v>0</v>
      </c>
      <c r="L89" s="179">
        <f t="shared" si="6"/>
        <v>-0.0288238722210231</v>
      </c>
      <c r="M89" s="95">
        <f t="shared" si="10"/>
        <v>-0.0288841446430024</v>
      </c>
      <c r="N89" s="98"/>
    </row>
    <row r="90" ht="15.6" customHeight="1" spans="1:14">
      <c r="A90" s="97"/>
      <c r="B90" s="90">
        <v>6666022300</v>
      </c>
      <c r="C90" s="91" t="s">
        <v>308</v>
      </c>
      <c r="D90" s="92" t="s">
        <v>309</v>
      </c>
      <c r="E90" s="100">
        <v>0</v>
      </c>
      <c r="F90" s="94">
        <v>0</v>
      </c>
      <c r="G90" s="94"/>
      <c r="H90" s="87">
        <v>0</v>
      </c>
      <c r="I90" s="88">
        <f t="shared" si="4"/>
        <v>0</v>
      </c>
      <c r="J90" s="178"/>
      <c r="K90" s="95">
        <f t="shared" si="9"/>
        <v>0</v>
      </c>
      <c r="L90" s="179">
        <f t="shared" si="6"/>
        <v>0</v>
      </c>
      <c r="M90" s="95">
        <f t="shared" si="10"/>
        <v>0</v>
      </c>
      <c r="N90" s="98"/>
    </row>
    <row r="91" ht="15.6" customHeight="1" spans="1:14">
      <c r="A91" s="97"/>
      <c r="B91" s="90">
        <v>6666029700</v>
      </c>
      <c r="C91" s="91" t="s">
        <v>310</v>
      </c>
      <c r="D91" s="92" t="s">
        <v>311</v>
      </c>
      <c r="E91" s="100">
        <v>0</v>
      </c>
      <c r="F91" s="94">
        <v>0</v>
      </c>
      <c r="G91" s="94"/>
      <c r="H91" s="87">
        <v>0</v>
      </c>
      <c r="I91" s="88">
        <f t="shared" si="4"/>
        <v>0</v>
      </c>
      <c r="J91" s="178"/>
      <c r="K91" s="95">
        <f t="shared" si="9"/>
        <v>0</v>
      </c>
      <c r="L91" s="179">
        <f t="shared" si="6"/>
        <v>0</v>
      </c>
      <c r="M91" s="95">
        <f t="shared" si="10"/>
        <v>0</v>
      </c>
      <c r="N91" s="98"/>
    </row>
    <row r="92" ht="15.6" customHeight="1" spans="1:14">
      <c r="A92" s="97"/>
      <c r="B92" s="90">
        <v>6666029900</v>
      </c>
      <c r="C92" s="91" t="s">
        <v>312</v>
      </c>
      <c r="D92" s="92" t="s">
        <v>313</v>
      </c>
      <c r="E92" s="100">
        <v>0</v>
      </c>
      <c r="F92" s="94">
        <v>0</v>
      </c>
      <c r="G92" s="94"/>
      <c r="H92" s="87">
        <v>0</v>
      </c>
      <c r="I92" s="88">
        <f t="shared" si="4"/>
        <v>0</v>
      </c>
      <c r="J92" s="178"/>
      <c r="K92" s="95">
        <f t="shared" si="9"/>
        <v>0</v>
      </c>
      <c r="L92" s="179">
        <f t="shared" si="6"/>
        <v>0</v>
      </c>
      <c r="M92" s="95">
        <f t="shared" si="10"/>
        <v>0</v>
      </c>
      <c r="N92" s="98"/>
    </row>
    <row r="93" ht="15.6" customHeight="1" spans="1:14">
      <c r="A93" s="97"/>
      <c r="B93" s="90">
        <v>6666029996</v>
      </c>
      <c r="C93" s="91" t="s">
        <v>314</v>
      </c>
      <c r="D93" s="92" t="s">
        <v>287</v>
      </c>
      <c r="E93" s="100">
        <v>0</v>
      </c>
      <c r="F93" s="94">
        <v>0</v>
      </c>
      <c r="G93" s="94"/>
      <c r="H93" s="87"/>
      <c r="I93" s="88">
        <f t="shared" si="4"/>
        <v>0</v>
      </c>
      <c r="J93" s="178"/>
      <c r="K93" s="95">
        <f t="shared" si="9"/>
        <v>0</v>
      </c>
      <c r="L93" s="179">
        <f t="shared" si="6"/>
        <v>0</v>
      </c>
      <c r="M93" s="95">
        <f t="shared" si="10"/>
        <v>0</v>
      </c>
      <c r="N93" s="98"/>
    </row>
    <row r="94" ht="15.6" customHeight="1" spans="1:14">
      <c r="A94" s="97"/>
      <c r="B94" s="90">
        <v>6666029997</v>
      </c>
      <c r="C94" s="91" t="s">
        <v>315</v>
      </c>
      <c r="D94" s="92" t="s">
        <v>316</v>
      </c>
      <c r="E94" s="100">
        <v>0</v>
      </c>
      <c r="F94" s="94">
        <v>0</v>
      </c>
      <c r="G94" s="94"/>
      <c r="H94" s="87">
        <v>0.588762837368077</v>
      </c>
      <c r="I94" s="88">
        <f t="shared" si="4"/>
        <v>0.0116725384093592</v>
      </c>
      <c r="J94" s="178"/>
      <c r="K94" s="95">
        <f t="shared" si="9"/>
        <v>0</v>
      </c>
      <c r="L94" s="179">
        <f t="shared" si="6"/>
        <v>0</v>
      </c>
      <c r="M94" s="95">
        <f t="shared" si="10"/>
        <v>-0.0116725384093592</v>
      </c>
      <c r="N94" s="98"/>
    </row>
    <row r="95" ht="15.6" customHeight="1" spans="1:14">
      <c r="A95" s="97"/>
      <c r="B95" s="90">
        <v>6666030702</v>
      </c>
      <c r="C95" s="91" t="s">
        <v>317</v>
      </c>
      <c r="D95" s="92" t="s">
        <v>318</v>
      </c>
      <c r="E95" s="100">
        <v>0</v>
      </c>
      <c r="F95" s="94">
        <v>0</v>
      </c>
      <c r="G95" s="94"/>
      <c r="H95" s="87">
        <v>0</v>
      </c>
      <c r="I95" s="88">
        <f t="shared" si="4"/>
        <v>0</v>
      </c>
      <c r="J95" s="178"/>
      <c r="K95" s="95">
        <f t="shared" si="9"/>
        <v>0</v>
      </c>
      <c r="L95" s="179">
        <f t="shared" si="6"/>
        <v>0</v>
      </c>
      <c r="M95" s="95">
        <f t="shared" si="10"/>
        <v>0</v>
      </c>
      <c r="N95" s="98"/>
    </row>
    <row r="96" ht="15.6" customHeight="1" spans="1:14">
      <c r="A96" s="97"/>
      <c r="B96" s="90">
        <v>6666031200</v>
      </c>
      <c r="C96" s="91" t="s">
        <v>319</v>
      </c>
      <c r="D96" s="92" t="s">
        <v>320</v>
      </c>
      <c r="E96" s="100">
        <v>-0.01434</v>
      </c>
      <c r="F96" s="94">
        <v>-0.000309518670407943</v>
      </c>
      <c r="G96" s="94"/>
      <c r="H96" s="87">
        <v>0</v>
      </c>
      <c r="I96" s="88">
        <f t="shared" ref="I96:I149" si="11">H96/$J$30*1000</f>
        <v>0</v>
      </c>
      <c r="J96" s="178"/>
      <c r="K96" s="95">
        <f t="shared" si="9"/>
        <v>0</v>
      </c>
      <c r="L96" s="179">
        <f t="shared" ref="L96:L159" si="12">K96-F96</f>
        <v>0.000309518670407943</v>
      </c>
      <c r="M96" s="95">
        <f t="shared" si="10"/>
        <v>0</v>
      </c>
      <c r="N96" s="98"/>
    </row>
    <row r="97" ht="15.6" customHeight="1" spans="1:14">
      <c r="A97" s="97"/>
      <c r="B97" s="90">
        <v>6666050107</v>
      </c>
      <c r="C97" s="91" t="s">
        <v>321</v>
      </c>
      <c r="D97" s="92" t="s">
        <v>322</v>
      </c>
      <c r="E97" s="100">
        <v>0.01244</v>
      </c>
      <c r="F97" s="94">
        <v>0.000268508525793223</v>
      </c>
      <c r="G97" s="94"/>
      <c r="H97" s="87">
        <v>0</v>
      </c>
      <c r="I97" s="88">
        <f t="shared" si="11"/>
        <v>0</v>
      </c>
      <c r="J97" s="178"/>
      <c r="K97" s="95">
        <f t="shared" si="9"/>
        <v>0</v>
      </c>
      <c r="L97" s="179">
        <f t="shared" si="12"/>
        <v>-0.000268508525793223</v>
      </c>
      <c r="M97" s="95">
        <f t="shared" si="10"/>
        <v>0</v>
      </c>
      <c r="N97" s="98"/>
    </row>
    <row r="98" ht="15.6" customHeight="1" spans="1:14">
      <c r="A98" s="97"/>
      <c r="B98" s="90">
        <v>6666070100</v>
      </c>
      <c r="C98" s="91" t="s">
        <v>323</v>
      </c>
      <c r="D98" s="92" t="s">
        <v>324</v>
      </c>
      <c r="E98" s="100">
        <v>0</v>
      </c>
      <c r="F98" s="94">
        <v>0</v>
      </c>
      <c r="G98" s="94"/>
      <c r="H98" s="87">
        <v>0</v>
      </c>
      <c r="I98" s="88">
        <f t="shared" si="11"/>
        <v>0</v>
      </c>
      <c r="J98" s="178"/>
      <c r="K98" s="95">
        <f t="shared" si="9"/>
        <v>0</v>
      </c>
      <c r="L98" s="179">
        <f t="shared" si="12"/>
        <v>0</v>
      </c>
      <c r="M98" s="95">
        <f t="shared" si="10"/>
        <v>0</v>
      </c>
      <c r="N98" s="98"/>
    </row>
    <row r="99" ht="15.6" customHeight="1" spans="1:14">
      <c r="A99" s="97"/>
      <c r="B99" s="90">
        <v>6666070300</v>
      </c>
      <c r="C99" s="91" t="s">
        <v>325</v>
      </c>
      <c r="D99" s="92" t="s">
        <v>326</v>
      </c>
      <c r="E99" s="100">
        <v>0</v>
      </c>
      <c r="F99" s="94">
        <v>0</v>
      </c>
      <c r="G99" s="94"/>
      <c r="H99" s="87">
        <v>0</v>
      </c>
      <c r="I99" s="88">
        <f t="shared" si="11"/>
        <v>0</v>
      </c>
      <c r="J99" s="178"/>
      <c r="K99" s="95">
        <f t="shared" si="9"/>
        <v>0</v>
      </c>
      <c r="L99" s="179">
        <f t="shared" si="12"/>
        <v>0</v>
      </c>
      <c r="M99" s="95">
        <f t="shared" si="10"/>
        <v>0</v>
      </c>
      <c r="N99" s="98"/>
    </row>
    <row r="100" ht="15.6" customHeight="1" spans="1:14">
      <c r="A100" s="97"/>
      <c r="B100" s="90">
        <v>6666070400</v>
      </c>
      <c r="C100" s="91" t="s">
        <v>327</v>
      </c>
      <c r="D100" s="92" t="s">
        <v>328</v>
      </c>
      <c r="E100" s="115">
        <v>2.74919</v>
      </c>
      <c r="F100" s="116">
        <v>0.0593393049859702</v>
      </c>
      <c r="G100" s="116"/>
      <c r="H100" s="117">
        <v>12.610956825193</v>
      </c>
      <c r="I100" s="88">
        <f t="shared" si="11"/>
        <v>0.25001896957163</v>
      </c>
      <c r="J100" s="178"/>
      <c r="K100" s="95">
        <f t="shared" si="9"/>
        <v>0</v>
      </c>
      <c r="L100" s="179">
        <f t="shared" si="12"/>
        <v>-0.0593393049859702</v>
      </c>
      <c r="M100" s="95">
        <f t="shared" si="10"/>
        <v>-0.25001896957163</v>
      </c>
      <c r="N100" s="98"/>
    </row>
    <row r="101" ht="15.6" customHeight="1" spans="1:14">
      <c r="A101" s="97"/>
      <c r="B101" s="90">
        <v>5401050201</v>
      </c>
      <c r="C101" s="91" t="s">
        <v>329</v>
      </c>
      <c r="D101" s="92" t="s">
        <v>330</v>
      </c>
      <c r="E101" s="100">
        <v>0</v>
      </c>
      <c r="F101" s="94">
        <v>0</v>
      </c>
      <c r="G101" s="94"/>
      <c r="H101" s="87"/>
      <c r="I101" s="88">
        <f t="shared" si="11"/>
        <v>0</v>
      </c>
      <c r="J101" s="178"/>
      <c r="K101" s="95">
        <f t="shared" si="9"/>
        <v>0</v>
      </c>
      <c r="L101" s="179">
        <f t="shared" si="12"/>
        <v>0</v>
      </c>
      <c r="M101" s="95">
        <f t="shared" si="10"/>
        <v>0</v>
      </c>
      <c r="N101" s="98"/>
    </row>
    <row r="102" ht="15.6" customHeight="1" spans="1:14">
      <c r="A102" s="97"/>
      <c r="B102" s="90">
        <v>5401020212</v>
      </c>
      <c r="C102" s="91" t="s">
        <v>331</v>
      </c>
      <c r="D102" s="92" t="s">
        <v>332</v>
      </c>
      <c r="E102" s="100">
        <v>0</v>
      </c>
      <c r="F102" s="94">
        <v>0</v>
      </c>
      <c r="G102" s="94"/>
      <c r="H102" s="87"/>
      <c r="I102" s="88">
        <f t="shared" si="11"/>
        <v>0</v>
      </c>
      <c r="J102" s="178"/>
      <c r="K102" s="95">
        <f t="shared" si="9"/>
        <v>0</v>
      </c>
      <c r="L102" s="179">
        <f t="shared" si="12"/>
        <v>0</v>
      </c>
      <c r="M102" s="95">
        <f t="shared" si="10"/>
        <v>0</v>
      </c>
      <c r="N102" s="98"/>
    </row>
    <row r="103" ht="15.6" customHeight="1" spans="1:14">
      <c r="A103" s="49"/>
      <c r="B103" s="90">
        <v>6666020801</v>
      </c>
      <c r="C103" s="91" t="s">
        <v>333</v>
      </c>
      <c r="D103" s="92" t="s">
        <v>334</v>
      </c>
      <c r="E103" s="100"/>
      <c r="F103" s="94">
        <v>0</v>
      </c>
      <c r="G103" s="94"/>
      <c r="H103" s="87">
        <v>1.23848192005314</v>
      </c>
      <c r="I103" s="88">
        <f t="shared" si="11"/>
        <v>0.0245535670113628</v>
      </c>
      <c r="J103" s="178"/>
      <c r="K103" s="95">
        <f t="shared" si="9"/>
        <v>0</v>
      </c>
      <c r="L103" s="179">
        <f t="shared" si="12"/>
        <v>0</v>
      </c>
      <c r="M103" s="95">
        <f t="shared" si="10"/>
        <v>-0.0245535670113628</v>
      </c>
      <c r="N103" s="98"/>
    </row>
    <row r="104" ht="16.2" customHeight="1" spans="1:14">
      <c r="A104" s="253" t="s">
        <v>335</v>
      </c>
      <c r="B104" s="245" t="s">
        <v>204</v>
      </c>
      <c r="C104" s="246" t="s">
        <v>336</v>
      </c>
      <c r="D104" s="247" t="s">
        <v>337</v>
      </c>
      <c r="E104" s="254">
        <v>43.04972</v>
      </c>
      <c r="F104" s="249">
        <v>0.92919749622275</v>
      </c>
      <c r="G104" s="249"/>
      <c r="H104" s="248">
        <v>57.7430766029092</v>
      </c>
      <c r="I104" s="250">
        <f t="shared" si="11"/>
        <v>1.14478740291255</v>
      </c>
      <c r="J104" s="251">
        <f>SUM(J56:J103)</f>
        <v>0</v>
      </c>
      <c r="K104" s="251">
        <f>SUM(K56:K103)</f>
        <v>0</v>
      </c>
      <c r="L104" s="281">
        <f t="shared" si="12"/>
        <v>-0.92919749622275</v>
      </c>
      <c r="M104" s="282">
        <f>SUM(M56:M103)</f>
        <v>-1.14478740291255</v>
      </c>
      <c r="N104" s="252"/>
    </row>
    <row r="105" ht="15.6" customHeight="1" spans="1:14">
      <c r="A105" s="97"/>
      <c r="B105" s="90">
        <v>6666110203</v>
      </c>
      <c r="C105" s="91" t="s">
        <v>338</v>
      </c>
      <c r="D105" s="92" t="s">
        <v>339</v>
      </c>
      <c r="E105" s="100">
        <v>16.58684</v>
      </c>
      <c r="F105" s="94">
        <v>0.358015109000648</v>
      </c>
      <c r="G105" s="94"/>
      <c r="H105" s="87">
        <v>16.73</v>
      </c>
      <c r="I105" s="88">
        <f t="shared" si="11"/>
        <v>0.331681205392546</v>
      </c>
      <c r="J105" s="178"/>
      <c r="K105" s="95">
        <f>J105/$F$4*1000</f>
        <v>0</v>
      </c>
      <c r="L105" s="179">
        <f t="shared" si="12"/>
        <v>-0.358015109000648</v>
      </c>
      <c r="M105" s="95">
        <f>K105-I105</f>
        <v>-0.331681205392546</v>
      </c>
      <c r="N105" s="98"/>
    </row>
    <row r="106" ht="15.6" customHeight="1" spans="1:14">
      <c r="A106" s="97"/>
      <c r="B106" s="90">
        <v>5102040000</v>
      </c>
      <c r="C106" s="91" t="s">
        <v>340</v>
      </c>
      <c r="D106" s="92" t="s">
        <v>341</v>
      </c>
      <c r="E106" s="100">
        <v>0</v>
      </c>
      <c r="F106" s="94">
        <v>0</v>
      </c>
      <c r="G106" s="94"/>
      <c r="H106" s="87">
        <v>0</v>
      </c>
      <c r="I106" s="88">
        <f t="shared" si="11"/>
        <v>0</v>
      </c>
      <c r="J106" s="178"/>
      <c r="K106" s="95">
        <f>J106/$F$4*1000</f>
        <v>0</v>
      </c>
      <c r="L106" s="179">
        <f t="shared" si="12"/>
        <v>0</v>
      </c>
      <c r="M106" s="95">
        <f>K106-I106</f>
        <v>0</v>
      </c>
      <c r="N106" s="98"/>
    </row>
    <row r="107" ht="15.6" customHeight="1" spans="1:14">
      <c r="A107" s="97"/>
      <c r="B107" s="90">
        <v>6666050307</v>
      </c>
      <c r="C107" s="91" t="s">
        <v>342</v>
      </c>
      <c r="D107" s="92" t="s">
        <v>343</v>
      </c>
      <c r="E107" s="100">
        <v>19.15803</v>
      </c>
      <c r="F107" s="94">
        <v>0.413512410964818</v>
      </c>
      <c r="G107" s="94"/>
      <c r="H107" s="87">
        <v>0</v>
      </c>
      <c r="I107" s="88">
        <f t="shared" si="11"/>
        <v>0</v>
      </c>
      <c r="J107" s="178"/>
      <c r="K107" s="95">
        <f>J107/$F$4*1000</f>
        <v>0</v>
      </c>
      <c r="L107" s="179">
        <f t="shared" si="12"/>
        <v>-0.413512410964818</v>
      </c>
      <c r="M107" s="95">
        <f>K107-I107</f>
        <v>0</v>
      </c>
      <c r="N107" s="98"/>
    </row>
    <row r="108" ht="15.6" customHeight="1" spans="1:14">
      <c r="A108" s="49"/>
      <c r="B108" s="90">
        <v>6666050312</v>
      </c>
      <c r="C108" s="91" t="s">
        <v>344</v>
      </c>
      <c r="D108" s="92" t="s">
        <v>345</v>
      </c>
      <c r="E108" s="100">
        <v>0</v>
      </c>
      <c r="F108" s="94">
        <v>0</v>
      </c>
      <c r="G108" s="94"/>
      <c r="H108" s="87">
        <v>0</v>
      </c>
      <c r="I108" s="88">
        <f t="shared" si="11"/>
        <v>0</v>
      </c>
      <c r="J108" s="178"/>
      <c r="K108" s="95">
        <f>J108/$F$4*1000</f>
        <v>0</v>
      </c>
      <c r="L108" s="179">
        <f t="shared" si="12"/>
        <v>0</v>
      </c>
      <c r="M108" s="95">
        <f>K108-I108</f>
        <v>0</v>
      </c>
      <c r="N108" s="98"/>
    </row>
    <row r="109" ht="16.2" customHeight="1" spans="1:14">
      <c r="A109" s="253" t="s">
        <v>153</v>
      </c>
      <c r="B109" s="245" t="s">
        <v>224</v>
      </c>
      <c r="C109" s="246" t="s">
        <v>346</v>
      </c>
      <c r="D109" s="247" t="s">
        <v>347</v>
      </c>
      <c r="E109" s="248">
        <v>35.74487</v>
      </c>
      <c r="F109" s="249">
        <v>0.771527519965465</v>
      </c>
      <c r="G109" s="249"/>
      <c r="H109" s="248">
        <v>16.73</v>
      </c>
      <c r="I109" s="250">
        <f t="shared" si="11"/>
        <v>0.331681205392546</v>
      </c>
      <c r="J109" s="251">
        <f>SUM(J105:J108)</f>
        <v>0</v>
      </c>
      <c r="K109" s="251">
        <f>SUM(K105:K108)</f>
        <v>0</v>
      </c>
      <c r="L109" s="281">
        <f t="shared" si="12"/>
        <v>-0.771527519965465</v>
      </c>
      <c r="M109" s="282">
        <f>SUM(M105:M108)</f>
        <v>-0.331681205392546</v>
      </c>
      <c r="N109" s="252"/>
    </row>
    <row r="110" ht="15.6" customHeight="1" spans="1:14">
      <c r="A110" s="49"/>
      <c r="B110" s="90">
        <v>6666100203</v>
      </c>
      <c r="C110" s="91" t="s">
        <v>348</v>
      </c>
      <c r="D110" s="92" t="s">
        <v>349</v>
      </c>
      <c r="E110" s="100">
        <v>2.08333</v>
      </c>
      <c r="F110" s="94">
        <v>0.0449671918843082</v>
      </c>
      <c r="G110" s="94"/>
      <c r="H110" s="87">
        <v>8.69636011430894</v>
      </c>
      <c r="I110" s="88">
        <f t="shared" si="11"/>
        <v>0.172409994336022</v>
      </c>
      <c r="J110" s="178"/>
      <c r="K110" s="95">
        <f t="shared" ref="K110:K149" si="13">J110/$F$4*1000</f>
        <v>0</v>
      </c>
      <c r="L110" s="179">
        <f t="shared" si="12"/>
        <v>-0.0449671918843082</v>
      </c>
      <c r="M110" s="95">
        <f>K110-I110</f>
        <v>-0.172409994336022</v>
      </c>
      <c r="N110" s="98"/>
    </row>
    <row r="111" ht="16.2" customHeight="1" spans="1:14">
      <c r="A111" s="253" t="s">
        <v>161</v>
      </c>
      <c r="B111" s="245" t="s">
        <v>204</v>
      </c>
      <c r="C111" s="246" t="s">
        <v>351</v>
      </c>
      <c r="D111" s="247" t="s">
        <v>352</v>
      </c>
      <c r="E111" s="248">
        <v>2.08333</v>
      </c>
      <c r="F111" s="249">
        <v>0.0449671918843082</v>
      </c>
      <c r="G111" s="249"/>
      <c r="H111" s="248">
        <v>8.69636011430894</v>
      </c>
      <c r="I111" s="250">
        <f t="shared" si="11"/>
        <v>0.172409994336022</v>
      </c>
      <c r="J111" s="251">
        <f>SUM(J110)</f>
        <v>0</v>
      </c>
      <c r="K111" s="280">
        <f t="shared" si="13"/>
        <v>0</v>
      </c>
      <c r="L111" s="281">
        <f t="shared" si="12"/>
        <v>-0.0449671918843082</v>
      </c>
      <c r="M111" s="282">
        <f>SUM(M110)</f>
        <v>-0.172409994336022</v>
      </c>
      <c r="N111" s="252"/>
    </row>
    <row r="112" ht="15.6" customHeight="1" spans="1:14">
      <c r="A112" s="49"/>
      <c r="B112" s="90">
        <v>5301070000</v>
      </c>
      <c r="C112" s="91" t="s">
        <v>353</v>
      </c>
      <c r="D112" s="92" t="s">
        <v>354</v>
      </c>
      <c r="E112" s="100">
        <v>-57.78142</v>
      </c>
      <c r="F112" s="94">
        <v>-1.24717073170732</v>
      </c>
      <c r="G112" s="94"/>
      <c r="H112" s="87">
        <v>-55.5039484091121</v>
      </c>
      <c r="I112" s="88">
        <f t="shared" si="11"/>
        <v>-1.10039548788882</v>
      </c>
      <c r="J112" s="178"/>
      <c r="K112" s="95">
        <f t="shared" si="13"/>
        <v>0</v>
      </c>
      <c r="L112" s="179">
        <f t="shared" si="12"/>
        <v>1.24717073170732</v>
      </c>
      <c r="M112" s="95">
        <f>K112-I112</f>
        <v>1.10039548788882</v>
      </c>
      <c r="N112" s="98"/>
    </row>
    <row r="113" ht="16.2" customHeight="1" spans="1:14">
      <c r="A113" s="255" t="s">
        <v>355</v>
      </c>
      <c r="B113" s="245" t="s">
        <v>224</v>
      </c>
      <c r="C113" s="246" t="s">
        <v>356</v>
      </c>
      <c r="D113" s="247" t="s">
        <v>357</v>
      </c>
      <c r="E113" s="248">
        <v>-57.78142</v>
      </c>
      <c r="F113" s="249">
        <v>-1.24717073170732</v>
      </c>
      <c r="G113" s="249"/>
      <c r="H113" s="248">
        <v>-55.5039484091121</v>
      </c>
      <c r="I113" s="250">
        <f t="shared" si="11"/>
        <v>-1.10039548788882</v>
      </c>
      <c r="J113" s="251">
        <f>SUM(J112)</f>
        <v>0</v>
      </c>
      <c r="K113" s="280">
        <f t="shared" si="13"/>
        <v>0</v>
      </c>
      <c r="L113" s="281">
        <f t="shared" si="12"/>
        <v>1.24717073170732</v>
      </c>
      <c r="M113" s="282">
        <f>SUM(M112)</f>
        <v>1.10039548788882</v>
      </c>
      <c r="N113" s="252"/>
    </row>
    <row r="114" ht="15.6" customHeight="1" spans="1:14">
      <c r="A114" s="97"/>
      <c r="B114" s="90">
        <v>6666021602</v>
      </c>
      <c r="C114" s="123" t="s">
        <v>358</v>
      </c>
      <c r="D114" s="124" t="s">
        <v>359</v>
      </c>
      <c r="E114" s="100">
        <v>7.6688</v>
      </c>
      <c r="F114" s="94">
        <v>0.165525577379668</v>
      </c>
      <c r="G114" s="94"/>
      <c r="H114" s="87">
        <v>3.86176450002652</v>
      </c>
      <c r="I114" s="88">
        <f t="shared" si="11"/>
        <v>0.0765615483748319</v>
      </c>
      <c r="J114" s="178"/>
      <c r="K114" s="95">
        <f t="shared" si="13"/>
        <v>0</v>
      </c>
      <c r="L114" s="179">
        <f t="shared" si="12"/>
        <v>-0.165525577379668</v>
      </c>
      <c r="M114" s="95">
        <f>K114-I114</f>
        <v>-0.0765615483748319</v>
      </c>
      <c r="N114" s="98"/>
    </row>
    <row r="115" ht="15.6" customHeight="1" spans="1:14">
      <c r="A115" s="97"/>
      <c r="B115" s="90">
        <v>6666021603</v>
      </c>
      <c r="C115" s="123" t="s">
        <v>360</v>
      </c>
      <c r="D115" s="124" t="s">
        <v>361</v>
      </c>
      <c r="E115" s="100">
        <v>0.87109</v>
      </c>
      <c r="F115" s="94">
        <v>0.018801856248651</v>
      </c>
      <c r="G115" s="94"/>
      <c r="H115" s="87">
        <v>1.09839643235514</v>
      </c>
      <c r="I115" s="88">
        <f t="shared" si="11"/>
        <v>0.0217762972314659</v>
      </c>
      <c r="J115" s="178"/>
      <c r="K115" s="95">
        <f t="shared" si="13"/>
        <v>0</v>
      </c>
      <c r="L115" s="179">
        <f t="shared" si="12"/>
        <v>-0.018801856248651</v>
      </c>
      <c r="M115" s="95">
        <f>K115-I115</f>
        <v>-0.0217762972314659</v>
      </c>
      <c r="N115" s="98"/>
    </row>
    <row r="116" ht="15.6" customHeight="1" spans="1:14">
      <c r="A116" s="49"/>
      <c r="B116" s="90">
        <v>6666021604</v>
      </c>
      <c r="C116" s="125" t="s">
        <v>362</v>
      </c>
      <c r="D116" s="126" t="s">
        <v>363</v>
      </c>
      <c r="E116" s="100">
        <v>3.24131</v>
      </c>
      <c r="F116" s="94">
        <v>0.0699613641269156</v>
      </c>
      <c r="G116" s="94"/>
      <c r="H116" s="87">
        <v>0.587534630515081</v>
      </c>
      <c r="I116" s="88">
        <f t="shared" si="11"/>
        <v>0.0116481885510524</v>
      </c>
      <c r="J116" s="178"/>
      <c r="K116" s="95">
        <f t="shared" si="13"/>
        <v>0</v>
      </c>
      <c r="L116" s="179">
        <f t="shared" si="12"/>
        <v>-0.0699613641269156</v>
      </c>
      <c r="M116" s="95">
        <f>K116-I116</f>
        <v>-0.0116481885510524</v>
      </c>
      <c r="N116" s="98"/>
    </row>
    <row r="117" ht="16.2" customHeight="1" spans="1:14">
      <c r="A117" s="255" t="s">
        <v>364</v>
      </c>
      <c r="B117" s="245" t="s">
        <v>204</v>
      </c>
      <c r="C117" s="246" t="s">
        <v>365</v>
      </c>
      <c r="D117" s="247" t="s">
        <v>366</v>
      </c>
      <c r="E117" s="248">
        <v>11.7812</v>
      </c>
      <c r="F117" s="249">
        <v>0.254288797755234</v>
      </c>
      <c r="G117" s="249"/>
      <c r="H117" s="248">
        <v>5.54769556289674</v>
      </c>
      <c r="I117" s="250">
        <f t="shared" si="11"/>
        <v>0.10998603415735</v>
      </c>
      <c r="J117" s="251">
        <f>SUM(J114:J116)</f>
        <v>0</v>
      </c>
      <c r="K117" s="280">
        <f t="shared" si="13"/>
        <v>0</v>
      </c>
      <c r="L117" s="281">
        <f t="shared" si="12"/>
        <v>-0.254288797755234</v>
      </c>
      <c r="M117" s="282">
        <f>SUM(M114:M116)</f>
        <v>-0.10998603415735</v>
      </c>
      <c r="N117" s="252"/>
    </row>
    <row r="118" ht="15.6" customHeight="1" spans="1:14">
      <c r="A118" s="97"/>
      <c r="B118" s="90">
        <v>6666021600</v>
      </c>
      <c r="C118" s="91" t="s">
        <v>367</v>
      </c>
      <c r="D118" s="92" t="s">
        <v>368</v>
      </c>
      <c r="E118" s="100">
        <v>25.58471</v>
      </c>
      <c r="F118" s="94">
        <v>0.552227714224045</v>
      </c>
      <c r="G118" s="94"/>
      <c r="H118" s="87">
        <v>30.539509865053</v>
      </c>
      <c r="I118" s="88">
        <f t="shared" si="11"/>
        <v>0.605462130552201</v>
      </c>
      <c r="J118" s="178"/>
      <c r="K118" s="95">
        <f t="shared" si="13"/>
        <v>0</v>
      </c>
      <c r="L118" s="179">
        <f t="shared" si="12"/>
        <v>-0.552227714224045</v>
      </c>
      <c r="M118" s="95">
        <f>K118-I118</f>
        <v>-0.605462130552201</v>
      </c>
      <c r="N118" s="98"/>
    </row>
    <row r="119" ht="15.6" customHeight="1" spans="1:14">
      <c r="A119" s="49"/>
      <c r="B119" s="90">
        <v>6666021604</v>
      </c>
      <c r="C119" s="91" t="s">
        <v>369</v>
      </c>
      <c r="D119" s="92" t="s">
        <v>370</v>
      </c>
      <c r="E119" s="100">
        <v>3.24131</v>
      </c>
      <c r="F119" s="94">
        <v>0.0699613641269156</v>
      </c>
      <c r="G119" s="94"/>
      <c r="H119" s="87">
        <v>7.40504872513017</v>
      </c>
      <c r="I119" s="88">
        <f t="shared" si="11"/>
        <v>0.146809054820186</v>
      </c>
      <c r="J119" s="178">
        <f>3.37+0.82</f>
        <v>4.19</v>
      </c>
      <c r="K119" s="95">
        <f t="shared" si="13"/>
        <v>0.182158073211025</v>
      </c>
      <c r="L119" s="179">
        <f t="shared" si="12"/>
        <v>0.11219670908411</v>
      </c>
      <c r="M119" s="95">
        <f>K119-I119</f>
        <v>0.0353490183908394</v>
      </c>
      <c r="N119" s="98"/>
    </row>
    <row r="120" ht="16.2" customHeight="1" spans="1:14">
      <c r="A120" s="253" t="s">
        <v>146</v>
      </c>
      <c r="B120" s="245" t="s">
        <v>224</v>
      </c>
      <c r="C120" s="246" t="s">
        <v>371</v>
      </c>
      <c r="D120" s="247" t="s">
        <v>372</v>
      </c>
      <c r="E120" s="248">
        <v>28.82602</v>
      </c>
      <c r="F120" s="249">
        <v>0.62218907835096</v>
      </c>
      <c r="G120" s="249"/>
      <c r="H120" s="248">
        <v>37.9445585901832</v>
      </c>
      <c r="I120" s="250">
        <f t="shared" si="11"/>
        <v>0.752271185372387</v>
      </c>
      <c r="J120" s="251">
        <f>SUM(J118:J119)</f>
        <v>4.19</v>
      </c>
      <c r="K120" s="280">
        <f t="shared" si="13"/>
        <v>0.182158073211025</v>
      </c>
      <c r="L120" s="281">
        <f t="shared" si="12"/>
        <v>-0.440031005139935</v>
      </c>
      <c r="M120" s="282">
        <f>SUM(M118:M119)</f>
        <v>-0.570113112161361</v>
      </c>
      <c r="N120" s="252"/>
    </row>
    <row r="121" ht="15.6" customHeight="1" spans="1:14">
      <c r="A121" s="97"/>
      <c r="B121" s="90">
        <v>5001010206</v>
      </c>
      <c r="C121" s="91" t="s">
        <v>373</v>
      </c>
      <c r="D121" s="92" t="s">
        <v>374</v>
      </c>
      <c r="E121" s="100">
        <v>3.64004</v>
      </c>
      <c r="F121" s="94">
        <v>0.0785676667386143</v>
      </c>
      <c r="G121" s="94"/>
      <c r="H121" s="87">
        <v>3.47484423293854</v>
      </c>
      <c r="I121" s="88">
        <f t="shared" si="11"/>
        <v>0.0688906469654746</v>
      </c>
      <c r="J121" s="178"/>
      <c r="K121" s="95">
        <f t="shared" si="13"/>
        <v>0</v>
      </c>
      <c r="L121" s="179">
        <f t="shared" si="12"/>
        <v>-0.0785676667386143</v>
      </c>
      <c r="M121" s="95">
        <f t="shared" ref="M121:M127" si="14">K121-I121</f>
        <v>-0.0688906469654746</v>
      </c>
      <c r="N121" s="98"/>
    </row>
    <row r="122" ht="15.6" customHeight="1" spans="1:14">
      <c r="A122" s="97"/>
      <c r="B122" s="90">
        <v>6666010184</v>
      </c>
      <c r="C122" s="91" t="s">
        <v>375</v>
      </c>
      <c r="D122" s="92" t="s">
        <v>376</v>
      </c>
      <c r="E122" s="100">
        <v>-0.18151</v>
      </c>
      <c r="F122" s="94">
        <v>-0.00391776386790417</v>
      </c>
      <c r="G122" s="94"/>
      <c r="H122" s="87">
        <v>-8.69963721670296</v>
      </c>
      <c r="I122" s="88">
        <f t="shared" si="11"/>
        <v>-0.172474964645182</v>
      </c>
      <c r="J122" s="178"/>
      <c r="K122" s="95">
        <f t="shared" si="13"/>
        <v>0</v>
      </c>
      <c r="L122" s="179">
        <f t="shared" si="12"/>
        <v>0.00391776386790417</v>
      </c>
      <c r="M122" s="95">
        <f t="shared" si="14"/>
        <v>0.172474964645182</v>
      </c>
      <c r="N122" s="98"/>
    </row>
    <row r="123" ht="15.6" customHeight="1" spans="1:14">
      <c r="A123" s="97"/>
      <c r="B123" s="90">
        <v>6666010186</v>
      </c>
      <c r="C123" s="91" t="s">
        <v>377</v>
      </c>
      <c r="D123" s="92" t="s">
        <v>378</v>
      </c>
      <c r="E123" s="100">
        <v>15.49278</v>
      </c>
      <c r="F123" s="94">
        <v>0.334400604360026</v>
      </c>
      <c r="G123" s="94"/>
      <c r="H123" s="87">
        <v>5.5306021237343</v>
      </c>
      <c r="I123" s="88">
        <f t="shared" si="11"/>
        <v>0.109647147576017</v>
      </c>
      <c r="J123" s="178"/>
      <c r="K123" s="95">
        <f t="shared" si="13"/>
        <v>0</v>
      </c>
      <c r="L123" s="179">
        <f t="shared" si="12"/>
        <v>-0.334400604360026</v>
      </c>
      <c r="M123" s="95">
        <f t="shared" si="14"/>
        <v>-0.109647147576017</v>
      </c>
      <c r="N123" s="98"/>
    </row>
    <row r="124" ht="15.6" customHeight="1" spans="1:14">
      <c r="A124" s="97"/>
      <c r="B124" s="90">
        <v>6666010189</v>
      </c>
      <c r="C124" s="91" t="s">
        <v>379</v>
      </c>
      <c r="D124" s="92" t="s">
        <v>380</v>
      </c>
      <c r="E124" s="100">
        <v>0</v>
      </c>
      <c r="F124" s="94">
        <v>0</v>
      </c>
      <c r="G124" s="94"/>
      <c r="H124" s="87">
        <v>0</v>
      </c>
      <c r="I124" s="88">
        <f t="shared" si="11"/>
        <v>0</v>
      </c>
      <c r="J124" s="178"/>
      <c r="K124" s="95">
        <f t="shared" si="13"/>
        <v>0</v>
      </c>
      <c r="L124" s="179">
        <f t="shared" si="12"/>
        <v>0</v>
      </c>
      <c r="M124" s="95">
        <f t="shared" si="14"/>
        <v>0</v>
      </c>
      <c r="N124" s="50"/>
    </row>
    <row r="125" ht="15.6" customHeight="1" spans="1:14">
      <c r="A125" s="97"/>
      <c r="B125" s="90">
        <v>6666010012</v>
      </c>
      <c r="C125" s="91" t="s">
        <v>382</v>
      </c>
      <c r="D125" s="92" t="s">
        <v>383</v>
      </c>
      <c r="E125" s="100">
        <v>32.44252</v>
      </c>
      <c r="F125" s="94">
        <v>0.700248650982085</v>
      </c>
      <c r="G125" s="94"/>
      <c r="H125" s="87">
        <v>36.0515089167373</v>
      </c>
      <c r="I125" s="88">
        <f t="shared" si="11"/>
        <v>0.714740462266798</v>
      </c>
      <c r="J125" s="178"/>
      <c r="K125" s="95">
        <f t="shared" si="13"/>
        <v>0</v>
      </c>
      <c r="L125" s="179">
        <f t="shared" si="12"/>
        <v>-0.700248650982085</v>
      </c>
      <c r="M125" s="95">
        <f t="shared" si="14"/>
        <v>-0.714740462266798</v>
      </c>
      <c r="N125" s="98"/>
    </row>
    <row r="126" ht="15.6" customHeight="1" spans="1:14">
      <c r="A126" s="97"/>
      <c r="B126" s="90">
        <v>6666010226</v>
      </c>
      <c r="C126" s="91" t="s">
        <v>384</v>
      </c>
      <c r="D126" s="92" t="s">
        <v>385</v>
      </c>
      <c r="E126" s="100">
        <v>4.532</v>
      </c>
      <c r="F126" s="94">
        <v>0.097819987049428</v>
      </c>
      <c r="G126" s="94"/>
      <c r="H126" s="87">
        <v>4.81134455594532</v>
      </c>
      <c r="I126" s="88">
        <f t="shared" si="11"/>
        <v>0.0953874812836106</v>
      </c>
      <c r="J126" s="178"/>
      <c r="K126" s="95">
        <f t="shared" si="13"/>
        <v>0</v>
      </c>
      <c r="L126" s="179">
        <f t="shared" si="12"/>
        <v>-0.097819987049428</v>
      </c>
      <c r="M126" s="95">
        <f t="shared" si="14"/>
        <v>-0.0953874812836106</v>
      </c>
      <c r="N126" s="98"/>
    </row>
    <row r="127" ht="41.1" customHeight="1" spans="1:14">
      <c r="A127" s="49"/>
      <c r="B127" s="90">
        <v>6666010102</v>
      </c>
      <c r="C127" s="91" t="s">
        <v>386</v>
      </c>
      <c r="D127" s="92" t="s">
        <v>387</v>
      </c>
      <c r="E127" s="100">
        <v>189.69893</v>
      </c>
      <c r="F127" s="94">
        <v>4.09451608029355</v>
      </c>
      <c r="G127" s="94"/>
      <c r="H127" s="87">
        <v>170.784518392514</v>
      </c>
      <c r="I127" s="88">
        <f t="shared" si="11"/>
        <v>3.38589449628299</v>
      </c>
      <c r="J127" s="178"/>
      <c r="K127" s="95">
        <f t="shared" si="13"/>
        <v>0</v>
      </c>
      <c r="L127" s="179">
        <f t="shared" si="12"/>
        <v>-4.09451608029355</v>
      </c>
      <c r="M127" s="95">
        <f t="shared" si="14"/>
        <v>-3.38589449628299</v>
      </c>
      <c r="N127" s="184"/>
    </row>
    <row r="128" ht="16.2" customHeight="1" spans="1:14">
      <c r="A128" s="253" t="s">
        <v>388</v>
      </c>
      <c r="B128" s="245" t="s">
        <v>389</v>
      </c>
      <c r="C128" s="246" t="s">
        <v>390</v>
      </c>
      <c r="D128" s="247" t="s">
        <v>391</v>
      </c>
      <c r="E128" s="248">
        <v>245.62476</v>
      </c>
      <c r="F128" s="249">
        <v>5.3016352255558</v>
      </c>
      <c r="G128" s="249"/>
      <c r="H128" s="248">
        <v>211.953181005166</v>
      </c>
      <c r="I128" s="250">
        <f t="shared" si="11"/>
        <v>4.2020852697297</v>
      </c>
      <c r="J128" s="251">
        <f>SUM(J121:J127)</f>
        <v>0</v>
      </c>
      <c r="K128" s="280">
        <f t="shared" si="13"/>
        <v>0</v>
      </c>
      <c r="L128" s="281">
        <f t="shared" si="12"/>
        <v>-5.3016352255558</v>
      </c>
      <c r="M128" s="282">
        <f>SUM(M121:M127)</f>
        <v>-4.20208526972971</v>
      </c>
      <c r="N128" s="252"/>
    </row>
    <row r="129" ht="15.6" customHeight="1" spans="1:14">
      <c r="A129" s="97"/>
      <c r="B129" s="90">
        <v>6666010196</v>
      </c>
      <c r="C129" s="91" t="s">
        <v>392</v>
      </c>
      <c r="D129" s="92" t="s">
        <v>393</v>
      </c>
      <c r="E129" s="100">
        <v>10.94962</v>
      </c>
      <c r="F129" s="94">
        <v>0.236339736671703</v>
      </c>
      <c r="G129" s="94"/>
      <c r="H129" s="87">
        <v>15.701054470027</v>
      </c>
      <c r="I129" s="88">
        <f t="shared" si="11"/>
        <v>0.311281809477141</v>
      </c>
      <c r="J129" s="178"/>
      <c r="K129" s="95">
        <f t="shared" si="13"/>
        <v>0</v>
      </c>
      <c r="L129" s="179">
        <f t="shared" si="12"/>
        <v>-0.236339736671703</v>
      </c>
      <c r="M129" s="95">
        <f t="shared" ref="M129:M135" si="15">K129-I129</f>
        <v>-0.311281809477141</v>
      </c>
      <c r="N129" s="98"/>
    </row>
    <row r="130" ht="15.6" customHeight="1" spans="1:14">
      <c r="A130" s="97"/>
      <c r="B130" s="90">
        <v>6666010101</v>
      </c>
      <c r="C130" s="91" t="s">
        <v>394</v>
      </c>
      <c r="D130" s="92" t="s">
        <v>395</v>
      </c>
      <c r="E130" s="100">
        <v>37.49997</v>
      </c>
      <c r="F130" s="94">
        <v>0.809410101446147</v>
      </c>
      <c r="G130" s="94"/>
      <c r="H130" s="87">
        <v>88.0181792215131</v>
      </c>
      <c r="I130" s="88">
        <f t="shared" si="11"/>
        <v>1.74500751826949</v>
      </c>
      <c r="J130" s="178"/>
      <c r="K130" s="95">
        <f t="shared" si="13"/>
        <v>0</v>
      </c>
      <c r="L130" s="179">
        <f t="shared" si="12"/>
        <v>-0.809410101446147</v>
      </c>
      <c r="M130" s="95">
        <f t="shared" si="15"/>
        <v>-1.74500751826949</v>
      </c>
      <c r="N130" s="98"/>
    </row>
    <row r="131" ht="15.6" customHeight="1" spans="1:14">
      <c r="A131" s="97"/>
      <c r="B131" s="90">
        <v>6666010199</v>
      </c>
      <c r="C131" s="91" t="s">
        <v>396</v>
      </c>
      <c r="D131" s="92" t="s">
        <v>397</v>
      </c>
      <c r="E131" s="100">
        <v>-5.8702</v>
      </c>
      <c r="F131" s="94">
        <v>-0.126704079430175</v>
      </c>
      <c r="G131" s="94"/>
      <c r="H131" s="87">
        <v>0</v>
      </c>
      <c r="I131" s="88">
        <f t="shared" si="11"/>
        <v>0</v>
      </c>
      <c r="J131" s="178"/>
      <c r="K131" s="95">
        <f t="shared" si="13"/>
        <v>0</v>
      </c>
      <c r="L131" s="179">
        <f t="shared" si="12"/>
        <v>0.126704079430175</v>
      </c>
      <c r="M131" s="95">
        <f t="shared" si="15"/>
        <v>0</v>
      </c>
      <c r="N131" s="98"/>
    </row>
    <row r="132" ht="15.6" customHeight="1" spans="1:14">
      <c r="A132" s="97"/>
      <c r="B132" s="90">
        <v>6666010185</v>
      </c>
      <c r="C132" s="91" t="s">
        <v>398</v>
      </c>
      <c r="D132" s="92" t="s">
        <v>399</v>
      </c>
      <c r="E132" s="100">
        <v>-0.13547</v>
      </c>
      <c r="F132" s="94">
        <v>-0.00292402331102957</v>
      </c>
      <c r="G132" s="94"/>
      <c r="H132" s="87">
        <v>-4.09448669841035</v>
      </c>
      <c r="I132" s="88">
        <f t="shared" si="11"/>
        <v>-0.0811753905315295</v>
      </c>
      <c r="J132" s="178"/>
      <c r="K132" s="95">
        <f t="shared" si="13"/>
        <v>0</v>
      </c>
      <c r="L132" s="179">
        <f t="shared" si="12"/>
        <v>0.00292402331102957</v>
      </c>
      <c r="M132" s="95">
        <f t="shared" si="15"/>
        <v>0.0811753905315295</v>
      </c>
      <c r="N132" s="98"/>
    </row>
    <row r="133" ht="15.6" customHeight="1" spans="1:14">
      <c r="A133" s="97"/>
      <c r="B133" s="90">
        <v>6666010207</v>
      </c>
      <c r="C133" s="91" t="s">
        <v>400</v>
      </c>
      <c r="D133" s="92" t="s">
        <v>401</v>
      </c>
      <c r="E133" s="100">
        <v>0.93385</v>
      </c>
      <c r="F133" s="94">
        <v>0.0201564860781351</v>
      </c>
      <c r="G133" s="94"/>
      <c r="H133" s="87">
        <v>1.51335464771345</v>
      </c>
      <c r="I133" s="88">
        <f t="shared" si="11"/>
        <v>0.0300030659737004</v>
      </c>
      <c r="J133" s="178"/>
      <c r="K133" s="95">
        <f t="shared" si="13"/>
        <v>0</v>
      </c>
      <c r="L133" s="179">
        <f t="shared" si="12"/>
        <v>-0.0201564860781351</v>
      </c>
      <c r="M133" s="95">
        <f t="shared" si="15"/>
        <v>-0.0300030659737004</v>
      </c>
      <c r="N133" s="98"/>
    </row>
    <row r="134" ht="15.6" customHeight="1" spans="1:14">
      <c r="A134" s="97"/>
      <c r="B134" s="90">
        <v>5102040406</v>
      </c>
      <c r="C134" s="91" t="s">
        <v>220</v>
      </c>
      <c r="D134" s="92" t="s">
        <v>402</v>
      </c>
      <c r="E134" s="100">
        <v>0</v>
      </c>
      <c r="F134" s="94">
        <v>0</v>
      </c>
      <c r="G134" s="94"/>
      <c r="H134" s="87">
        <v>0</v>
      </c>
      <c r="I134" s="88">
        <f t="shared" si="11"/>
        <v>0</v>
      </c>
      <c r="J134" s="178"/>
      <c r="K134" s="95">
        <f t="shared" si="13"/>
        <v>0</v>
      </c>
      <c r="L134" s="179">
        <f t="shared" si="12"/>
        <v>0</v>
      </c>
      <c r="M134" s="95">
        <f t="shared" si="15"/>
        <v>0</v>
      </c>
      <c r="N134" s="98"/>
    </row>
    <row r="135" ht="15.6" customHeight="1" spans="1:14">
      <c r="A135" s="49"/>
      <c r="B135" s="90">
        <v>6666010227</v>
      </c>
      <c r="C135" s="91" t="s">
        <v>403</v>
      </c>
      <c r="D135" s="92" t="s">
        <v>404</v>
      </c>
      <c r="E135" s="100">
        <v>-8.29634</v>
      </c>
      <c r="F135" s="94">
        <v>-0.179070580617311</v>
      </c>
      <c r="G135" s="94"/>
      <c r="H135" s="87">
        <v>1.50442381596063</v>
      </c>
      <c r="I135" s="88">
        <f t="shared" si="11"/>
        <v>0.0298260074536207</v>
      </c>
      <c r="J135" s="178"/>
      <c r="K135" s="95">
        <f t="shared" si="13"/>
        <v>0</v>
      </c>
      <c r="L135" s="179">
        <f t="shared" si="12"/>
        <v>0.179070580617311</v>
      </c>
      <c r="M135" s="95">
        <f t="shared" si="15"/>
        <v>-0.0298260074536207</v>
      </c>
      <c r="N135" s="98"/>
    </row>
    <row r="136" ht="16.2" customHeight="1" spans="1:14">
      <c r="A136" s="253" t="s">
        <v>405</v>
      </c>
      <c r="B136" s="245" t="s">
        <v>389</v>
      </c>
      <c r="C136" s="246" t="s">
        <v>406</v>
      </c>
      <c r="D136" s="247" t="s">
        <v>407</v>
      </c>
      <c r="E136" s="248">
        <v>35.08143</v>
      </c>
      <c r="F136" s="249">
        <v>0.75720764083747</v>
      </c>
      <c r="G136" s="249"/>
      <c r="H136" s="248">
        <v>102.642525456804</v>
      </c>
      <c r="I136" s="250">
        <f t="shared" si="11"/>
        <v>2.03494301064243</v>
      </c>
      <c r="J136" s="251">
        <f>SUM(J129:J135)</f>
        <v>0</v>
      </c>
      <c r="K136" s="280">
        <f t="shared" si="13"/>
        <v>0</v>
      </c>
      <c r="L136" s="281">
        <f t="shared" si="12"/>
        <v>-0.75720764083747</v>
      </c>
      <c r="M136" s="280">
        <f>SUM(M127:M135)</f>
        <v>-9.62292277665512</v>
      </c>
      <c r="N136" s="252"/>
    </row>
    <row r="137" ht="15.6" customHeight="1" spans="1:14">
      <c r="A137" s="97"/>
      <c r="B137" s="90">
        <v>6666010302</v>
      </c>
      <c r="C137" s="91" t="s">
        <v>408</v>
      </c>
      <c r="D137" s="92" t="s">
        <v>409</v>
      </c>
      <c r="E137" s="100">
        <v>6.03674</v>
      </c>
      <c r="F137" s="94">
        <v>0.130298726527088</v>
      </c>
      <c r="G137" s="94"/>
      <c r="H137" s="87">
        <v>4.62438027494875</v>
      </c>
      <c r="I137" s="88">
        <f t="shared" si="11"/>
        <v>0.091680814332846</v>
      </c>
      <c r="J137" s="178"/>
      <c r="K137" s="95">
        <f t="shared" si="13"/>
        <v>0</v>
      </c>
      <c r="L137" s="179">
        <f t="shared" si="12"/>
        <v>-0.130298726527088</v>
      </c>
      <c r="M137" s="95">
        <f t="shared" ref="M137:M149" si="16">K137-I137</f>
        <v>-0.091680814332846</v>
      </c>
      <c r="N137" s="98"/>
    </row>
    <row r="138" ht="15.6" customHeight="1" spans="1:14">
      <c r="A138" s="97"/>
      <c r="B138" s="90">
        <v>6666010314</v>
      </c>
      <c r="C138" s="91" t="s">
        <v>410</v>
      </c>
      <c r="D138" s="92" t="s">
        <v>411</v>
      </c>
      <c r="E138" s="100">
        <v>17.6348</v>
      </c>
      <c r="F138" s="94">
        <v>0.380634578027196</v>
      </c>
      <c r="G138" s="94"/>
      <c r="H138" s="87">
        <v>4.97314651909744</v>
      </c>
      <c r="I138" s="88">
        <f t="shared" si="11"/>
        <v>0.0985952918139857</v>
      </c>
      <c r="J138" s="178"/>
      <c r="K138" s="95">
        <f t="shared" si="13"/>
        <v>0</v>
      </c>
      <c r="L138" s="179">
        <f t="shared" si="12"/>
        <v>-0.380634578027196</v>
      </c>
      <c r="M138" s="95">
        <f t="shared" si="16"/>
        <v>-0.0985952918139857</v>
      </c>
      <c r="N138" s="98"/>
    </row>
    <row r="139" ht="15.6" customHeight="1" spans="1:14">
      <c r="A139" s="97"/>
      <c r="B139" s="90">
        <v>6666010315</v>
      </c>
      <c r="C139" s="91" t="s">
        <v>412</v>
      </c>
      <c r="D139" s="92" t="s">
        <v>413</v>
      </c>
      <c r="E139" s="100"/>
      <c r="F139" s="94">
        <v>0</v>
      </c>
      <c r="G139" s="94"/>
      <c r="H139" s="87">
        <v>11.2900652232288</v>
      </c>
      <c r="I139" s="88">
        <f t="shared" si="11"/>
        <v>0.223831586503347</v>
      </c>
      <c r="J139" s="178"/>
      <c r="K139" s="95">
        <f t="shared" si="13"/>
        <v>0</v>
      </c>
      <c r="L139" s="179">
        <f t="shared" si="12"/>
        <v>0</v>
      </c>
      <c r="M139" s="95">
        <f t="shared" si="16"/>
        <v>-0.223831586503347</v>
      </c>
      <c r="N139" s="98"/>
    </row>
    <row r="140" ht="15.6" customHeight="1" spans="1:14">
      <c r="A140" s="97"/>
      <c r="B140" s="90">
        <v>6666020401</v>
      </c>
      <c r="C140" s="91" t="s">
        <v>414</v>
      </c>
      <c r="D140" s="92" t="s">
        <v>415</v>
      </c>
      <c r="E140" s="100">
        <v>33.76903</v>
      </c>
      <c r="F140" s="94">
        <v>0.728880423052018</v>
      </c>
      <c r="G140" s="94"/>
      <c r="H140" s="87">
        <v>32.4256995042338</v>
      </c>
      <c r="I140" s="88">
        <f t="shared" si="11"/>
        <v>0.64285684980638</v>
      </c>
      <c r="J140" s="178"/>
      <c r="K140" s="95">
        <f t="shared" si="13"/>
        <v>0</v>
      </c>
      <c r="L140" s="179">
        <f t="shared" si="12"/>
        <v>-0.728880423052018</v>
      </c>
      <c r="M140" s="95">
        <f t="shared" si="16"/>
        <v>-0.64285684980638</v>
      </c>
      <c r="N140" s="98"/>
    </row>
    <row r="141" ht="15.6" customHeight="1" spans="1:14">
      <c r="A141" s="97"/>
      <c r="B141" s="90">
        <v>6666020502</v>
      </c>
      <c r="C141" s="91" t="s">
        <v>416</v>
      </c>
      <c r="D141" s="92" t="s">
        <v>417</v>
      </c>
      <c r="E141" s="100">
        <v>33.24106</v>
      </c>
      <c r="F141" s="94">
        <v>0.717484567235053</v>
      </c>
      <c r="G141" s="94"/>
      <c r="H141" s="87">
        <v>29.9902280330892</v>
      </c>
      <c r="I141" s="88">
        <f t="shared" si="11"/>
        <v>0.594572324208747</v>
      </c>
      <c r="J141" s="178"/>
      <c r="K141" s="95">
        <f t="shared" si="13"/>
        <v>0</v>
      </c>
      <c r="L141" s="179">
        <f t="shared" si="12"/>
        <v>-0.717484567235053</v>
      </c>
      <c r="M141" s="95">
        <f t="shared" si="16"/>
        <v>-0.594572324208747</v>
      </c>
      <c r="N141" s="98"/>
    </row>
    <row r="142" ht="15.6" customHeight="1" spans="1:14">
      <c r="A142" s="97"/>
      <c r="B142" s="90">
        <v>6666020503</v>
      </c>
      <c r="C142" s="91" t="s">
        <v>418</v>
      </c>
      <c r="D142" s="92" t="s">
        <v>419</v>
      </c>
      <c r="E142" s="100">
        <v>0.19723</v>
      </c>
      <c r="F142" s="94">
        <v>0.00425706885387438</v>
      </c>
      <c r="G142" s="94"/>
      <c r="H142" s="87">
        <v>1.71287453828091</v>
      </c>
      <c r="I142" s="88">
        <f t="shared" si="11"/>
        <v>0.0339586546050934</v>
      </c>
      <c r="J142" s="178"/>
      <c r="K142" s="95">
        <f t="shared" si="13"/>
        <v>0</v>
      </c>
      <c r="L142" s="179">
        <f t="shared" si="12"/>
        <v>-0.00425706885387438</v>
      </c>
      <c r="M142" s="95">
        <f t="shared" si="16"/>
        <v>-0.0339586546050934</v>
      </c>
      <c r="N142" s="98"/>
    </row>
    <row r="143" ht="15.6" customHeight="1" spans="1:14">
      <c r="A143" s="97"/>
      <c r="B143" s="90">
        <v>6666021502</v>
      </c>
      <c r="C143" s="91" t="s">
        <v>420</v>
      </c>
      <c r="D143" s="92" t="s">
        <v>421</v>
      </c>
      <c r="E143" s="100">
        <v>1.96222</v>
      </c>
      <c r="F143" s="94">
        <v>0.0423531189294194</v>
      </c>
      <c r="G143" s="94"/>
      <c r="H143" s="87">
        <v>32.3074063241121</v>
      </c>
      <c r="I143" s="88">
        <f t="shared" si="11"/>
        <v>0.640511624189375</v>
      </c>
      <c r="J143" s="178"/>
      <c r="K143" s="95">
        <f t="shared" si="13"/>
        <v>0</v>
      </c>
      <c r="L143" s="179">
        <f t="shared" si="12"/>
        <v>-0.0423531189294194</v>
      </c>
      <c r="M143" s="95">
        <f t="shared" si="16"/>
        <v>-0.640511624189375</v>
      </c>
      <c r="N143" s="50"/>
    </row>
    <row r="144" ht="15.6" customHeight="1" spans="1:14">
      <c r="A144" s="97"/>
      <c r="B144" s="90">
        <v>6666021503</v>
      </c>
      <c r="C144" s="91" t="s">
        <v>422</v>
      </c>
      <c r="D144" s="92" t="s">
        <v>423</v>
      </c>
      <c r="E144" s="100">
        <v>1.87946</v>
      </c>
      <c r="F144" s="94">
        <v>0.0405668033671487</v>
      </c>
      <c r="G144" s="94"/>
      <c r="H144" s="87">
        <v>7.5</v>
      </c>
      <c r="I144" s="88">
        <f t="shared" si="11"/>
        <v>0.148691514670896</v>
      </c>
      <c r="J144" s="178"/>
      <c r="K144" s="95">
        <f t="shared" si="13"/>
        <v>0</v>
      </c>
      <c r="L144" s="179">
        <f t="shared" si="12"/>
        <v>-0.0405668033671487</v>
      </c>
      <c r="M144" s="95">
        <f t="shared" si="16"/>
        <v>-0.148691514670896</v>
      </c>
      <c r="N144" s="98"/>
    </row>
    <row r="145" ht="15.6" customHeight="1" spans="1:14">
      <c r="A145" s="97"/>
      <c r="B145" s="90">
        <v>6666021506</v>
      </c>
      <c r="C145" s="91" t="s">
        <v>424</v>
      </c>
      <c r="D145" s="92" t="s">
        <v>425</v>
      </c>
      <c r="E145" s="115">
        <v>28.34283</v>
      </c>
      <c r="F145" s="116">
        <v>0.611759766889704</v>
      </c>
      <c r="G145" s="116"/>
      <c r="H145" s="117">
        <v>44.5375750029349</v>
      </c>
      <c r="I145" s="88">
        <f t="shared" si="11"/>
        <v>0.882981264927337</v>
      </c>
      <c r="J145" s="178"/>
      <c r="K145" s="95">
        <f t="shared" si="13"/>
        <v>0</v>
      </c>
      <c r="L145" s="179">
        <f t="shared" si="12"/>
        <v>-0.611759766889704</v>
      </c>
      <c r="M145" s="95">
        <f t="shared" si="16"/>
        <v>-0.882981264927337</v>
      </c>
      <c r="N145" s="50"/>
    </row>
    <row r="146" ht="15.6" customHeight="1" spans="1:14">
      <c r="A146" s="97"/>
      <c r="B146" s="90">
        <v>6666030300</v>
      </c>
      <c r="C146" s="91" t="s">
        <v>426</v>
      </c>
      <c r="D146" s="92" t="s">
        <v>427</v>
      </c>
      <c r="E146" s="100">
        <v>9.33842</v>
      </c>
      <c r="F146" s="94">
        <v>0.20156313403842</v>
      </c>
      <c r="G146" s="94"/>
      <c r="H146" s="87">
        <v>6.69436</v>
      </c>
      <c r="I146" s="88">
        <f t="shared" si="11"/>
        <v>0.132719270420301</v>
      </c>
      <c r="J146" s="178"/>
      <c r="K146" s="95">
        <f t="shared" si="13"/>
        <v>0</v>
      </c>
      <c r="L146" s="179">
        <f t="shared" si="12"/>
        <v>-0.20156313403842</v>
      </c>
      <c r="M146" s="95">
        <f t="shared" si="16"/>
        <v>-0.132719270420301</v>
      </c>
      <c r="N146" s="98"/>
    </row>
    <row r="147" ht="18.9" customHeight="1" spans="1:14">
      <c r="A147" s="97"/>
      <c r="B147" s="90">
        <v>6666091600</v>
      </c>
      <c r="C147" s="91" t="s">
        <v>428</v>
      </c>
      <c r="D147" s="92" t="s">
        <v>429</v>
      </c>
      <c r="E147" s="100">
        <v>0.45872</v>
      </c>
      <c r="F147" s="94">
        <v>0.00990114396719188</v>
      </c>
      <c r="G147" s="94"/>
      <c r="H147" s="87">
        <v>0.644401036951812</v>
      </c>
      <c r="I147" s="88">
        <f t="shared" si="11"/>
        <v>0.0127755954986481</v>
      </c>
      <c r="J147" s="178"/>
      <c r="K147" s="95">
        <f t="shared" si="13"/>
        <v>0</v>
      </c>
      <c r="L147" s="179">
        <f t="shared" si="12"/>
        <v>-0.00990114396719188</v>
      </c>
      <c r="M147" s="95">
        <f t="shared" si="16"/>
        <v>-0.0127755954986481</v>
      </c>
      <c r="N147" s="98"/>
    </row>
    <row r="148" ht="15.6" customHeight="1" spans="1:14">
      <c r="A148" s="97"/>
      <c r="B148" s="90">
        <v>6666021500</v>
      </c>
      <c r="C148" s="130" t="s">
        <v>549</v>
      </c>
      <c r="D148" s="130" t="s">
        <v>549</v>
      </c>
      <c r="E148" s="115">
        <v>27.89272</v>
      </c>
      <c r="F148" s="116">
        <v>0.602044463630477</v>
      </c>
      <c r="G148" s="116"/>
      <c r="H148" s="117"/>
      <c r="I148" s="88">
        <f t="shared" si="11"/>
        <v>0</v>
      </c>
      <c r="J148" s="178"/>
      <c r="K148" s="95">
        <f t="shared" si="13"/>
        <v>0</v>
      </c>
      <c r="L148" s="179">
        <f t="shared" si="12"/>
        <v>-0.602044463630477</v>
      </c>
      <c r="M148" s="95">
        <f t="shared" si="16"/>
        <v>0</v>
      </c>
      <c r="N148" s="98"/>
    </row>
    <row r="149" ht="16.2" customHeight="1" spans="1:14">
      <c r="A149" s="49"/>
      <c r="B149" s="90" t="s">
        <v>389</v>
      </c>
      <c r="C149" s="101">
        <v>4</v>
      </c>
      <c r="D149" s="102" t="s">
        <v>430</v>
      </c>
      <c r="E149" s="103">
        <v>160.75323</v>
      </c>
      <c r="F149" s="94">
        <v>3.46974379451759</v>
      </c>
      <c r="G149" s="94"/>
      <c r="H149" s="103">
        <v>176.700136456878</v>
      </c>
      <c r="I149" s="88">
        <f t="shared" si="11"/>
        <v>3.50317479097696</v>
      </c>
      <c r="J149" s="178">
        <f>SUM(J137:J148)</f>
        <v>0</v>
      </c>
      <c r="K149" s="95">
        <f t="shared" si="13"/>
        <v>0</v>
      </c>
      <c r="L149" s="179">
        <f t="shared" si="12"/>
        <v>-3.46974379451759</v>
      </c>
      <c r="M149" s="95">
        <f t="shared" si="16"/>
        <v>-3.50317479097696</v>
      </c>
      <c r="N149" s="98"/>
    </row>
    <row r="150" ht="16.2" customHeight="1" spans="1:14">
      <c r="A150" s="98"/>
      <c r="B150" s="131"/>
      <c r="C150" s="283"/>
      <c r="D150" s="284"/>
      <c r="E150" s="285">
        <v>1606.532382</v>
      </c>
      <c r="F150" s="285">
        <v>34.6758554284481</v>
      </c>
      <c r="G150" s="285"/>
      <c r="H150" s="285">
        <f>H149+H136+H128+H120+H117+H113+H111+H109+H104+H55+H50+H41</f>
        <v>1700.75895665671</v>
      </c>
      <c r="I150" s="286">
        <f>I149+I136+I128+I120+I117+I113+I111+I109+I104+I55+I50+I41</f>
        <v>33.7184567140505</v>
      </c>
      <c r="J150" s="257">
        <f>J149+J136+J128+J120+J117+J113+J111+J109+J104+J55+J50+J41</f>
        <v>4.19</v>
      </c>
      <c r="K150" s="285">
        <f>K149+K136+K128+K120+K117+K113+K111+K109+K104+K55+K50+K41</f>
        <v>0.182158073211025</v>
      </c>
      <c r="L150" s="287">
        <f t="shared" si="12"/>
        <v>-34.4936973552371</v>
      </c>
      <c r="M150" s="288">
        <f>M149+M136+M128+M120+M117+M113+M111+M109+M104+M55+M50+M41</f>
        <v>-41.1315880798016</v>
      </c>
      <c r="N150" s="289"/>
    </row>
    <row r="151" ht="15.6" customHeight="1" spans="1:14">
      <c r="A151" s="98"/>
      <c r="B151" s="98"/>
      <c r="C151" s="98"/>
      <c r="D151" s="136"/>
      <c r="E151" s="98"/>
      <c r="F151" s="94"/>
      <c r="G151" s="94"/>
      <c r="H151" s="98"/>
      <c r="I151" s="88">
        <f t="shared" ref="I151:I163" si="17">H151/$J$30*1000</f>
        <v>0</v>
      </c>
      <c r="J151" s="138"/>
      <c r="K151" s="138"/>
      <c r="L151" s="179">
        <f t="shared" si="12"/>
        <v>0</v>
      </c>
      <c r="M151" s="95">
        <f>K151-I151</f>
        <v>0</v>
      </c>
      <c r="N151" s="98"/>
    </row>
    <row r="152" ht="15.6" customHeight="1" spans="1:14">
      <c r="A152" s="139" t="s">
        <v>122</v>
      </c>
      <c r="B152" s="90">
        <v>6666110110</v>
      </c>
      <c r="C152" s="91" t="s">
        <v>192</v>
      </c>
      <c r="D152" s="92" t="s">
        <v>432</v>
      </c>
      <c r="E152" s="140">
        <v>0.05995</v>
      </c>
      <c r="F152" s="94">
        <v>0.00129397798402763</v>
      </c>
      <c r="G152" s="94"/>
      <c r="H152" s="141"/>
      <c r="I152" s="88">
        <f t="shared" si="17"/>
        <v>0</v>
      </c>
      <c r="J152" s="143"/>
      <c r="K152" s="143">
        <f t="shared" ref="K152:K215" si="18">J152/$F$4*1000</f>
        <v>0</v>
      </c>
      <c r="L152" s="179">
        <f t="shared" si="12"/>
        <v>-0.00129397798402763</v>
      </c>
      <c r="M152" s="95">
        <f>K152-I152</f>
        <v>0</v>
      </c>
      <c r="N152" s="98"/>
    </row>
    <row r="153" ht="15.6" customHeight="1" spans="1:14">
      <c r="A153" s="97"/>
      <c r="B153" s="90">
        <v>6666110112</v>
      </c>
      <c r="C153" s="91" t="s">
        <v>194</v>
      </c>
      <c r="D153" s="92" t="s">
        <v>433</v>
      </c>
      <c r="E153" s="140">
        <v>0.06545</v>
      </c>
      <c r="F153" s="94">
        <v>0.00141269156054392</v>
      </c>
      <c r="G153" s="94"/>
      <c r="H153" s="144">
        <v>0.279895145295638</v>
      </c>
      <c r="I153" s="88">
        <f t="shared" si="17"/>
        <v>0.0055490710804052</v>
      </c>
      <c r="J153" s="143"/>
      <c r="K153" s="143">
        <f t="shared" si="18"/>
        <v>0</v>
      </c>
      <c r="L153" s="179">
        <f t="shared" si="12"/>
        <v>-0.00141269156054392</v>
      </c>
      <c r="M153" s="95">
        <f>K153-I153</f>
        <v>-0.0055490710804052</v>
      </c>
      <c r="N153" s="98"/>
    </row>
    <row r="154" ht="15.6" customHeight="1" spans="1:14">
      <c r="A154" s="97"/>
      <c r="B154" s="90">
        <v>6666110207</v>
      </c>
      <c r="C154" s="91" t="s">
        <v>198</v>
      </c>
      <c r="D154" s="92" t="s">
        <v>434</v>
      </c>
      <c r="E154" s="140">
        <v>0.00268</v>
      </c>
      <c r="F154" s="94">
        <v>5.78458881933952e-5</v>
      </c>
      <c r="G154" s="94"/>
      <c r="H154" s="87"/>
      <c r="I154" s="88">
        <f t="shared" si="17"/>
        <v>0</v>
      </c>
      <c r="J154" s="143"/>
      <c r="K154" s="143">
        <f t="shared" si="18"/>
        <v>0</v>
      </c>
      <c r="L154" s="179">
        <f t="shared" si="12"/>
        <v>-5.78458881933952e-5</v>
      </c>
      <c r="M154" s="95">
        <f>K154-I154</f>
        <v>0</v>
      </c>
      <c r="N154" s="98"/>
    </row>
    <row r="155" ht="15.6" customHeight="1" spans="1:14">
      <c r="A155" s="97"/>
      <c r="B155" s="90">
        <v>6666110506</v>
      </c>
      <c r="C155" s="91" t="s">
        <v>200</v>
      </c>
      <c r="D155" s="92" t="s">
        <v>435</v>
      </c>
      <c r="E155" s="140">
        <v>0.06396</v>
      </c>
      <c r="F155" s="94">
        <v>0.00138053097345133</v>
      </c>
      <c r="G155" s="94"/>
      <c r="H155" s="87"/>
      <c r="I155" s="88">
        <f t="shared" si="17"/>
        <v>0</v>
      </c>
      <c r="J155" s="143"/>
      <c r="K155" s="143">
        <f t="shared" si="18"/>
        <v>0</v>
      </c>
      <c r="L155" s="179">
        <f t="shared" si="12"/>
        <v>-0.00138053097345133</v>
      </c>
      <c r="M155" s="95">
        <f>K155-I155</f>
        <v>0</v>
      </c>
      <c r="N155" s="98"/>
    </row>
    <row r="156" ht="16.2" customHeight="1" spans="1:14">
      <c r="A156" s="49"/>
      <c r="B156" s="245" t="s">
        <v>436</v>
      </c>
      <c r="C156" s="246" t="s">
        <v>205</v>
      </c>
      <c r="D156" s="247" t="s">
        <v>437</v>
      </c>
      <c r="E156" s="258">
        <v>0.19204</v>
      </c>
      <c r="F156" s="249">
        <v>0.00414504640621627</v>
      </c>
      <c r="G156" s="249"/>
      <c r="H156" s="248">
        <v>0.279895145295638</v>
      </c>
      <c r="I156" s="250">
        <f t="shared" si="17"/>
        <v>0.0055490710804052</v>
      </c>
      <c r="J156" s="259">
        <f>SUM(J151:J155)</f>
        <v>0</v>
      </c>
      <c r="K156" s="259">
        <f t="shared" si="18"/>
        <v>0</v>
      </c>
      <c r="L156" s="281">
        <f t="shared" si="12"/>
        <v>-0.00414504640621627</v>
      </c>
      <c r="M156" s="259">
        <f>SUM(M151:M155)</f>
        <v>-0.0055490710804052</v>
      </c>
      <c r="N156" s="252"/>
    </row>
    <row r="157" ht="15.6" customHeight="1" spans="1:14">
      <c r="A157" s="139" t="s">
        <v>144</v>
      </c>
      <c r="B157" s="90">
        <v>6666010380</v>
      </c>
      <c r="C157" s="91" t="s">
        <v>209</v>
      </c>
      <c r="D157" s="92" t="s">
        <v>438</v>
      </c>
      <c r="E157" s="146"/>
      <c r="F157" s="94">
        <v>0</v>
      </c>
      <c r="G157" s="94"/>
      <c r="H157" s="87"/>
      <c r="I157" s="88">
        <f t="shared" si="17"/>
        <v>0</v>
      </c>
      <c r="J157" s="143"/>
      <c r="K157" s="143">
        <f t="shared" si="18"/>
        <v>0</v>
      </c>
      <c r="L157" s="179">
        <f t="shared" si="12"/>
        <v>0</v>
      </c>
      <c r="M157" s="95">
        <f>K157-I157</f>
        <v>0</v>
      </c>
      <c r="N157" s="98"/>
    </row>
    <row r="158" ht="15.6" customHeight="1" spans="1:14">
      <c r="A158" s="97"/>
      <c r="B158" s="90">
        <v>5102040406</v>
      </c>
      <c r="C158" s="91" t="s">
        <v>439</v>
      </c>
      <c r="D158" s="92" t="s">
        <v>440</v>
      </c>
      <c r="E158" s="140">
        <v>0</v>
      </c>
      <c r="F158" s="94">
        <v>0</v>
      </c>
      <c r="G158" s="94"/>
      <c r="H158" s="87"/>
      <c r="I158" s="88">
        <f t="shared" si="17"/>
        <v>0</v>
      </c>
      <c r="J158" s="143"/>
      <c r="K158" s="143">
        <f t="shared" si="18"/>
        <v>0</v>
      </c>
      <c r="L158" s="179">
        <f t="shared" si="12"/>
        <v>0</v>
      </c>
      <c r="M158" s="95">
        <f>K158-I158</f>
        <v>0</v>
      </c>
      <c r="N158" s="98"/>
    </row>
    <row r="159" ht="16.2" customHeight="1" spans="1:14">
      <c r="A159" s="49"/>
      <c r="B159" s="245" t="s">
        <v>441</v>
      </c>
      <c r="C159" s="246" t="s">
        <v>225</v>
      </c>
      <c r="D159" s="247" t="s">
        <v>442</v>
      </c>
      <c r="E159" s="258">
        <v>0</v>
      </c>
      <c r="F159" s="249">
        <v>0</v>
      </c>
      <c r="G159" s="249"/>
      <c r="H159" s="248">
        <v>0</v>
      </c>
      <c r="I159" s="250">
        <f t="shared" si="17"/>
        <v>0</v>
      </c>
      <c r="J159" s="259">
        <f>SUM(J157:J158)</f>
        <v>0</v>
      </c>
      <c r="K159" s="259">
        <f t="shared" si="18"/>
        <v>0</v>
      </c>
      <c r="L159" s="281">
        <f t="shared" si="12"/>
        <v>0</v>
      </c>
      <c r="M159" s="259">
        <f>SUM(M157:M158)</f>
        <v>0</v>
      </c>
      <c r="N159" s="252"/>
    </row>
    <row r="160" ht="15.6" customHeight="1" spans="1:14">
      <c r="A160" s="139" t="s">
        <v>238</v>
      </c>
      <c r="B160" s="90">
        <v>6666029996</v>
      </c>
      <c r="C160" s="91" t="s">
        <v>314</v>
      </c>
      <c r="D160" s="92" t="s">
        <v>443</v>
      </c>
      <c r="E160" s="140">
        <v>0.00765</v>
      </c>
      <c r="F160" s="94">
        <v>0.000165119792790848</v>
      </c>
      <c r="G160" s="94"/>
      <c r="H160" s="87"/>
      <c r="I160" s="88">
        <f t="shared" si="17"/>
        <v>0</v>
      </c>
      <c r="J160" s="143"/>
      <c r="K160" s="143">
        <f t="shared" si="18"/>
        <v>0</v>
      </c>
      <c r="L160" s="179">
        <f t="shared" ref="L160:L222" si="19">K160-F160</f>
        <v>-0.000165119792790848</v>
      </c>
      <c r="M160" s="95">
        <f t="shared" ref="M160:M197" si="20">K160-I160</f>
        <v>0</v>
      </c>
      <c r="N160" s="98"/>
    </row>
    <row r="161" ht="15.6" customHeight="1" spans="1:14">
      <c r="A161" s="97"/>
      <c r="B161" s="90">
        <v>6666029700</v>
      </c>
      <c r="C161" s="91" t="s">
        <v>310</v>
      </c>
      <c r="D161" s="92" t="s">
        <v>444</v>
      </c>
      <c r="E161" s="140">
        <v>57.27453</v>
      </c>
      <c r="F161" s="94">
        <v>1.23622987265271</v>
      </c>
      <c r="G161" s="94"/>
      <c r="H161" s="87">
        <v>5.24075096818212</v>
      </c>
      <c r="I161" s="88">
        <f t="shared" si="17"/>
        <v>0.103900693262929</v>
      </c>
      <c r="J161" s="143"/>
      <c r="K161" s="143">
        <f t="shared" si="18"/>
        <v>0</v>
      </c>
      <c r="L161" s="179">
        <f t="shared" si="19"/>
        <v>-1.23622987265271</v>
      </c>
      <c r="M161" s="95">
        <f t="shared" si="20"/>
        <v>-0.103900693262929</v>
      </c>
      <c r="N161" s="50"/>
    </row>
    <row r="162" ht="15.6" customHeight="1" spans="1:14">
      <c r="A162" s="97"/>
      <c r="B162" s="90">
        <v>6666010322</v>
      </c>
      <c r="C162" s="91" t="s">
        <v>265</v>
      </c>
      <c r="D162" s="92" t="s">
        <v>447</v>
      </c>
      <c r="E162" s="140">
        <v>0.19494</v>
      </c>
      <c r="F162" s="94">
        <v>0.00420764083747032</v>
      </c>
      <c r="G162" s="94"/>
      <c r="H162" s="87">
        <v>2.9365637814514</v>
      </c>
      <c r="I162" s="88">
        <f t="shared" si="17"/>
        <v>0.0582189488788937</v>
      </c>
      <c r="J162" s="143"/>
      <c r="K162" s="143">
        <f t="shared" si="18"/>
        <v>0</v>
      </c>
      <c r="L162" s="179">
        <f t="shared" si="19"/>
        <v>-0.00420764083747032</v>
      </c>
      <c r="M162" s="95">
        <f t="shared" si="20"/>
        <v>-0.0582189488788937</v>
      </c>
      <c r="N162" s="98"/>
    </row>
    <row r="163" ht="15.6" customHeight="1" spans="1:14">
      <c r="A163" s="97"/>
      <c r="B163" s="90">
        <v>6666020495</v>
      </c>
      <c r="C163" s="91" t="s">
        <v>286</v>
      </c>
      <c r="D163" s="92" t="s">
        <v>448</v>
      </c>
      <c r="E163" s="140">
        <v>0.01267</v>
      </c>
      <c r="F163" s="94">
        <v>0.000273472911720268</v>
      </c>
      <c r="G163" s="94"/>
      <c r="H163" s="87"/>
      <c r="I163" s="88">
        <f t="shared" si="17"/>
        <v>0</v>
      </c>
      <c r="J163" s="143"/>
      <c r="K163" s="143">
        <f t="shared" si="18"/>
        <v>0</v>
      </c>
      <c r="L163" s="179">
        <f t="shared" si="19"/>
        <v>-0.000273472911720268</v>
      </c>
      <c r="M163" s="95">
        <f t="shared" si="20"/>
        <v>0</v>
      </c>
      <c r="N163" s="98"/>
    </row>
    <row r="164" ht="15.6" customHeight="1" spans="1:14">
      <c r="A164" s="97"/>
      <c r="B164" s="290">
        <v>5301999999</v>
      </c>
      <c r="C164" t="s">
        <v>253</v>
      </c>
      <c r="D164" s="92"/>
      <c r="E164" s="140"/>
      <c r="F164" s="94"/>
      <c r="G164" s="94"/>
      <c r="H164" s="87"/>
      <c r="I164" s="88"/>
      <c r="J164" s="143"/>
      <c r="K164" s="143">
        <f t="shared" si="18"/>
        <v>0</v>
      </c>
      <c r="L164" s="179">
        <f t="shared" si="19"/>
        <v>0</v>
      </c>
      <c r="M164" s="95">
        <f t="shared" si="20"/>
        <v>0</v>
      </c>
      <c r="N164" s="98"/>
    </row>
    <row r="165" ht="15.6" customHeight="1" spans="1:14">
      <c r="A165" s="97"/>
      <c r="B165" s="90">
        <v>5301060000</v>
      </c>
      <c r="C165" s="91" t="s">
        <v>251</v>
      </c>
      <c r="D165" s="92" t="s">
        <v>449</v>
      </c>
      <c r="E165" s="140"/>
      <c r="F165" s="94">
        <v>0</v>
      </c>
      <c r="G165" s="94"/>
      <c r="H165" s="87"/>
      <c r="I165" s="88">
        <f t="shared" ref="I165:I222" si="21">H165/$J$30*1000</f>
        <v>0</v>
      </c>
      <c r="J165" s="143"/>
      <c r="K165" s="143">
        <f t="shared" si="18"/>
        <v>0</v>
      </c>
      <c r="L165" s="179">
        <f t="shared" si="19"/>
        <v>0</v>
      </c>
      <c r="M165" s="95">
        <f t="shared" si="20"/>
        <v>0</v>
      </c>
      <c r="N165" s="98"/>
    </row>
    <row r="166" ht="15.6" customHeight="1" spans="1:14">
      <c r="A166" s="97"/>
      <c r="B166" s="90">
        <v>5601050000</v>
      </c>
      <c r="C166" s="91" t="s">
        <v>257</v>
      </c>
      <c r="D166" s="92" t="s">
        <v>450</v>
      </c>
      <c r="E166" s="140">
        <v>0</v>
      </c>
      <c r="F166" s="94">
        <v>0</v>
      </c>
      <c r="G166" s="94"/>
      <c r="H166" s="87"/>
      <c r="I166" s="88">
        <f t="shared" si="21"/>
        <v>0</v>
      </c>
      <c r="J166" s="143"/>
      <c r="K166" s="143">
        <f t="shared" si="18"/>
        <v>0</v>
      </c>
      <c r="L166" s="179">
        <f t="shared" si="19"/>
        <v>0</v>
      </c>
      <c r="M166" s="95">
        <f t="shared" si="20"/>
        <v>0</v>
      </c>
      <c r="N166" s="98"/>
    </row>
    <row r="167" ht="15.6" customHeight="1" spans="1:14">
      <c r="A167" s="97"/>
      <c r="B167" s="90">
        <v>5601050100</v>
      </c>
      <c r="C167" s="91" t="s">
        <v>259</v>
      </c>
      <c r="D167" s="92" t="s">
        <v>451</v>
      </c>
      <c r="E167" s="140">
        <v>0.39409</v>
      </c>
      <c r="F167" s="94">
        <v>0.00850615152169221</v>
      </c>
      <c r="G167" s="94"/>
      <c r="H167" s="87"/>
      <c r="I167" s="88">
        <f t="shared" si="21"/>
        <v>0</v>
      </c>
      <c r="J167" s="143"/>
      <c r="K167" s="143">
        <f t="shared" si="18"/>
        <v>0</v>
      </c>
      <c r="L167" s="179">
        <f t="shared" si="19"/>
        <v>-0.00850615152169221</v>
      </c>
      <c r="M167" s="95">
        <f t="shared" si="20"/>
        <v>0</v>
      </c>
      <c r="N167" s="98"/>
    </row>
    <row r="168" ht="15.6" customHeight="1" spans="1:14">
      <c r="A168" s="97"/>
      <c r="B168" s="90">
        <v>5601080000</v>
      </c>
      <c r="C168" s="91" t="s">
        <v>452</v>
      </c>
      <c r="D168" s="92" t="s">
        <v>453</v>
      </c>
      <c r="E168" s="140">
        <v>0</v>
      </c>
      <c r="F168" s="94">
        <v>0</v>
      </c>
      <c r="G168" s="94"/>
      <c r="H168" s="87"/>
      <c r="I168" s="88">
        <f t="shared" si="21"/>
        <v>0</v>
      </c>
      <c r="J168" s="143"/>
      <c r="K168" s="143">
        <f t="shared" si="18"/>
        <v>0</v>
      </c>
      <c r="L168" s="179">
        <f t="shared" si="19"/>
        <v>0</v>
      </c>
      <c r="M168" s="95">
        <f t="shared" si="20"/>
        <v>0</v>
      </c>
      <c r="N168" s="98"/>
    </row>
    <row r="169" ht="15.6" customHeight="1" spans="1:14">
      <c r="A169" s="97"/>
      <c r="B169" s="90">
        <v>6666020101</v>
      </c>
      <c r="C169" s="91" t="s">
        <v>267</v>
      </c>
      <c r="D169" s="92" t="s">
        <v>454</v>
      </c>
      <c r="E169" s="140">
        <v>0</v>
      </c>
      <c r="F169" s="94">
        <v>0</v>
      </c>
      <c r="G169" s="94"/>
      <c r="H169" s="87">
        <v>0.75516464632609</v>
      </c>
      <c r="I169" s="88">
        <f t="shared" si="21"/>
        <v>0.0149715433450851</v>
      </c>
      <c r="J169" s="143"/>
      <c r="K169" s="143">
        <f t="shared" si="18"/>
        <v>0</v>
      </c>
      <c r="L169" s="179">
        <f t="shared" si="19"/>
        <v>0</v>
      </c>
      <c r="M169" s="95">
        <f t="shared" si="20"/>
        <v>-0.0149715433450851</v>
      </c>
      <c r="N169" s="98"/>
    </row>
    <row r="170" ht="15.6" customHeight="1" spans="1:14">
      <c r="A170" s="97"/>
      <c r="B170" s="90">
        <v>6666021200</v>
      </c>
      <c r="C170" s="91" t="s">
        <v>455</v>
      </c>
      <c r="D170" s="92" t="s">
        <v>456</v>
      </c>
      <c r="E170" s="140">
        <v>-0.0609</v>
      </c>
      <c r="F170" s="94">
        <v>-0.00131448305633499</v>
      </c>
      <c r="G170" s="94"/>
      <c r="H170" s="87">
        <v>2.57773881136026</v>
      </c>
      <c r="I170" s="88">
        <f t="shared" si="21"/>
        <v>0.051105051771615</v>
      </c>
      <c r="J170" s="143"/>
      <c r="K170" s="143">
        <f t="shared" si="18"/>
        <v>0</v>
      </c>
      <c r="L170" s="179">
        <f t="shared" si="19"/>
        <v>0.00131448305633499</v>
      </c>
      <c r="M170" s="95">
        <f t="shared" si="20"/>
        <v>-0.051105051771615</v>
      </c>
      <c r="N170" s="98"/>
    </row>
    <row r="171" ht="15.6" customHeight="1" spans="1:14">
      <c r="A171" s="97"/>
      <c r="B171" s="90">
        <v>6666020201</v>
      </c>
      <c r="C171" s="91" t="s">
        <v>269</v>
      </c>
      <c r="D171" s="92" t="s">
        <v>457</v>
      </c>
      <c r="E171" s="140">
        <v>0.09555</v>
      </c>
      <c r="F171" s="94">
        <v>0.00206237858838765</v>
      </c>
      <c r="G171" s="94"/>
      <c r="H171" s="87"/>
      <c r="I171" s="88">
        <f t="shared" si="21"/>
        <v>0</v>
      </c>
      <c r="J171" s="143"/>
      <c r="K171" s="143">
        <f t="shared" si="18"/>
        <v>0</v>
      </c>
      <c r="L171" s="179">
        <f t="shared" si="19"/>
        <v>-0.00206237858838765</v>
      </c>
      <c r="M171" s="95">
        <f t="shared" si="20"/>
        <v>0</v>
      </c>
      <c r="N171" s="98"/>
    </row>
    <row r="172" ht="15.6" customHeight="1" spans="1:14">
      <c r="A172" s="97"/>
      <c r="B172" s="90">
        <v>6666020202</v>
      </c>
      <c r="C172" s="91" t="s">
        <v>271</v>
      </c>
      <c r="D172" s="92" t="s">
        <v>458</v>
      </c>
      <c r="E172" s="140"/>
      <c r="F172" s="94">
        <v>0</v>
      </c>
      <c r="G172" s="94"/>
      <c r="H172" s="87">
        <v>0.927895355919412</v>
      </c>
      <c r="I172" s="88">
        <f t="shared" si="21"/>
        <v>0.0183960221236997</v>
      </c>
      <c r="J172" s="143"/>
      <c r="K172" s="143">
        <f t="shared" si="18"/>
        <v>0</v>
      </c>
      <c r="L172" s="179">
        <f t="shared" si="19"/>
        <v>0</v>
      </c>
      <c r="M172" s="95">
        <f t="shared" si="20"/>
        <v>-0.0183960221236997</v>
      </c>
      <c r="N172" s="98"/>
    </row>
    <row r="173" ht="15.6" customHeight="1" spans="1:14">
      <c r="A173" s="97"/>
      <c r="B173" s="90">
        <v>6666020204</v>
      </c>
      <c r="C173" s="91" t="s">
        <v>273</v>
      </c>
      <c r="D173" s="92" t="s">
        <v>459</v>
      </c>
      <c r="E173" s="140">
        <v>0</v>
      </c>
      <c r="F173" s="94">
        <v>0</v>
      </c>
      <c r="G173" s="94"/>
      <c r="H173" s="87">
        <v>0.512751095599367</v>
      </c>
      <c r="I173" s="88">
        <f t="shared" si="21"/>
        <v>0.0101655649405108</v>
      </c>
      <c r="J173" s="143"/>
      <c r="K173" s="143">
        <f t="shared" si="18"/>
        <v>0</v>
      </c>
      <c r="L173" s="179">
        <f t="shared" si="19"/>
        <v>0</v>
      </c>
      <c r="M173" s="95">
        <f t="shared" si="20"/>
        <v>-0.0101655649405108</v>
      </c>
      <c r="N173" s="98"/>
    </row>
    <row r="174" ht="15.6" customHeight="1" spans="1:14">
      <c r="A174" s="97"/>
      <c r="B174" s="90">
        <v>6666020301</v>
      </c>
      <c r="C174" s="91" t="s">
        <v>460</v>
      </c>
      <c r="D174" s="92" t="s">
        <v>461</v>
      </c>
      <c r="E174" s="140">
        <v>0.20988</v>
      </c>
      <c r="F174" s="94">
        <v>0.00453011007986186</v>
      </c>
      <c r="G174" s="94"/>
      <c r="H174" s="87">
        <v>0.340412668003159</v>
      </c>
      <c r="I174" s="88">
        <f t="shared" si="21"/>
        <v>0.00674886336247341</v>
      </c>
      <c r="J174" s="143"/>
      <c r="K174" s="143">
        <f t="shared" si="18"/>
        <v>0</v>
      </c>
      <c r="L174" s="179">
        <f t="shared" si="19"/>
        <v>-0.00453011007986186</v>
      </c>
      <c r="M174" s="95">
        <f t="shared" si="20"/>
        <v>-0.00674886336247341</v>
      </c>
      <c r="N174" s="98"/>
    </row>
    <row r="175" ht="15.6" customHeight="1" spans="1:14">
      <c r="A175" s="97"/>
      <c r="B175" s="90">
        <v>6666020403</v>
      </c>
      <c r="C175" s="91" t="s">
        <v>282</v>
      </c>
      <c r="D175" s="92" t="s">
        <v>462</v>
      </c>
      <c r="E175" s="140"/>
      <c r="F175" s="94">
        <v>0</v>
      </c>
      <c r="G175" s="94"/>
      <c r="H175" s="87"/>
      <c r="I175" s="88">
        <f t="shared" si="21"/>
        <v>0</v>
      </c>
      <c r="J175" s="143"/>
      <c r="K175" s="143">
        <f t="shared" si="18"/>
        <v>0</v>
      </c>
      <c r="L175" s="179">
        <f t="shared" si="19"/>
        <v>0</v>
      </c>
      <c r="M175" s="95">
        <f t="shared" si="20"/>
        <v>0</v>
      </c>
      <c r="N175" s="98"/>
    </row>
    <row r="176" ht="15.6" customHeight="1" spans="1:14">
      <c r="A176" s="97"/>
      <c r="B176" s="90">
        <v>6666020504</v>
      </c>
      <c r="C176" s="91" t="s">
        <v>288</v>
      </c>
      <c r="D176" s="92" t="s">
        <v>463</v>
      </c>
      <c r="E176" s="140"/>
      <c r="F176" s="94">
        <v>0</v>
      </c>
      <c r="G176" s="94"/>
      <c r="H176" s="87"/>
      <c r="I176" s="88">
        <f t="shared" si="21"/>
        <v>0</v>
      </c>
      <c r="J176" s="143"/>
      <c r="K176" s="143">
        <f t="shared" si="18"/>
        <v>0</v>
      </c>
      <c r="L176" s="179">
        <f t="shared" si="19"/>
        <v>0</v>
      </c>
      <c r="M176" s="95">
        <f t="shared" si="20"/>
        <v>0</v>
      </c>
      <c r="N176" s="98"/>
    </row>
    <row r="177" ht="15.6" customHeight="1" spans="1:14">
      <c r="A177" s="97"/>
      <c r="B177" s="90">
        <v>6666020508</v>
      </c>
      <c r="C177" s="91" t="s">
        <v>290</v>
      </c>
      <c r="D177" s="92" t="s">
        <v>464</v>
      </c>
      <c r="E177" s="140">
        <v>0.00769</v>
      </c>
      <c r="F177" s="94">
        <v>0.000165983164256421</v>
      </c>
      <c r="G177" s="94"/>
      <c r="H177" s="87">
        <v>0.0209630038727285</v>
      </c>
      <c r="I177" s="88">
        <f t="shared" si="21"/>
        <v>0.000415602773051715</v>
      </c>
      <c r="J177" s="143"/>
      <c r="K177" s="143">
        <f t="shared" si="18"/>
        <v>0</v>
      </c>
      <c r="L177" s="179">
        <f t="shared" si="19"/>
        <v>-0.000165983164256421</v>
      </c>
      <c r="M177" s="95">
        <f t="shared" si="20"/>
        <v>-0.000415602773051715</v>
      </c>
      <c r="N177" s="98"/>
    </row>
    <row r="178" ht="15.6" customHeight="1" spans="1:14">
      <c r="A178" s="97"/>
      <c r="B178" s="90">
        <v>6666020601</v>
      </c>
      <c r="C178" s="91" t="s">
        <v>465</v>
      </c>
      <c r="D178" s="92" t="s">
        <v>466</v>
      </c>
      <c r="E178" s="140">
        <v>0.00736</v>
      </c>
      <c r="F178" s="94">
        <v>0.000158860349665444</v>
      </c>
      <c r="G178" s="94"/>
      <c r="H178" s="87">
        <v>0.760758238274319</v>
      </c>
      <c r="I178" s="88">
        <f t="shared" si="21"/>
        <v>0.0150824392996495</v>
      </c>
      <c r="J178" s="143">
        <v>0</v>
      </c>
      <c r="K178" s="143">
        <f t="shared" si="18"/>
        <v>0</v>
      </c>
      <c r="L178" s="179">
        <f t="shared" si="19"/>
        <v>-0.000158860349665444</v>
      </c>
      <c r="M178" s="95">
        <f t="shared" si="20"/>
        <v>-0.0150824392996495</v>
      </c>
      <c r="N178" s="98"/>
    </row>
    <row r="179" ht="15.6" customHeight="1" spans="1:14">
      <c r="A179" s="97"/>
      <c r="B179" s="90">
        <v>6666020701</v>
      </c>
      <c r="C179" s="91" t="s">
        <v>294</v>
      </c>
      <c r="D179" s="92" t="s">
        <v>467</v>
      </c>
      <c r="E179" s="140">
        <v>33.49304</v>
      </c>
      <c r="F179" s="94">
        <v>0.72292337578243</v>
      </c>
      <c r="G179" s="94"/>
      <c r="H179" s="87">
        <v>19.2312766666667</v>
      </c>
      <c r="I179" s="88">
        <f t="shared" si="21"/>
        <v>0.381270354216231</v>
      </c>
      <c r="J179" s="143"/>
      <c r="K179" s="143">
        <f t="shared" si="18"/>
        <v>0</v>
      </c>
      <c r="L179" s="179">
        <f t="shared" si="19"/>
        <v>-0.72292337578243</v>
      </c>
      <c r="M179" s="95">
        <f t="shared" si="20"/>
        <v>-0.381270354216231</v>
      </c>
      <c r="N179" s="98"/>
    </row>
    <row r="180" ht="15.6" customHeight="1" spans="1:14">
      <c r="A180" s="97"/>
      <c r="B180" s="90">
        <v>6666020801</v>
      </c>
      <c r="C180" s="91" t="s">
        <v>468</v>
      </c>
      <c r="D180" s="92" t="s">
        <v>469</v>
      </c>
      <c r="E180" s="140">
        <v>0.05885</v>
      </c>
      <c r="F180" s="94">
        <v>0.00127023526872437</v>
      </c>
      <c r="G180" s="94"/>
      <c r="H180" s="87">
        <v>0.922416666666667</v>
      </c>
      <c r="I180" s="88">
        <f t="shared" si="21"/>
        <v>0.0182874041765794</v>
      </c>
      <c r="J180" s="143"/>
      <c r="K180" s="143">
        <f t="shared" si="18"/>
        <v>0</v>
      </c>
      <c r="L180" s="179">
        <f t="shared" si="19"/>
        <v>-0.00127023526872437</v>
      </c>
      <c r="M180" s="95">
        <f t="shared" si="20"/>
        <v>-0.0182874041765794</v>
      </c>
      <c r="N180" s="98"/>
    </row>
    <row r="181" ht="15.6" customHeight="1" spans="1:14">
      <c r="A181" s="97"/>
      <c r="B181" s="90">
        <v>6666020803</v>
      </c>
      <c r="C181" s="91" t="s">
        <v>298</v>
      </c>
      <c r="D181" s="92" t="s">
        <v>470</v>
      </c>
      <c r="E181" s="140">
        <v>0</v>
      </c>
      <c r="F181" s="94">
        <v>0</v>
      </c>
      <c r="G181" s="94"/>
      <c r="H181" s="87"/>
      <c r="I181" s="88">
        <f t="shared" si="21"/>
        <v>0</v>
      </c>
      <c r="J181" s="143"/>
      <c r="K181" s="143">
        <f t="shared" si="18"/>
        <v>0</v>
      </c>
      <c r="L181" s="179">
        <f t="shared" si="19"/>
        <v>0</v>
      </c>
      <c r="M181" s="95">
        <f t="shared" si="20"/>
        <v>0</v>
      </c>
      <c r="N181" s="98"/>
    </row>
    <row r="182" ht="15.6" customHeight="1" spans="1:14">
      <c r="A182" s="97"/>
      <c r="B182" s="90">
        <v>6666021100</v>
      </c>
      <c r="C182" s="91" t="s">
        <v>300</v>
      </c>
      <c r="D182" s="92" t="s">
        <v>471</v>
      </c>
      <c r="E182" s="140">
        <v>0.58108</v>
      </c>
      <c r="F182" s="94">
        <v>0.0125421972803799</v>
      </c>
      <c r="G182" s="94"/>
      <c r="H182" s="87">
        <v>1.05636796135884</v>
      </c>
      <c r="I182" s="88">
        <f t="shared" si="21"/>
        <v>0.020943060296567</v>
      </c>
      <c r="J182" s="143"/>
      <c r="K182" s="143">
        <f t="shared" si="18"/>
        <v>0</v>
      </c>
      <c r="L182" s="179">
        <f t="shared" si="19"/>
        <v>-0.0125421972803799</v>
      </c>
      <c r="M182" s="95">
        <f t="shared" si="20"/>
        <v>-0.020943060296567</v>
      </c>
      <c r="N182" s="98"/>
    </row>
    <row r="183" ht="15.6" customHeight="1" spans="1:14">
      <c r="A183" s="97"/>
      <c r="B183" s="90">
        <v>6666021102</v>
      </c>
      <c r="C183" s="91" t="s">
        <v>472</v>
      </c>
      <c r="D183" s="92" t="s">
        <v>473</v>
      </c>
      <c r="E183" s="140">
        <v>4.14051</v>
      </c>
      <c r="F183" s="94">
        <v>0.0893699546729981</v>
      </c>
      <c r="G183" s="94"/>
      <c r="H183" s="87">
        <v>2.84986521069777</v>
      </c>
      <c r="I183" s="88">
        <f t="shared" si="21"/>
        <v>0.0565001033048725</v>
      </c>
      <c r="J183" s="143"/>
      <c r="K183" s="143">
        <f t="shared" si="18"/>
        <v>0</v>
      </c>
      <c r="L183" s="179">
        <f t="shared" si="19"/>
        <v>-0.0893699546729981</v>
      </c>
      <c r="M183" s="95">
        <f t="shared" si="20"/>
        <v>-0.0565001033048725</v>
      </c>
      <c r="N183" s="98"/>
    </row>
    <row r="184" ht="15.6" customHeight="1" spans="1:14">
      <c r="A184" s="97"/>
      <c r="B184" s="90">
        <v>6666021104</v>
      </c>
      <c r="C184" s="91" t="s">
        <v>302</v>
      </c>
      <c r="D184" s="92" t="s">
        <v>474</v>
      </c>
      <c r="E184" s="140"/>
      <c r="F184" s="94">
        <v>0</v>
      </c>
      <c r="G184" s="94"/>
      <c r="H184" s="87">
        <v>0.540986994865496</v>
      </c>
      <c r="I184" s="88">
        <f t="shared" si="21"/>
        <v>0.0107253567578409</v>
      </c>
      <c r="J184" s="143"/>
      <c r="K184" s="143">
        <f t="shared" si="18"/>
        <v>0</v>
      </c>
      <c r="L184" s="179">
        <f t="shared" si="19"/>
        <v>0</v>
      </c>
      <c r="M184" s="95">
        <f t="shared" si="20"/>
        <v>-0.0107253567578409</v>
      </c>
      <c r="N184" s="98"/>
    </row>
    <row r="185" ht="15.6" customHeight="1" spans="1:14">
      <c r="A185" s="97"/>
      <c r="B185" s="90">
        <v>6666021103</v>
      </c>
      <c r="C185" s="91" t="s">
        <v>475</v>
      </c>
      <c r="D185" s="92" t="s">
        <v>476</v>
      </c>
      <c r="E185" s="140">
        <v>2.74495</v>
      </c>
      <c r="F185" s="94">
        <v>0.0592477876106195</v>
      </c>
      <c r="G185" s="94"/>
      <c r="H185" s="87">
        <v>3.67652257410532</v>
      </c>
      <c r="I185" s="88">
        <f t="shared" si="21"/>
        <v>0.0728890280353949</v>
      </c>
      <c r="J185" s="143"/>
      <c r="K185" s="143">
        <f t="shared" si="18"/>
        <v>0</v>
      </c>
      <c r="L185" s="179">
        <f t="shared" si="19"/>
        <v>-0.0592477876106195</v>
      </c>
      <c r="M185" s="95">
        <f t="shared" si="20"/>
        <v>-0.0728890280353949</v>
      </c>
      <c r="N185" s="98"/>
    </row>
    <row r="186" ht="15.6" customHeight="1" spans="1:14">
      <c r="A186" s="97"/>
      <c r="B186" s="90">
        <v>6666021300</v>
      </c>
      <c r="C186" s="91" t="s">
        <v>477</v>
      </c>
      <c r="D186" s="92" t="s">
        <v>478</v>
      </c>
      <c r="E186" s="140">
        <v>0.0342</v>
      </c>
      <c r="F186" s="94">
        <v>0.000738182603064969</v>
      </c>
      <c r="G186" s="94"/>
      <c r="H186" s="87">
        <v>3.5101284159639</v>
      </c>
      <c r="I186" s="88">
        <f t="shared" si="21"/>
        <v>0.0695901747812034</v>
      </c>
      <c r="J186" s="143"/>
      <c r="K186" s="143">
        <f t="shared" si="18"/>
        <v>0</v>
      </c>
      <c r="L186" s="179">
        <f t="shared" si="19"/>
        <v>-0.000738182603064969</v>
      </c>
      <c r="M186" s="95">
        <f t="shared" si="20"/>
        <v>-0.0695901747812034</v>
      </c>
      <c r="N186" s="98"/>
    </row>
    <row r="187" ht="15.6" customHeight="1" spans="1:14">
      <c r="A187" s="97"/>
      <c r="B187" s="90">
        <v>6666021902</v>
      </c>
      <c r="C187" s="91" t="s">
        <v>304</v>
      </c>
      <c r="D187" s="92" t="s">
        <v>479</v>
      </c>
      <c r="E187" s="140">
        <v>0.16512</v>
      </c>
      <c r="F187" s="94">
        <v>0.0035639974098856</v>
      </c>
      <c r="G187" s="94"/>
      <c r="H187" s="87">
        <v>4.01548077357898</v>
      </c>
      <c r="I187" s="88">
        <f t="shared" si="21"/>
        <v>0.0796090557807093</v>
      </c>
      <c r="J187" s="143"/>
      <c r="K187" s="143">
        <f t="shared" si="18"/>
        <v>0</v>
      </c>
      <c r="L187" s="179">
        <f t="shared" si="19"/>
        <v>-0.0035639974098856</v>
      </c>
      <c r="M187" s="95">
        <f t="shared" si="20"/>
        <v>-0.0796090557807093</v>
      </c>
      <c r="N187" s="98"/>
    </row>
    <row r="188" ht="15.6" customHeight="1" spans="1:14">
      <c r="A188" s="97"/>
      <c r="B188" s="90">
        <v>6666022100</v>
      </c>
      <c r="C188" s="91" t="s">
        <v>306</v>
      </c>
      <c r="D188" s="92" t="s">
        <v>480</v>
      </c>
      <c r="E188" s="140">
        <v>5.01129</v>
      </c>
      <c r="F188" s="94">
        <v>0.108165119792791</v>
      </c>
      <c r="G188" s="94"/>
      <c r="H188" s="87">
        <v>0.544287023617356</v>
      </c>
      <c r="I188" s="88">
        <f t="shared" si="21"/>
        <v>0.0107907815943171</v>
      </c>
      <c r="J188" s="143"/>
      <c r="K188" s="143">
        <f t="shared" si="18"/>
        <v>0</v>
      </c>
      <c r="L188" s="179">
        <f t="shared" si="19"/>
        <v>-0.108165119792791</v>
      </c>
      <c r="M188" s="95">
        <f t="shared" si="20"/>
        <v>-0.0107907815943171</v>
      </c>
      <c r="N188" s="98"/>
    </row>
    <row r="189" ht="15.6" customHeight="1" spans="1:14">
      <c r="A189" s="97"/>
      <c r="B189" s="90">
        <v>6666022300</v>
      </c>
      <c r="C189" s="91" t="s">
        <v>308</v>
      </c>
      <c r="D189" s="92" t="s">
        <v>481</v>
      </c>
      <c r="E189" s="140">
        <v>0.11201</v>
      </c>
      <c r="F189" s="94">
        <v>0.00241765594647097</v>
      </c>
      <c r="G189" s="94"/>
      <c r="H189" s="87">
        <v>6.86499235104439</v>
      </c>
      <c r="I189" s="88">
        <f t="shared" si="21"/>
        <v>0.136102148117454</v>
      </c>
      <c r="J189" s="143"/>
      <c r="K189" s="143">
        <f t="shared" si="18"/>
        <v>0</v>
      </c>
      <c r="L189" s="179">
        <f t="shared" si="19"/>
        <v>-0.00241765594647097</v>
      </c>
      <c r="M189" s="95">
        <f t="shared" si="20"/>
        <v>-0.136102148117454</v>
      </c>
      <c r="N189" s="98"/>
    </row>
    <row r="190" ht="15.6" customHeight="1" spans="1:14">
      <c r="A190" s="97"/>
      <c r="B190" s="90">
        <v>6666029900</v>
      </c>
      <c r="C190" s="91" t="s">
        <v>312</v>
      </c>
      <c r="D190" s="92" t="s">
        <v>482</v>
      </c>
      <c r="E190" s="140">
        <v>0</v>
      </c>
      <c r="F190" s="94">
        <v>0</v>
      </c>
      <c r="G190" s="94"/>
      <c r="H190" s="87"/>
      <c r="I190" s="88">
        <f t="shared" si="21"/>
        <v>0</v>
      </c>
      <c r="J190" s="143"/>
      <c r="K190" s="143">
        <f t="shared" si="18"/>
        <v>0</v>
      </c>
      <c r="L190" s="179">
        <f t="shared" si="19"/>
        <v>0</v>
      </c>
      <c r="M190" s="95">
        <f t="shared" si="20"/>
        <v>0</v>
      </c>
      <c r="N190" s="98"/>
    </row>
    <row r="191" ht="15.6" customHeight="1" spans="1:14">
      <c r="A191" s="97"/>
      <c r="B191" s="90">
        <v>6666029997</v>
      </c>
      <c r="C191" s="91" t="s">
        <v>315</v>
      </c>
      <c r="D191" s="92" t="s">
        <v>483</v>
      </c>
      <c r="E191" s="140"/>
      <c r="F191" s="94">
        <v>0</v>
      </c>
      <c r="G191" s="94"/>
      <c r="H191" s="87"/>
      <c r="I191" s="88">
        <f t="shared" si="21"/>
        <v>0</v>
      </c>
      <c r="J191" s="143"/>
      <c r="K191" s="143">
        <f t="shared" si="18"/>
        <v>0</v>
      </c>
      <c r="L191" s="179">
        <f t="shared" si="19"/>
        <v>0</v>
      </c>
      <c r="M191" s="95">
        <f t="shared" si="20"/>
        <v>0</v>
      </c>
      <c r="N191" s="98"/>
    </row>
    <row r="192" ht="15.6" customHeight="1" spans="1:14">
      <c r="A192" s="97"/>
      <c r="B192" s="90">
        <v>6666031100</v>
      </c>
      <c r="C192" s="91" t="s">
        <v>484</v>
      </c>
      <c r="D192" s="92" t="s">
        <v>485</v>
      </c>
      <c r="E192" s="140">
        <v>0.00652</v>
      </c>
      <c r="F192" s="94">
        <v>0.000140729548888409</v>
      </c>
      <c r="G192" s="94"/>
      <c r="H192" s="87"/>
      <c r="I192" s="88">
        <f t="shared" si="21"/>
        <v>0</v>
      </c>
      <c r="J192" s="143"/>
      <c r="K192" s="143">
        <f t="shared" si="18"/>
        <v>0</v>
      </c>
      <c r="L192" s="179">
        <f t="shared" si="19"/>
        <v>-0.000140729548888409</v>
      </c>
      <c r="M192" s="95">
        <f t="shared" si="20"/>
        <v>0</v>
      </c>
      <c r="N192" s="98"/>
    </row>
    <row r="193" ht="15.6" customHeight="1" spans="1:14">
      <c r="A193" s="97"/>
      <c r="B193" s="90">
        <v>6666050107</v>
      </c>
      <c r="C193" s="91" t="s">
        <v>321</v>
      </c>
      <c r="D193" s="92" t="s">
        <v>486</v>
      </c>
      <c r="E193" s="140"/>
      <c r="F193" s="94">
        <v>0</v>
      </c>
      <c r="G193" s="94"/>
      <c r="H193" s="87"/>
      <c r="I193" s="88">
        <f t="shared" si="21"/>
        <v>0</v>
      </c>
      <c r="J193" s="143"/>
      <c r="K193" s="143">
        <f t="shared" si="18"/>
        <v>0</v>
      </c>
      <c r="L193" s="179">
        <f t="shared" si="19"/>
        <v>0</v>
      </c>
      <c r="M193" s="95">
        <f t="shared" si="20"/>
        <v>0</v>
      </c>
      <c r="N193" s="98"/>
    </row>
    <row r="194" ht="15.6" customHeight="1" spans="1:14">
      <c r="A194" s="97"/>
      <c r="B194" s="90">
        <v>6666079999</v>
      </c>
      <c r="C194" s="91" t="s">
        <v>487</v>
      </c>
      <c r="D194" s="92" t="s">
        <v>488</v>
      </c>
      <c r="E194" s="140">
        <v>100.0265</v>
      </c>
      <c r="F194" s="94">
        <v>2.1590006475286</v>
      </c>
      <c r="G194" s="94"/>
      <c r="H194" s="87">
        <v>90.6972225</v>
      </c>
      <c r="I194" s="88">
        <f t="shared" si="21"/>
        <v>1.7981209853291</v>
      </c>
      <c r="J194" s="143"/>
      <c r="K194" s="143">
        <f t="shared" si="18"/>
        <v>0</v>
      </c>
      <c r="L194" s="179">
        <f t="shared" si="19"/>
        <v>-2.1590006475286</v>
      </c>
      <c r="M194" s="95">
        <f t="shared" si="20"/>
        <v>-1.7981209853291</v>
      </c>
      <c r="N194" s="98"/>
    </row>
    <row r="195" ht="15.6" customHeight="1" spans="1:14">
      <c r="A195" s="97"/>
      <c r="B195" s="90">
        <v>6666090100</v>
      </c>
      <c r="C195" s="91" t="s">
        <v>489</v>
      </c>
      <c r="D195" s="92" t="s">
        <v>490</v>
      </c>
      <c r="E195" s="140"/>
      <c r="F195" s="94">
        <v>0</v>
      </c>
      <c r="G195" s="94"/>
      <c r="H195" s="87"/>
      <c r="I195" s="88">
        <f t="shared" si="21"/>
        <v>0</v>
      </c>
      <c r="J195" s="143"/>
      <c r="K195" s="143">
        <f t="shared" si="18"/>
        <v>0</v>
      </c>
      <c r="L195" s="179">
        <f t="shared" si="19"/>
        <v>0</v>
      </c>
      <c r="M195" s="95">
        <f t="shared" si="20"/>
        <v>0</v>
      </c>
      <c r="N195" s="98"/>
    </row>
    <row r="196" ht="15.6" customHeight="1" spans="1:14">
      <c r="A196" s="97"/>
      <c r="B196" s="90">
        <v>6666093800</v>
      </c>
      <c r="C196" s="91" t="s">
        <v>491</v>
      </c>
      <c r="D196" s="92" t="s">
        <v>492</v>
      </c>
      <c r="E196" s="140">
        <v>0.06441</v>
      </c>
      <c r="F196" s="94">
        <v>0.00139024390243902</v>
      </c>
      <c r="G196" s="94"/>
      <c r="H196" s="87"/>
      <c r="I196" s="88">
        <f t="shared" si="21"/>
        <v>0</v>
      </c>
      <c r="J196" s="143"/>
      <c r="K196" s="143">
        <f t="shared" si="18"/>
        <v>0</v>
      </c>
      <c r="L196" s="179">
        <f t="shared" si="19"/>
        <v>-0.00139024390243902</v>
      </c>
      <c r="M196" s="95">
        <f t="shared" si="20"/>
        <v>0</v>
      </c>
      <c r="N196" s="98"/>
    </row>
    <row r="197" ht="15.6" customHeight="1" spans="1:14">
      <c r="A197" s="97"/>
      <c r="B197" s="90">
        <v>6666021400</v>
      </c>
      <c r="C197" s="91" t="s">
        <v>493</v>
      </c>
      <c r="D197" s="92" t="s">
        <v>494</v>
      </c>
      <c r="E197" s="140"/>
      <c r="F197" s="94">
        <v>0</v>
      </c>
      <c r="G197" s="94"/>
      <c r="H197" s="87">
        <v>0.645917944967594</v>
      </c>
      <c r="I197" s="88">
        <f t="shared" si="21"/>
        <v>0.0128056690120459</v>
      </c>
      <c r="J197" s="143">
        <v>0</v>
      </c>
      <c r="K197" s="143">
        <f t="shared" si="18"/>
        <v>0</v>
      </c>
      <c r="L197" s="179">
        <f t="shared" si="19"/>
        <v>0</v>
      </c>
      <c r="M197" s="95">
        <f t="shared" si="20"/>
        <v>-0.0128056690120459</v>
      </c>
      <c r="N197" s="98"/>
    </row>
    <row r="198" ht="16.2" customHeight="1" spans="1:14">
      <c r="A198" s="49"/>
      <c r="B198" s="245" t="s">
        <v>495</v>
      </c>
      <c r="C198" s="246" t="s">
        <v>336</v>
      </c>
      <c r="D198" s="247" t="s">
        <v>496</v>
      </c>
      <c r="E198" s="258">
        <v>204.58194</v>
      </c>
      <c r="F198" s="249">
        <v>4.41575523418951</v>
      </c>
      <c r="G198" s="249"/>
      <c r="H198" s="248">
        <v>148.628463652522</v>
      </c>
      <c r="I198" s="250">
        <f t="shared" si="21"/>
        <v>2.94663885116023</v>
      </c>
      <c r="J198" s="259">
        <f>SUM(J160:J197)</f>
        <v>0</v>
      </c>
      <c r="K198" s="259">
        <f t="shared" si="18"/>
        <v>0</v>
      </c>
      <c r="L198" s="281">
        <f t="shared" si="19"/>
        <v>-4.41575523418951</v>
      </c>
      <c r="M198" s="259">
        <f>SUM(M160:M197)</f>
        <v>-2.94663885116023</v>
      </c>
      <c r="N198" s="252"/>
    </row>
    <row r="199" ht="15.6" customHeight="1" spans="1:14">
      <c r="A199" s="139" t="s">
        <v>335</v>
      </c>
      <c r="B199" s="90">
        <v>5102040000</v>
      </c>
      <c r="C199" s="90" t="s">
        <v>340</v>
      </c>
      <c r="D199" s="148" t="s">
        <v>497</v>
      </c>
      <c r="E199" s="140">
        <v>-0.18253</v>
      </c>
      <c r="F199" s="94">
        <v>-0.00393977984027628</v>
      </c>
      <c r="G199" s="94"/>
      <c r="H199" s="87"/>
      <c r="I199" s="88">
        <f t="shared" si="21"/>
        <v>0</v>
      </c>
      <c r="J199" s="143"/>
      <c r="K199" s="143">
        <f t="shared" si="18"/>
        <v>0</v>
      </c>
      <c r="L199" s="179">
        <f t="shared" si="19"/>
        <v>0.00393977984027628</v>
      </c>
      <c r="M199" s="95">
        <f>K199-I199</f>
        <v>0</v>
      </c>
      <c r="N199" s="98"/>
    </row>
    <row r="200" ht="16.2" customHeight="1" spans="1:14">
      <c r="A200" s="49"/>
      <c r="B200" s="245" t="s">
        <v>498</v>
      </c>
      <c r="C200" s="246" t="s">
        <v>346</v>
      </c>
      <c r="D200" s="247" t="s">
        <v>499</v>
      </c>
      <c r="E200" s="258">
        <v>-0.18253</v>
      </c>
      <c r="F200" s="249">
        <v>-0.00393977984027628</v>
      </c>
      <c r="G200" s="249"/>
      <c r="H200" s="248">
        <v>0</v>
      </c>
      <c r="I200" s="250">
        <f t="shared" si="21"/>
        <v>0</v>
      </c>
      <c r="J200" s="259">
        <f>SUM(J199)</f>
        <v>0</v>
      </c>
      <c r="K200" s="259">
        <f t="shared" si="18"/>
        <v>0</v>
      </c>
      <c r="L200" s="281">
        <f t="shared" si="19"/>
        <v>0.00393977984027628</v>
      </c>
      <c r="M200" s="259">
        <f>SUM(M199)</f>
        <v>0</v>
      </c>
      <c r="N200" s="252"/>
    </row>
    <row r="201" ht="15.6" customHeight="1" spans="1:14">
      <c r="A201" s="139" t="s">
        <v>364</v>
      </c>
      <c r="B201" s="90">
        <v>6666021600</v>
      </c>
      <c r="C201" s="90" t="s">
        <v>367</v>
      </c>
      <c r="D201" s="148" t="s">
        <v>368</v>
      </c>
      <c r="E201" s="140">
        <v>2.23764</v>
      </c>
      <c r="F201" s="94">
        <v>0.0482978631556227</v>
      </c>
      <c r="G201" s="94"/>
      <c r="H201" s="87">
        <v>1.36259525172735</v>
      </c>
      <c r="I201" s="88">
        <f t="shared" si="21"/>
        <v>0.0270141802483614</v>
      </c>
      <c r="J201" s="143"/>
      <c r="K201" s="143">
        <f t="shared" si="18"/>
        <v>0</v>
      </c>
      <c r="L201" s="179">
        <f t="shared" si="19"/>
        <v>-0.0482978631556227</v>
      </c>
      <c r="M201" s="95">
        <f>K201-I201</f>
        <v>-0.0270141802483614</v>
      </c>
      <c r="N201" s="98"/>
    </row>
    <row r="202" ht="15.6" customHeight="1" spans="1:14">
      <c r="A202" s="97"/>
      <c r="B202" s="90">
        <v>6666021604</v>
      </c>
      <c r="C202" s="90" t="s">
        <v>369</v>
      </c>
      <c r="D202" s="148" t="s">
        <v>500</v>
      </c>
      <c r="E202" s="140"/>
      <c r="F202" s="94">
        <v>0</v>
      </c>
      <c r="G202" s="94"/>
      <c r="H202" s="87"/>
      <c r="I202" s="88">
        <f t="shared" si="21"/>
        <v>0</v>
      </c>
      <c r="J202" s="143"/>
      <c r="K202" s="143">
        <f t="shared" si="18"/>
        <v>0</v>
      </c>
      <c r="L202" s="179">
        <f t="shared" si="19"/>
        <v>0</v>
      </c>
      <c r="M202" s="95">
        <f>K202-I202</f>
        <v>0</v>
      </c>
      <c r="N202" s="98"/>
    </row>
    <row r="203" ht="16.2" customHeight="1" spans="1:14">
      <c r="A203" s="49"/>
      <c r="B203" s="245" t="s">
        <v>498</v>
      </c>
      <c r="C203" s="246" t="s">
        <v>371</v>
      </c>
      <c r="D203" s="247" t="s">
        <v>501</v>
      </c>
      <c r="E203" s="258">
        <v>2.23764</v>
      </c>
      <c r="F203" s="249">
        <v>0.0482978631556227</v>
      </c>
      <c r="G203" s="249"/>
      <c r="H203" s="248">
        <v>1.36259525172735</v>
      </c>
      <c r="I203" s="250">
        <f t="shared" si="21"/>
        <v>0.0270141802483614</v>
      </c>
      <c r="J203" s="259">
        <f>SUM(J201:J202)</f>
        <v>0</v>
      </c>
      <c r="K203" s="259">
        <f t="shared" si="18"/>
        <v>0</v>
      </c>
      <c r="L203" s="281">
        <f t="shared" si="19"/>
        <v>-0.0482978631556227</v>
      </c>
      <c r="M203" s="259">
        <f>SUM(M201:M202)</f>
        <v>-0.0270141802483614</v>
      </c>
      <c r="N203" s="252"/>
    </row>
    <row r="204" ht="15.6" customHeight="1" spans="1:14">
      <c r="A204" s="139" t="s">
        <v>146</v>
      </c>
      <c r="B204" s="90">
        <v>6666010012</v>
      </c>
      <c r="C204" s="90" t="s">
        <v>382</v>
      </c>
      <c r="D204" s="148" t="s">
        <v>502</v>
      </c>
      <c r="E204" s="140">
        <v>0.01948</v>
      </c>
      <c r="F204" s="94">
        <v>0.000420461903734082</v>
      </c>
      <c r="G204" s="94"/>
      <c r="H204" s="87"/>
      <c r="I204" s="88">
        <f t="shared" si="21"/>
        <v>0</v>
      </c>
      <c r="J204" s="143"/>
      <c r="K204" s="143">
        <f t="shared" si="18"/>
        <v>0</v>
      </c>
      <c r="L204" s="179">
        <f t="shared" si="19"/>
        <v>-0.000420461903734082</v>
      </c>
      <c r="M204" s="95">
        <f>K204-I204</f>
        <v>0</v>
      </c>
      <c r="N204" s="98"/>
    </row>
    <row r="205" ht="15.6" customHeight="1" spans="1:14">
      <c r="A205" s="97"/>
      <c r="B205" s="90">
        <v>6666010102</v>
      </c>
      <c r="C205" s="90" t="s">
        <v>503</v>
      </c>
      <c r="D205" s="148" t="s">
        <v>504</v>
      </c>
      <c r="E205" s="140">
        <v>0.10595</v>
      </c>
      <c r="F205" s="94">
        <v>0.00228685516943665</v>
      </c>
      <c r="G205" s="94"/>
      <c r="H205" s="87"/>
      <c r="I205" s="88">
        <f t="shared" si="21"/>
        <v>0</v>
      </c>
      <c r="J205" s="143"/>
      <c r="K205" s="143">
        <f t="shared" si="18"/>
        <v>0</v>
      </c>
      <c r="L205" s="179">
        <f t="shared" si="19"/>
        <v>-0.00228685516943665</v>
      </c>
      <c r="M205" s="95">
        <f>K205-I205</f>
        <v>0</v>
      </c>
      <c r="N205" s="98"/>
    </row>
    <row r="206" ht="16.2" customHeight="1" spans="1:14">
      <c r="A206" s="49"/>
      <c r="B206" s="245" t="s">
        <v>505</v>
      </c>
      <c r="C206" s="246" t="s">
        <v>390</v>
      </c>
      <c r="D206" s="247" t="s">
        <v>506</v>
      </c>
      <c r="E206" s="258">
        <v>0.12543</v>
      </c>
      <c r="F206" s="249">
        <v>0.00270731707317073</v>
      </c>
      <c r="G206" s="249"/>
      <c r="H206" s="248">
        <v>0</v>
      </c>
      <c r="I206" s="250">
        <f t="shared" si="21"/>
        <v>0</v>
      </c>
      <c r="J206" s="259">
        <f>SUM(J204:J205)</f>
        <v>0</v>
      </c>
      <c r="K206" s="259">
        <f t="shared" si="18"/>
        <v>0</v>
      </c>
      <c r="L206" s="281">
        <f t="shared" si="19"/>
        <v>-0.00270731707317073</v>
      </c>
      <c r="M206" s="259">
        <f>SUM(M204:M205)</f>
        <v>0</v>
      </c>
      <c r="N206" s="252"/>
    </row>
    <row r="207" ht="15.6" customHeight="1" spans="1:14">
      <c r="A207" s="139" t="s">
        <v>507</v>
      </c>
      <c r="B207" s="90">
        <v>6666010196</v>
      </c>
      <c r="C207" s="90" t="s">
        <v>392</v>
      </c>
      <c r="D207" s="148" t="s">
        <v>508</v>
      </c>
      <c r="E207" s="140">
        <v>1.45012</v>
      </c>
      <c r="F207" s="94">
        <v>0.0312998057414203</v>
      </c>
      <c r="G207" s="94"/>
      <c r="H207" s="87"/>
      <c r="I207" s="88">
        <f t="shared" si="21"/>
        <v>0</v>
      </c>
      <c r="J207" s="143"/>
      <c r="K207" s="143">
        <f t="shared" si="18"/>
        <v>0</v>
      </c>
      <c r="L207" s="179">
        <f t="shared" si="19"/>
        <v>-0.0312998057414203</v>
      </c>
      <c r="M207" s="95">
        <f>K207-I207</f>
        <v>0</v>
      </c>
      <c r="N207" s="98"/>
    </row>
    <row r="208" ht="15.6" customHeight="1" spans="1:14">
      <c r="A208" s="97"/>
      <c r="B208" s="90">
        <v>6666010101</v>
      </c>
      <c r="C208" s="90" t="s">
        <v>394</v>
      </c>
      <c r="D208" s="148" t="s">
        <v>510</v>
      </c>
      <c r="E208" s="140">
        <v>9.65256</v>
      </c>
      <c r="F208" s="94">
        <v>0.208343621843298</v>
      </c>
      <c r="G208" s="94"/>
      <c r="H208" s="87">
        <v>37.0658333333333</v>
      </c>
      <c r="I208" s="88">
        <f t="shared" si="21"/>
        <v>0.734849986782976</v>
      </c>
      <c r="J208" s="143"/>
      <c r="K208" s="143">
        <f t="shared" si="18"/>
        <v>0</v>
      </c>
      <c r="L208" s="179">
        <f t="shared" si="19"/>
        <v>-0.208343621843298</v>
      </c>
      <c r="M208" s="95">
        <f>K208-I208</f>
        <v>-0.734849986782976</v>
      </c>
      <c r="N208" s="50"/>
    </row>
    <row r="209" ht="15.6" customHeight="1" spans="1:18">
      <c r="A209" s="97"/>
      <c r="B209" s="90">
        <v>6666010199</v>
      </c>
      <c r="C209" s="90" t="s">
        <v>396</v>
      </c>
      <c r="D209" s="148" t="s">
        <v>511</v>
      </c>
      <c r="E209" s="140">
        <v>0.52391</v>
      </c>
      <c r="F209" s="94">
        <v>0.0113082236132096</v>
      </c>
      <c r="G209" s="94"/>
      <c r="H209" s="87"/>
      <c r="I209" s="88">
        <f t="shared" si="21"/>
        <v>0</v>
      </c>
      <c r="J209" s="143"/>
      <c r="K209" s="143">
        <f t="shared" si="18"/>
        <v>0</v>
      </c>
      <c r="L209" s="179">
        <f t="shared" si="19"/>
        <v>-0.0113082236132096</v>
      </c>
      <c r="M209" s="95">
        <f>K209-I209</f>
        <v>0</v>
      </c>
      <c r="N209" s="98"/>
    </row>
    <row r="210" ht="15.6" customHeight="1" spans="1:18">
      <c r="A210" s="97"/>
      <c r="B210" s="90">
        <v>6666010207</v>
      </c>
      <c r="C210" s="90" t="s">
        <v>400</v>
      </c>
      <c r="D210" s="148" t="s">
        <v>512</v>
      </c>
      <c r="E210" s="140">
        <v>0.16841</v>
      </c>
      <c r="F210" s="94">
        <v>0.00363500971292899</v>
      </c>
      <c r="G210" s="94"/>
      <c r="H210" s="87"/>
      <c r="I210" s="88">
        <f t="shared" si="21"/>
        <v>0</v>
      </c>
      <c r="J210" s="143"/>
      <c r="K210" s="143">
        <f t="shared" si="18"/>
        <v>0</v>
      </c>
      <c r="L210" s="179">
        <f t="shared" si="19"/>
        <v>-0.00363500971292899</v>
      </c>
      <c r="M210" s="95">
        <f>K210-I210</f>
        <v>0</v>
      </c>
      <c r="N210" s="98"/>
    </row>
    <row r="211" ht="15.6" customHeight="1" spans="1:18">
      <c r="A211" s="97"/>
      <c r="B211" s="90">
        <v>6666010227</v>
      </c>
      <c r="C211" s="90" t="s">
        <v>513</v>
      </c>
      <c r="D211" s="148" t="s">
        <v>514</v>
      </c>
      <c r="E211" s="140">
        <v>0.15501</v>
      </c>
      <c r="F211" s="94">
        <v>0.00334578027196201</v>
      </c>
      <c r="G211" s="94"/>
      <c r="H211" s="87"/>
      <c r="I211" s="88">
        <f t="shared" si="21"/>
        <v>0</v>
      </c>
      <c r="J211" s="143"/>
      <c r="K211" s="143">
        <f t="shared" si="18"/>
        <v>0</v>
      </c>
      <c r="L211" s="179">
        <f t="shared" si="19"/>
        <v>-0.00334578027196201</v>
      </c>
      <c r="M211" s="95">
        <f>K211-I211</f>
        <v>0</v>
      </c>
      <c r="N211" s="98"/>
    </row>
    <row r="212" ht="16.2" customHeight="1" spans="1:18">
      <c r="A212" s="49"/>
      <c r="B212" s="245" t="s">
        <v>516</v>
      </c>
      <c r="C212" s="246" t="s">
        <v>406</v>
      </c>
      <c r="D212" s="247" t="s">
        <v>517</v>
      </c>
      <c r="E212" s="258">
        <v>11.95001</v>
      </c>
      <c r="F212" s="249">
        <v>0.257932441182819</v>
      </c>
      <c r="G212" s="249"/>
      <c r="H212" s="248">
        <v>37.0658333333333</v>
      </c>
      <c r="I212" s="250">
        <f t="shared" si="21"/>
        <v>0.734849986782976</v>
      </c>
      <c r="J212" s="259">
        <f>SUM(J207:J211)</f>
        <v>0</v>
      </c>
      <c r="K212" s="259">
        <f t="shared" si="18"/>
        <v>0</v>
      </c>
      <c r="L212" s="281">
        <f t="shared" si="19"/>
        <v>-0.257932441182819</v>
      </c>
      <c r="M212" s="259">
        <f>SUM(M207:M211)</f>
        <v>-0.734849986782976</v>
      </c>
      <c r="N212" s="260"/>
    </row>
    <row r="213" ht="15.6" customHeight="1" spans="1:18">
      <c r="A213" s="139" t="s">
        <v>405</v>
      </c>
      <c r="B213" s="90">
        <v>6666010314</v>
      </c>
      <c r="C213" s="90" t="s">
        <v>410</v>
      </c>
      <c r="D213" s="148" t="s">
        <v>411</v>
      </c>
      <c r="E213" s="140"/>
      <c r="F213" s="94">
        <v>0</v>
      </c>
      <c r="G213" s="94"/>
      <c r="H213" s="87">
        <v>0.469713995524043</v>
      </c>
      <c r="I213" s="88">
        <f t="shared" si="21"/>
        <v>0.0093123313942118</v>
      </c>
      <c r="J213" s="143"/>
      <c r="K213" s="143">
        <f t="shared" si="18"/>
        <v>0</v>
      </c>
      <c r="L213" s="179">
        <f t="shared" si="19"/>
        <v>0</v>
      </c>
      <c r="M213" s="95">
        <f t="shared" ref="M213:M220" si="22">K213-I213</f>
        <v>-0.0093123313942118</v>
      </c>
      <c r="N213" s="98"/>
    </row>
    <row r="214" ht="15.6" customHeight="1" spans="1:18">
      <c r="A214" s="97"/>
      <c r="B214" s="90">
        <v>6666020401</v>
      </c>
      <c r="C214" s="90" t="s">
        <v>414</v>
      </c>
      <c r="D214" s="148" t="s">
        <v>518</v>
      </c>
      <c r="E214" s="140">
        <v>7e-5</v>
      </c>
      <c r="F214" s="94">
        <v>1.51090006475286e-6</v>
      </c>
      <c r="G214" s="94"/>
      <c r="H214" s="87">
        <v>1.52280256576784</v>
      </c>
      <c r="I214" s="88">
        <f t="shared" si="21"/>
        <v>0.0301903760064996</v>
      </c>
      <c r="J214" s="143"/>
      <c r="K214" s="143">
        <f t="shared" si="18"/>
        <v>0</v>
      </c>
      <c r="L214" s="179">
        <f t="shared" si="19"/>
        <v>-1.51090006475286e-6</v>
      </c>
      <c r="M214" s="95">
        <f t="shared" si="22"/>
        <v>-0.0301903760064996</v>
      </c>
      <c r="N214" s="98"/>
    </row>
    <row r="215" ht="15.6" customHeight="1" spans="1:18">
      <c r="A215" s="97"/>
      <c r="B215" s="90">
        <v>6666020502</v>
      </c>
      <c r="C215" s="90" t="s">
        <v>416</v>
      </c>
      <c r="D215" s="148" t="s">
        <v>417</v>
      </c>
      <c r="E215" s="140">
        <v>-0.56353</v>
      </c>
      <c r="F215" s="94">
        <v>-0.0121633930498597</v>
      </c>
      <c r="G215" s="94"/>
      <c r="H215" s="87">
        <v>2.18172081800783</v>
      </c>
      <c r="I215" s="88">
        <f t="shared" si="21"/>
        <v>0.0432537830691481</v>
      </c>
      <c r="J215" s="143"/>
      <c r="K215" s="143">
        <f t="shared" si="18"/>
        <v>0</v>
      </c>
      <c r="L215" s="179">
        <f t="shared" si="19"/>
        <v>0.0121633930498597</v>
      </c>
      <c r="M215" s="95">
        <f t="shared" si="22"/>
        <v>-0.0432537830691481</v>
      </c>
      <c r="N215" s="98"/>
    </row>
    <row r="216" ht="15.6" customHeight="1" spans="1:18">
      <c r="A216" s="97"/>
      <c r="B216" s="90">
        <v>6666020503</v>
      </c>
      <c r="C216" s="90" t="s">
        <v>418</v>
      </c>
      <c r="D216" s="148" t="s">
        <v>419</v>
      </c>
      <c r="E216" s="140">
        <v>0.0004</v>
      </c>
      <c r="F216" s="94">
        <v>8.63371465573063e-6</v>
      </c>
      <c r="G216" s="94"/>
      <c r="H216" s="87"/>
      <c r="I216" s="88">
        <f t="shared" si="21"/>
        <v>0</v>
      </c>
      <c r="J216" s="143"/>
      <c r="K216" s="143">
        <f>J216/$F$4*1000</f>
        <v>0</v>
      </c>
      <c r="L216" s="179">
        <f t="shared" si="19"/>
        <v>-8.63371465573063e-6</v>
      </c>
      <c r="M216" s="95">
        <f t="shared" si="22"/>
        <v>0</v>
      </c>
      <c r="N216" s="98"/>
    </row>
    <row r="217" ht="15.6" customHeight="1" spans="1:18">
      <c r="A217" s="97"/>
      <c r="B217" s="90">
        <v>6666021502</v>
      </c>
      <c r="C217" s="90" t="s">
        <v>420</v>
      </c>
      <c r="D217" s="148" t="s">
        <v>519</v>
      </c>
      <c r="E217" s="140">
        <v>0.97094</v>
      </c>
      <c r="F217" s="94">
        <v>0.0209570472695877</v>
      </c>
      <c r="G217" s="94"/>
      <c r="H217" s="87"/>
      <c r="I217" s="88">
        <f t="shared" si="21"/>
        <v>0</v>
      </c>
      <c r="J217" s="143"/>
      <c r="K217" s="143">
        <f>J217/$F$4*1000</f>
        <v>0</v>
      </c>
      <c r="L217" s="179">
        <f t="shared" si="19"/>
        <v>-0.0209570472695877</v>
      </c>
      <c r="M217" s="95">
        <f t="shared" si="22"/>
        <v>0</v>
      </c>
      <c r="N217" s="98"/>
    </row>
    <row r="218" ht="15.6" customHeight="1" spans="1:18">
      <c r="A218" s="97"/>
      <c r="B218" s="90">
        <v>6666021505</v>
      </c>
      <c r="C218" s="90" t="s">
        <v>520</v>
      </c>
      <c r="D218" s="148" t="s">
        <v>521</v>
      </c>
      <c r="E218" s="140"/>
      <c r="F218" s="94">
        <v>0</v>
      </c>
      <c r="G218" s="94"/>
      <c r="H218" s="87"/>
      <c r="I218" s="88">
        <f t="shared" si="21"/>
        <v>0</v>
      </c>
      <c r="J218" s="143"/>
      <c r="K218" s="143">
        <f>J218/$F$4*1000</f>
        <v>0</v>
      </c>
      <c r="L218" s="179">
        <f t="shared" si="19"/>
        <v>0</v>
      </c>
      <c r="M218" s="95">
        <f t="shared" si="22"/>
        <v>0</v>
      </c>
      <c r="N218" s="98"/>
    </row>
    <row r="219" ht="15.6" customHeight="1" spans="1:18">
      <c r="A219" s="49"/>
      <c r="B219" s="90">
        <v>6666091600</v>
      </c>
      <c r="C219" s="90" t="s">
        <v>428</v>
      </c>
      <c r="D219" s="148" t="s">
        <v>429</v>
      </c>
      <c r="E219" s="140">
        <v>0.00138</v>
      </c>
      <c r="F219" s="94">
        <v>2.97863155622707e-5</v>
      </c>
      <c r="G219" s="94"/>
      <c r="H219" s="87">
        <v>0.39782963391474</v>
      </c>
      <c r="I219" s="88">
        <f t="shared" si="21"/>
        <v>0.00788718544636677</v>
      </c>
      <c r="J219" s="143"/>
      <c r="K219" s="143">
        <f>J219/$F$4*1000</f>
        <v>0</v>
      </c>
      <c r="L219" s="179">
        <f t="shared" si="19"/>
        <v>-2.97863155622707e-5</v>
      </c>
      <c r="M219" s="95">
        <f t="shared" si="22"/>
        <v>-0.00788718544636677</v>
      </c>
      <c r="N219" s="98"/>
    </row>
    <row r="220" ht="16.2" customHeight="1" spans="1:18">
      <c r="C220" s="151"/>
      <c r="D220" s="198"/>
      <c r="E220" s="146">
        <v>0.40926</v>
      </c>
      <c r="F220" s="94">
        <v>0.00883358515001079</v>
      </c>
      <c r="G220" s="94"/>
      <c r="H220" s="103">
        <v>4.57206701321445</v>
      </c>
      <c r="I220" s="88">
        <f t="shared" si="21"/>
        <v>0.0906436759162262</v>
      </c>
      <c r="J220" s="104">
        <f>SUM(J213:J219)</f>
        <v>0</v>
      </c>
      <c r="K220" s="104">
        <f>SUM(K213:K219)</f>
        <v>0</v>
      </c>
      <c r="L220" s="179">
        <f t="shared" si="19"/>
        <v>-0.00883358515001079</v>
      </c>
      <c r="M220" s="95">
        <f t="shared" si="22"/>
        <v>-0.0906436759162262</v>
      </c>
      <c r="N220" s="88"/>
      <c r="O220" s="149"/>
    </row>
    <row r="221" ht="16.2" customHeight="1" spans="1:18">
      <c r="C221" s="291" t="s">
        <v>522</v>
      </c>
      <c r="D221" s="291"/>
      <c r="E221" s="292">
        <v>219.31379</v>
      </c>
      <c r="F221" s="292">
        <v>4.73373170731707</v>
      </c>
      <c r="G221" s="292"/>
      <c r="H221" s="292">
        <v>191.908854396093</v>
      </c>
      <c r="I221" s="250">
        <f t="shared" si="21"/>
        <v>3.8046957651882</v>
      </c>
      <c r="J221" s="261">
        <f>J156+J159+J198+J200+J203+J206+J212+J220</f>
        <v>0</v>
      </c>
      <c r="K221" s="261">
        <f>K156+K159+K198+K200+K203+K206+K212+K220</f>
        <v>0</v>
      </c>
      <c r="L221" s="281">
        <f t="shared" si="19"/>
        <v>-4.73373170731707</v>
      </c>
      <c r="M221" s="293">
        <f>M156+M159+M198+M200+M203+M206+M212+M220</f>
        <v>-3.8046957651882</v>
      </c>
      <c r="N221" s="250"/>
      <c r="O221" s="98"/>
    </row>
    <row r="222" ht="16.2" customHeight="1" spans="1:18">
      <c r="C222" s="294"/>
      <c r="D222" s="294"/>
      <c r="E222" s="295">
        <v>1825.846172</v>
      </c>
      <c r="F222" s="295">
        <v>39.4095871357652</v>
      </c>
      <c r="G222" s="295"/>
      <c r="H222" s="295">
        <f>H221+H150</f>
        <v>1892.6678110528</v>
      </c>
      <c r="I222" s="296">
        <f t="shared" si="21"/>
        <v>37.5231524792387</v>
      </c>
      <c r="J222" s="262">
        <f>J221+J150</f>
        <v>4.19</v>
      </c>
      <c r="K222" s="297">
        <f>K221+K150</f>
        <v>0.182158073211025</v>
      </c>
      <c r="L222" s="298">
        <f t="shared" si="19"/>
        <v>-39.2274290625542</v>
      </c>
      <c r="M222" s="299">
        <f>M221+M150</f>
        <v>-44.9362838449898</v>
      </c>
      <c r="N222" s="300"/>
      <c r="O222" s="40"/>
      <c r="P222" s="41"/>
      <c r="R222" s="40"/>
    </row>
  </sheetData>
  <mergeCells count="39">
    <mergeCell ref="A1:J1"/>
    <mergeCell ref="A2:A3"/>
    <mergeCell ref="A6:A11"/>
    <mergeCell ref="A13:A26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8"/>
    <mergeCell ref="A199:A200"/>
    <mergeCell ref="A201:A203"/>
    <mergeCell ref="A204:A206"/>
    <mergeCell ref="A207:A212"/>
    <mergeCell ref="A213:A219"/>
    <mergeCell ref="B2:B3"/>
    <mergeCell ref="B30:B31"/>
    <mergeCell ref="C2:C3"/>
    <mergeCell ref="C30:C31"/>
    <mergeCell ref="D2:D3"/>
    <mergeCell ref="D30:D31"/>
    <mergeCell ref="E2:E3"/>
    <mergeCell ref="F2:F3"/>
    <mergeCell ref="H2:H3"/>
    <mergeCell ref="I2:I3"/>
    <mergeCell ref="I4:I12"/>
    <mergeCell ref="J2:J3"/>
    <mergeCell ref="J11:J12"/>
    <mergeCell ref="K2:K3"/>
  </mergeCells>
  <conditionalFormatting sqref="E27:E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5"/>
  <sheetViews>
    <sheetView topLeftCell="A2" workbookViewId="0">
      <selection activeCell="A1" sqref="A1"/>
    </sheetView>
  </sheetViews>
  <sheetFormatPr defaultColWidth="8.88888888888889" defaultRowHeight="14.4"/>
  <cols>
    <col min="1" max="1" width="23.1111111111111" style="3" customWidth="1"/>
    <col min="2" max="2" width="31.7777777777778" style="3" customWidth="1"/>
    <col min="3" max="3" width="71.7314814814815" style="3" customWidth="1"/>
    <col min="4" max="4" width="66.6666666666667" style="3" customWidth="1"/>
    <col min="5" max="5" width="42.3333333333333" style="3" customWidth="1"/>
    <col min="6" max="6" width="25.8888888888889" style="3" customWidth="1"/>
    <col min="7" max="7" width="26.4444444444444" style="3" customWidth="1"/>
    <col min="8" max="8" width="26.4444444444444" style="3" hidden="1" customWidth="1"/>
    <col min="9" max="9" width="26.4444444444444" style="3" customWidth="1"/>
    <col min="10" max="10" width="51.8888888888889" style="3" customWidth="1"/>
    <col min="11" max="11" width="30.6666666666667" style="3" customWidth="1"/>
    <col min="12" max="12" width="26.2222222222222" style="3" customWidth="1"/>
    <col min="13" max="13" width="28.7777777777778" style="3" customWidth="1"/>
    <col min="14" max="14" width="33.8888888888889" style="3" customWidth="1"/>
    <col min="15" max="15" width="41" style="40" hidden="1" customWidth="1"/>
    <col min="16" max="17" width="23.3333333333333" style="41" customWidth="1"/>
    <col min="18" max="18" width="23.3333333333333" style="40" customWidth="1"/>
    <col min="19" max="19" width="31.2222222222222" style="40" customWidth="1"/>
    <col min="20" max="20" width="45.1111111111111" style="3" customWidth="1"/>
    <col min="21" max="21" width="27.7777777777778" style="3" customWidth="1"/>
    <col min="22" max="22" width="8.77777777777778" style="3" customWidth="1"/>
    <col min="23" max="16384" width="8.88888888888889" style="3" customWidth="1"/>
  </cols>
  <sheetData>
    <row r="1" ht="132" hidden="1" customHeight="1" spans="1:22">
      <c r="B1" s="42" t="s">
        <v>550</v>
      </c>
    </row>
    <row r="2" ht="376" customHeight="1" spans="1:22">
      <c r="A2" s="220" t="s">
        <v>551</v>
      </c>
      <c r="K2" s="130"/>
      <c r="L2" s="130"/>
      <c r="M2" s="130"/>
      <c r="N2" s="130"/>
      <c r="O2" s="221"/>
      <c r="P2" s="202"/>
      <c r="Q2" s="202"/>
      <c r="R2" s="221"/>
      <c r="S2" s="221"/>
      <c r="T2" s="130"/>
      <c r="U2" s="130"/>
      <c r="V2" s="130"/>
    </row>
    <row r="3" ht="18" customHeight="1" spans="1:22">
      <c r="A3" s="152" t="s">
        <v>132</v>
      </c>
      <c r="B3" s="152" t="s">
        <v>1</v>
      </c>
      <c r="C3" s="153" t="s">
        <v>133</v>
      </c>
      <c r="D3" s="153" t="s">
        <v>134</v>
      </c>
      <c r="E3" s="153" t="s">
        <v>135</v>
      </c>
      <c r="F3" s="153" t="s">
        <v>136</v>
      </c>
      <c r="G3" s="153" t="s">
        <v>137</v>
      </c>
      <c r="H3" s="222"/>
      <c r="I3" s="153" t="s">
        <v>138</v>
      </c>
      <c r="J3" s="153" t="s">
        <v>139</v>
      </c>
      <c r="K3" s="44"/>
      <c r="L3" s="46"/>
      <c r="M3" s="47"/>
      <c r="N3" s="48"/>
      <c r="O3" s="47"/>
      <c r="P3" s="47"/>
      <c r="Q3" s="47"/>
      <c r="R3" s="47"/>
    </row>
    <row r="4" ht="18" customHeight="1" spans="1:22">
      <c r="A4" s="49"/>
      <c r="B4" s="49"/>
      <c r="C4" s="49"/>
      <c r="D4" s="49"/>
      <c r="E4" s="49"/>
      <c r="F4" s="49"/>
      <c r="G4" s="49"/>
      <c r="H4" s="223"/>
      <c r="I4" s="49"/>
      <c r="J4" s="49"/>
      <c r="L4" s="46"/>
      <c r="M4" s="47"/>
      <c r="N4" s="48"/>
      <c r="O4" s="47"/>
      <c r="P4" s="47"/>
      <c r="Q4" s="47"/>
      <c r="R4" s="47"/>
    </row>
    <row r="5" ht="24" customHeight="1" spans="1:22">
      <c r="A5" s="154" t="s">
        <v>110</v>
      </c>
      <c r="B5" s="154" t="s">
        <v>140</v>
      </c>
      <c r="C5" s="51">
        <v>49360</v>
      </c>
      <c r="D5" s="51">
        <v>48050</v>
      </c>
      <c r="E5" s="224">
        <f t="shared" ref="E5:E12" si="0">D5-C5</f>
        <v>-1310</v>
      </c>
      <c r="F5" s="224">
        <v>40893</v>
      </c>
      <c r="G5" s="54">
        <f t="shared" ref="G5:G12" si="1">F5-C5</f>
        <v>-8467</v>
      </c>
      <c r="H5" s="225"/>
      <c r="I5" s="54" t="s">
        <v>2</v>
      </c>
      <c r="J5" s="155"/>
      <c r="K5" s="53"/>
      <c r="L5" s="46"/>
      <c r="M5" s="47"/>
      <c r="N5" s="48"/>
      <c r="O5" s="47"/>
      <c r="P5" s="47"/>
      <c r="Q5" s="47"/>
      <c r="R5" s="47"/>
    </row>
    <row r="6" ht="24" customHeight="1" spans="1:22">
      <c r="A6" s="154" t="s">
        <v>141</v>
      </c>
      <c r="B6" s="154" t="s">
        <v>142</v>
      </c>
      <c r="C6" s="156">
        <v>21</v>
      </c>
      <c r="D6" s="59">
        <v>19</v>
      </c>
      <c r="E6" s="224">
        <f t="shared" si="0"/>
        <v>-2</v>
      </c>
      <c r="F6" s="226">
        <v>21</v>
      </c>
      <c r="G6" s="54">
        <f t="shared" si="1"/>
        <v>0</v>
      </c>
      <c r="H6" s="227"/>
      <c r="I6" s="97"/>
      <c r="J6" s="50"/>
      <c r="K6" s="53"/>
      <c r="L6" s="46"/>
      <c r="M6" s="47"/>
      <c r="N6" s="48"/>
      <c r="O6" s="47"/>
      <c r="P6" s="47"/>
      <c r="Q6" s="47"/>
      <c r="R6" s="47"/>
    </row>
    <row r="7" ht="24" customHeight="1" spans="1:22">
      <c r="A7" s="154" t="s">
        <v>143</v>
      </c>
      <c r="B7" s="154" t="s">
        <v>144</v>
      </c>
      <c r="C7" s="59">
        <v>218</v>
      </c>
      <c r="D7" s="59">
        <v>244</v>
      </c>
      <c r="E7" s="224">
        <f t="shared" si="0"/>
        <v>26</v>
      </c>
      <c r="F7" s="63">
        <v>222</v>
      </c>
      <c r="G7" s="54">
        <f t="shared" si="1"/>
        <v>4</v>
      </c>
      <c r="H7" s="228"/>
      <c r="I7" s="97"/>
      <c r="J7" s="50"/>
      <c r="K7"/>
      <c r="L7" s="55"/>
      <c r="M7" s="47"/>
      <c r="N7" s="48"/>
      <c r="O7" s="47"/>
      <c r="P7" s="47"/>
      <c r="Q7" s="47"/>
      <c r="R7" s="47"/>
    </row>
    <row r="8" ht="24" customHeight="1" spans="1:22">
      <c r="A8" s="97"/>
      <c r="B8" s="154" t="s">
        <v>552</v>
      </c>
      <c r="C8" s="60">
        <f>E51/C7*1000</f>
        <v>1571.81802752294</v>
      </c>
      <c r="D8" s="60">
        <f>G51/D7*1000</f>
        <v>1737.47757742487</v>
      </c>
      <c r="E8" s="224">
        <f t="shared" si="0"/>
        <v>165.659549901933</v>
      </c>
      <c r="F8" s="63">
        <f>J51/F7*1000</f>
        <v>0</v>
      </c>
      <c r="G8" s="229">
        <f t="shared" si="1"/>
        <v>-1571.81802752294</v>
      </c>
      <c r="H8" s="227"/>
      <c r="I8" s="97"/>
      <c r="J8" s="50"/>
      <c r="K8" s="53"/>
      <c r="L8" s="46"/>
      <c r="M8" s="47"/>
      <c r="N8" s="48"/>
      <c r="O8" s="47"/>
      <c r="P8" s="47"/>
      <c r="Q8" s="47"/>
      <c r="R8" s="47"/>
    </row>
    <row r="9" ht="24" customHeight="1" spans="1:22">
      <c r="A9" s="97"/>
      <c r="B9" s="154" t="s">
        <v>146</v>
      </c>
      <c r="C9" s="59">
        <v>93</v>
      </c>
      <c r="D9" s="59">
        <v>85</v>
      </c>
      <c r="E9" s="224">
        <f t="shared" si="0"/>
        <v>-8</v>
      </c>
      <c r="F9" s="63">
        <v>79</v>
      </c>
      <c r="G9" s="229">
        <f t="shared" si="1"/>
        <v>-14</v>
      </c>
      <c r="H9" s="230"/>
      <c r="I9" s="97"/>
      <c r="J9" s="50"/>
      <c r="K9" s="53"/>
      <c r="L9" s="46"/>
      <c r="M9" s="47"/>
      <c r="N9" s="48"/>
      <c r="O9" s="47"/>
      <c r="P9" s="47"/>
      <c r="Q9" s="47"/>
      <c r="R9" s="47"/>
    </row>
    <row r="10" ht="24" customHeight="1" spans="1:22">
      <c r="A10" s="97"/>
      <c r="B10" s="154" t="s">
        <v>147</v>
      </c>
      <c r="C10" s="60">
        <f>E131/C9*1000</f>
        <v>1607.39387096774</v>
      </c>
      <c r="D10" s="60">
        <f>G131/D9*1000</f>
        <v>1935.17057990675</v>
      </c>
      <c r="E10" s="224">
        <f t="shared" si="0"/>
        <v>327.776708939011</v>
      </c>
      <c r="F10" s="61">
        <f>G131/F9*1000</f>
        <v>2082.14556065916</v>
      </c>
      <c r="G10" s="229">
        <f t="shared" si="1"/>
        <v>474.751689691422</v>
      </c>
      <c r="H10" s="230"/>
      <c r="I10" s="97"/>
      <c r="J10" s="50"/>
      <c r="K10" s="53"/>
      <c r="L10" s="46"/>
      <c r="M10" s="47"/>
      <c r="N10" s="48"/>
      <c r="O10" s="47"/>
      <c r="P10" s="47"/>
      <c r="Q10" s="47"/>
      <c r="R10" s="47"/>
    </row>
    <row r="11" ht="24" customHeight="1" spans="1:22">
      <c r="A11" s="97"/>
      <c r="B11" s="154" t="s">
        <v>148</v>
      </c>
      <c r="C11" s="59">
        <v>23</v>
      </c>
      <c r="D11" s="59">
        <v>27</v>
      </c>
      <c r="E11" s="224">
        <f t="shared" si="0"/>
        <v>4</v>
      </c>
      <c r="F11" s="65">
        <v>25</v>
      </c>
      <c r="G11" s="229">
        <f t="shared" si="1"/>
        <v>2</v>
      </c>
      <c r="H11" s="231"/>
      <c r="I11" s="97"/>
      <c r="J11" s="50"/>
      <c r="K11" s="53"/>
      <c r="L11" s="46"/>
      <c r="M11" s="47"/>
      <c r="N11" s="48"/>
      <c r="O11" s="47"/>
      <c r="P11" s="47"/>
      <c r="Q11" s="47"/>
      <c r="R11" s="47"/>
    </row>
    <row r="12" ht="24" customHeight="1" spans="1:22">
      <c r="A12" s="49"/>
      <c r="B12" s="154" t="s">
        <v>149</v>
      </c>
      <c r="C12" s="63">
        <f>E134/C11*1000</f>
        <v>3754.44956521739</v>
      </c>
      <c r="D12" s="63">
        <f>G134/D11*1000</f>
        <v>3320.66829702125</v>
      </c>
      <c r="E12" s="224">
        <f t="shared" si="0"/>
        <v>-433.781268196144</v>
      </c>
      <c r="F12" s="63">
        <f>G134/F11*1000</f>
        <v>3586.32176078295</v>
      </c>
      <c r="G12" s="229">
        <f t="shared" si="1"/>
        <v>-168.127804434444</v>
      </c>
      <c r="H12" s="232"/>
      <c r="I12" s="97"/>
      <c r="J12" s="50"/>
      <c r="K12" s="53"/>
      <c r="L12" s="46"/>
      <c r="M12" s="47"/>
      <c r="N12" s="48"/>
      <c r="O12" s="47"/>
      <c r="P12" s="47"/>
      <c r="Q12" s="47"/>
      <c r="R12" s="47"/>
    </row>
    <row r="13" ht="24" customHeight="1" spans="1:22">
      <c r="A13" s="233"/>
      <c r="B13" s="158" t="s">
        <v>553</v>
      </c>
      <c r="C13" s="65">
        <f>C7+C9</f>
        <v>311</v>
      </c>
      <c r="D13" s="65"/>
      <c r="E13" s="224"/>
      <c r="F13" s="65">
        <f>F7+F9</f>
        <v>301</v>
      </c>
      <c r="G13" s="234"/>
      <c r="H13" s="235"/>
      <c r="I13" s="97"/>
      <c r="J13" s="50"/>
      <c r="K13" s="53"/>
      <c r="L13" s="46"/>
      <c r="M13" s="47"/>
      <c r="N13" s="48"/>
      <c r="O13" s="47"/>
      <c r="P13" s="47"/>
      <c r="Q13" s="47"/>
      <c r="R13" s="47"/>
    </row>
    <row r="14" ht="24" customHeight="1" spans="1:22">
      <c r="A14" s="233"/>
      <c r="B14" s="158" t="s">
        <v>554</v>
      </c>
      <c r="C14" s="65">
        <f>E51+E131</f>
        <v>492.14396</v>
      </c>
      <c r="D14" s="65"/>
      <c r="E14" s="224"/>
      <c r="F14" s="65">
        <f>G51+G131</f>
        <v>588.434028183742</v>
      </c>
      <c r="G14" s="234"/>
      <c r="H14" s="235"/>
      <c r="I14" s="97"/>
      <c r="J14" s="50"/>
      <c r="K14" s="53"/>
      <c r="L14" s="46"/>
      <c r="M14" s="47"/>
      <c r="N14" s="48"/>
      <c r="O14" s="47"/>
      <c r="P14" s="47"/>
      <c r="Q14" s="47"/>
      <c r="R14" s="47"/>
    </row>
    <row r="15" ht="24" customHeight="1" spans="1:22">
      <c r="A15" s="233"/>
      <c r="B15" s="158" t="s">
        <v>555</v>
      </c>
      <c r="C15" s="65">
        <f>C14/C13*1000</f>
        <v>1582.45646302251</v>
      </c>
      <c r="D15" s="65"/>
      <c r="E15" s="224"/>
      <c r="F15" s="65">
        <f>F14/F13*1000</f>
        <v>1954.93032619183</v>
      </c>
      <c r="G15" s="234"/>
      <c r="H15" s="235"/>
      <c r="I15" s="97"/>
      <c r="J15" s="50"/>
      <c r="K15" s="53"/>
      <c r="L15" s="46"/>
      <c r="M15" s="47"/>
      <c r="N15" s="48"/>
      <c r="O15" s="47"/>
      <c r="P15" s="47"/>
      <c r="Q15" s="47"/>
      <c r="R15" s="47"/>
    </row>
    <row r="16" ht="24" customHeight="1" spans="1:22">
      <c r="A16" s="158" t="s">
        <v>150</v>
      </c>
      <c r="B16" s="158" t="s">
        <v>129</v>
      </c>
      <c r="C16" s="65">
        <f>C5/C6/C7/7.5</f>
        <v>1.4376001164992</v>
      </c>
      <c r="D16" s="65">
        <f>D5/D6/D7/7.5</f>
        <v>1.3819384526891</v>
      </c>
      <c r="E16" s="224">
        <f t="shared" ref="E16:E30" si="2">D16-C16</f>
        <v>-0.0556616638100993</v>
      </c>
      <c r="F16" s="65">
        <f>F5/F6/F7/7.5</f>
        <v>1.16954096954097</v>
      </c>
      <c r="G16" s="234">
        <f t="shared" ref="G16:G30" si="3">F16-C16</f>
        <v>-0.26805914695823</v>
      </c>
      <c r="H16" s="236"/>
      <c r="I16" s="49"/>
      <c r="J16" s="50"/>
      <c r="K16" s="53"/>
      <c r="L16" s="46"/>
      <c r="M16" s="47"/>
      <c r="N16" s="48"/>
      <c r="O16" s="47"/>
      <c r="P16" s="47"/>
      <c r="Q16" s="47"/>
      <c r="R16" s="47"/>
    </row>
    <row r="17" ht="24" customHeight="1" spans="1:19">
      <c r="A17" s="154" t="s">
        <v>58</v>
      </c>
      <c r="B17" s="154" t="s">
        <v>151</v>
      </c>
      <c r="C17" s="64">
        <f>SUM(C18:C30)</f>
        <v>32.2427072801491</v>
      </c>
      <c r="D17" s="64">
        <f>SUM(D18:D30)</f>
        <v>38.4946370620397</v>
      </c>
      <c r="E17" s="224">
        <f t="shared" si="2"/>
        <v>6.2519297818906</v>
      </c>
      <c r="F17" s="64">
        <f>SUM(F18:F30)</f>
        <v>4.73443327708899</v>
      </c>
      <c r="G17" s="65">
        <f t="shared" si="3"/>
        <v>-27.5082740030601</v>
      </c>
      <c r="H17" s="65"/>
      <c r="I17" s="237">
        <f t="shared" ref="I17:I30" si="4">G17*$F$5</f>
        <v>-1124895.84880714</v>
      </c>
      <c r="J17" s="50"/>
      <c r="K17" s="53"/>
      <c r="L17" s="46"/>
      <c r="M17" s="47"/>
      <c r="N17" s="48"/>
      <c r="O17" s="47"/>
      <c r="P17" s="47"/>
      <c r="Q17" s="47"/>
      <c r="R17" s="47"/>
    </row>
    <row r="18" ht="24" customHeight="1" spans="1:19">
      <c r="A18" s="97"/>
      <c r="B18" s="161" t="s">
        <v>122</v>
      </c>
      <c r="C18" s="64">
        <v>11.1548700443652</v>
      </c>
      <c r="D18" s="64">
        <v>11.8258345993756</v>
      </c>
      <c r="E18" s="224">
        <f t="shared" si="2"/>
        <v>0.6709645550104</v>
      </c>
      <c r="F18" s="65">
        <f>K45</f>
        <v>0</v>
      </c>
      <c r="G18" s="65">
        <f t="shared" si="3"/>
        <v>-11.1548700443652</v>
      </c>
      <c r="H18" s="65">
        <f t="shared" ref="H18:H30" si="5">G18*$F$5</f>
        <v>-456156.100724226</v>
      </c>
      <c r="I18" s="237">
        <f t="shared" si="4"/>
        <v>-456156.100724226</v>
      </c>
      <c r="J18" s="64"/>
      <c r="K18" s="67"/>
      <c r="L18" s="46"/>
      <c r="M18" s="47"/>
      <c r="N18" s="48"/>
      <c r="O18" s="47"/>
      <c r="P18" s="47"/>
      <c r="Q18" s="47"/>
      <c r="R18" s="47"/>
    </row>
    <row r="19" ht="70" customHeight="1" spans="1:19">
      <c r="A19" s="97"/>
      <c r="B19" s="162" t="s">
        <v>152</v>
      </c>
      <c r="C19" s="65">
        <v>0.822532463586087</v>
      </c>
      <c r="D19" s="65">
        <v>1.18790097759229</v>
      </c>
      <c r="E19" s="224">
        <f t="shared" si="2"/>
        <v>0.365368514006203</v>
      </c>
      <c r="F19" s="65">
        <f>K108</f>
        <v>-0.000978162521702981</v>
      </c>
      <c r="G19" s="65">
        <f t="shared" si="3"/>
        <v>-0.82351062610779</v>
      </c>
      <c r="H19" s="65">
        <f t="shared" si="5"/>
        <v>-33675.8200334259</v>
      </c>
      <c r="I19" s="237">
        <f t="shared" si="4"/>
        <v>-33675.8200334259</v>
      </c>
      <c r="J19" s="238" t="s">
        <v>556</v>
      </c>
      <c r="K19" s="67"/>
      <c r="L19" s="46"/>
      <c r="M19" s="47"/>
      <c r="N19" s="48"/>
      <c r="O19" s="47"/>
      <c r="P19" s="47"/>
      <c r="Q19" s="47"/>
      <c r="R19" s="47"/>
    </row>
    <row r="20" ht="24" customHeight="1" spans="1:19">
      <c r="A20" s="97"/>
      <c r="B20" s="162" t="s">
        <v>153</v>
      </c>
      <c r="C20" s="65">
        <v>0.042204282559812</v>
      </c>
      <c r="D20" s="65">
        <v>0.178310977672251</v>
      </c>
      <c r="E20" s="224">
        <f t="shared" si="2"/>
        <v>0.136106695112439</v>
      </c>
      <c r="F20" s="65">
        <f>K115</f>
        <v>0</v>
      </c>
      <c r="G20" s="65">
        <f t="shared" si="3"/>
        <v>-0.042204282559812</v>
      </c>
      <c r="H20" s="65">
        <f t="shared" si="5"/>
        <v>-1725.85972671839</v>
      </c>
      <c r="I20" s="237">
        <f t="shared" si="4"/>
        <v>-1725.85972671839</v>
      </c>
      <c r="J20" s="239" t="s">
        <v>557</v>
      </c>
      <c r="K20" s="67"/>
      <c r="L20" s="46"/>
      <c r="M20" s="47"/>
      <c r="N20" s="48"/>
      <c r="O20" s="47"/>
      <c r="P20" s="47"/>
      <c r="Q20" s="47"/>
      <c r="R20" s="47"/>
    </row>
    <row r="21" ht="24" customHeight="1" spans="1:19">
      <c r="A21" s="97"/>
      <c r="B21" s="162" t="s">
        <v>154</v>
      </c>
      <c r="C21" s="65">
        <v>0.111691539614691</v>
      </c>
      <c r="D21" s="65">
        <v>0.109717602757071</v>
      </c>
      <c r="E21" s="224">
        <f t="shared" si="2"/>
        <v>-0.00197393685762</v>
      </c>
      <c r="F21" s="65">
        <f>K121</f>
        <v>0.0931699801922089</v>
      </c>
      <c r="G21" s="65">
        <f t="shared" si="3"/>
        <v>-0.0185215594224821</v>
      </c>
      <c r="H21" s="65">
        <f t="shared" si="5"/>
        <v>-757.402129463559</v>
      </c>
      <c r="I21" s="237">
        <f t="shared" si="4"/>
        <v>-757.402129463559</v>
      </c>
      <c r="J21" s="239"/>
      <c r="K21" s="67"/>
      <c r="L21" s="46"/>
      <c r="M21" s="47"/>
      <c r="N21" s="48"/>
      <c r="O21" s="47"/>
      <c r="P21" s="47"/>
      <c r="Q21" s="47"/>
      <c r="R21" s="47"/>
    </row>
    <row r="22" ht="24" customHeight="1" spans="1:19">
      <c r="A22" s="97"/>
      <c r="B22" s="162" t="s">
        <v>155</v>
      </c>
      <c r="C22" s="64">
        <v>4.26145777201548</v>
      </c>
      <c r="D22" s="64">
        <v>4.26013057095128</v>
      </c>
      <c r="E22" s="224">
        <f t="shared" si="2"/>
        <v>-0.00132720106419981</v>
      </c>
      <c r="F22" s="64">
        <f>K132</f>
        <v>0</v>
      </c>
      <c r="G22" s="64">
        <f t="shared" si="3"/>
        <v>-4.26145777201548</v>
      </c>
      <c r="H22" s="64">
        <f t="shared" si="5"/>
        <v>-174263.792671029</v>
      </c>
      <c r="I22" s="240">
        <f t="shared" si="4"/>
        <v>-174263.792671029</v>
      </c>
      <c r="J22" s="238"/>
      <c r="K22" s="67"/>
      <c r="L22" s="46"/>
      <c r="M22" s="47"/>
      <c r="N22" s="48"/>
      <c r="O22" s="47"/>
      <c r="P22" s="47"/>
      <c r="Q22" s="47"/>
      <c r="R22" s="47"/>
    </row>
    <row r="23" ht="57" customHeight="1" spans="1:19">
      <c r="A23" s="97"/>
      <c r="B23" s="162" t="s">
        <v>156</v>
      </c>
      <c r="C23" s="64">
        <v>1.14386706642627</v>
      </c>
      <c r="D23" s="64">
        <v>2.17125174761053</v>
      </c>
      <c r="E23" s="224">
        <f t="shared" si="2"/>
        <v>1.02738468118426</v>
      </c>
      <c r="F23" s="64">
        <f>K140</f>
        <v>0</v>
      </c>
      <c r="G23" s="64">
        <f t="shared" si="3"/>
        <v>-1.14386706642627</v>
      </c>
      <c r="H23" s="64">
        <f t="shared" si="5"/>
        <v>-46776.1559473695</v>
      </c>
      <c r="I23" s="240">
        <f t="shared" si="4"/>
        <v>-46776.1559473695</v>
      </c>
      <c r="J23" s="238" t="s">
        <v>558</v>
      </c>
      <c r="K23" s="67"/>
      <c r="L23" s="46"/>
      <c r="M23" s="47"/>
      <c r="N23" s="48"/>
      <c r="O23" s="47"/>
      <c r="P23" s="47"/>
      <c r="Q23" s="47"/>
      <c r="R23" s="47"/>
    </row>
    <row r="24" ht="24" customHeight="1" spans="1:19">
      <c r="A24" s="97"/>
      <c r="B24" s="162" t="s">
        <v>157</v>
      </c>
      <c r="C24" s="64">
        <v>2.56059761359723</v>
      </c>
      <c r="D24" s="64">
        <v>3.68780659298789</v>
      </c>
      <c r="E24" s="224">
        <f t="shared" si="2"/>
        <v>1.12720897939066</v>
      </c>
      <c r="F24" s="64">
        <f>K153</f>
        <v>2.10891839679163</v>
      </c>
      <c r="G24" s="64">
        <f t="shared" si="3"/>
        <v>-0.451679216805603</v>
      </c>
      <c r="H24" s="64">
        <f t="shared" si="5"/>
        <v>-18470.5182128315</v>
      </c>
      <c r="I24" s="240">
        <f t="shared" si="4"/>
        <v>-18470.5182128315</v>
      </c>
      <c r="J24" s="238"/>
      <c r="K24" s="67"/>
      <c r="L24" s="46"/>
      <c r="M24" s="47"/>
      <c r="N24" s="48"/>
      <c r="O24" s="47"/>
      <c r="P24" s="47"/>
      <c r="Q24" s="47"/>
      <c r="R24" s="47"/>
    </row>
    <row r="25" ht="24" customHeight="1" spans="1:19">
      <c r="A25" s="97"/>
      <c r="B25" s="162" t="s">
        <v>144</v>
      </c>
      <c r="C25" s="64">
        <v>9.50308976358811</v>
      </c>
      <c r="D25" s="64">
        <v>10.6022588395806</v>
      </c>
      <c r="E25" s="224">
        <f t="shared" si="2"/>
        <v>1.09916907599249</v>
      </c>
      <c r="F25" s="64">
        <f>K54</f>
        <v>0</v>
      </c>
      <c r="G25" s="64">
        <f t="shared" si="3"/>
        <v>-9.50308976358811</v>
      </c>
      <c r="H25" s="64">
        <f t="shared" si="5"/>
        <v>-388609.849702409</v>
      </c>
      <c r="I25" s="240">
        <f t="shared" si="4"/>
        <v>-388609.849702409</v>
      </c>
      <c r="J25" s="238"/>
      <c r="K25" s="67"/>
      <c r="L25" s="46"/>
      <c r="M25" s="47"/>
      <c r="N25" s="48"/>
      <c r="O25" s="47"/>
      <c r="P25" s="47"/>
      <c r="Q25" s="47"/>
      <c r="R25" s="47"/>
    </row>
    <row r="26" ht="24" customHeight="1" spans="1:19">
      <c r="A26" s="97"/>
      <c r="B26" s="162" t="s">
        <v>159</v>
      </c>
      <c r="C26" s="64">
        <v>0.457846767822053</v>
      </c>
      <c r="D26" s="64">
        <v>0.402118029923798</v>
      </c>
      <c r="E26" s="224">
        <f t="shared" si="2"/>
        <v>-0.055728737898255</v>
      </c>
      <c r="F26" s="64">
        <v>1.26</v>
      </c>
      <c r="G26" s="64">
        <f t="shared" si="3"/>
        <v>0.802153232177947</v>
      </c>
      <c r="H26" s="64">
        <f t="shared" si="5"/>
        <v>32802.4521234528</v>
      </c>
      <c r="I26" s="240">
        <f t="shared" si="4"/>
        <v>32802.4521234528</v>
      </c>
      <c r="J26" s="238" t="s">
        <v>559</v>
      </c>
      <c r="K26" s="67"/>
      <c r="L26" s="46"/>
      <c r="M26" s="47"/>
      <c r="N26" s="48"/>
      <c r="O26" s="47"/>
      <c r="P26" s="47"/>
      <c r="Q26" s="47"/>
      <c r="R26" s="47"/>
    </row>
    <row r="27" ht="58" customHeight="1" spans="1:19">
      <c r="A27" s="97"/>
      <c r="B27" s="162" t="s">
        <v>160</v>
      </c>
      <c r="C27" s="64">
        <v>-0.117743654153921</v>
      </c>
      <c r="D27" s="64">
        <v>0.330770031217482</v>
      </c>
      <c r="E27" s="224">
        <f t="shared" si="2"/>
        <v>0.448513685371403</v>
      </c>
      <c r="F27" s="64">
        <f>K113</f>
        <v>0</v>
      </c>
      <c r="G27" s="64">
        <f t="shared" si="3"/>
        <v>0.117743654153921</v>
      </c>
      <c r="H27" s="64">
        <f t="shared" si="5"/>
        <v>4814.89124931629</v>
      </c>
      <c r="I27" s="240">
        <f t="shared" si="4"/>
        <v>4814.89124931629</v>
      </c>
      <c r="J27" s="241" t="s">
        <v>560</v>
      </c>
      <c r="K27" s="67"/>
      <c r="L27" s="46"/>
      <c r="M27" s="47"/>
      <c r="N27" s="48"/>
      <c r="O27" s="47"/>
      <c r="P27" s="47"/>
      <c r="Q27" s="47"/>
      <c r="R27" s="47"/>
    </row>
    <row r="28" ht="24" customHeight="1" spans="1:19">
      <c r="A28" s="97"/>
      <c r="B28" s="162" t="s">
        <v>161</v>
      </c>
      <c r="C28" s="64">
        <v>-1.52035654234953</v>
      </c>
      <c r="D28" s="64">
        <v>-0.995791613900137</v>
      </c>
      <c r="E28" s="224">
        <f t="shared" si="2"/>
        <v>0.524564928449393</v>
      </c>
      <c r="F28" s="64">
        <f>K117</f>
        <v>0</v>
      </c>
      <c r="G28" s="64">
        <f t="shared" si="3"/>
        <v>1.52035654234953</v>
      </c>
      <c r="H28" s="64">
        <f t="shared" si="5"/>
        <v>62171.9400862993</v>
      </c>
      <c r="I28" s="240">
        <f t="shared" si="4"/>
        <v>62171.9400862993</v>
      </c>
      <c r="J28" s="238"/>
      <c r="K28" s="67"/>
      <c r="L28" s="46"/>
      <c r="M28" s="47"/>
      <c r="N28" s="48"/>
      <c r="O28" s="47"/>
      <c r="P28" s="47"/>
      <c r="Q28" s="47"/>
      <c r="R28" s="47"/>
    </row>
    <row r="29" ht="24" customHeight="1" spans="1:19">
      <c r="A29" s="97"/>
      <c r="B29" s="162" t="s">
        <v>162</v>
      </c>
      <c r="C29" s="64">
        <v>0.555767882827219</v>
      </c>
      <c r="D29" s="64">
        <v>0.743674541644468</v>
      </c>
      <c r="E29" s="224">
        <f t="shared" si="2"/>
        <v>0.187906658817249</v>
      </c>
      <c r="F29" s="64">
        <f>K124</f>
        <v>0.686425549605067</v>
      </c>
      <c r="G29" s="64">
        <f t="shared" si="3"/>
        <v>0.130657666777848</v>
      </c>
      <c r="H29" s="64">
        <f t="shared" si="5"/>
        <v>5342.98396754654</v>
      </c>
      <c r="I29" s="240">
        <f t="shared" si="4"/>
        <v>5342.98396754654</v>
      </c>
      <c r="J29" s="238"/>
      <c r="K29" s="67"/>
      <c r="L29" s="46"/>
      <c r="M29" s="47"/>
      <c r="N29" s="48"/>
      <c r="O29" s="47"/>
      <c r="P29" s="47"/>
      <c r="Q29" s="47"/>
      <c r="R29" s="47"/>
    </row>
    <row r="30" ht="24" customHeight="1" spans="1:19">
      <c r="A30" s="49"/>
      <c r="B30" s="162" t="s">
        <v>163</v>
      </c>
      <c r="C30" s="64">
        <v>3.26688228025039</v>
      </c>
      <c r="D30" s="64">
        <v>3.99065416462658</v>
      </c>
      <c r="E30" s="224">
        <f t="shared" si="2"/>
        <v>0.72377188437619</v>
      </c>
      <c r="F30" s="64">
        <f>K224</f>
        <v>0.586897513021788</v>
      </c>
      <c r="G30" s="64">
        <f t="shared" si="3"/>
        <v>-2.6799847672286</v>
      </c>
      <c r="H30" s="64">
        <f t="shared" si="5"/>
        <v>-109592.617086279</v>
      </c>
      <c r="I30" s="240">
        <f t="shared" si="4"/>
        <v>-109592.617086279</v>
      </c>
      <c r="J30" s="238" t="s">
        <v>561</v>
      </c>
      <c r="K30" s="67"/>
      <c r="L30" s="46"/>
      <c r="M30" s="47"/>
      <c r="N30" s="48"/>
      <c r="O30" s="47"/>
      <c r="P30" s="47"/>
      <c r="Q30" s="47"/>
      <c r="R30" s="47"/>
    </row>
    <row r="31" ht="17.1" hidden="1" customHeight="1" spans="1:19">
      <c r="B31" s="163" t="s">
        <v>164</v>
      </c>
      <c r="C31" s="64">
        <v>2.02667645807589</v>
      </c>
      <c r="D31" s="64">
        <v>0.139585235489262</v>
      </c>
      <c r="E31" s="75">
        <v>-0.127477704590446</v>
      </c>
      <c r="F31" s="65"/>
      <c r="G31" s="75">
        <f>(F31/C31)-1</f>
        <v>-1</v>
      </c>
      <c r="H31" s="75"/>
      <c r="I31" s="65" t="e">
        <f>#REF!/$C$5</f>
        <v>#REF!</v>
      </c>
      <c r="J31" s="75"/>
      <c r="K31" s="73"/>
      <c r="L31" s="68"/>
      <c r="M31" s="69"/>
      <c r="N31" s="47"/>
      <c r="O31" s="48"/>
      <c r="P31" s="242"/>
      <c r="Q31" s="47"/>
      <c r="R31" s="47"/>
      <c r="S31" s="47"/>
    </row>
    <row r="32" ht="16.2" hidden="1" customHeight="1" spans="1:19">
      <c r="B32" s="163" t="s">
        <v>165</v>
      </c>
      <c r="C32" s="64">
        <v>0.10143467779511</v>
      </c>
      <c r="D32" s="64">
        <v>1.96350966795105</v>
      </c>
      <c r="E32" s="75">
        <v>0.247606110347068</v>
      </c>
      <c r="F32" s="65"/>
      <c r="G32" s="75">
        <f>(F32/C32)-1</f>
        <v>-1</v>
      </c>
      <c r="H32" s="75"/>
      <c r="I32" s="65" t="e">
        <f>#REF!/$C$5</f>
        <v>#REF!</v>
      </c>
      <c r="J32" s="75"/>
      <c r="K32" s="73"/>
      <c r="L32" s="68"/>
      <c r="M32" s="69"/>
      <c r="N32" s="47"/>
      <c r="O32" s="48"/>
      <c r="P32" s="242"/>
      <c r="Q32" s="47"/>
      <c r="R32" s="47"/>
      <c r="S32" s="47"/>
    </row>
    <row r="33" ht="16.2" hidden="1" customHeight="1" spans="1:19">
      <c r="B33" s="163" t="s">
        <v>166</v>
      </c>
      <c r="C33" s="64">
        <v>1.13877114437939</v>
      </c>
      <c r="D33" s="64">
        <v>1.8673517613264</v>
      </c>
      <c r="E33" s="75">
        <v>0.299213995308242</v>
      </c>
      <c r="F33" s="65"/>
      <c r="G33" s="75">
        <f>(F33/C33)-1</f>
        <v>-1</v>
      </c>
      <c r="H33" s="75"/>
      <c r="I33" s="65" t="e">
        <f>#REF!/$C$5</f>
        <v>#REF!</v>
      </c>
      <c r="J33" s="75"/>
      <c r="K33" s="73"/>
      <c r="L33" s="68"/>
      <c r="M33" s="69"/>
      <c r="N33" s="47"/>
      <c r="O33" s="48"/>
      <c r="P33" s="242"/>
      <c r="Q33" s="47"/>
      <c r="R33" s="47"/>
      <c r="S33" s="47"/>
    </row>
    <row r="34" ht="15.6" customHeight="1" spans="1:19">
      <c r="A34" s="164" t="s">
        <v>167</v>
      </c>
      <c r="B34" s="165" t="s">
        <v>168</v>
      </c>
      <c r="C34" s="164" t="s">
        <v>169</v>
      </c>
      <c r="D34" s="164" t="s">
        <v>170</v>
      </c>
      <c r="E34" s="166" t="s">
        <v>171</v>
      </c>
      <c r="F34" s="167" t="s">
        <v>172</v>
      </c>
      <c r="G34" s="168">
        <v>46330</v>
      </c>
      <c r="H34" s="243"/>
      <c r="I34" s="169" t="s">
        <v>173</v>
      </c>
      <c r="J34" s="170">
        <v>23500</v>
      </c>
      <c r="K34" s="171" t="s">
        <v>174</v>
      </c>
      <c r="L34" s="169">
        <v>40893</v>
      </c>
      <c r="M34" s="169"/>
    </row>
    <row r="35" ht="16.2" customHeight="1" spans="1:19">
      <c r="A35" s="49"/>
      <c r="B35" s="86"/>
      <c r="C35" s="49"/>
      <c r="D35" s="49"/>
      <c r="E35" s="173" t="s">
        <v>175</v>
      </c>
      <c r="F35" s="174" t="s">
        <v>176</v>
      </c>
      <c r="G35" s="174" t="s">
        <v>177</v>
      </c>
      <c r="H35" s="174"/>
      <c r="I35" s="175" t="s">
        <v>178</v>
      </c>
      <c r="J35" s="175" t="s">
        <v>179</v>
      </c>
      <c r="K35" s="175" t="s">
        <v>180</v>
      </c>
      <c r="L35" s="175" t="s">
        <v>562</v>
      </c>
      <c r="M35" s="164" t="s">
        <v>185</v>
      </c>
    </row>
    <row r="36" ht="15.6" customHeight="1" spans="1:19">
      <c r="A36" s="89" t="s">
        <v>122</v>
      </c>
      <c r="B36" s="90">
        <v>6666110101</v>
      </c>
      <c r="C36" s="91" t="s">
        <v>186</v>
      </c>
      <c r="D36" s="92" t="s">
        <v>187</v>
      </c>
      <c r="E36" s="93">
        <v>28.96203</v>
      </c>
      <c r="F36" s="94">
        <v>0.586751012965964</v>
      </c>
      <c r="G36" s="87">
        <v>31.4953503046043</v>
      </c>
      <c r="H36" s="87"/>
      <c r="I36" s="88">
        <v>0.655470349731619</v>
      </c>
      <c r="J36" s="244"/>
      <c r="K36" s="95">
        <f t="shared" ref="K36:K99" si="6">J36/$L$34*1000</f>
        <v>0</v>
      </c>
      <c r="L36" s="88"/>
      <c r="M36" s="96"/>
    </row>
    <row r="37" ht="15.6" customHeight="1" spans="1:19">
      <c r="A37" s="97"/>
      <c r="B37" s="90">
        <v>6666110106</v>
      </c>
      <c r="C37" s="91" t="s">
        <v>188</v>
      </c>
      <c r="D37" s="92" t="s">
        <v>189</v>
      </c>
      <c r="E37" s="93">
        <v>0</v>
      </c>
      <c r="F37" s="94">
        <v>0</v>
      </c>
      <c r="G37" s="87">
        <v>0</v>
      </c>
      <c r="H37" s="87"/>
      <c r="I37" s="88">
        <v>0</v>
      </c>
      <c r="J37" s="244"/>
      <c r="K37" s="95">
        <f t="shared" si="6"/>
        <v>0</v>
      </c>
      <c r="L37" s="88"/>
      <c r="M37" s="98"/>
    </row>
    <row r="38" ht="15.6" customHeight="1" spans="1:19">
      <c r="A38" s="97"/>
      <c r="B38" s="90">
        <v>6666110107</v>
      </c>
      <c r="C38" s="91" t="s">
        <v>190</v>
      </c>
      <c r="D38" s="92" t="s">
        <v>191</v>
      </c>
      <c r="E38" s="93">
        <v>221.08877</v>
      </c>
      <c r="F38" s="94">
        <v>4.4791079821718</v>
      </c>
      <c r="G38" s="87">
        <v>226.939833677598</v>
      </c>
      <c r="H38" s="87"/>
      <c r="I38" s="88">
        <v>4.72299341680745</v>
      </c>
      <c r="J38" s="244"/>
      <c r="K38" s="95">
        <f t="shared" si="6"/>
        <v>0</v>
      </c>
      <c r="L38" s="88"/>
      <c r="M38" s="50"/>
      <c r="N38">
        <v>1.17</v>
      </c>
    </row>
    <row r="39" ht="15.6" customHeight="1" spans="1:19">
      <c r="A39" s="97"/>
      <c r="B39" s="90">
        <v>6666110110</v>
      </c>
      <c r="C39" s="91" t="s">
        <v>192</v>
      </c>
      <c r="D39" s="92" t="s">
        <v>193</v>
      </c>
      <c r="E39" s="93">
        <v>284.06253</v>
      </c>
      <c r="F39" s="94">
        <v>5.75491349270664</v>
      </c>
      <c r="G39" s="87">
        <v>291.771640991161</v>
      </c>
      <c r="H39" s="87"/>
      <c r="I39" s="88">
        <v>6.0722505929482</v>
      </c>
      <c r="J39" s="244"/>
      <c r="K39" s="95">
        <f t="shared" si="6"/>
        <v>0</v>
      </c>
      <c r="L39" s="88"/>
      <c r="M39" s="50"/>
    </row>
    <row r="40" ht="15.6" customHeight="1" spans="1:19">
      <c r="A40" s="97"/>
      <c r="B40" s="90">
        <v>6666110112</v>
      </c>
      <c r="C40" s="91" t="s">
        <v>194</v>
      </c>
      <c r="D40" s="92" t="s">
        <v>195</v>
      </c>
      <c r="E40" s="93">
        <v>8.46194</v>
      </c>
      <c r="F40" s="94">
        <v>0.171433144246353</v>
      </c>
      <c r="G40" s="87">
        <v>15.2437139041096</v>
      </c>
      <c r="H40" s="87"/>
      <c r="I40" s="88">
        <v>0.317246907473665</v>
      </c>
      <c r="J40" s="244"/>
      <c r="K40" s="95">
        <f t="shared" si="6"/>
        <v>0</v>
      </c>
      <c r="L40" s="88"/>
      <c r="M40" s="96"/>
    </row>
    <row r="41" ht="15.6" customHeight="1" spans="1:19">
      <c r="A41" s="97"/>
      <c r="B41" s="90">
        <v>6666110204</v>
      </c>
      <c r="C41" s="91" t="s">
        <v>196</v>
      </c>
      <c r="D41" s="92" t="s">
        <v>197</v>
      </c>
      <c r="E41" s="93">
        <v>0.25252</v>
      </c>
      <c r="F41" s="94">
        <v>0.00511588330632091</v>
      </c>
      <c r="G41" s="87">
        <v>0.25252</v>
      </c>
      <c r="H41" s="87"/>
      <c r="I41" s="88">
        <v>0.00525535900104058</v>
      </c>
      <c r="J41" s="244"/>
      <c r="K41" s="95">
        <f t="shared" si="6"/>
        <v>0</v>
      </c>
      <c r="L41" s="88"/>
      <c r="M41" s="98"/>
    </row>
    <row r="42" ht="15.6" customHeight="1" spans="1:19">
      <c r="A42" s="97"/>
      <c r="B42" s="90">
        <v>6666110207</v>
      </c>
      <c r="C42" s="91" t="s">
        <v>198</v>
      </c>
      <c r="D42" s="92" t="s">
        <v>199</v>
      </c>
      <c r="E42" s="93">
        <v>6.89599</v>
      </c>
      <c r="F42" s="94">
        <v>0.139708063209076</v>
      </c>
      <c r="G42" s="87">
        <v>2.52829362252664</v>
      </c>
      <c r="H42" s="87"/>
      <c r="I42" s="88">
        <v>0.0526179734136658</v>
      </c>
      <c r="J42" s="244"/>
      <c r="K42" s="95">
        <f t="shared" si="6"/>
        <v>0</v>
      </c>
      <c r="L42" s="88"/>
      <c r="M42" s="96"/>
    </row>
    <row r="43" ht="15.6" customHeight="1" spans="1:19">
      <c r="A43" s="97"/>
      <c r="B43" s="90">
        <v>6666110506</v>
      </c>
      <c r="C43" s="91" t="s">
        <v>200</v>
      </c>
      <c r="D43" s="92" t="s">
        <v>201</v>
      </c>
      <c r="E43" s="93">
        <v>0.66327</v>
      </c>
      <c r="F43" s="94">
        <v>0.0134373987034036</v>
      </c>
      <c r="G43" s="87">
        <v>0</v>
      </c>
      <c r="H43" s="87"/>
      <c r="I43" s="88">
        <v>0</v>
      </c>
      <c r="J43" s="244"/>
      <c r="K43" s="95">
        <f t="shared" si="6"/>
        <v>0</v>
      </c>
      <c r="L43" s="88"/>
      <c r="M43" s="98"/>
    </row>
    <row r="44" ht="15.6" customHeight="1" spans="1:19">
      <c r="A44" s="97"/>
      <c r="B44" s="90">
        <v>6666110206</v>
      </c>
      <c r="C44" s="91" t="s">
        <v>202</v>
      </c>
      <c r="D44" s="92" t="s">
        <v>203</v>
      </c>
      <c r="E44" s="100"/>
      <c r="F44" s="94">
        <v>0</v>
      </c>
      <c r="G44" s="87"/>
      <c r="H44" s="87"/>
      <c r="I44" s="88">
        <v>0</v>
      </c>
      <c r="J44" s="178"/>
      <c r="K44" s="95">
        <f t="shared" si="6"/>
        <v>0</v>
      </c>
      <c r="L44" s="88"/>
      <c r="M44" s="98"/>
    </row>
    <row r="45" s="219" customFormat="1" ht="16.2" customHeight="1" spans="1:19">
      <c r="A45" s="49"/>
      <c r="B45" s="245" t="s">
        <v>204</v>
      </c>
      <c r="C45" s="246" t="s">
        <v>205</v>
      </c>
      <c r="D45" s="247" t="s">
        <v>206</v>
      </c>
      <c r="E45" s="248">
        <v>550.38705</v>
      </c>
      <c r="F45" s="249">
        <v>11.1504669773096</v>
      </c>
      <c r="G45" s="248">
        <v>568.2313525</v>
      </c>
      <c r="H45" s="248"/>
      <c r="I45" s="250">
        <v>11.8258345993756</v>
      </c>
      <c r="J45" s="251">
        <f>SUM(J36:J44)</f>
        <v>0</v>
      </c>
      <c r="K45" s="95">
        <f t="shared" si="6"/>
        <v>0</v>
      </c>
      <c r="L45" s="250"/>
      <c r="M45" s="252"/>
    </row>
    <row r="46" ht="15.6" customHeight="1" spans="1:19">
      <c r="A46" s="89" t="s">
        <v>144</v>
      </c>
      <c r="B46" s="90">
        <v>5001010205</v>
      </c>
      <c r="C46" s="91" t="s">
        <v>207</v>
      </c>
      <c r="D46" s="92" t="s">
        <v>208</v>
      </c>
      <c r="E46" s="100">
        <v>7.33205</v>
      </c>
      <c r="F46" s="94">
        <v>0.14854234197731</v>
      </c>
      <c r="G46" s="87">
        <v>8.76063924519617</v>
      </c>
      <c r="H46" s="87"/>
      <c r="I46" s="88">
        <v>0.182323397402626</v>
      </c>
      <c r="J46" s="178"/>
      <c r="K46" s="95">
        <f t="shared" si="6"/>
        <v>0</v>
      </c>
      <c r="L46" s="88"/>
      <c r="M46" s="98"/>
    </row>
    <row r="47" ht="23.1" customHeight="1" spans="1:19">
      <c r="A47" s="97"/>
      <c r="B47" s="90">
        <v>6666010380</v>
      </c>
      <c r="C47" s="91" t="s">
        <v>209</v>
      </c>
      <c r="D47" s="92" t="s">
        <v>210</v>
      </c>
      <c r="E47" s="100">
        <v>-1.42469</v>
      </c>
      <c r="F47" s="94">
        <v>-0.0288632495948136</v>
      </c>
      <c r="G47" s="87">
        <v>-22.8556045069985</v>
      </c>
      <c r="H47" s="87"/>
      <c r="I47" s="88">
        <v>-0.475662944994766</v>
      </c>
      <c r="J47" s="178"/>
      <c r="K47" s="95">
        <f t="shared" si="6"/>
        <v>0</v>
      </c>
      <c r="L47" s="88"/>
      <c r="M47" s="98"/>
    </row>
    <row r="48" ht="23.1" customHeight="1" spans="1:19">
      <c r="A48" s="97"/>
      <c r="B48" s="90">
        <v>6666010019</v>
      </c>
      <c r="C48" s="91" t="s">
        <v>211</v>
      </c>
      <c r="D48" s="92"/>
      <c r="E48" s="100">
        <v>58.63925</v>
      </c>
      <c r="F48" s="94">
        <v>1.18799128849271</v>
      </c>
      <c r="G48" s="87">
        <v>90.8916321689101</v>
      </c>
      <c r="H48" s="87"/>
      <c r="I48" s="88">
        <v>1.89160524805224</v>
      </c>
      <c r="J48" s="178"/>
      <c r="K48" s="95">
        <f t="shared" si="6"/>
        <v>0</v>
      </c>
      <c r="L48" s="88"/>
      <c r="M48" s="50"/>
    </row>
    <row r="49" ht="26.1" customHeight="1" spans="1:13">
      <c r="A49" s="97"/>
      <c r="B49" s="90">
        <v>6666010183</v>
      </c>
      <c r="C49" s="91" t="s">
        <v>213</v>
      </c>
      <c r="D49" s="92" t="s">
        <v>214</v>
      </c>
      <c r="E49" s="100">
        <v>51.24566</v>
      </c>
      <c r="F49" s="94">
        <v>1.03820218800648</v>
      </c>
      <c r="G49" s="87">
        <v>0</v>
      </c>
      <c r="H49" s="87"/>
      <c r="I49" s="88">
        <v>0</v>
      </c>
      <c r="J49" s="178"/>
      <c r="K49" s="95">
        <f t="shared" si="6"/>
        <v>0</v>
      </c>
      <c r="L49" s="88"/>
      <c r="M49" s="98"/>
    </row>
    <row r="50" ht="36" customHeight="1" spans="1:13">
      <c r="A50" s="97"/>
      <c r="B50" s="90">
        <v>6666010229</v>
      </c>
      <c r="C50" s="91" t="s">
        <v>215</v>
      </c>
      <c r="D50" s="92" t="s">
        <v>216</v>
      </c>
      <c r="E50" s="108">
        <v>10.77437</v>
      </c>
      <c r="F50" s="94">
        <v>0.218281401944895</v>
      </c>
      <c r="G50" s="109" t="s">
        <v>563</v>
      </c>
      <c r="H50" s="109"/>
      <c r="I50" s="88">
        <v>0.181006065412503</v>
      </c>
      <c r="J50" s="178"/>
      <c r="K50" s="95">
        <f t="shared" si="6"/>
        <v>0</v>
      </c>
      <c r="L50" s="88"/>
      <c r="M50" s="181"/>
    </row>
    <row r="51" ht="33.9" customHeight="1" spans="1:13">
      <c r="A51" s="97"/>
      <c r="B51" s="90">
        <v>6666010188</v>
      </c>
      <c r="C51" s="91" t="s">
        <v>217</v>
      </c>
      <c r="D51" s="92" t="s">
        <v>218</v>
      </c>
      <c r="E51" s="108">
        <v>342.65633</v>
      </c>
      <c r="F51" s="94">
        <v>6.94198399513776</v>
      </c>
      <c r="G51" s="109">
        <v>423.944528891668</v>
      </c>
      <c r="H51" s="109"/>
      <c r="I51" s="88">
        <v>8.82298707370797</v>
      </c>
      <c r="J51" s="178"/>
      <c r="K51" s="95">
        <f t="shared" si="6"/>
        <v>0</v>
      </c>
      <c r="L51" s="88"/>
      <c r="M51" s="111"/>
    </row>
    <row r="52" ht="15.6" customHeight="1" spans="1:13">
      <c r="A52" s="97"/>
      <c r="B52" s="90">
        <v>5102040406</v>
      </c>
      <c r="C52" s="91" t="s">
        <v>220</v>
      </c>
      <c r="D52" s="92" t="s">
        <v>221</v>
      </c>
      <c r="E52" s="100">
        <v>0</v>
      </c>
      <c r="F52" s="94">
        <v>0</v>
      </c>
      <c r="G52" s="87">
        <v>0</v>
      </c>
      <c r="H52" s="87"/>
      <c r="I52" s="88">
        <v>0</v>
      </c>
      <c r="J52" s="178"/>
      <c r="K52" s="95">
        <f t="shared" si="6"/>
        <v>0</v>
      </c>
      <c r="L52" s="88"/>
      <c r="M52" s="98"/>
    </row>
    <row r="53" ht="15.6" customHeight="1" spans="1:13">
      <c r="A53" s="97"/>
      <c r="B53" s="90">
        <v>6666010115</v>
      </c>
      <c r="C53" s="91" t="s">
        <v>222</v>
      </c>
      <c r="D53" s="92" t="s">
        <v>223</v>
      </c>
      <c r="E53" s="100">
        <v>-0.12195</v>
      </c>
      <c r="F53" s="94">
        <v>-0.00247062398703404</v>
      </c>
      <c r="G53" s="87">
        <v>0</v>
      </c>
      <c r="H53" s="87"/>
      <c r="I53" s="88">
        <v>0</v>
      </c>
      <c r="J53" s="178"/>
      <c r="K53" s="95">
        <f t="shared" si="6"/>
        <v>0</v>
      </c>
      <c r="L53" s="88"/>
      <c r="M53" s="98"/>
    </row>
    <row r="54" s="219" customFormat="1" ht="16.2" customHeight="1" spans="1:13">
      <c r="A54" s="49"/>
      <c r="B54" s="245" t="s">
        <v>224</v>
      </c>
      <c r="C54" s="246" t="s">
        <v>225</v>
      </c>
      <c r="D54" s="247" t="s">
        <v>226</v>
      </c>
      <c r="E54" s="248">
        <v>469.10102</v>
      </c>
      <c r="F54" s="249">
        <v>9.50366734197731</v>
      </c>
      <c r="G54" s="248">
        <v>509.438537241847</v>
      </c>
      <c r="H54" s="248"/>
      <c r="I54" s="250">
        <v>10.6022588395806</v>
      </c>
      <c r="J54" s="251">
        <f>SUM(J46:J53)</f>
        <v>0</v>
      </c>
      <c r="K54" s="95">
        <f t="shared" si="6"/>
        <v>0</v>
      </c>
      <c r="L54" s="250"/>
      <c r="M54" s="252"/>
    </row>
    <row r="55" ht="15.6" customHeight="1" spans="1:13">
      <c r="A55" s="89" t="s">
        <v>159</v>
      </c>
      <c r="B55" s="90">
        <v>8701530201</v>
      </c>
      <c r="C55" s="91" t="s">
        <v>227</v>
      </c>
      <c r="D55" s="92" t="s">
        <v>228</v>
      </c>
      <c r="E55" s="100">
        <v>0</v>
      </c>
      <c r="F55" s="94">
        <v>0</v>
      </c>
      <c r="G55" s="87">
        <v>0</v>
      </c>
      <c r="H55" s="87"/>
      <c r="I55" s="88">
        <v>0</v>
      </c>
      <c r="J55" s="178"/>
      <c r="K55" s="95">
        <f t="shared" si="6"/>
        <v>0</v>
      </c>
      <c r="L55" s="88"/>
      <c r="M55" s="98"/>
    </row>
    <row r="56" ht="15.6" customHeight="1" spans="1:13">
      <c r="A56" s="97"/>
      <c r="B56" s="90">
        <v>6666050309</v>
      </c>
      <c r="C56" s="91" t="s">
        <v>229</v>
      </c>
      <c r="D56" s="92" t="s">
        <v>230</v>
      </c>
      <c r="E56" s="100">
        <v>12.85146</v>
      </c>
      <c r="F56" s="94">
        <v>0.260361831442464</v>
      </c>
      <c r="G56" s="87">
        <v>19.3217713378385</v>
      </c>
      <c r="H56" s="87"/>
      <c r="I56" s="88">
        <v>0.402118029923798</v>
      </c>
      <c r="J56" s="178"/>
      <c r="K56" s="95">
        <f t="shared" si="6"/>
        <v>0</v>
      </c>
      <c r="L56" s="88"/>
      <c r="M56" s="98"/>
    </row>
    <row r="57" ht="15.6" customHeight="1" spans="1:13">
      <c r="A57" s="97"/>
      <c r="B57" s="90">
        <v>6666050308</v>
      </c>
      <c r="C57" s="91" t="s">
        <v>232</v>
      </c>
      <c r="D57" s="92" t="s">
        <v>233</v>
      </c>
      <c r="E57" s="100">
        <v>9.48485</v>
      </c>
      <c r="F57" s="94">
        <v>0.192156604538087</v>
      </c>
      <c r="G57" s="87">
        <v>0</v>
      </c>
      <c r="H57" s="87"/>
      <c r="I57" s="88">
        <v>0</v>
      </c>
      <c r="J57" s="178"/>
      <c r="K57" s="95">
        <f t="shared" si="6"/>
        <v>0</v>
      </c>
      <c r="L57" s="88"/>
      <c r="M57" s="98"/>
    </row>
    <row r="58" ht="15.6" customHeight="1" spans="1:13">
      <c r="A58" s="97"/>
      <c r="B58" s="90">
        <v>6666050306</v>
      </c>
      <c r="C58" s="91" t="s">
        <v>234</v>
      </c>
      <c r="D58" s="92" t="s">
        <v>235</v>
      </c>
      <c r="E58" s="100">
        <v>0.26438</v>
      </c>
      <c r="F58" s="94">
        <v>0.00535615883306321</v>
      </c>
      <c r="G58" s="87">
        <v>0</v>
      </c>
      <c r="H58" s="87"/>
      <c r="I58" s="88">
        <v>0</v>
      </c>
      <c r="J58" s="178"/>
      <c r="K58" s="95">
        <f t="shared" si="6"/>
        <v>0</v>
      </c>
      <c r="L58" s="88"/>
      <c r="M58" s="98"/>
    </row>
    <row r="59" s="219" customFormat="1" ht="16.2" customHeight="1" spans="1:13">
      <c r="A59" s="49"/>
      <c r="B59" s="245" t="s">
        <v>224</v>
      </c>
      <c r="C59" s="246" t="s">
        <v>236</v>
      </c>
      <c r="D59" s="247" t="s">
        <v>237</v>
      </c>
      <c r="E59" s="248">
        <v>22.60069</v>
      </c>
      <c r="F59" s="249">
        <v>0.457874594813614</v>
      </c>
      <c r="G59" s="248">
        <v>19.3217713378385</v>
      </c>
      <c r="H59" s="248"/>
      <c r="I59" s="250">
        <v>0.402118029923798</v>
      </c>
      <c r="J59" s="251">
        <f>SUM(J55:J58)</f>
        <v>0</v>
      </c>
      <c r="K59" s="95">
        <f t="shared" si="6"/>
        <v>0</v>
      </c>
      <c r="L59" s="250"/>
      <c r="M59" s="252"/>
    </row>
    <row r="60" ht="15.6" customHeight="1" spans="1:13">
      <c r="A60" s="89" t="s">
        <v>238</v>
      </c>
      <c r="B60" s="90">
        <v>5102010151</v>
      </c>
      <c r="C60" s="91" t="s">
        <v>239</v>
      </c>
      <c r="D60" s="92" t="s">
        <v>240</v>
      </c>
      <c r="E60" s="100">
        <v>0</v>
      </c>
      <c r="F60" s="94">
        <v>0</v>
      </c>
      <c r="G60" s="87">
        <v>0</v>
      </c>
      <c r="H60" s="87"/>
      <c r="I60" s="88">
        <v>0</v>
      </c>
      <c r="J60" s="178"/>
      <c r="K60" s="95">
        <f t="shared" si="6"/>
        <v>0</v>
      </c>
      <c r="L60" s="88"/>
      <c r="M60" s="98"/>
    </row>
    <row r="61" ht="15.6" customHeight="1" spans="1:13">
      <c r="A61" s="97"/>
      <c r="B61" s="90">
        <v>5001010200</v>
      </c>
      <c r="C61" s="91" t="s">
        <v>241</v>
      </c>
      <c r="D61" s="92" t="s">
        <v>242</v>
      </c>
      <c r="E61" s="100">
        <v>0</v>
      </c>
      <c r="F61" s="94">
        <v>0</v>
      </c>
      <c r="G61" s="87">
        <v>0</v>
      </c>
      <c r="H61" s="87"/>
      <c r="I61" s="88">
        <v>0</v>
      </c>
      <c r="J61" s="178"/>
      <c r="K61" s="95">
        <f t="shared" si="6"/>
        <v>0</v>
      </c>
      <c r="L61" s="88"/>
      <c r="M61" s="98"/>
    </row>
    <row r="62" ht="15.6" customHeight="1" spans="1:13">
      <c r="A62" s="97"/>
      <c r="B62" s="90">
        <v>5001010201</v>
      </c>
      <c r="C62" s="91" t="s">
        <v>243</v>
      </c>
      <c r="D62" s="92" t="s">
        <v>244</v>
      </c>
      <c r="E62" s="100">
        <v>0</v>
      </c>
      <c r="F62" s="94">
        <v>0</v>
      </c>
      <c r="G62" s="87">
        <v>0</v>
      </c>
      <c r="H62" s="87"/>
      <c r="I62" s="88">
        <v>0</v>
      </c>
      <c r="J62" s="178"/>
      <c r="K62" s="95">
        <f t="shared" si="6"/>
        <v>0</v>
      </c>
      <c r="L62" s="88"/>
      <c r="M62" s="98"/>
    </row>
    <row r="63" ht="15.6" customHeight="1" spans="1:13">
      <c r="A63" s="97"/>
      <c r="B63" s="90">
        <v>5207000011</v>
      </c>
      <c r="C63" s="91" t="s">
        <v>245</v>
      </c>
      <c r="D63" s="92" t="s">
        <v>246</v>
      </c>
      <c r="E63" s="100">
        <v>0</v>
      </c>
      <c r="F63" s="94">
        <v>0</v>
      </c>
      <c r="G63" s="87">
        <v>0</v>
      </c>
      <c r="H63" s="87"/>
      <c r="I63" s="88">
        <v>0</v>
      </c>
      <c r="J63" s="178"/>
      <c r="K63" s="95">
        <f t="shared" si="6"/>
        <v>0</v>
      </c>
      <c r="L63" s="88"/>
      <c r="M63" s="98"/>
    </row>
    <row r="64" ht="15.6" customHeight="1" spans="1:13">
      <c r="A64" s="97"/>
      <c r="B64" s="90">
        <v>5207000012</v>
      </c>
      <c r="C64" s="91" t="s">
        <v>247</v>
      </c>
      <c r="D64" s="92" t="s">
        <v>248</v>
      </c>
      <c r="E64" s="100">
        <v>0</v>
      </c>
      <c r="F64" s="94">
        <v>0</v>
      </c>
      <c r="G64" s="87">
        <v>0</v>
      </c>
      <c r="H64" s="87"/>
      <c r="I64" s="88">
        <v>0</v>
      </c>
      <c r="J64" s="178"/>
      <c r="K64" s="95">
        <f t="shared" si="6"/>
        <v>0</v>
      </c>
      <c r="L64" s="88"/>
      <c r="M64" s="98"/>
    </row>
    <row r="65" ht="15.6" customHeight="1" spans="1:13">
      <c r="A65" s="97"/>
      <c r="B65" s="90">
        <v>5207000022</v>
      </c>
      <c r="C65" s="91" t="s">
        <v>249</v>
      </c>
      <c r="D65" s="92" t="s">
        <v>250</v>
      </c>
      <c r="E65" s="100">
        <v>0</v>
      </c>
      <c r="F65" s="94">
        <v>0</v>
      </c>
      <c r="G65" s="87">
        <v>0</v>
      </c>
      <c r="H65" s="87"/>
      <c r="I65" s="88">
        <v>0</v>
      </c>
      <c r="J65" s="178"/>
      <c r="K65" s="95">
        <f t="shared" si="6"/>
        <v>0</v>
      </c>
      <c r="L65" s="88"/>
      <c r="M65" s="98"/>
    </row>
    <row r="66" ht="15.6" customHeight="1" spans="1:13">
      <c r="A66" s="97"/>
      <c r="B66" s="90">
        <v>5301060000</v>
      </c>
      <c r="C66" s="91" t="s">
        <v>251</v>
      </c>
      <c r="D66" s="92" t="s">
        <v>252</v>
      </c>
      <c r="E66" s="100">
        <v>0</v>
      </c>
      <c r="F66" s="94">
        <v>0</v>
      </c>
      <c r="G66" s="87">
        <v>0</v>
      </c>
      <c r="H66" s="87"/>
      <c r="I66" s="88">
        <v>0</v>
      </c>
      <c r="J66" s="178"/>
      <c r="K66" s="95">
        <f t="shared" si="6"/>
        <v>0</v>
      </c>
      <c r="L66" s="88"/>
      <c r="M66" s="98"/>
    </row>
    <row r="67" ht="15.6" customHeight="1" spans="1:13">
      <c r="A67" s="97"/>
      <c r="B67" s="90">
        <v>5301999999</v>
      </c>
      <c r="C67" s="91" t="s">
        <v>253</v>
      </c>
      <c r="D67" s="92" t="s">
        <v>254</v>
      </c>
      <c r="E67" s="100">
        <v>0</v>
      </c>
      <c r="F67" s="94">
        <v>0</v>
      </c>
      <c r="G67" s="87">
        <v>0</v>
      </c>
      <c r="H67" s="87"/>
      <c r="I67" s="88">
        <v>0</v>
      </c>
      <c r="J67" s="178"/>
      <c r="K67" s="95">
        <f t="shared" si="6"/>
        <v>0</v>
      </c>
      <c r="L67" s="88"/>
      <c r="M67" s="98"/>
    </row>
    <row r="68" ht="15.6" customHeight="1" spans="1:13">
      <c r="A68" s="97"/>
      <c r="B68" s="90">
        <v>5405030000</v>
      </c>
      <c r="C68" s="91" t="s">
        <v>255</v>
      </c>
      <c r="D68" s="92" t="s">
        <v>256</v>
      </c>
      <c r="E68" s="100">
        <v>0.04654</v>
      </c>
      <c r="F68" s="94">
        <v>0.000942868719611021</v>
      </c>
      <c r="G68" s="87">
        <v>0</v>
      </c>
      <c r="H68" s="87"/>
      <c r="I68" s="88">
        <v>0</v>
      </c>
      <c r="J68" s="178"/>
      <c r="K68" s="95">
        <f t="shared" si="6"/>
        <v>0</v>
      </c>
      <c r="L68" s="88"/>
      <c r="M68" s="98"/>
    </row>
    <row r="69" ht="15.6" customHeight="1" spans="1:13">
      <c r="A69" s="97"/>
      <c r="B69" s="90">
        <v>5601050000</v>
      </c>
      <c r="C69" s="91" t="s">
        <v>257</v>
      </c>
      <c r="D69" s="92" t="s">
        <v>258</v>
      </c>
      <c r="E69" s="100">
        <v>0</v>
      </c>
      <c r="F69" s="94">
        <v>0</v>
      </c>
      <c r="G69" s="87">
        <v>0</v>
      </c>
      <c r="H69" s="87"/>
      <c r="I69" s="88">
        <v>0</v>
      </c>
      <c r="J69" s="178"/>
      <c r="K69" s="95">
        <f t="shared" si="6"/>
        <v>0</v>
      </c>
      <c r="L69" s="88"/>
      <c r="M69" s="98"/>
    </row>
    <row r="70" ht="15.6" customHeight="1" spans="1:13">
      <c r="A70" s="97"/>
      <c r="B70" s="90">
        <v>5601050100</v>
      </c>
      <c r="C70" s="91" t="s">
        <v>259</v>
      </c>
      <c r="D70" s="92" t="s">
        <v>260</v>
      </c>
      <c r="E70" s="100">
        <v>0</v>
      </c>
      <c r="F70" s="94">
        <v>0</v>
      </c>
      <c r="G70" s="87">
        <v>0</v>
      </c>
      <c r="H70" s="87"/>
      <c r="I70" s="88">
        <v>0</v>
      </c>
      <c r="J70" s="178"/>
      <c r="K70" s="95">
        <f t="shared" si="6"/>
        <v>0</v>
      </c>
      <c r="L70" s="88"/>
      <c r="M70" s="98"/>
    </row>
    <row r="71" ht="15.6" customHeight="1" spans="1:13">
      <c r="A71" s="97"/>
      <c r="B71" s="90">
        <v>5102040893</v>
      </c>
      <c r="C71" s="91" t="s">
        <v>261</v>
      </c>
      <c r="D71" s="92" t="s">
        <v>262</v>
      </c>
      <c r="E71" s="100">
        <v>0</v>
      </c>
      <c r="F71" s="94">
        <v>0</v>
      </c>
      <c r="G71" s="87"/>
      <c r="H71" s="87"/>
      <c r="I71" s="88">
        <v>0</v>
      </c>
      <c r="J71" s="178"/>
      <c r="K71" s="95">
        <f t="shared" si="6"/>
        <v>0</v>
      </c>
      <c r="L71" s="88"/>
      <c r="M71" s="98"/>
    </row>
    <row r="72" ht="15.6" customHeight="1" spans="1:13">
      <c r="A72" s="97"/>
      <c r="B72" s="90">
        <v>5801000041</v>
      </c>
      <c r="C72" s="91" t="s">
        <v>263</v>
      </c>
      <c r="D72" s="92" t="s">
        <v>264</v>
      </c>
      <c r="E72" s="100">
        <v>0</v>
      </c>
      <c r="F72" s="94">
        <v>0</v>
      </c>
      <c r="G72" s="87">
        <v>0</v>
      </c>
      <c r="H72" s="87"/>
      <c r="I72" s="88">
        <v>0</v>
      </c>
      <c r="J72" s="178"/>
      <c r="K72" s="95">
        <f t="shared" si="6"/>
        <v>0</v>
      </c>
      <c r="L72" s="88"/>
      <c r="M72" s="98"/>
    </row>
    <row r="73" ht="15.6" customHeight="1" spans="1:13">
      <c r="A73" s="97"/>
      <c r="B73" s="90">
        <v>6666010322</v>
      </c>
      <c r="C73" s="91" t="s">
        <v>265</v>
      </c>
      <c r="D73" s="92" t="s">
        <v>266</v>
      </c>
      <c r="E73" s="100">
        <v>1.01857</v>
      </c>
      <c r="F73" s="94">
        <v>0.0206355348460292</v>
      </c>
      <c r="G73" s="87">
        <v>1.92365021843783</v>
      </c>
      <c r="H73" s="87"/>
      <c r="I73" s="88">
        <v>0.0400343437760214</v>
      </c>
      <c r="J73" s="178"/>
      <c r="K73" s="95">
        <f t="shared" si="6"/>
        <v>0</v>
      </c>
      <c r="L73" s="88"/>
      <c r="M73" s="98"/>
    </row>
    <row r="74" ht="15.6" customHeight="1" spans="1:13">
      <c r="A74" s="97"/>
      <c r="B74" s="90">
        <v>6666020101</v>
      </c>
      <c r="C74" s="91" t="s">
        <v>267</v>
      </c>
      <c r="D74" s="92" t="s">
        <v>268</v>
      </c>
      <c r="E74" s="100">
        <v>5.145</v>
      </c>
      <c r="F74" s="94">
        <v>0.104234197730956</v>
      </c>
      <c r="G74" s="87">
        <v>4.46470736206957</v>
      </c>
      <c r="H74" s="87"/>
      <c r="I74" s="88">
        <v>0.0929179471814687</v>
      </c>
      <c r="J74" s="178"/>
      <c r="K74" s="95">
        <f t="shared" si="6"/>
        <v>0</v>
      </c>
      <c r="L74" s="88"/>
      <c r="M74" s="98"/>
    </row>
    <row r="75" ht="15.6" customHeight="1" spans="1:13">
      <c r="A75" s="97"/>
      <c r="B75" s="90">
        <v>6666020201</v>
      </c>
      <c r="C75" s="91" t="s">
        <v>269</v>
      </c>
      <c r="D75" s="92" t="s">
        <v>270</v>
      </c>
      <c r="E75" s="100">
        <v>0</v>
      </c>
      <c r="F75" s="94">
        <v>0</v>
      </c>
      <c r="G75" s="87">
        <v>2.42529452202828</v>
      </c>
      <c r="H75" s="87"/>
      <c r="I75" s="88">
        <v>0.0504743917175501</v>
      </c>
      <c r="J75" s="178"/>
      <c r="K75" s="95">
        <f t="shared" si="6"/>
        <v>0</v>
      </c>
      <c r="L75" s="88"/>
      <c r="M75" s="98"/>
    </row>
    <row r="76" ht="15.6" customHeight="1" spans="1:13">
      <c r="A76" s="97"/>
      <c r="B76" s="90">
        <v>6666020202</v>
      </c>
      <c r="C76" s="91" t="s">
        <v>271</v>
      </c>
      <c r="D76" s="92" t="s">
        <v>272</v>
      </c>
      <c r="E76" s="100">
        <v>0</v>
      </c>
      <c r="F76" s="94">
        <v>0</v>
      </c>
      <c r="G76" s="87">
        <v>0</v>
      </c>
      <c r="H76" s="87"/>
      <c r="I76" s="88">
        <v>0</v>
      </c>
      <c r="J76" s="178"/>
      <c r="K76" s="95">
        <f t="shared" si="6"/>
        <v>0</v>
      </c>
      <c r="L76" s="88"/>
      <c r="M76" s="98"/>
    </row>
    <row r="77" ht="15.6" customHeight="1" spans="1:13">
      <c r="A77" s="97"/>
      <c r="B77" s="90">
        <v>6666020204</v>
      </c>
      <c r="C77" s="91" t="s">
        <v>273</v>
      </c>
      <c r="D77" s="92" t="s">
        <v>274</v>
      </c>
      <c r="E77" s="100">
        <v>0.01149</v>
      </c>
      <c r="F77" s="94">
        <v>0.000232779578606159</v>
      </c>
      <c r="G77" s="87">
        <v>0</v>
      </c>
      <c r="H77" s="87"/>
      <c r="I77" s="88">
        <v>0</v>
      </c>
      <c r="J77" s="178"/>
      <c r="K77" s="95">
        <f t="shared" si="6"/>
        <v>0</v>
      </c>
      <c r="L77" s="88"/>
      <c r="M77" s="98"/>
    </row>
    <row r="78" ht="15.6" customHeight="1" spans="1:13">
      <c r="A78" s="97"/>
      <c r="B78" s="90">
        <v>6666020205</v>
      </c>
      <c r="C78" s="91" t="s">
        <v>275</v>
      </c>
      <c r="D78" s="92" t="s">
        <v>276</v>
      </c>
      <c r="E78" s="100">
        <v>0</v>
      </c>
      <c r="F78" s="94">
        <v>0</v>
      </c>
      <c r="G78" s="87">
        <v>0</v>
      </c>
      <c r="H78" s="87"/>
      <c r="I78" s="88">
        <v>0</v>
      </c>
      <c r="J78" s="178"/>
      <c r="K78" s="95">
        <f t="shared" si="6"/>
        <v>0</v>
      </c>
      <c r="L78" s="88"/>
      <c r="M78" s="98"/>
    </row>
    <row r="79" ht="15.6" customHeight="1" spans="1:13">
      <c r="A79" s="97"/>
      <c r="B79" s="90">
        <v>6666020301</v>
      </c>
      <c r="C79" s="91" t="s">
        <v>277</v>
      </c>
      <c r="D79" s="92" t="s">
        <v>278</v>
      </c>
      <c r="E79" s="100">
        <v>0.50942</v>
      </c>
      <c r="F79" s="94">
        <v>0.0103205024311183</v>
      </c>
      <c r="G79" s="87">
        <v>0.359493742467005</v>
      </c>
      <c r="H79" s="87"/>
      <c r="I79" s="88">
        <v>0.0074816595726744</v>
      </c>
      <c r="J79" s="178"/>
      <c r="K79" s="95">
        <f t="shared" si="6"/>
        <v>0</v>
      </c>
      <c r="L79" s="88"/>
      <c r="M79" s="98"/>
    </row>
    <row r="80" ht="15.6" customHeight="1" spans="1:13">
      <c r="A80" s="97"/>
      <c r="B80" s="90">
        <v>6666020302</v>
      </c>
      <c r="C80" s="91" t="s">
        <v>279</v>
      </c>
      <c r="D80" s="92" t="s">
        <v>280</v>
      </c>
      <c r="E80" s="100">
        <v>0</v>
      </c>
      <c r="F80" s="94">
        <v>0</v>
      </c>
      <c r="G80" s="87">
        <v>0.0409976606464823</v>
      </c>
      <c r="H80" s="87"/>
      <c r="I80" s="88">
        <v>0.000853229149770704</v>
      </c>
      <c r="J80" s="178"/>
      <c r="K80" s="95">
        <f t="shared" si="6"/>
        <v>0</v>
      </c>
      <c r="L80" s="88"/>
      <c r="M80" s="98"/>
    </row>
    <row r="81" ht="15.6" customHeight="1" spans="1:13">
      <c r="A81" s="97"/>
      <c r="B81" s="90" t="s">
        <v>281</v>
      </c>
      <c r="C81" s="91" t="s">
        <v>282</v>
      </c>
      <c r="D81" s="92" t="s">
        <v>283</v>
      </c>
      <c r="E81" s="88"/>
      <c r="F81" s="94">
        <v>0</v>
      </c>
      <c r="G81" s="87"/>
      <c r="H81" s="87"/>
      <c r="I81" s="88">
        <v>0</v>
      </c>
      <c r="J81" s="178"/>
      <c r="K81" s="95">
        <f t="shared" si="6"/>
        <v>0</v>
      </c>
      <c r="L81" s="88"/>
      <c r="M81" s="98"/>
    </row>
    <row r="82" ht="15.6" customHeight="1" spans="1:13">
      <c r="A82" s="97"/>
      <c r="B82" s="90">
        <v>6666020405</v>
      </c>
      <c r="C82" s="91" t="s">
        <v>284</v>
      </c>
      <c r="D82" s="92" t="s">
        <v>285</v>
      </c>
      <c r="E82" s="100">
        <v>0</v>
      </c>
      <c r="F82" s="94">
        <v>0</v>
      </c>
      <c r="G82" s="87">
        <v>0</v>
      </c>
      <c r="H82" s="87"/>
      <c r="I82" s="88">
        <v>0</v>
      </c>
      <c r="J82" s="178"/>
      <c r="K82" s="95">
        <f t="shared" si="6"/>
        <v>0</v>
      </c>
      <c r="L82" s="88"/>
      <c r="M82" s="98"/>
    </row>
    <row r="83" ht="15.6" customHeight="1" spans="1:13">
      <c r="A83" s="97"/>
      <c r="B83" s="90">
        <v>6666020495</v>
      </c>
      <c r="C83" s="91" t="s">
        <v>286</v>
      </c>
      <c r="D83" s="92" t="s">
        <v>287</v>
      </c>
      <c r="E83" s="100">
        <v>0.2377</v>
      </c>
      <c r="F83" s="94">
        <v>0.00481564019448946</v>
      </c>
      <c r="G83" s="87">
        <v>0</v>
      </c>
      <c r="H83" s="87"/>
      <c r="I83" s="88">
        <v>0</v>
      </c>
      <c r="J83" s="178"/>
      <c r="K83" s="95">
        <f t="shared" si="6"/>
        <v>0</v>
      </c>
      <c r="L83" s="88"/>
      <c r="M83" s="98"/>
    </row>
    <row r="84" ht="15.6" customHeight="1" spans="1:13">
      <c r="A84" s="97"/>
      <c r="B84" s="90">
        <v>6666020504</v>
      </c>
      <c r="C84" s="91" t="s">
        <v>288</v>
      </c>
      <c r="D84" s="92" t="s">
        <v>289</v>
      </c>
      <c r="E84" s="100">
        <v>0</v>
      </c>
      <c r="F84" s="94">
        <v>0</v>
      </c>
      <c r="G84" s="87">
        <v>0.0508957545730548</v>
      </c>
      <c r="H84" s="87"/>
      <c r="I84" s="88">
        <v>0.00105922486104172</v>
      </c>
      <c r="J84" s="178"/>
      <c r="K84" s="95">
        <f t="shared" si="6"/>
        <v>0</v>
      </c>
      <c r="L84" s="88"/>
      <c r="M84" s="98"/>
    </row>
    <row r="85" ht="15.6" customHeight="1" spans="1:13">
      <c r="A85" s="97"/>
      <c r="B85" s="90">
        <v>6666020508</v>
      </c>
      <c r="C85" s="91" t="s">
        <v>290</v>
      </c>
      <c r="D85" s="92" t="s">
        <v>291</v>
      </c>
      <c r="E85" s="100">
        <v>0.00496</v>
      </c>
      <c r="F85" s="94">
        <v>0.000100486223662885</v>
      </c>
      <c r="G85" s="87">
        <v>0.416850282802721</v>
      </c>
      <c r="H85" s="87"/>
      <c r="I85" s="88">
        <v>0.00867534407497859</v>
      </c>
      <c r="J85" s="178"/>
      <c r="K85" s="95">
        <f t="shared" si="6"/>
        <v>0</v>
      </c>
      <c r="L85" s="88"/>
      <c r="M85" s="98"/>
    </row>
    <row r="86" ht="15.6" customHeight="1" spans="1:13">
      <c r="A86" s="97"/>
      <c r="B86" s="90">
        <v>6666020602</v>
      </c>
      <c r="C86" s="91" t="s">
        <v>292</v>
      </c>
      <c r="D86" s="92" t="s">
        <v>293</v>
      </c>
      <c r="E86" s="100">
        <v>0</v>
      </c>
      <c r="F86" s="94">
        <v>0</v>
      </c>
      <c r="G86" s="87">
        <v>1.89881845508164</v>
      </c>
      <c r="H86" s="87"/>
      <c r="I86" s="88">
        <v>0.0395175536957677</v>
      </c>
      <c r="J86" s="178"/>
      <c r="K86" s="95">
        <f t="shared" si="6"/>
        <v>0</v>
      </c>
      <c r="L86" s="88"/>
      <c r="M86" s="98"/>
    </row>
    <row r="87" ht="15.6" customHeight="1" spans="1:13">
      <c r="A87" s="97"/>
      <c r="B87" s="90">
        <v>6666020701</v>
      </c>
      <c r="C87" s="91" t="s">
        <v>294</v>
      </c>
      <c r="D87" s="92" t="s">
        <v>295</v>
      </c>
      <c r="E87" s="100">
        <v>0</v>
      </c>
      <c r="F87" s="94">
        <v>0</v>
      </c>
      <c r="G87" s="87">
        <v>0</v>
      </c>
      <c r="H87" s="87"/>
      <c r="I87" s="88">
        <v>0</v>
      </c>
      <c r="J87" s="178"/>
      <c r="K87" s="95">
        <f t="shared" si="6"/>
        <v>0</v>
      </c>
      <c r="L87" s="88"/>
      <c r="M87" s="98"/>
    </row>
    <row r="88" ht="15.6" customHeight="1" spans="1:13">
      <c r="A88" s="97"/>
      <c r="B88" s="90">
        <v>6666020802</v>
      </c>
      <c r="C88" s="91" t="s">
        <v>296</v>
      </c>
      <c r="D88" s="92" t="s">
        <v>297</v>
      </c>
      <c r="E88" s="100">
        <v>10.50561</v>
      </c>
      <c r="F88" s="94">
        <v>0.212836507293355</v>
      </c>
      <c r="G88" s="87">
        <v>12.783</v>
      </c>
      <c r="H88" s="87"/>
      <c r="I88" s="88">
        <v>0.266035379812695</v>
      </c>
      <c r="J88" s="178"/>
      <c r="K88" s="95">
        <f t="shared" si="6"/>
        <v>0</v>
      </c>
      <c r="L88" s="88"/>
      <c r="M88" s="98"/>
    </row>
    <row r="89" ht="15.6" customHeight="1" spans="1:13">
      <c r="A89" s="97"/>
      <c r="B89" s="90">
        <v>6666020803</v>
      </c>
      <c r="C89" s="91" t="s">
        <v>298</v>
      </c>
      <c r="D89" s="92" t="s">
        <v>299</v>
      </c>
      <c r="E89" s="100">
        <v>3.00868</v>
      </c>
      <c r="F89" s="94">
        <v>0.0609538087520259</v>
      </c>
      <c r="G89" s="87">
        <v>3.70278301124503</v>
      </c>
      <c r="H89" s="87"/>
      <c r="I89" s="88">
        <v>0.077061040816754</v>
      </c>
      <c r="J89" s="178"/>
      <c r="K89" s="95">
        <f t="shared" si="6"/>
        <v>0</v>
      </c>
      <c r="L89" s="88"/>
      <c r="M89" s="98"/>
    </row>
    <row r="90" ht="15.6" customHeight="1" spans="1:13">
      <c r="A90" s="97"/>
      <c r="B90" s="90">
        <v>6666021100</v>
      </c>
      <c r="C90" s="91" t="s">
        <v>300</v>
      </c>
      <c r="D90" s="92" t="s">
        <v>301</v>
      </c>
      <c r="E90" s="100">
        <v>6.58522</v>
      </c>
      <c r="F90" s="94">
        <v>0.133412074554295</v>
      </c>
      <c r="G90" s="87">
        <v>5.60125564921122</v>
      </c>
      <c r="H90" s="87"/>
      <c r="I90" s="88">
        <v>0.116571397486186</v>
      </c>
      <c r="J90" s="178"/>
      <c r="K90" s="95">
        <f t="shared" si="6"/>
        <v>0</v>
      </c>
      <c r="L90" s="88"/>
      <c r="M90" s="98"/>
    </row>
    <row r="91" ht="15.6" customHeight="1" spans="1:13">
      <c r="A91" s="97"/>
      <c r="B91" s="90">
        <v>6666021104</v>
      </c>
      <c r="C91" s="91" t="s">
        <v>302</v>
      </c>
      <c r="D91" s="92" t="s">
        <v>303</v>
      </c>
      <c r="E91" s="100">
        <v>0</v>
      </c>
      <c r="F91" s="94">
        <v>0</v>
      </c>
      <c r="G91" s="87"/>
      <c r="H91" s="87"/>
      <c r="I91" s="88">
        <v>0</v>
      </c>
      <c r="J91" s="178"/>
      <c r="K91" s="95">
        <f t="shared" si="6"/>
        <v>0</v>
      </c>
      <c r="L91" s="88"/>
      <c r="M91" s="98"/>
    </row>
    <row r="92" ht="15.6" customHeight="1" spans="1:13">
      <c r="A92" s="97"/>
      <c r="B92" s="90">
        <v>6666021902</v>
      </c>
      <c r="C92" s="91" t="s">
        <v>304</v>
      </c>
      <c r="D92" s="92" t="s">
        <v>305</v>
      </c>
      <c r="E92" s="100">
        <v>7.40652</v>
      </c>
      <c r="F92" s="94">
        <v>0.150051053484603</v>
      </c>
      <c r="G92" s="87">
        <v>7.7506806956263</v>
      </c>
      <c r="H92" s="87"/>
      <c r="I92" s="88">
        <v>0.161304488982857</v>
      </c>
      <c r="J92" s="178"/>
      <c r="K92" s="95">
        <f t="shared" si="6"/>
        <v>0</v>
      </c>
      <c r="L92" s="88"/>
      <c r="M92" s="98"/>
    </row>
    <row r="93" ht="15.6" customHeight="1" spans="1:13">
      <c r="A93" s="97"/>
      <c r="B93" s="90">
        <v>6666022100</v>
      </c>
      <c r="C93" s="91" t="s">
        <v>306</v>
      </c>
      <c r="D93" s="92" t="s">
        <v>307</v>
      </c>
      <c r="E93" s="100">
        <v>1.29905</v>
      </c>
      <c r="F93" s="94">
        <v>0.026317868719611</v>
      </c>
      <c r="G93" s="87">
        <v>1.43538547368772</v>
      </c>
      <c r="H93" s="87"/>
      <c r="I93" s="88">
        <v>0.0298727465907954</v>
      </c>
      <c r="J93" s="178"/>
      <c r="K93" s="95">
        <f t="shared" si="6"/>
        <v>0</v>
      </c>
      <c r="L93" s="88"/>
      <c r="M93" s="98"/>
    </row>
    <row r="94" ht="15.6" customHeight="1" spans="1:13">
      <c r="A94" s="97"/>
      <c r="B94" s="90">
        <v>6666022300</v>
      </c>
      <c r="C94" s="91" t="s">
        <v>308</v>
      </c>
      <c r="D94" s="92" t="s">
        <v>309</v>
      </c>
      <c r="E94" s="100">
        <v>0</v>
      </c>
      <c r="F94" s="94">
        <v>0</v>
      </c>
      <c r="G94" s="87">
        <v>0</v>
      </c>
      <c r="H94" s="87"/>
      <c r="I94" s="88">
        <v>0</v>
      </c>
      <c r="J94" s="178"/>
      <c r="K94" s="95">
        <f t="shared" si="6"/>
        <v>0</v>
      </c>
      <c r="L94" s="88"/>
      <c r="M94" s="98"/>
    </row>
    <row r="95" ht="15.6" customHeight="1" spans="1:13">
      <c r="A95" s="97"/>
      <c r="B95" s="90">
        <v>6666029700</v>
      </c>
      <c r="C95" s="91" t="s">
        <v>310</v>
      </c>
      <c r="D95" s="92" t="s">
        <v>311</v>
      </c>
      <c r="E95" s="100">
        <v>0</v>
      </c>
      <c r="F95" s="94">
        <v>0</v>
      </c>
      <c r="G95" s="87">
        <v>0</v>
      </c>
      <c r="H95" s="87"/>
      <c r="I95" s="88">
        <v>0</v>
      </c>
      <c r="J95" s="178"/>
      <c r="K95" s="95">
        <f t="shared" si="6"/>
        <v>0</v>
      </c>
      <c r="L95" s="88"/>
      <c r="M95" s="98"/>
    </row>
    <row r="96" ht="15.6" customHeight="1" spans="1:13">
      <c r="A96" s="97"/>
      <c r="B96" s="90">
        <v>6666029900</v>
      </c>
      <c r="C96" s="91" t="s">
        <v>312</v>
      </c>
      <c r="D96" s="92" t="s">
        <v>313</v>
      </c>
      <c r="E96" s="100">
        <v>0</v>
      </c>
      <c r="F96" s="94">
        <v>0</v>
      </c>
      <c r="G96" s="87">
        <v>0</v>
      </c>
      <c r="H96" s="87"/>
      <c r="I96" s="88">
        <v>0</v>
      </c>
      <c r="J96" s="178"/>
      <c r="K96" s="95">
        <f t="shared" si="6"/>
        <v>0</v>
      </c>
      <c r="L96" s="88"/>
      <c r="M96" s="98"/>
    </row>
    <row r="97" ht="15.6" customHeight="1" spans="1:13">
      <c r="A97" s="97"/>
      <c r="B97" s="90">
        <v>6666029996</v>
      </c>
      <c r="C97" s="91" t="s">
        <v>314</v>
      </c>
      <c r="D97" s="92" t="s">
        <v>287</v>
      </c>
      <c r="E97" s="100">
        <v>0</v>
      </c>
      <c r="F97" s="94">
        <v>0</v>
      </c>
      <c r="G97" s="87"/>
      <c r="H97" s="87"/>
      <c r="I97" s="88">
        <v>0</v>
      </c>
      <c r="J97" s="178"/>
      <c r="K97" s="95">
        <f t="shared" si="6"/>
        <v>0</v>
      </c>
      <c r="L97" s="88"/>
      <c r="M97" s="98"/>
    </row>
    <row r="98" ht="15.6" customHeight="1" spans="1:13">
      <c r="A98" s="97"/>
      <c r="B98" s="90">
        <v>6666029997</v>
      </c>
      <c r="C98" s="91" t="s">
        <v>315</v>
      </c>
      <c r="D98" s="92" t="s">
        <v>316</v>
      </c>
      <c r="E98" s="100">
        <v>0</v>
      </c>
      <c r="F98" s="94">
        <v>0</v>
      </c>
      <c r="G98" s="87">
        <v>0.580061908737022</v>
      </c>
      <c r="H98" s="87"/>
      <c r="I98" s="88">
        <v>0.0120720480486373</v>
      </c>
      <c r="J98" s="178"/>
      <c r="K98" s="95">
        <f t="shared" si="6"/>
        <v>0</v>
      </c>
      <c r="L98" s="88"/>
      <c r="M98" s="98"/>
    </row>
    <row r="99" ht="15.6" customHeight="1" spans="1:13">
      <c r="A99" s="97"/>
      <c r="B99" s="90">
        <v>6666030702</v>
      </c>
      <c r="C99" s="91" t="s">
        <v>317</v>
      </c>
      <c r="D99" s="92" t="s">
        <v>318</v>
      </c>
      <c r="E99" s="100">
        <v>0</v>
      </c>
      <c r="F99" s="94">
        <v>0</v>
      </c>
      <c r="G99" s="87">
        <v>0</v>
      </c>
      <c r="H99" s="87"/>
      <c r="I99" s="88">
        <v>0</v>
      </c>
      <c r="J99" s="178"/>
      <c r="K99" s="95">
        <f t="shared" si="6"/>
        <v>0</v>
      </c>
      <c r="L99" s="88"/>
      <c r="M99" s="98"/>
    </row>
    <row r="100" ht="15.6" customHeight="1" spans="1:13">
      <c r="A100" s="97"/>
      <c r="B100" s="90">
        <v>6666031200</v>
      </c>
      <c r="C100" s="91" t="s">
        <v>319</v>
      </c>
      <c r="D100" s="92" t="s">
        <v>320</v>
      </c>
      <c r="E100" s="100">
        <v>-0.03</v>
      </c>
      <c r="F100" s="94">
        <v>-0.000607779578606159</v>
      </c>
      <c r="G100" s="87">
        <v>0</v>
      </c>
      <c r="H100" s="87"/>
      <c r="I100" s="88">
        <v>0</v>
      </c>
      <c r="J100" s="178"/>
      <c r="K100" s="95">
        <f t="shared" ref="K100:K163" si="7">J100/$L$34*1000</f>
        <v>0</v>
      </c>
      <c r="L100" s="88"/>
      <c r="M100" s="98"/>
    </row>
    <row r="101" ht="15.6" customHeight="1" spans="1:13">
      <c r="A101" s="97"/>
      <c r="B101" s="90">
        <v>6666050107</v>
      </c>
      <c r="C101" s="91" t="s">
        <v>321</v>
      </c>
      <c r="D101" s="92" t="s">
        <v>322</v>
      </c>
      <c r="E101" s="100">
        <v>0</v>
      </c>
      <c r="F101" s="94">
        <v>0</v>
      </c>
      <c r="G101" s="87">
        <v>0</v>
      </c>
      <c r="H101" s="87"/>
      <c r="I101" s="88">
        <v>0</v>
      </c>
      <c r="J101" s="178"/>
      <c r="K101" s="95">
        <f t="shared" si="7"/>
        <v>0</v>
      </c>
      <c r="L101" s="88"/>
      <c r="M101" s="98"/>
    </row>
    <row r="102" ht="15.6" customHeight="1" spans="1:13">
      <c r="A102" s="97"/>
      <c r="B102" s="90">
        <v>6666070100</v>
      </c>
      <c r="C102" s="91" t="s">
        <v>323</v>
      </c>
      <c r="D102" s="92" t="s">
        <v>324</v>
      </c>
      <c r="E102" s="100">
        <v>0</v>
      </c>
      <c r="F102" s="94">
        <v>0</v>
      </c>
      <c r="G102" s="87">
        <v>0</v>
      </c>
      <c r="H102" s="87"/>
      <c r="I102" s="88">
        <v>0</v>
      </c>
      <c r="J102" s="178"/>
      <c r="K102" s="95">
        <f t="shared" si="7"/>
        <v>0</v>
      </c>
      <c r="L102" s="88"/>
      <c r="M102" s="98"/>
    </row>
    <row r="103" ht="15.6" customHeight="1" spans="1:13">
      <c r="A103" s="97"/>
      <c r="B103" s="90">
        <v>6666070300</v>
      </c>
      <c r="C103" s="91" t="s">
        <v>325</v>
      </c>
      <c r="D103" s="92" t="s">
        <v>326</v>
      </c>
      <c r="E103" s="100">
        <v>0</v>
      </c>
      <c r="F103" s="94">
        <v>0</v>
      </c>
      <c r="G103" s="87">
        <v>0</v>
      </c>
      <c r="H103" s="87"/>
      <c r="I103" s="88">
        <v>0</v>
      </c>
      <c r="J103" s="178"/>
      <c r="K103" s="95">
        <f t="shared" si="7"/>
        <v>0</v>
      </c>
      <c r="L103" s="88"/>
      <c r="M103" s="98"/>
    </row>
    <row r="104" ht="15.6" customHeight="1" spans="1:13">
      <c r="A104" s="97"/>
      <c r="B104" s="90">
        <v>6666070400</v>
      </c>
      <c r="C104" s="91" t="s">
        <v>327</v>
      </c>
      <c r="D104" s="92" t="s">
        <v>328</v>
      </c>
      <c r="E104" s="115">
        <v>4.85391</v>
      </c>
      <c r="F104" s="116">
        <v>0.0983369124797407</v>
      </c>
      <c r="G104" s="117">
        <v>12.4245880051162</v>
      </c>
      <c r="H104" s="117"/>
      <c r="I104" s="88">
        <v>0.258576233197007</v>
      </c>
      <c r="J104" s="178"/>
      <c r="K104" s="95">
        <f t="shared" si="7"/>
        <v>0</v>
      </c>
      <c r="L104" s="88"/>
      <c r="M104" s="98"/>
    </row>
    <row r="105" ht="15.6" customHeight="1" spans="1:13">
      <c r="A105" s="97"/>
      <c r="B105" s="90">
        <v>5401050201</v>
      </c>
      <c r="C105" s="91" t="s">
        <v>329</v>
      </c>
      <c r="D105" s="92" t="s">
        <v>330</v>
      </c>
      <c r="E105" s="100">
        <v>0</v>
      </c>
      <c r="F105" s="94">
        <v>0</v>
      </c>
      <c r="G105" s="87"/>
      <c r="H105" s="87"/>
      <c r="I105" s="88">
        <v>0</v>
      </c>
      <c r="J105" s="178"/>
      <c r="K105" s="95">
        <f t="shared" si="7"/>
        <v>0</v>
      </c>
      <c r="L105" s="88"/>
      <c r="M105" s="98"/>
    </row>
    <row r="106" ht="15.6" customHeight="1" spans="1:13">
      <c r="A106" s="97"/>
      <c r="B106" s="90">
        <v>5401020212</v>
      </c>
      <c r="C106" s="91" t="s">
        <v>331</v>
      </c>
      <c r="D106" s="92" t="s">
        <v>332</v>
      </c>
      <c r="E106" s="100">
        <v>0</v>
      </c>
      <c r="F106" s="94">
        <v>0</v>
      </c>
      <c r="G106" s="87"/>
      <c r="H106" s="87"/>
      <c r="I106" s="88">
        <v>0</v>
      </c>
      <c r="J106" s="178"/>
      <c r="K106" s="95">
        <f t="shared" si="7"/>
        <v>0</v>
      </c>
      <c r="L106" s="88"/>
      <c r="M106" s="98"/>
    </row>
    <row r="107" ht="15.6" customHeight="1" spans="1:13">
      <c r="A107" s="49"/>
      <c r="B107" s="90">
        <v>6666020801</v>
      </c>
      <c r="C107" s="91" t="s">
        <v>333</v>
      </c>
      <c r="D107" s="92" t="s">
        <v>334</v>
      </c>
      <c r="E107" s="100"/>
      <c r="F107" s="94">
        <v>0</v>
      </c>
      <c r="G107" s="87">
        <v>1.22017923157945</v>
      </c>
      <c r="H107" s="87"/>
      <c r="I107" s="88">
        <v>0.0253939486280843</v>
      </c>
      <c r="J107" s="178"/>
      <c r="K107" s="95">
        <f t="shared" si="7"/>
        <v>0</v>
      </c>
      <c r="L107" s="88"/>
      <c r="M107" s="98"/>
    </row>
    <row r="108" s="219" customFormat="1" ht="16.2" customHeight="1" spans="1:13">
      <c r="A108" s="253" t="s">
        <v>335</v>
      </c>
      <c r="B108" s="245" t="s">
        <v>204</v>
      </c>
      <c r="C108" s="246" t="s">
        <v>336</v>
      </c>
      <c r="D108" s="247" t="s">
        <v>337</v>
      </c>
      <c r="E108" s="254">
        <v>40.60267</v>
      </c>
      <c r="F108" s="249">
        <v>0.822582455429497</v>
      </c>
      <c r="G108" s="248">
        <v>57.0786419733095</v>
      </c>
      <c r="H108" s="248"/>
      <c r="I108" s="250">
        <v>1.18790097759229</v>
      </c>
      <c r="J108" s="251">
        <v>-0.04</v>
      </c>
      <c r="K108" s="95">
        <f t="shared" si="7"/>
        <v>-0.000978162521702981</v>
      </c>
      <c r="L108" s="250"/>
      <c r="M108" s="252"/>
    </row>
    <row r="109" ht="15.6" customHeight="1" spans="1:13">
      <c r="A109" s="97"/>
      <c r="B109" s="90">
        <v>6666110203</v>
      </c>
      <c r="C109" s="91" t="s">
        <v>338</v>
      </c>
      <c r="D109" s="92" t="s">
        <v>339</v>
      </c>
      <c r="E109" s="100">
        <v>9.57281</v>
      </c>
      <c r="F109" s="94">
        <v>0.193938614262561</v>
      </c>
      <c r="G109" s="87">
        <v>15.8935</v>
      </c>
      <c r="H109" s="87"/>
      <c r="I109" s="88">
        <v>0.330770031217482</v>
      </c>
      <c r="J109" s="178"/>
      <c r="K109" s="95">
        <f t="shared" si="7"/>
        <v>0</v>
      </c>
      <c r="L109" s="88"/>
      <c r="M109" s="98"/>
    </row>
    <row r="110" ht="15.6" customHeight="1" spans="1:13">
      <c r="A110" s="97"/>
      <c r="B110" s="90">
        <v>5102040000</v>
      </c>
      <c r="C110" s="91" t="s">
        <v>340</v>
      </c>
      <c r="D110" s="92" t="s">
        <v>341</v>
      </c>
      <c r="E110" s="100">
        <v>0</v>
      </c>
      <c r="F110" s="94">
        <v>0</v>
      </c>
      <c r="G110" s="87">
        <v>0</v>
      </c>
      <c r="H110" s="87"/>
      <c r="I110" s="88">
        <v>0</v>
      </c>
      <c r="J110" s="178"/>
      <c r="K110" s="95">
        <f t="shared" si="7"/>
        <v>0</v>
      </c>
      <c r="L110" s="88"/>
      <c r="M110" s="98"/>
    </row>
    <row r="111" ht="15.6" customHeight="1" spans="1:13">
      <c r="A111" s="97"/>
      <c r="B111" s="90">
        <v>6666050307</v>
      </c>
      <c r="C111" s="91" t="s">
        <v>342</v>
      </c>
      <c r="D111" s="92" t="s">
        <v>343</v>
      </c>
      <c r="E111" s="100">
        <v>-15.38499</v>
      </c>
      <c r="F111" s="94">
        <v>-0.311689424635332</v>
      </c>
      <c r="G111" s="87">
        <v>0</v>
      </c>
      <c r="H111" s="87"/>
      <c r="I111" s="88">
        <v>0</v>
      </c>
      <c r="J111" s="178"/>
      <c r="K111" s="95">
        <f t="shared" si="7"/>
        <v>0</v>
      </c>
      <c r="L111" s="88"/>
      <c r="M111" s="98"/>
    </row>
    <row r="112" ht="15.6" customHeight="1" spans="1:13">
      <c r="A112" s="49"/>
      <c r="B112" s="90">
        <v>6666050312</v>
      </c>
      <c r="C112" s="91" t="s">
        <v>344</v>
      </c>
      <c r="D112" s="92" t="s">
        <v>345</v>
      </c>
      <c r="E112" s="100">
        <v>0</v>
      </c>
      <c r="F112" s="94">
        <v>0</v>
      </c>
      <c r="G112" s="87">
        <v>0</v>
      </c>
      <c r="H112" s="87"/>
      <c r="I112" s="88">
        <v>0</v>
      </c>
      <c r="J112" s="178"/>
      <c r="K112" s="95">
        <f t="shared" si="7"/>
        <v>0</v>
      </c>
      <c r="L112" s="88"/>
      <c r="M112" s="98"/>
    </row>
    <row r="113" s="219" customFormat="1" ht="16.2" customHeight="1" spans="1:13">
      <c r="A113" s="253" t="s">
        <v>153</v>
      </c>
      <c r="B113" s="245" t="s">
        <v>224</v>
      </c>
      <c r="C113" s="246" t="s">
        <v>346</v>
      </c>
      <c r="D113" s="247" t="s">
        <v>347</v>
      </c>
      <c r="E113" s="248">
        <v>-5.81218</v>
      </c>
      <c r="F113" s="249">
        <v>-0.117750810372772</v>
      </c>
      <c r="G113" s="248">
        <v>15.8935</v>
      </c>
      <c r="H113" s="248"/>
      <c r="I113" s="250">
        <v>0.330770031217482</v>
      </c>
      <c r="J113" s="251">
        <f>SUM(J109:J112)</f>
        <v>0</v>
      </c>
      <c r="K113" s="95">
        <f t="shared" si="7"/>
        <v>0</v>
      </c>
      <c r="L113" s="250"/>
      <c r="M113" s="252"/>
    </row>
    <row r="114" ht="15.6" customHeight="1" spans="1:13">
      <c r="A114" s="49"/>
      <c r="B114" s="90">
        <v>6666100203</v>
      </c>
      <c r="C114" s="91" t="s">
        <v>348</v>
      </c>
      <c r="D114" s="92" t="s">
        <v>349</v>
      </c>
      <c r="E114" s="100">
        <v>2.08333</v>
      </c>
      <c r="F114" s="94">
        <v>0.042206847649919</v>
      </c>
      <c r="G114" s="87">
        <v>8.56784247715166</v>
      </c>
      <c r="H114" s="87"/>
      <c r="I114" s="88">
        <v>0.178310977672251</v>
      </c>
      <c r="J114" s="178"/>
      <c r="K114" s="95">
        <f t="shared" si="7"/>
        <v>0</v>
      </c>
      <c r="L114" s="88"/>
      <c r="M114" s="98"/>
    </row>
    <row r="115" s="219" customFormat="1" ht="16.2" customHeight="1" spans="1:13">
      <c r="A115" s="253" t="s">
        <v>161</v>
      </c>
      <c r="B115" s="245" t="s">
        <v>204</v>
      </c>
      <c r="C115" s="246" t="s">
        <v>351</v>
      </c>
      <c r="D115" s="247" t="s">
        <v>352</v>
      </c>
      <c r="E115" s="248">
        <v>2.08333</v>
      </c>
      <c r="F115" s="249">
        <v>0.042206847649919</v>
      </c>
      <c r="G115" s="248">
        <v>8.56784247715166</v>
      </c>
      <c r="H115" s="248"/>
      <c r="I115" s="250">
        <v>0.178310977672251</v>
      </c>
      <c r="J115" s="251">
        <f>SUM(J114)</f>
        <v>0</v>
      </c>
      <c r="K115" s="95">
        <f t="shared" si="7"/>
        <v>0</v>
      </c>
      <c r="L115" s="250"/>
      <c r="M115" s="252"/>
    </row>
    <row r="116" ht="15.6" customHeight="1" spans="1:13">
      <c r="A116" s="49"/>
      <c r="B116" s="90">
        <v>5301070000</v>
      </c>
      <c r="C116" s="91" t="s">
        <v>353</v>
      </c>
      <c r="D116" s="92" t="s">
        <v>354</v>
      </c>
      <c r="E116" s="100">
        <v>-75.04936</v>
      </c>
      <c r="F116" s="94">
        <v>-1.5204489465154</v>
      </c>
      <c r="G116" s="87">
        <v>-47.8477870479016</v>
      </c>
      <c r="H116" s="87"/>
      <c r="I116" s="88">
        <v>-0.995791613900137</v>
      </c>
      <c r="J116" s="178"/>
      <c r="K116" s="95">
        <f t="shared" si="7"/>
        <v>0</v>
      </c>
      <c r="L116" s="88"/>
      <c r="M116" s="98"/>
    </row>
    <row r="117" s="219" customFormat="1" ht="16.2" customHeight="1" spans="1:13">
      <c r="A117" s="255" t="s">
        <v>355</v>
      </c>
      <c r="B117" s="245" t="s">
        <v>224</v>
      </c>
      <c r="C117" s="246" t="s">
        <v>356</v>
      </c>
      <c r="D117" s="247" t="s">
        <v>357</v>
      </c>
      <c r="E117" s="248">
        <v>-75.04936</v>
      </c>
      <c r="F117" s="249">
        <v>-1.5204489465154</v>
      </c>
      <c r="G117" s="248">
        <v>-47.8477870479016</v>
      </c>
      <c r="H117" s="248"/>
      <c r="I117" s="250">
        <v>-0.995791613900137</v>
      </c>
      <c r="J117" s="251">
        <f>SUM(J116)</f>
        <v>0</v>
      </c>
      <c r="K117" s="95">
        <f t="shared" si="7"/>
        <v>0</v>
      </c>
      <c r="L117" s="250"/>
      <c r="M117" s="252"/>
    </row>
    <row r="118" ht="15.6" customHeight="1" spans="1:13">
      <c r="A118" s="97"/>
      <c r="B118" s="90">
        <v>6666021602</v>
      </c>
      <c r="C118" s="123" t="s">
        <v>358</v>
      </c>
      <c r="D118" s="124" t="s">
        <v>359</v>
      </c>
      <c r="E118" s="100">
        <v>5.51236</v>
      </c>
      <c r="F118" s="94">
        <v>0.111676661264182</v>
      </c>
      <c r="G118" s="87">
        <v>3.65593682093922</v>
      </c>
      <c r="H118" s="87"/>
      <c r="I118" s="88">
        <v>0.0760860940882252</v>
      </c>
      <c r="J118" s="178"/>
      <c r="K118" s="95">
        <f t="shared" si="7"/>
        <v>0</v>
      </c>
      <c r="L118" s="88"/>
      <c r="M118" s="98"/>
    </row>
    <row r="119" ht="15.6" customHeight="1" spans="1:13">
      <c r="A119" s="97"/>
      <c r="B119" s="90">
        <v>6666021603</v>
      </c>
      <c r="C119" s="123" t="s">
        <v>360</v>
      </c>
      <c r="D119" s="124" t="s">
        <v>361</v>
      </c>
      <c r="E119" s="100">
        <v>0.701</v>
      </c>
      <c r="F119" s="94">
        <v>0.0142017828200972</v>
      </c>
      <c r="G119" s="87">
        <v>1.05283191828193</v>
      </c>
      <c r="H119" s="87"/>
      <c r="I119" s="88">
        <v>0.0219111741577925</v>
      </c>
      <c r="J119" s="178"/>
      <c r="K119" s="95">
        <f t="shared" si="7"/>
        <v>0</v>
      </c>
      <c r="L119" s="88"/>
      <c r="M119" s="98"/>
    </row>
    <row r="120" ht="15.6" customHeight="1" spans="1:13">
      <c r="A120" s="49"/>
      <c r="B120" s="90">
        <v>6666021604</v>
      </c>
      <c r="C120" s="125" t="s">
        <v>362</v>
      </c>
      <c r="D120" s="126" t="s">
        <v>363</v>
      </c>
      <c r="E120" s="100">
        <v>1.06947</v>
      </c>
      <c r="F120" s="94">
        <v>0.021666734197731</v>
      </c>
      <c r="G120" s="87">
        <v>0.563162073256128</v>
      </c>
      <c r="H120" s="87"/>
      <c r="I120" s="88">
        <v>0.0117203345110537</v>
      </c>
      <c r="J120" s="178"/>
      <c r="K120" s="95">
        <f t="shared" si="7"/>
        <v>0</v>
      </c>
      <c r="L120" s="88"/>
      <c r="M120" s="98"/>
    </row>
    <row r="121" s="219" customFormat="1" ht="16.2" customHeight="1" spans="1:13">
      <c r="A121" s="255" t="s">
        <v>364</v>
      </c>
      <c r="B121" s="245" t="s">
        <v>204</v>
      </c>
      <c r="C121" s="246" t="s">
        <v>365</v>
      </c>
      <c r="D121" s="247" t="s">
        <v>366</v>
      </c>
      <c r="E121" s="248">
        <v>7.28283</v>
      </c>
      <c r="F121" s="249">
        <v>0.14754517828201</v>
      </c>
      <c r="G121" s="248">
        <v>5.27193081247728</v>
      </c>
      <c r="H121" s="248"/>
      <c r="I121" s="250">
        <v>0.109717602757071</v>
      </c>
      <c r="J121" s="251">
        <v>3.81</v>
      </c>
      <c r="K121" s="95">
        <f t="shared" si="7"/>
        <v>0.0931699801922089</v>
      </c>
      <c r="L121" s="250"/>
      <c r="M121" s="252"/>
    </row>
    <row r="122" ht="15.6" customHeight="1" spans="1:13">
      <c r="A122" s="97"/>
      <c r="B122" s="90">
        <v>6666021600</v>
      </c>
      <c r="C122" s="91" t="s">
        <v>367</v>
      </c>
      <c r="D122" s="92" t="s">
        <v>368</v>
      </c>
      <c r="E122" s="100">
        <v>24.88679</v>
      </c>
      <c r="F122" s="94">
        <v>0.504189424635332</v>
      </c>
      <c r="G122" s="87">
        <v>29.7765977218025</v>
      </c>
      <c r="H122" s="87"/>
      <c r="I122" s="88">
        <v>0.619700264761759</v>
      </c>
      <c r="J122" s="178"/>
      <c r="K122" s="95">
        <f t="shared" si="7"/>
        <v>0</v>
      </c>
      <c r="L122" s="88"/>
      <c r="M122" s="98"/>
    </row>
    <row r="123" ht="15.6" customHeight="1" spans="1:13">
      <c r="A123" s="49"/>
      <c r="B123" s="90">
        <v>6666021604</v>
      </c>
      <c r="C123" s="91" t="s">
        <v>369</v>
      </c>
      <c r="D123" s="92" t="s">
        <v>370</v>
      </c>
      <c r="E123" s="100">
        <v>1.06947</v>
      </c>
      <c r="F123" s="94">
        <v>0.021666734197731</v>
      </c>
      <c r="G123" s="87">
        <v>5.95696400421421</v>
      </c>
      <c r="H123" s="87"/>
      <c r="I123" s="88">
        <v>0.12397427688271</v>
      </c>
      <c r="J123" s="178"/>
      <c r="K123" s="95">
        <f t="shared" si="7"/>
        <v>0</v>
      </c>
      <c r="L123" s="88"/>
      <c r="M123" s="98"/>
    </row>
    <row r="124" s="219" customFormat="1" ht="16.2" customHeight="1" spans="1:13">
      <c r="A124" s="253" t="s">
        <v>146</v>
      </c>
      <c r="B124" s="245" t="s">
        <v>224</v>
      </c>
      <c r="C124" s="246" t="s">
        <v>371</v>
      </c>
      <c r="D124" s="247" t="s">
        <v>372</v>
      </c>
      <c r="E124" s="248">
        <v>25.95626</v>
      </c>
      <c r="F124" s="249">
        <v>0.525856158833063</v>
      </c>
      <c r="G124" s="248">
        <v>35.7335617260167</v>
      </c>
      <c r="H124" s="248"/>
      <c r="I124" s="250">
        <v>0.743674541644468</v>
      </c>
      <c r="J124" s="251">
        <v>28.07</v>
      </c>
      <c r="K124" s="95">
        <f t="shared" si="7"/>
        <v>0.686425549605067</v>
      </c>
      <c r="L124" s="250"/>
      <c r="M124" s="252"/>
    </row>
    <row r="125" ht="15.6" customHeight="1" spans="1:13">
      <c r="A125" s="97"/>
      <c r="B125" s="90">
        <v>5001010206</v>
      </c>
      <c r="C125" s="91" t="s">
        <v>373</v>
      </c>
      <c r="D125" s="92" t="s">
        <v>374</v>
      </c>
      <c r="E125" s="100">
        <v>3.17975</v>
      </c>
      <c r="F125" s="94">
        <v>0.0644195705024311</v>
      </c>
      <c r="G125" s="87">
        <v>3.35351852496659</v>
      </c>
      <c r="H125" s="87"/>
      <c r="I125" s="88">
        <v>0.0697922689899394</v>
      </c>
      <c r="J125" s="178"/>
      <c r="K125" s="95">
        <f t="shared" si="7"/>
        <v>0</v>
      </c>
      <c r="L125" s="88"/>
      <c r="M125" s="98"/>
    </row>
    <row r="126" ht="15.6" customHeight="1" spans="1:13">
      <c r="A126" s="97"/>
      <c r="B126" s="90">
        <v>6666010184</v>
      </c>
      <c r="C126" s="91" t="s">
        <v>375</v>
      </c>
      <c r="D126" s="92" t="s">
        <v>376</v>
      </c>
      <c r="E126" s="100">
        <v>-0.16359</v>
      </c>
      <c r="F126" s="94">
        <v>-0.00331422204213938</v>
      </c>
      <c r="G126" s="87">
        <v>-8.39805206297239</v>
      </c>
      <c r="H126" s="87"/>
      <c r="I126" s="88">
        <v>-0.174777358230435</v>
      </c>
      <c r="J126" s="178"/>
      <c r="K126" s="95">
        <f t="shared" si="7"/>
        <v>0</v>
      </c>
      <c r="L126" s="88"/>
      <c r="M126" s="98"/>
    </row>
    <row r="127" ht="15.6" customHeight="1" spans="1:13">
      <c r="A127" s="97"/>
      <c r="B127" s="90">
        <v>6666010186</v>
      </c>
      <c r="C127" s="91" t="s">
        <v>377</v>
      </c>
      <c r="D127" s="92" t="s">
        <v>378</v>
      </c>
      <c r="E127" s="100">
        <v>24.66363</v>
      </c>
      <c r="F127" s="94">
        <v>0.499668354943274</v>
      </c>
      <c r="G127" s="87">
        <v>5.72131254179411</v>
      </c>
      <c r="H127" s="87"/>
      <c r="I127" s="88">
        <v>0.11906998005815</v>
      </c>
      <c r="J127" s="178"/>
      <c r="K127" s="95">
        <f t="shared" si="7"/>
        <v>0</v>
      </c>
      <c r="L127" s="88"/>
      <c r="M127" s="98"/>
    </row>
    <row r="128" ht="15.6" customHeight="1" spans="1:13">
      <c r="A128" s="97"/>
      <c r="B128" s="90">
        <v>6666010189</v>
      </c>
      <c r="C128" s="91" t="s">
        <v>379</v>
      </c>
      <c r="D128" s="92" t="s">
        <v>380</v>
      </c>
      <c r="E128" s="100">
        <v>0</v>
      </c>
      <c r="F128" s="94">
        <v>0</v>
      </c>
      <c r="G128" s="87">
        <v>0</v>
      </c>
      <c r="H128" s="87"/>
      <c r="I128" s="88">
        <v>0</v>
      </c>
      <c r="J128" s="178"/>
      <c r="K128" s="95">
        <f t="shared" si="7"/>
        <v>0</v>
      </c>
      <c r="L128" s="88"/>
      <c r="M128" s="50"/>
    </row>
    <row r="129" ht="15.6" customHeight="1" spans="1:13">
      <c r="A129" s="97"/>
      <c r="B129" s="90">
        <v>6666010012</v>
      </c>
      <c r="C129" s="91" t="s">
        <v>382</v>
      </c>
      <c r="D129" s="92" t="s">
        <v>383</v>
      </c>
      <c r="E129" s="100">
        <v>28.5286</v>
      </c>
      <c r="F129" s="94">
        <v>0.577970016207455</v>
      </c>
      <c r="G129" s="87">
        <v>34.7927546965284</v>
      </c>
      <c r="H129" s="87"/>
      <c r="I129" s="88">
        <v>0.724094790770622</v>
      </c>
      <c r="J129" s="178"/>
      <c r="K129" s="95">
        <f t="shared" si="7"/>
        <v>0</v>
      </c>
      <c r="L129" s="88"/>
      <c r="M129" s="98"/>
    </row>
    <row r="130" ht="15.6" customHeight="1" spans="1:13">
      <c r="A130" s="97"/>
      <c r="B130" s="90">
        <v>6666010226</v>
      </c>
      <c r="C130" s="91" t="s">
        <v>384</v>
      </c>
      <c r="D130" s="92" t="s">
        <v>385</v>
      </c>
      <c r="E130" s="100">
        <v>4.66232</v>
      </c>
      <c r="F130" s="94">
        <v>0.0944554294975689</v>
      </c>
      <c r="G130" s="87">
        <v>4.74024094181805</v>
      </c>
      <c r="H130" s="87"/>
      <c r="I130" s="88">
        <v>0.0986522568536535</v>
      </c>
      <c r="J130" s="178"/>
      <c r="K130" s="95">
        <f t="shared" si="7"/>
        <v>0</v>
      </c>
      <c r="L130" s="88"/>
      <c r="M130" s="98"/>
    </row>
    <row r="131" ht="41.1" customHeight="1" spans="1:13">
      <c r="A131" s="49"/>
      <c r="B131" s="90">
        <v>6666010102</v>
      </c>
      <c r="C131" s="91" t="s">
        <v>386</v>
      </c>
      <c r="D131" s="92" t="s">
        <v>387</v>
      </c>
      <c r="E131" s="100">
        <v>149.48763</v>
      </c>
      <c r="F131" s="94">
        <v>3.02851762560778</v>
      </c>
      <c r="G131" s="87">
        <v>164.489499292074</v>
      </c>
      <c r="H131" s="87"/>
      <c r="I131" s="88">
        <v>3.42329863250934</v>
      </c>
      <c r="J131" s="178"/>
      <c r="K131" s="95">
        <f t="shared" si="7"/>
        <v>0</v>
      </c>
      <c r="L131" s="88"/>
      <c r="M131" s="184"/>
    </row>
    <row r="132" s="219" customFormat="1" ht="16.2" customHeight="1" spans="1:13">
      <c r="A132" s="253" t="s">
        <v>388</v>
      </c>
      <c r="B132" s="245" t="s">
        <v>389</v>
      </c>
      <c r="C132" s="246" t="s">
        <v>390</v>
      </c>
      <c r="D132" s="247" t="s">
        <v>391</v>
      </c>
      <c r="E132" s="248">
        <v>210.35834</v>
      </c>
      <c r="F132" s="249">
        <v>4.26171677471637</v>
      </c>
      <c r="G132" s="248">
        <v>204.699273934209</v>
      </c>
      <c r="H132" s="248"/>
      <c r="I132" s="250">
        <v>4.26013057095128</v>
      </c>
      <c r="J132" s="251">
        <f>SUM(J125:J131)</f>
        <v>0</v>
      </c>
      <c r="K132" s="95">
        <f t="shared" si="7"/>
        <v>0</v>
      </c>
      <c r="L132" s="250"/>
      <c r="M132" s="252"/>
    </row>
    <row r="133" ht="15.6" customHeight="1" spans="1:13">
      <c r="A133" s="97"/>
      <c r="B133" s="90">
        <v>6666010196</v>
      </c>
      <c r="C133" s="91" t="s">
        <v>392</v>
      </c>
      <c r="D133" s="92" t="s">
        <v>393</v>
      </c>
      <c r="E133" s="100">
        <v>10.09877</v>
      </c>
      <c r="F133" s="94">
        <v>0.204594205834684</v>
      </c>
      <c r="G133" s="87">
        <v>15.816143301861</v>
      </c>
      <c r="H133" s="87"/>
      <c r="I133" s="88">
        <v>0.3291601103405</v>
      </c>
      <c r="J133" s="178"/>
      <c r="K133" s="95">
        <f t="shared" si="7"/>
        <v>0</v>
      </c>
      <c r="L133" s="88"/>
      <c r="M133" s="98"/>
    </row>
    <row r="134" ht="15.6" customHeight="1" spans="1:13">
      <c r="A134" s="97"/>
      <c r="B134" s="90">
        <v>6666010101</v>
      </c>
      <c r="C134" s="91" t="s">
        <v>394</v>
      </c>
      <c r="D134" s="92" t="s">
        <v>395</v>
      </c>
      <c r="E134" s="100">
        <v>86.35234</v>
      </c>
      <c r="F134" s="94">
        <v>1.74943962722853</v>
      </c>
      <c r="G134" s="87">
        <v>89.6580440195737</v>
      </c>
      <c r="H134" s="87"/>
      <c r="I134" s="88">
        <v>1.86593223766022</v>
      </c>
      <c r="J134" s="178"/>
      <c r="K134" s="95">
        <f t="shared" si="7"/>
        <v>0</v>
      </c>
      <c r="L134" s="88"/>
      <c r="M134" s="98"/>
    </row>
    <row r="135" ht="15.6" customHeight="1" spans="1:13">
      <c r="A135" s="97"/>
      <c r="B135" s="90">
        <v>6666010199</v>
      </c>
      <c r="C135" s="91" t="s">
        <v>396</v>
      </c>
      <c r="D135" s="92" t="s">
        <v>397</v>
      </c>
      <c r="E135" s="100">
        <v>-41.94166</v>
      </c>
      <c r="F135" s="94">
        <v>-0.849709481361426</v>
      </c>
      <c r="G135" s="87">
        <v>0</v>
      </c>
      <c r="H135" s="87"/>
      <c r="I135" s="88">
        <v>0</v>
      </c>
      <c r="J135" s="178"/>
      <c r="K135" s="95">
        <f t="shared" si="7"/>
        <v>0</v>
      </c>
      <c r="L135" s="88"/>
      <c r="M135" s="98"/>
    </row>
    <row r="136" ht="15.6" customHeight="1" spans="1:13">
      <c r="A136" s="97"/>
      <c r="B136" s="90">
        <v>6666010185</v>
      </c>
      <c r="C136" s="91" t="s">
        <v>398</v>
      </c>
      <c r="D136" s="92" t="s">
        <v>399</v>
      </c>
      <c r="E136" s="100">
        <v>-0.06588</v>
      </c>
      <c r="F136" s="94">
        <v>-0.00133468395461912</v>
      </c>
      <c r="G136" s="87">
        <v>-4.15217341367355</v>
      </c>
      <c r="H136" s="87"/>
      <c r="I136" s="88">
        <v>-0.0864135986196368</v>
      </c>
      <c r="J136" s="178"/>
      <c r="K136" s="95">
        <f t="shared" si="7"/>
        <v>0</v>
      </c>
      <c r="L136" s="88"/>
      <c r="M136" s="98"/>
    </row>
    <row r="137" ht="15.6" customHeight="1" spans="1:13">
      <c r="A137" s="97"/>
      <c r="B137" s="90">
        <v>6666010207</v>
      </c>
      <c r="C137" s="91" t="s">
        <v>400</v>
      </c>
      <c r="D137" s="92" t="s">
        <v>401</v>
      </c>
      <c r="E137" s="100">
        <v>0.89443</v>
      </c>
      <c r="F137" s="94">
        <v>0.0181205429497569</v>
      </c>
      <c r="G137" s="87">
        <v>1.52444754716732</v>
      </c>
      <c r="H137" s="87"/>
      <c r="I137" s="88">
        <v>0.0317262756954697</v>
      </c>
      <c r="J137" s="178"/>
      <c r="K137" s="95">
        <f t="shared" si="7"/>
        <v>0</v>
      </c>
      <c r="L137" s="88"/>
      <c r="M137" s="98"/>
    </row>
    <row r="138" ht="15.6" customHeight="1" spans="1:13">
      <c r="A138" s="97"/>
      <c r="B138" s="90">
        <v>5102040406</v>
      </c>
      <c r="C138" s="91" t="s">
        <v>220</v>
      </c>
      <c r="D138" s="92" t="s">
        <v>402</v>
      </c>
      <c r="E138" s="100">
        <v>0</v>
      </c>
      <c r="F138" s="94">
        <v>0</v>
      </c>
      <c r="G138" s="87">
        <v>0</v>
      </c>
      <c r="H138" s="87"/>
      <c r="I138" s="88">
        <v>0</v>
      </c>
      <c r="J138" s="178"/>
      <c r="K138" s="95">
        <f t="shared" si="7"/>
        <v>0</v>
      </c>
      <c r="L138" s="88"/>
      <c r="M138" s="98"/>
    </row>
    <row r="139" ht="15.6" customHeight="1" spans="1:13">
      <c r="A139" s="49"/>
      <c r="B139" s="90">
        <v>6666010227</v>
      </c>
      <c r="C139" s="91" t="s">
        <v>403</v>
      </c>
      <c r="D139" s="92" t="s">
        <v>404</v>
      </c>
      <c r="E139" s="100">
        <v>1.12671</v>
      </c>
      <c r="F139" s="94">
        <v>0.0228263776337115</v>
      </c>
      <c r="G139" s="87">
        <v>1.48218501775804</v>
      </c>
      <c r="H139" s="87"/>
      <c r="I139" s="88">
        <v>0.0308467225339863</v>
      </c>
      <c r="J139" s="178"/>
      <c r="K139" s="95">
        <f t="shared" si="7"/>
        <v>0</v>
      </c>
      <c r="L139" s="88"/>
      <c r="M139" s="98"/>
    </row>
    <row r="140" s="219" customFormat="1" ht="16.2" customHeight="1" spans="1:13">
      <c r="A140" s="253" t="s">
        <v>405</v>
      </c>
      <c r="B140" s="245" t="s">
        <v>389</v>
      </c>
      <c r="C140" s="246" t="s">
        <v>406</v>
      </c>
      <c r="D140" s="247" t="s">
        <v>407</v>
      </c>
      <c r="E140" s="248">
        <v>56.46471</v>
      </c>
      <c r="F140" s="249">
        <v>1.14393658833063</v>
      </c>
      <c r="G140" s="248">
        <v>104.328646472687</v>
      </c>
      <c r="H140" s="248"/>
      <c r="I140" s="250">
        <v>2.17125174761055</v>
      </c>
      <c r="J140" s="251">
        <f>SUM(J133:J139)</f>
        <v>0</v>
      </c>
      <c r="K140" s="95">
        <f t="shared" si="7"/>
        <v>0</v>
      </c>
      <c r="L140" s="250"/>
      <c r="M140" s="252"/>
    </row>
    <row r="141" ht="15.6" customHeight="1" spans="1:13">
      <c r="A141" s="97"/>
      <c r="B141" s="90">
        <v>6666010302</v>
      </c>
      <c r="C141" s="91" t="s">
        <v>408</v>
      </c>
      <c r="D141" s="92" t="s">
        <v>409</v>
      </c>
      <c r="E141" s="100">
        <v>5.79096</v>
      </c>
      <c r="F141" s="94">
        <v>0.117320907617504</v>
      </c>
      <c r="G141" s="87">
        <v>4.55603967975246</v>
      </c>
      <c r="H141" s="87"/>
      <c r="I141" s="88">
        <v>0.0948187238241927</v>
      </c>
      <c r="J141" s="178"/>
      <c r="K141" s="95">
        <f t="shared" si="7"/>
        <v>0</v>
      </c>
      <c r="L141" s="88"/>
      <c r="M141" s="98"/>
    </row>
    <row r="142" ht="15.6" customHeight="1" spans="1:13">
      <c r="A142" s="97"/>
      <c r="B142" s="90">
        <v>6666010314</v>
      </c>
      <c r="C142" s="91" t="s">
        <v>410</v>
      </c>
      <c r="D142" s="92" t="s">
        <v>411</v>
      </c>
      <c r="E142" s="100">
        <v>15.37079</v>
      </c>
      <c r="F142" s="94">
        <v>0.311401742301459</v>
      </c>
      <c r="G142" s="87">
        <v>4.89965174295315</v>
      </c>
      <c r="H142" s="87"/>
      <c r="I142" s="88">
        <v>0.101969859374675</v>
      </c>
      <c r="J142" s="178"/>
      <c r="K142" s="95">
        <f t="shared" si="7"/>
        <v>0</v>
      </c>
      <c r="L142" s="88"/>
      <c r="M142" s="98"/>
    </row>
    <row r="143" ht="15.6" customHeight="1" spans="1:13">
      <c r="A143" s="97"/>
      <c r="B143" s="90">
        <v>6666010315</v>
      </c>
      <c r="C143" s="91" t="s">
        <v>412</v>
      </c>
      <c r="D143" s="92" t="s">
        <v>413</v>
      </c>
      <c r="E143" s="100"/>
      <c r="F143" s="94">
        <v>0</v>
      </c>
      <c r="G143" s="87">
        <v>11.1232169686983</v>
      </c>
      <c r="H143" s="87"/>
      <c r="I143" s="88">
        <v>0.231492548776239</v>
      </c>
      <c r="J143" s="178"/>
      <c r="K143" s="95">
        <f t="shared" si="7"/>
        <v>0</v>
      </c>
      <c r="L143" s="88"/>
      <c r="M143" s="98"/>
    </row>
    <row r="144" ht="15.6" customHeight="1" spans="1:13">
      <c r="A144" s="97"/>
      <c r="B144" s="90">
        <v>6666020401</v>
      </c>
      <c r="C144" s="91" t="s">
        <v>414</v>
      </c>
      <c r="D144" s="92" t="s">
        <v>415</v>
      </c>
      <c r="E144" s="100">
        <v>32.0106</v>
      </c>
      <c r="F144" s="94">
        <v>0.648512965964344</v>
      </c>
      <c r="G144" s="87">
        <v>33.5438270733453</v>
      </c>
      <c r="H144" s="87"/>
      <c r="I144" s="88">
        <v>0.698102540548289</v>
      </c>
      <c r="J144" s="178"/>
      <c r="K144" s="95">
        <f t="shared" si="7"/>
        <v>0</v>
      </c>
      <c r="L144" s="88"/>
      <c r="M144" s="98"/>
    </row>
    <row r="145" ht="15.6" customHeight="1" spans="1:13">
      <c r="A145" s="97"/>
      <c r="B145" s="90">
        <v>6666020502</v>
      </c>
      <c r="C145" s="91" t="s">
        <v>416</v>
      </c>
      <c r="D145" s="92" t="s">
        <v>417</v>
      </c>
      <c r="E145" s="100">
        <v>31.49851</v>
      </c>
      <c r="F145" s="94">
        <v>0.638138371150729</v>
      </c>
      <c r="G145" s="87">
        <v>30.8870811290289</v>
      </c>
      <c r="H145" s="87"/>
      <c r="I145" s="88">
        <v>0.642811261790404</v>
      </c>
      <c r="J145" s="178"/>
      <c r="K145" s="95">
        <f t="shared" si="7"/>
        <v>0</v>
      </c>
      <c r="L145" s="88"/>
      <c r="M145" s="98"/>
    </row>
    <row r="146" ht="15.6" customHeight="1" spans="1:13">
      <c r="A146" s="97"/>
      <c r="B146" s="90">
        <v>6666020503</v>
      </c>
      <c r="C146" s="91" t="s">
        <v>418</v>
      </c>
      <c r="D146" s="92" t="s">
        <v>419</v>
      </c>
      <c r="E146" s="100">
        <v>0.22272</v>
      </c>
      <c r="F146" s="94">
        <v>0.00451215559157212</v>
      </c>
      <c r="G146" s="87">
        <v>1.68756112145903</v>
      </c>
      <c r="H146" s="87"/>
      <c r="I146" s="88">
        <v>0.0351209390522171</v>
      </c>
      <c r="J146" s="178"/>
      <c r="K146" s="95">
        <f t="shared" si="7"/>
        <v>0</v>
      </c>
      <c r="L146" s="88"/>
      <c r="M146" s="98"/>
    </row>
    <row r="147" ht="15.6" customHeight="1" spans="1:13">
      <c r="A147" s="97"/>
      <c r="B147" s="90">
        <v>6666021502</v>
      </c>
      <c r="C147" s="91" t="s">
        <v>420</v>
      </c>
      <c r="D147" s="92" t="s">
        <v>421</v>
      </c>
      <c r="E147" s="100">
        <v>4.52269</v>
      </c>
      <c r="F147" s="94">
        <v>0.091626620745543</v>
      </c>
      <c r="G147" s="87">
        <v>31.8299569695686</v>
      </c>
      <c r="H147" s="87"/>
      <c r="I147" s="88">
        <v>0.662434068045132</v>
      </c>
      <c r="J147" s="178"/>
      <c r="K147" s="95">
        <f t="shared" si="7"/>
        <v>0</v>
      </c>
      <c r="L147" s="88"/>
      <c r="M147" s="50"/>
    </row>
    <row r="148" ht="15.6" customHeight="1" spans="1:13">
      <c r="A148" s="97"/>
      <c r="B148" s="90">
        <v>6666021503</v>
      </c>
      <c r="C148" s="91" t="s">
        <v>422</v>
      </c>
      <c r="D148" s="92" t="s">
        <v>423</v>
      </c>
      <c r="E148" s="100">
        <v>3.81872</v>
      </c>
      <c r="F148" s="94">
        <v>0.0773646677471637</v>
      </c>
      <c r="G148" s="87">
        <v>7.5</v>
      </c>
      <c r="H148" s="87"/>
      <c r="I148" s="88">
        <v>0.156087408949011</v>
      </c>
      <c r="J148" s="178"/>
      <c r="K148" s="95">
        <f t="shared" si="7"/>
        <v>0</v>
      </c>
      <c r="L148" s="88"/>
      <c r="M148" s="98"/>
    </row>
    <row r="149" ht="15.6" customHeight="1" spans="1:13">
      <c r="A149" s="97"/>
      <c r="B149" s="90">
        <v>6666021506</v>
      </c>
      <c r="C149" s="91" t="s">
        <v>424</v>
      </c>
      <c r="D149" s="92" t="s">
        <v>425</v>
      </c>
      <c r="E149" s="115">
        <v>25.03049</v>
      </c>
      <c r="F149" s="116">
        <v>0.507100688816856</v>
      </c>
      <c r="G149" s="117">
        <v>43.8793842393447</v>
      </c>
      <c r="H149" s="117"/>
      <c r="I149" s="88">
        <v>0.913202585626321</v>
      </c>
      <c r="J149" s="178"/>
      <c r="K149" s="95">
        <f t="shared" si="7"/>
        <v>0</v>
      </c>
      <c r="L149" s="88"/>
      <c r="M149" s="50"/>
    </row>
    <row r="150" ht="15.6" customHeight="1" spans="1:13">
      <c r="A150" s="97"/>
      <c r="B150" s="90">
        <v>6666030300</v>
      </c>
      <c r="C150" s="91" t="s">
        <v>426</v>
      </c>
      <c r="D150" s="92" t="s">
        <v>427</v>
      </c>
      <c r="E150" s="100">
        <v>-0.0167</v>
      </c>
      <c r="F150" s="94">
        <v>-0.000338330632090762</v>
      </c>
      <c r="G150" s="87">
        <v>6.65751</v>
      </c>
      <c r="H150" s="87"/>
      <c r="I150" s="88">
        <v>0.138553798126951</v>
      </c>
      <c r="J150" s="178"/>
      <c r="K150" s="95">
        <f t="shared" si="7"/>
        <v>0</v>
      </c>
      <c r="L150" s="88"/>
      <c r="M150" s="98"/>
    </row>
    <row r="151" ht="18.9" customHeight="1" spans="1:13">
      <c r="A151" s="97"/>
      <c r="B151" s="90">
        <v>6666091600</v>
      </c>
      <c r="C151" s="91" t="s">
        <v>428</v>
      </c>
      <c r="D151" s="92" t="s">
        <v>429</v>
      </c>
      <c r="E151" s="100">
        <v>0.86865</v>
      </c>
      <c r="F151" s="94">
        <v>0.0175982576985413</v>
      </c>
      <c r="G151" s="87">
        <v>0.634877868918041</v>
      </c>
      <c r="H151" s="87"/>
      <c r="I151" s="88">
        <v>0.013212858874465</v>
      </c>
      <c r="J151" s="178"/>
      <c r="K151" s="95">
        <f t="shared" si="7"/>
        <v>0</v>
      </c>
      <c r="L151" s="88"/>
      <c r="M151" s="98"/>
    </row>
    <row r="152" ht="15.6" customHeight="1" spans="1:13">
      <c r="A152" s="97"/>
      <c r="B152" s="90">
        <v>6666021500</v>
      </c>
      <c r="C152" s="130" t="s">
        <v>549</v>
      </c>
      <c r="D152" s="130" t="s">
        <v>549</v>
      </c>
      <c r="E152" s="115">
        <v>7.34975</v>
      </c>
      <c r="F152" s="116">
        <v>0.148900931928687</v>
      </c>
      <c r="G152" s="117"/>
      <c r="H152" s="117"/>
      <c r="I152" s="88">
        <v>0</v>
      </c>
      <c r="J152" s="88">
        <v>0</v>
      </c>
      <c r="K152" s="95">
        <f t="shared" si="7"/>
        <v>0</v>
      </c>
      <c r="L152" s="88"/>
      <c r="M152" s="98"/>
    </row>
    <row r="153" s="219" customFormat="1" ht="16.2" customHeight="1" spans="1:13">
      <c r="A153" s="49"/>
      <c r="B153" s="245" t="s">
        <v>389</v>
      </c>
      <c r="C153" s="246">
        <v>4</v>
      </c>
      <c r="D153" s="247" t="s">
        <v>430</v>
      </c>
      <c r="E153" s="248">
        <v>126.46718</v>
      </c>
      <c r="F153" s="249">
        <v>2.56213897893031</v>
      </c>
      <c r="G153" s="248">
        <v>177.199106793068</v>
      </c>
      <c r="H153" s="248"/>
      <c r="I153" s="250">
        <v>3.68780659298789</v>
      </c>
      <c r="J153" s="250">
        <v>86.24</v>
      </c>
      <c r="K153" s="95">
        <f t="shared" si="7"/>
        <v>2.10891839679163</v>
      </c>
      <c r="L153" s="250"/>
      <c r="M153" s="252"/>
    </row>
    <row r="154" ht="16.2" customHeight="1" spans="1:13">
      <c r="A154" s="98"/>
      <c r="B154" s="131"/>
      <c r="C154" s="131"/>
      <c r="D154" s="131"/>
      <c r="E154" s="133">
        <v>1430.44254</v>
      </c>
      <c r="F154" s="133">
        <v>28.9797921393841</v>
      </c>
      <c r="G154" s="133">
        <v>1657.9163782207</v>
      </c>
      <c r="H154" s="133"/>
      <c r="I154" s="256">
        <v>34.5039828974131</v>
      </c>
      <c r="J154" s="257">
        <f>J153+J140+J132+J124+J121+J117+J115+J113+J108+J59+J54+J45</f>
        <v>118.08</v>
      </c>
      <c r="K154" s="95">
        <f t="shared" si="7"/>
        <v>2.8875357640672</v>
      </c>
      <c r="L154" s="175"/>
      <c r="M154" s="98"/>
    </row>
    <row r="155" ht="15.6" customHeight="1" spans="1:13">
      <c r="A155" s="98"/>
      <c r="B155" s="98"/>
      <c r="C155" s="98"/>
      <c r="D155" s="136"/>
      <c r="E155" s="98"/>
      <c r="F155" s="94"/>
      <c r="G155" s="98"/>
      <c r="H155" s="98"/>
      <c r="I155" s="88"/>
      <c r="J155" s="138"/>
      <c r="K155" s="95">
        <f t="shared" si="7"/>
        <v>0</v>
      </c>
      <c r="L155" s="88"/>
      <c r="M155" s="98"/>
    </row>
    <row r="156" ht="15.6" customHeight="1" spans="1:13">
      <c r="A156" s="139" t="s">
        <v>122</v>
      </c>
      <c r="B156" s="90">
        <v>6666110110</v>
      </c>
      <c r="C156" s="91" t="s">
        <v>192</v>
      </c>
      <c r="D156" s="92" t="s">
        <v>432</v>
      </c>
      <c r="E156" s="140">
        <v>0.05803</v>
      </c>
      <c r="F156" s="94">
        <v>0.00117564829821718</v>
      </c>
      <c r="G156" s="141"/>
      <c r="H156" s="141"/>
      <c r="I156" s="88">
        <v>0</v>
      </c>
      <c r="J156" s="143"/>
      <c r="K156" s="95">
        <f t="shared" si="7"/>
        <v>0</v>
      </c>
      <c r="L156" s="88"/>
      <c r="M156" s="98"/>
    </row>
    <row r="157" ht="15.6" customHeight="1" spans="1:13">
      <c r="A157" s="97"/>
      <c r="B157" s="90">
        <v>6666110112</v>
      </c>
      <c r="C157" s="91" t="s">
        <v>194</v>
      </c>
      <c r="D157" s="92" t="s">
        <v>433</v>
      </c>
      <c r="E157" s="140">
        <v>0.06333</v>
      </c>
      <c r="F157" s="94">
        <v>0.0012830226904376</v>
      </c>
      <c r="G157" s="144">
        <v>0.279895145295638</v>
      </c>
      <c r="H157" s="144"/>
      <c r="I157" s="88">
        <v>0.0058250810675471</v>
      </c>
      <c r="J157" s="143"/>
      <c r="K157" s="95">
        <f t="shared" si="7"/>
        <v>0</v>
      </c>
      <c r="L157" s="88"/>
      <c r="M157" s="98"/>
    </row>
    <row r="158" ht="15.6" customHeight="1" spans="1:13">
      <c r="A158" s="97"/>
      <c r="B158" s="90">
        <v>6666110207</v>
      </c>
      <c r="C158" s="91" t="s">
        <v>198</v>
      </c>
      <c r="D158" s="92" t="s">
        <v>434</v>
      </c>
      <c r="E158" s="140">
        <v>0.00113</v>
      </c>
      <c r="F158" s="94">
        <v>2.28930307941653e-5</v>
      </c>
      <c r="G158" s="87"/>
      <c r="H158" s="87"/>
      <c r="I158" s="88">
        <v>0</v>
      </c>
      <c r="J158" s="143"/>
      <c r="K158" s="95">
        <f t="shared" si="7"/>
        <v>0</v>
      </c>
      <c r="L158" s="88"/>
      <c r="M158" s="98"/>
    </row>
    <row r="159" ht="15.6" customHeight="1" spans="1:13">
      <c r="A159" s="97"/>
      <c r="B159" s="90">
        <v>6666110506</v>
      </c>
      <c r="C159" s="91" t="s">
        <v>200</v>
      </c>
      <c r="D159" s="92" t="s">
        <v>435</v>
      </c>
      <c r="E159" s="140">
        <v>0.06189</v>
      </c>
      <c r="F159" s="94">
        <v>0.00125384927066451</v>
      </c>
      <c r="G159" s="87"/>
      <c r="H159" s="87"/>
      <c r="I159" s="88">
        <v>0</v>
      </c>
      <c r="J159" s="143"/>
      <c r="K159" s="95">
        <f t="shared" si="7"/>
        <v>0</v>
      </c>
      <c r="L159" s="88"/>
      <c r="M159" s="98"/>
    </row>
    <row r="160" s="219" customFormat="1" ht="16.2" customHeight="1" spans="1:13">
      <c r="A160" s="49"/>
      <c r="B160" s="245" t="s">
        <v>436</v>
      </c>
      <c r="C160" s="246" t="s">
        <v>205</v>
      </c>
      <c r="D160" s="247" t="s">
        <v>437</v>
      </c>
      <c r="E160" s="258">
        <v>0.18438</v>
      </c>
      <c r="F160" s="249">
        <v>0.00373541329011345</v>
      </c>
      <c r="G160" s="248">
        <v>0.279895145295638</v>
      </c>
      <c r="H160" s="248"/>
      <c r="I160" s="250">
        <v>0.0058250810675471</v>
      </c>
      <c r="J160" s="259">
        <f>SUM(J155:J159)</f>
        <v>0</v>
      </c>
      <c r="K160" s="95">
        <f t="shared" si="7"/>
        <v>0</v>
      </c>
      <c r="L160" s="250"/>
      <c r="M160" s="252"/>
    </row>
    <row r="161" ht="15.6" customHeight="1" spans="1:13">
      <c r="A161" s="139" t="s">
        <v>144</v>
      </c>
      <c r="B161" s="90">
        <v>6666010380</v>
      </c>
      <c r="C161" s="91" t="s">
        <v>209</v>
      </c>
      <c r="D161" s="92" t="s">
        <v>438</v>
      </c>
      <c r="E161" s="146"/>
      <c r="F161" s="94">
        <v>0</v>
      </c>
      <c r="G161" s="87"/>
      <c r="H161" s="87"/>
      <c r="I161" s="88">
        <v>0</v>
      </c>
      <c r="J161" s="143"/>
      <c r="K161" s="95">
        <f t="shared" si="7"/>
        <v>0</v>
      </c>
      <c r="L161" s="88"/>
      <c r="M161" s="98"/>
    </row>
    <row r="162" ht="15.6" customHeight="1" spans="1:13">
      <c r="A162" s="97"/>
      <c r="B162" s="90">
        <v>5102040406</v>
      </c>
      <c r="C162" s="91" t="s">
        <v>439</v>
      </c>
      <c r="D162" s="92" t="s">
        <v>440</v>
      </c>
      <c r="E162" s="140"/>
      <c r="F162" s="94">
        <v>0</v>
      </c>
      <c r="G162" s="87"/>
      <c r="H162" s="87"/>
      <c r="I162" s="88">
        <v>0</v>
      </c>
      <c r="J162" s="143"/>
      <c r="K162" s="95">
        <f t="shared" si="7"/>
        <v>0</v>
      </c>
      <c r="L162" s="88"/>
      <c r="M162" s="98"/>
    </row>
    <row r="163" s="219" customFormat="1" ht="16.2" customHeight="1" spans="1:13">
      <c r="A163" s="49"/>
      <c r="B163" s="245" t="s">
        <v>441</v>
      </c>
      <c r="C163" s="246" t="s">
        <v>225</v>
      </c>
      <c r="D163" s="247" t="s">
        <v>442</v>
      </c>
      <c r="E163" s="258">
        <v>0</v>
      </c>
      <c r="F163" s="249">
        <v>0</v>
      </c>
      <c r="G163" s="248">
        <v>0</v>
      </c>
      <c r="H163" s="248"/>
      <c r="I163" s="250">
        <v>0</v>
      </c>
      <c r="J163" s="259">
        <f>SUM(J161:J162)</f>
        <v>0</v>
      </c>
      <c r="K163" s="95">
        <f t="shared" si="7"/>
        <v>0</v>
      </c>
      <c r="L163" s="250"/>
      <c r="M163" s="252"/>
    </row>
    <row r="164" ht="15.6" customHeight="1" spans="1:13">
      <c r="A164" s="139" t="s">
        <v>238</v>
      </c>
      <c r="B164" s="90">
        <v>6666029996</v>
      </c>
      <c r="C164" s="91" t="s">
        <v>314</v>
      </c>
      <c r="D164" s="92" t="s">
        <v>443</v>
      </c>
      <c r="E164" s="140">
        <v>-0.05807</v>
      </c>
      <c r="F164" s="94">
        <v>-0.00117645867098865</v>
      </c>
      <c r="G164" s="87"/>
      <c r="H164" s="87"/>
      <c r="I164" s="88">
        <v>0</v>
      </c>
      <c r="J164" s="143"/>
      <c r="K164" s="95">
        <f t="shared" ref="K164:K225" si="8">J164/$L$34*1000</f>
        <v>0</v>
      </c>
      <c r="L164" s="88"/>
      <c r="M164" s="98"/>
    </row>
    <row r="165" ht="15.6" customHeight="1" spans="1:13">
      <c r="A165" s="97"/>
      <c r="B165" s="90">
        <v>6666029700</v>
      </c>
      <c r="C165" s="91" t="s">
        <v>310</v>
      </c>
      <c r="D165" s="92" t="s">
        <v>444</v>
      </c>
      <c r="E165" s="140">
        <v>15.61075</v>
      </c>
      <c r="F165" s="94">
        <v>0.316263168557536</v>
      </c>
      <c r="G165" s="87">
        <v>5.24075096818212</v>
      </c>
      <c r="H165" s="87"/>
      <c r="I165" s="88">
        <v>0.109068698609409</v>
      </c>
      <c r="J165" s="143"/>
      <c r="K165" s="95">
        <f t="shared" si="8"/>
        <v>0</v>
      </c>
      <c r="L165" s="88"/>
      <c r="M165" s="50"/>
    </row>
    <row r="166" ht="15.6" customHeight="1" spans="1:13">
      <c r="A166" s="97"/>
      <c r="B166" s="90">
        <v>6666010322</v>
      </c>
      <c r="C166" s="91" t="s">
        <v>265</v>
      </c>
      <c r="D166" s="92" t="s">
        <v>447</v>
      </c>
      <c r="E166" s="140">
        <v>0.08621</v>
      </c>
      <c r="F166" s="94">
        <v>0.00174655591572123</v>
      </c>
      <c r="G166" s="87">
        <v>2.9365637814514</v>
      </c>
      <c r="H166" s="87"/>
      <c r="I166" s="88">
        <v>0.0611147509147014</v>
      </c>
      <c r="J166" s="143"/>
      <c r="K166" s="95">
        <f t="shared" si="8"/>
        <v>0</v>
      </c>
      <c r="L166" s="88"/>
      <c r="M166" s="98"/>
    </row>
    <row r="167" ht="15.6" customHeight="1" spans="1:13">
      <c r="A167" s="97"/>
      <c r="B167" s="90">
        <v>6666020495</v>
      </c>
      <c r="C167" s="91" t="s">
        <v>286</v>
      </c>
      <c r="D167" s="92" t="s">
        <v>448</v>
      </c>
      <c r="E167" s="140">
        <v>0.00557</v>
      </c>
      <c r="F167" s="94">
        <v>0.000112844408427877</v>
      </c>
      <c r="G167" s="87"/>
      <c r="H167" s="87"/>
      <c r="I167" s="88">
        <v>0</v>
      </c>
      <c r="J167" s="143"/>
      <c r="K167" s="95">
        <f t="shared" si="8"/>
        <v>0</v>
      </c>
      <c r="L167" s="88"/>
      <c r="M167" s="98"/>
    </row>
    <row r="168" ht="15.6" customHeight="1" spans="1:13">
      <c r="A168" s="97"/>
      <c r="B168" s="90">
        <v>5301060000</v>
      </c>
      <c r="C168" s="91" t="s">
        <v>251</v>
      </c>
      <c r="D168" s="92" t="s">
        <v>449</v>
      </c>
      <c r="E168" s="140"/>
      <c r="F168" s="94">
        <v>0</v>
      </c>
      <c r="G168" s="87"/>
      <c r="H168" s="87"/>
      <c r="I168" s="88">
        <v>0</v>
      </c>
      <c r="J168" s="143"/>
      <c r="K168" s="95">
        <f t="shared" si="8"/>
        <v>0</v>
      </c>
      <c r="L168" s="88"/>
      <c r="M168" s="98"/>
    </row>
    <row r="169" ht="15.6" customHeight="1" spans="1:13">
      <c r="A169" s="97"/>
      <c r="B169" s="90">
        <v>5601050000</v>
      </c>
      <c r="C169" s="91" t="s">
        <v>257</v>
      </c>
      <c r="D169" s="92" t="s">
        <v>450</v>
      </c>
      <c r="E169" s="140">
        <v>0</v>
      </c>
      <c r="F169" s="94">
        <v>0</v>
      </c>
      <c r="G169" s="87"/>
      <c r="H169" s="87"/>
      <c r="I169" s="88">
        <v>0</v>
      </c>
      <c r="J169" s="143"/>
      <c r="K169" s="95">
        <f t="shared" si="8"/>
        <v>0</v>
      </c>
      <c r="L169" s="88"/>
      <c r="M169" s="98"/>
    </row>
    <row r="170" ht="15.6" customHeight="1" spans="1:13">
      <c r="A170" s="97"/>
      <c r="B170" s="90">
        <v>5601050100</v>
      </c>
      <c r="C170" s="91" t="s">
        <v>259</v>
      </c>
      <c r="D170" s="92" t="s">
        <v>451</v>
      </c>
      <c r="E170" s="140">
        <v>0</v>
      </c>
      <c r="F170" s="94">
        <v>0</v>
      </c>
      <c r="G170" s="87"/>
      <c r="H170" s="87"/>
      <c r="I170" s="88">
        <v>0</v>
      </c>
      <c r="J170" s="143"/>
      <c r="K170" s="95">
        <f t="shared" si="8"/>
        <v>0</v>
      </c>
      <c r="L170" s="88"/>
      <c r="M170" s="98"/>
    </row>
    <row r="171" ht="15.6" customHeight="1" spans="1:13">
      <c r="A171" s="97"/>
      <c r="B171" s="90">
        <v>5601080000</v>
      </c>
      <c r="C171" s="91" t="s">
        <v>452</v>
      </c>
      <c r="D171" s="92" t="s">
        <v>453</v>
      </c>
      <c r="E171" s="140">
        <v>0.02584</v>
      </c>
      <c r="F171" s="94">
        <v>0.000523500810372771</v>
      </c>
      <c r="G171" s="87"/>
      <c r="H171" s="87"/>
      <c r="I171" s="88">
        <v>0</v>
      </c>
      <c r="J171" s="143"/>
      <c r="K171" s="95">
        <f t="shared" si="8"/>
        <v>0</v>
      </c>
      <c r="L171" s="88"/>
      <c r="M171" s="98"/>
    </row>
    <row r="172" ht="15.6" customHeight="1" spans="1:13">
      <c r="A172" s="97"/>
      <c r="B172" s="90">
        <v>6666020101</v>
      </c>
      <c r="C172" s="91" t="s">
        <v>267</v>
      </c>
      <c r="D172" s="92" t="s">
        <v>454</v>
      </c>
      <c r="E172" s="140">
        <v>0.24875</v>
      </c>
      <c r="F172" s="94">
        <v>0.0050395056726094</v>
      </c>
      <c r="G172" s="87">
        <v>0.75516464632609</v>
      </c>
      <c r="H172" s="87"/>
      <c r="I172" s="88">
        <v>0.0157162257299915</v>
      </c>
      <c r="J172" s="143"/>
      <c r="K172" s="95">
        <f t="shared" si="8"/>
        <v>0</v>
      </c>
      <c r="L172" s="88"/>
      <c r="M172" s="98"/>
    </row>
    <row r="173" ht="15.6" customHeight="1" spans="1:13">
      <c r="A173" s="97"/>
      <c r="B173" s="90">
        <v>6666021200</v>
      </c>
      <c r="C173" s="91" t="s">
        <v>455</v>
      </c>
      <c r="D173" s="92" t="s">
        <v>456</v>
      </c>
      <c r="E173" s="140">
        <v>0</v>
      </c>
      <c r="F173" s="94">
        <v>0</v>
      </c>
      <c r="G173" s="87">
        <v>2.57773881136026</v>
      </c>
      <c r="H173" s="87"/>
      <c r="I173" s="88">
        <v>0.0536470096016703</v>
      </c>
      <c r="J173" s="143"/>
      <c r="K173" s="95">
        <f t="shared" si="8"/>
        <v>0</v>
      </c>
      <c r="L173" s="88"/>
      <c r="M173" s="98"/>
    </row>
    <row r="174" ht="15.6" customHeight="1" spans="1:13">
      <c r="A174" s="97"/>
      <c r="B174" s="90">
        <v>6666020201</v>
      </c>
      <c r="C174" s="91" t="s">
        <v>269</v>
      </c>
      <c r="D174" s="92" t="s">
        <v>457</v>
      </c>
      <c r="E174" s="140">
        <v>0.26714</v>
      </c>
      <c r="F174" s="94">
        <v>0.00541207455429498</v>
      </c>
      <c r="G174" s="87"/>
      <c r="H174" s="87"/>
      <c r="I174" s="88">
        <v>0</v>
      </c>
      <c r="J174" s="143"/>
      <c r="K174" s="95">
        <f t="shared" si="8"/>
        <v>0</v>
      </c>
      <c r="L174" s="88"/>
      <c r="M174" s="98"/>
    </row>
    <row r="175" ht="15.6" customHeight="1" spans="1:13">
      <c r="A175" s="97"/>
      <c r="B175" s="90">
        <v>6666020202</v>
      </c>
      <c r="C175" s="91" t="s">
        <v>271</v>
      </c>
      <c r="D175" s="92" t="s">
        <v>458</v>
      </c>
      <c r="E175" s="140"/>
      <c r="F175" s="94">
        <v>0</v>
      </c>
      <c r="G175" s="87">
        <v>0.927895355919412</v>
      </c>
      <c r="H175" s="87"/>
      <c r="I175" s="88">
        <v>0.0193110375841709</v>
      </c>
      <c r="J175" s="143"/>
      <c r="K175" s="95">
        <f t="shared" si="8"/>
        <v>0</v>
      </c>
      <c r="L175" s="88"/>
      <c r="M175" s="98"/>
    </row>
    <row r="176" ht="15.6" customHeight="1" spans="1:13">
      <c r="A176" s="97"/>
      <c r="B176" s="90">
        <v>6666020204</v>
      </c>
      <c r="C176" s="91" t="s">
        <v>273</v>
      </c>
      <c r="D176" s="92" t="s">
        <v>459</v>
      </c>
      <c r="E176" s="140">
        <v>0.00365</v>
      </c>
      <c r="F176" s="94">
        <v>7.39465153970827e-5</v>
      </c>
      <c r="G176" s="87">
        <v>0.512751095599367</v>
      </c>
      <c r="H176" s="87"/>
      <c r="I176" s="88">
        <v>0.0106711986597163</v>
      </c>
      <c r="J176" s="143"/>
      <c r="K176" s="95">
        <f t="shared" si="8"/>
        <v>0</v>
      </c>
      <c r="L176" s="88"/>
      <c r="M176" s="98"/>
    </row>
    <row r="177" ht="15.6" customHeight="1" spans="1:13">
      <c r="A177" s="97"/>
      <c r="B177" s="90">
        <v>6666020301</v>
      </c>
      <c r="C177" s="91" t="s">
        <v>460</v>
      </c>
      <c r="D177" s="92" t="s">
        <v>461</v>
      </c>
      <c r="E177" s="140">
        <v>0.12946</v>
      </c>
      <c r="F177" s="94">
        <v>0.00262277147487844</v>
      </c>
      <c r="G177" s="87">
        <v>0.340412668003159</v>
      </c>
      <c r="H177" s="87"/>
      <c r="I177" s="88">
        <v>0.00708455084293775</v>
      </c>
      <c r="J177" s="143"/>
      <c r="K177" s="95">
        <f t="shared" si="8"/>
        <v>0</v>
      </c>
      <c r="L177" s="88"/>
      <c r="M177" s="98"/>
    </row>
    <row r="178" ht="15.6" customHeight="1" spans="1:13">
      <c r="A178" s="97"/>
      <c r="B178" s="90">
        <v>6666020403</v>
      </c>
      <c r="C178" s="91" t="s">
        <v>282</v>
      </c>
      <c r="D178" s="92" t="s">
        <v>462</v>
      </c>
      <c r="E178" s="140">
        <v>2e-5</v>
      </c>
      <c r="F178" s="94">
        <v>4.05186385737439e-7</v>
      </c>
      <c r="G178" s="87"/>
      <c r="H178" s="87"/>
      <c r="I178" s="88">
        <v>0</v>
      </c>
      <c r="J178" s="143"/>
      <c r="K178" s="95">
        <f t="shared" si="8"/>
        <v>0</v>
      </c>
      <c r="L178" s="88"/>
      <c r="M178" s="98"/>
    </row>
    <row r="179" ht="15.6" customHeight="1" spans="1:13">
      <c r="A179" s="97"/>
      <c r="B179" s="90">
        <v>6666020504</v>
      </c>
      <c r="C179" s="91" t="s">
        <v>288</v>
      </c>
      <c r="D179" s="92" t="s">
        <v>463</v>
      </c>
      <c r="E179" s="140"/>
      <c r="F179" s="94">
        <v>0</v>
      </c>
      <c r="G179" s="87"/>
      <c r="H179" s="87"/>
      <c r="I179" s="88">
        <v>0</v>
      </c>
      <c r="J179" s="143"/>
      <c r="K179" s="95">
        <f t="shared" si="8"/>
        <v>0</v>
      </c>
      <c r="L179" s="88"/>
      <c r="M179" s="98"/>
    </row>
    <row r="180" ht="15.6" customHeight="1" spans="1:13">
      <c r="A180" s="97"/>
      <c r="B180" s="90">
        <v>6666020508</v>
      </c>
      <c r="C180" s="91" t="s">
        <v>290</v>
      </c>
      <c r="D180" s="92" t="s">
        <v>464</v>
      </c>
      <c r="E180" s="140">
        <v>0.01456</v>
      </c>
      <c r="F180" s="94">
        <v>0.000294975688816856</v>
      </c>
      <c r="G180" s="87">
        <v>0.0209630038727285</v>
      </c>
      <c r="H180" s="87"/>
      <c r="I180" s="88">
        <v>0.000436274794437638</v>
      </c>
      <c r="J180" s="143"/>
      <c r="K180" s="95">
        <f t="shared" si="8"/>
        <v>0</v>
      </c>
      <c r="L180" s="88"/>
      <c r="M180" s="98"/>
    </row>
    <row r="181" ht="15.6" customHeight="1" spans="1:13">
      <c r="A181" s="97"/>
      <c r="B181" s="90">
        <v>6666020601</v>
      </c>
      <c r="C181" s="91" t="s">
        <v>465</v>
      </c>
      <c r="D181" s="92" t="s">
        <v>466</v>
      </c>
      <c r="E181" s="140">
        <v>0</v>
      </c>
      <c r="F181" s="94">
        <v>0</v>
      </c>
      <c r="G181" s="87">
        <v>0.760758238274319</v>
      </c>
      <c r="H181" s="87"/>
      <c r="I181" s="88">
        <v>0.0158326376331804</v>
      </c>
      <c r="J181" s="143"/>
      <c r="K181" s="95">
        <f t="shared" si="8"/>
        <v>0</v>
      </c>
      <c r="L181" s="88"/>
      <c r="M181" s="98"/>
    </row>
    <row r="182" ht="15.6" customHeight="1" spans="1:13">
      <c r="A182" s="97"/>
      <c r="B182" s="90">
        <v>6666020701</v>
      </c>
      <c r="C182" s="91" t="s">
        <v>294</v>
      </c>
      <c r="D182" s="92" t="s">
        <v>467</v>
      </c>
      <c r="E182" s="140">
        <v>19.35061</v>
      </c>
      <c r="F182" s="94">
        <v>0.392030186385737</v>
      </c>
      <c r="G182" s="87">
        <v>19.2312766666667</v>
      </c>
      <c r="H182" s="87"/>
      <c r="I182" s="88">
        <v>0.400234686090878</v>
      </c>
      <c r="J182" s="143">
        <v>23</v>
      </c>
      <c r="K182" s="95">
        <f t="shared" si="8"/>
        <v>0.562443449979214</v>
      </c>
      <c r="L182" s="88"/>
      <c r="M182" s="98"/>
    </row>
    <row r="183" ht="15.6" customHeight="1" spans="1:13">
      <c r="A183" s="97"/>
      <c r="B183" s="90">
        <v>6666020801</v>
      </c>
      <c r="C183" s="91" t="s">
        <v>468</v>
      </c>
      <c r="D183" s="92" t="s">
        <v>469</v>
      </c>
      <c r="E183" s="140">
        <v>0</v>
      </c>
      <c r="F183" s="94">
        <v>0</v>
      </c>
      <c r="G183" s="87">
        <v>0.922416666666667</v>
      </c>
      <c r="H183" s="87"/>
      <c r="I183" s="88">
        <v>0.0191970169961845</v>
      </c>
      <c r="J183" s="143"/>
      <c r="K183" s="95">
        <f t="shared" si="8"/>
        <v>0</v>
      </c>
      <c r="L183" s="88"/>
      <c r="M183" s="98"/>
    </row>
    <row r="184" ht="15.6" customHeight="1" spans="1:13">
      <c r="A184" s="97"/>
      <c r="B184" s="90">
        <v>6666020803</v>
      </c>
      <c r="C184" s="91" t="s">
        <v>298</v>
      </c>
      <c r="D184" s="92" t="s">
        <v>470</v>
      </c>
      <c r="E184" s="140">
        <v>0.28429</v>
      </c>
      <c r="F184" s="94">
        <v>0.00575952188006483</v>
      </c>
      <c r="G184" s="87"/>
      <c r="H184" s="87"/>
      <c r="I184" s="88">
        <v>0</v>
      </c>
      <c r="J184" s="143"/>
      <c r="K184" s="95">
        <f t="shared" si="8"/>
        <v>0</v>
      </c>
      <c r="L184" s="88"/>
      <c r="M184" s="98"/>
    </row>
    <row r="185" ht="15.6" customHeight="1" spans="1:13">
      <c r="A185" s="97"/>
      <c r="B185" s="90">
        <v>6666021100</v>
      </c>
      <c r="C185" s="91" t="s">
        <v>300</v>
      </c>
      <c r="D185" s="92" t="s">
        <v>471</v>
      </c>
      <c r="E185" s="140">
        <v>0.30699</v>
      </c>
      <c r="F185" s="94">
        <v>0.00621940842787682</v>
      </c>
      <c r="G185" s="87">
        <v>1.05636796135884</v>
      </c>
      <c r="H185" s="87"/>
      <c r="I185" s="88">
        <v>0.0219847650647001</v>
      </c>
      <c r="J185" s="143"/>
      <c r="K185" s="95">
        <f t="shared" si="8"/>
        <v>0</v>
      </c>
      <c r="L185" s="88"/>
      <c r="M185" s="98"/>
    </row>
    <row r="186" ht="15.6" customHeight="1" spans="1:13">
      <c r="A186" s="97"/>
      <c r="B186" s="90">
        <v>6666021102</v>
      </c>
      <c r="C186" s="91" t="s">
        <v>472</v>
      </c>
      <c r="D186" s="92" t="s">
        <v>473</v>
      </c>
      <c r="E186" s="140">
        <v>3.68565</v>
      </c>
      <c r="F186" s="94">
        <v>0.0746687601296596</v>
      </c>
      <c r="G186" s="87">
        <v>2.84986521069777</v>
      </c>
      <c r="H186" s="87"/>
      <c r="I186" s="88">
        <v>0.0593104102122325</v>
      </c>
      <c r="J186" s="143"/>
      <c r="K186" s="95">
        <f t="shared" si="8"/>
        <v>0</v>
      </c>
      <c r="L186" s="88"/>
      <c r="M186" s="98"/>
    </row>
    <row r="187" ht="15.6" customHeight="1" spans="1:13">
      <c r="A187" s="97"/>
      <c r="B187" s="90">
        <v>6666021104</v>
      </c>
      <c r="C187" s="91" t="s">
        <v>302</v>
      </c>
      <c r="D187" s="92" t="s">
        <v>474</v>
      </c>
      <c r="E187" s="140"/>
      <c r="F187" s="94">
        <v>0</v>
      </c>
      <c r="G187" s="87">
        <v>0.540986994865496</v>
      </c>
      <c r="H187" s="87"/>
      <c r="I187" s="88">
        <v>0.011258834440489</v>
      </c>
      <c r="J187" s="143"/>
      <c r="K187" s="95">
        <f t="shared" si="8"/>
        <v>0</v>
      </c>
      <c r="L187" s="88"/>
      <c r="M187" s="98"/>
    </row>
    <row r="188" ht="15.6" customHeight="1" spans="1:13">
      <c r="A188" s="97"/>
      <c r="B188" s="90">
        <v>6666021103</v>
      </c>
      <c r="C188" s="91" t="s">
        <v>475</v>
      </c>
      <c r="D188" s="92" t="s">
        <v>476</v>
      </c>
      <c r="E188" s="140">
        <v>0.50092</v>
      </c>
      <c r="F188" s="94">
        <v>0.0101482982171799</v>
      </c>
      <c r="G188" s="87">
        <v>3.67652257410532</v>
      </c>
      <c r="H188" s="87"/>
      <c r="I188" s="88">
        <v>0.0765145176712866</v>
      </c>
      <c r="J188" s="143"/>
      <c r="K188" s="95">
        <f t="shared" si="8"/>
        <v>0</v>
      </c>
      <c r="L188" s="88"/>
      <c r="M188" s="98"/>
    </row>
    <row r="189" ht="15.6" customHeight="1" spans="1:13">
      <c r="A189" s="97"/>
      <c r="B189" s="90">
        <v>6666021300</v>
      </c>
      <c r="C189" s="91" t="s">
        <v>477</v>
      </c>
      <c r="D189" s="92" t="s">
        <v>478</v>
      </c>
      <c r="E189" s="140">
        <v>0</v>
      </c>
      <c r="F189" s="94">
        <v>0</v>
      </c>
      <c r="G189" s="87">
        <v>3.5101284159639</v>
      </c>
      <c r="H189" s="87"/>
      <c r="I189" s="88">
        <v>0.0730515799368137</v>
      </c>
      <c r="J189" s="143"/>
      <c r="K189" s="95">
        <f t="shared" si="8"/>
        <v>0</v>
      </c>
      <c r="L189" s="88"/>
      <c r="M189" s="98"/>
    </row>
    <row r="190" ht="15.6" customHeight="1" spans="1:13">
      <c r="A190" s="97"/>
      <c r="B190" s="90">
        <v>6666021902</v>
      </c>
      <c r="C190" s="91" t="s">
        <v>304</v>
      </c>
      <c r="D190" s="92" t="s">
        <v>479</v>
      </c>
      <c r="E190" s="140">
        <v>0</v>
      </c>
      <c r="F190" s="94">
        <v>0</v>
      </c>
      <c r="G190" s="87">
        <v>4.01548077357898</v>
      </c>
      <c r="H190" s="87"/>
      <c r="I190" s="88">
        <v>0.0835687986176687</v>
      </c>
      <c r="J190" s="143"/>
      <c r="K190" s="95">
        <f t="shared" si="8"/>
        <v>0</v>
      </c>
      <c r="L190" s="88"/>
      <c r="M190" s="98"/>
    </row>
    <row r="191" ht="15.6" customHeight="1" spans="1:13">
      <c r="A191" s="97"/>
      <c r="B191" s="90">
        <v>6666022100</v>
      </c>
      <c r="C191" s="91" t="s">
        <v>306</v>
      </c>
      <c r="D191" s="92" t="s">
        <v>480</v>
      </c>
      <c r="E191" s="140">
        <v>5.00712</v>
      </c>
      <c r="F191" s="94">
        <v>0.101440842787682</v>
      </c>
      <c r="G191" s="87">
        <v>0.544287023617356</v>
      </c>
      <c r="H191" s="87"/>
      <c r="I191" s="88">
        <v>0.0113275134988003</v>
      </c>
      <c r="J191" s="143"/>
      <c r="K191" s="95">
        <f t="shared" si="8"/>
        <v>0</v>
      </c>
      <c r="L191" s="88"/>
      <c r="M191" s="98"/>
    </row>
    <row r="192" ht="15.6" customHeight="1" spans="1:13">
      <c r="A192" s="97"/>
      <c r="B192" s="90">
        <v>6666022300</v>
      </c>
      <c r="C192" s="91" t="s">
        <v>308</v>
      </c>
      <c r="D192" s="92" t="s">
        <v>481</v>
      </c>
      <c r="E192" s="140">
        <v>0.03831</v>
      </c>
      <c r="F192" s="94">
        <v>0.000776134521880065</v>
      </c>
      <c r="G192" s="87">
        <v>6.70707056525902</v>
      </c>
      <c r="H192" s="87"/>
      <c r="I192" s="88">
        <v>0.139585235489262</v>
      </c>
      <c r="J192" s="143"/>
      <c r="K192" s="95">
        <f t="shared" si="8"/>
        <v>0</v>
      </c>
      <c r="L192" s="88"/>
      <c r="M192" s="98"/>
    </row>
    <row r="193" ht="15.6" customHeight="1" spans="1:13">
      <c r="A193" s="97"/>
      <c r="B193" s="90">
        <v>6666029900</v>
      </c>
      <c r="C193" s="91" t="s">
        <v>312</v>
      </c>
      <c r="D193" s="92" t="s">
        <v>482</v>
      </c>
      <c r="E193" s="140">
        <v>0</v>
      </c>
      <c r="F193" s="94">
        <v>0</v>
      </c>
      <c r="G193" s="87"/>
      <c r="H193" s="87"/>
      <c r="I193" s="88">
        <v>0</v>
      </c>
      <c r="J193" s="143"/>
      <c r="K193" s="95">
        <f t="shared" si="8"/>
        <v>0</v>
      </c>
      <c r="L193" s="88"/>
      <c r="M193" s="98"/>
    </row>
    <row r="194" ht="15.6" customHeight="1" spans="1:13">
      <c r="A194" s="97"/>
      <c r="B194" s="90">
        <v>6666029997</v>
      </c>
      <c r="C194" s="91" t="s">
        <v>315</v>
      </c>
      <c r="D194" s="92" t="s">
        <v>483</v>
      </c>
      <c r="E194" s="140"/>
      <c r="F194" s="94">
        <v>0</v>
      </c>
      <c r="G194" s="87"/>
      <c r="H194" s="87"/>
      <c r="I194" s="88">
        <v>0</v>
      </c>
      <c r="J194" s="143"/>
      <c r="K194" s="95">
        <f t="shared" si="8"/>
        <v>0</v>
      </c>
      <c r="L194" s="88"/>
      <c r="M194" s="98"/>
    </row>
    <row r="195" ht="15.6" customHeight="1" spans="1:13">
      <c r="A195" s="97"/>
      <c r="B195" s="90">
        <v>6666031100</v>
      </c>
      <c r="C195" s="91" t="s">
        <v>484</v>
      </c>
      <c r="D195" s="92" t="s">
        <v>485</v>
      </c>
      <c r="E195" s="140">
        <v>0.00506</v>
      </c>
      <c r="F195" s="94">
        <v>0.000102512155591572</v>
      </c>
      <c r="G195" s="87"/>
      <c r="H195" s="87"/>
      <c r="I195" s="88">
        <v>0</v>
      </c>
      <c r="J195" s="143"/>
      <c r="K195" s="95">
        <f t="shared" si="8"/>
        <v>0</v>
      </c>
      <c r="L195" s="88"/>
      <c r="M195" s="98"/>
    </row>
    <row r="196" ht="15.6" customHeight="1" spans="1:13">
      <c r="A196" s="97"/>
      <c r="B196" s="90">
        <v>6666050107</v>
      </c>
      <c r="C196" s="91" t="s">
        <v>321</v>
      </c>
      <c r="D196" s="92" t="s">
        <v>486</v>
      </c>
      <c r="E196" s="140"/>
      <c r="F196" s="94">
        <v>0</v>
      </c>
      <c r="G196" s="87"/>
      <c r="H196" s="87"/>
      <c r="I196" s="88">
        <v>0</v>
      </c>
      <c r="J196" s="143"/>
      <c r="K196" s="95">
        <f t="shared" si="8"/>
        <v>0</v>
      </c>
      <c r="L196" s="88"/>
      <c r="M196" s="98"/>
    </row>
    <row r="197" ht="15.6" customHeight="1" spans="1:13">
      <c r="A197" s="97"/>
      <c r="B197" s="90">
        <v>6666079999</v>
      </c>
      <c r="C197" s="91" t="s">
        <v>487</v>
      </c>
      <c r="D197" s="92" t="s">
        <v>488</v>
      </c>
      <c r="E197" s="140">
        <v>100.04283</v>
      </c>
      <c r="F197" s="94">
        <v>2.02679963533225</v>
      </c>
      <c r="G197" s="87">
        <v>90.6972225</v>
      </c>
      <c r="H197" s="87"/>
      <c r="I197" s="88">
        <v>1.88755926118626</v>
      </c>
      <c r="J197" s="143"/>
      <c r="K197" s="95">
        <f t="shared" si="8"/>
        <v>0</v>
      </c>
      <c r="L197" s="88"/>
      <c r="M197" s="98"/>
    </row>
    <row r="198" ht="15.6" customHeight="1" spans="1:13">
      <c r="A198" s="97"/>
      <c r="B198" s="90">
        <v>6666090100</v>
      </c>
      <c r="C198" s="91" t="s">
        <v>489</v>
      </c>
      <c r="D198" s="92" t="s">
        <v>490</v>
      </c>
      <c r="E198" s="140"/>
      <c r="F198" s="94">
        <v>0</v>
      </c>
      <c r="G198" s="87"/>
      <c r="H198" s="87"/>
      <c r="I198" s="88">
        <v>0</v>
      </c>
      <c r="J198" s="143"/>
      <c r="K198" s="95">
        <f t="shared" si="8"/>
        <v>0</v>
      </c>
      <c r="L198" s="88"/>
      <c r="M198" s="98"/>
    </row>
    <row r="199" ht="15.6" customHeight="1" spans="1:13">
      <c r="A199" s="97"/>
      <c r="B199" s="90">
        <v>6666093800</v>
      </c>
      <c r="C199" s="91" t="s">
        <v>491</v>
      </c>
      <c r="D199" s="92" t="s">
        <v>492</v>
      </c>
      <c r="E199" s="140">
        <v>0.0747</v>
      </c>
      <c r="F199" s="94">
        <v>0.00151337115072934</v>
      </c>
      <c r="G199" s="87"/>
      <c r="H199" s="87"/>
      <c r="I199" s="88">
        <v>0</v>
      </c>
      <c r="J199" s="143"/>
      <c r="K199" s="95">
        <f t="shared" si="8"/>
        <v>0</v>
      </c>
      <c r="L199" s="88"/>
      <c r="M199" s="98"/>
    </row>
    <row r="200" ht="15.6" customHeight="1" spans="1:13">
      <c r="A200" s="97"/>
      <c r="B200" s="90">
        <v>6666021400</v>
      </c>
      <c r="C200" s="91" t="s">
        <v>493</v>
      </c>
      <c r="D200" s="92" t="s">
        <v>494</v>
      </c>
      <c r="E200" s="140"/>
      <c r="F200" s="94">
        <v>0</v>
      </c>
      <c r="G200" s="87">
        <v>0.645917944967594</v>
      </c>
      <c r="H200" s="87"/>
      <c r="I200" s="88">
        <v>0.0134426211231549</v>
      </c>
      <c r="J200" s="143"/>
      <c r="K200" s="95">
        <f t="shared" si="8"/>
        <v>0</v>
      </c>
      <c r="L200" s="88"/>
      <c r="M200" s="98"/>
    </row>
    <row r="201" s="219" customFormat="1" ht="16.2" customHeight="1" spans="1:13">
      <c r="A201" s="49"/>
      <c r="B201" s="245" t="s">
        <v>495</v>
      </c>
      <c r="C201" s="246" t="s">
        <v>336</v>
      </c>
      <c r="D201" s="247" t="s">
        <v>496</v>
      </c>
      <c r="E201" s="258">
        <v>145.63036</v>
      </c>
      <c r="F201" s="249">
        <v>2.95037196110211</v>
      </c>
      <c r="G201" s="248">
        <v>148.470541866737</v>
      </c>
      <c r="H201" s="248"/>
      <c r="I201" s="250">
        <v>3.08991762469796</v>
      </c>
      <c r="J201" s="259">
        <f>SUM(J163:J200)</f>
        <v>23</v>
      </c>
      <c r="K201" s="95">
        <f t="shared" si="8"/>
        <v>0.562443449979214</v>
      </c>
      <c r="L201" s="250"/>
      <c r="M201" s="252"/>
    </row>
    <row r="202" ht="15.6" customHeight="1" spans="1:13">
      <c r="A202" s="139" t="s">
        <v>335</v>
      </c>
      <c r="B202" s="90">
        <v>5102040000</v>
      </c>
      <c r="C202" s="90" t="s">
        <v>340</v>
      </c>
      <c r="D202" s="148" t="s">
        <v>497</v>
      </c>
      <c r="E202" s="140"/>
      <c r="F202" s="94">
        <v>0</v>
      </c>
      <c r="G202" s="87"/>
      <c r="H202" s="87"/>
      <c r="I202" s="88">
        <v>0</v>
      </c>
      <c r="J202" s="143"/>
      <c r="K202" s="95">
        <f t="shared" si="8"/>
        <v>0</v>
      </c>
      <c r="L202" s="88"/>
      <c r="M202" s="98"/>
    </row>
    <row r="203" s="219" customFormat="1" ht="16.2" customHeight="1" spans="1:13">
      <c r="A203" s="49"/>
      <c r="B203" s="245" t="s">
        <v>498</v>
      </c>
      <c r="C203" s="246" t="s">
        <v>346</v>
      </c>
      <c r="D203" s="247" t="s">
        <v>499</v>
      </c>
      <c r="E203" s="258">
        <v>0</v>
      </c>
      <c r="F203" s="249">
        <v>0</v>
      </c>
      <c r="G203" s="248">
        <v>0</v>
      </c>
      <c r="H203" s="248"/>
      <c r="I203" s="250">
        <v>0</v>
      </c>
      <c r="J203" s="259">
        <f>SUM(J202)</f>
        <v>0</v>
      </c>
      <c r="K203" s="95">
        <f t="shared" si="8"/>
        <v>0</v>
      </c>
      <c r="L203" s="250"/>
      <c r="M203" s="252"/>
    </row>
    <row r="204" ht="15.6" customHeight="1" spans="1:13">
      <c r="A204" s="139" t="s">
        <v>364</v>
      </c>
      <c r="B204" s="90">
        <v>6666021600</v>
      </c>
      <c r="C204" s="90" t="s">
        <v>367</v>
      </c>
      <c r="D204" s="148" t="s">
        <v>368</v>
      </c>
      <c r="E204" s="140">
        <v>2.04386</v>
      </c>
      <c r="F204" s="94">
        <v>0.0414072123176661</v>
      </c>
      <c r="G204" s="87">
        <v>1.36259525172735</v>
      </c>
      <c r="H204" s="87"/>
      <c r="I204" s="88">
        <v>0.0283578616384464</v>
      </c>
      <c r="J204" s="143"/>
      <c r="K204" s="95">
        <f t="shared" si="8"/>
        <v>0</v>
      </c>
      <c r="L204" s="88"/>
      <c r="M204" s="98"/>
    </row>
    <row r="205" ht="15.6" customHeight="1" spans="1:13">
      <c r="A205" s="97"/>
      <c r="B205" s="90">
        <v>6666021604</v>
      </c>
      <c r="C205" s="90" t="s">
        <v>369</v>
      </c>
      <c r="D205" s="148" t="s">
        <v>500</v>
      </c>
      <c r="E205" s="140"/>
      <c r="F205" s="94">
        <v>0</v>
      </c>
      <c r="G205" s="87"/>
      <c r="H205" s="87"/>
      <c r="I205" s="88">
        <v>0</v>
      </c>
      <c r="J205" s="143"/>
      <c r="K205" s="95">
        <f t="shared" si="8"/>
        <v>0</v>
      </c>
      <c r="L205" s="88"/>
      <c r="M205" s="98"/>
    </row>
    <row r="206" s="219" customFormat="1" ht="16.2" customHeight="1" spans="1:13">
      <c r="A206" s="49"/>
      <c r="B206" s="245" t="s">
        <v>498</v>
      </c>
      <c r="C206" s="246" t="s">
        <v>371</v>
      </c>
      <c r="D206" s="247" t="s">
        <v>501</v>
      </c>
      <c r="E206" s="258">
        <v>2.04386</v>
      </c>
      <c r="F206" s="249">
        <v>0.0414072123176661</v>
      </c>
      <c r="G206" s="248">
        <v>1.36259525172735</v>
      </c>
      <c r="H206" s="248"/>
      <c r="I206" s="250">
        <v>0.0283578616384464</v>
      </c>
      <c r="J206" s="259">
        <f>SUM(J204:J205)</f>
        <v>0</v>
      </c>
      <c r="K206" s="95">
        <f t="shared" si="8"/>
        <v>0</v>
      </c>
      <c r="L206" s="250"/>
      <c r="M206" s="252"/>
    </row>
    <row r="207" ht="15.6" customHeight="1" spans="1:13">
      <c r="A207" s="139" t="s">
        <v>146</v>
      </c>
      <c r="B207" s="90">
        <v>6666010012</v>
      </c>
      <c r="C207" s="90" t="s">
        <v>382</v>
      </c>
      <c r="D207" s="148" t="s">
        <v>502</v>
      </c>
      <c r="E207" s="140">
        <v>0.01077</v>
      </c>
      <c r="F207" s="94">
        <v>0.000218192868719611</v>
      </c>
      <c r="G207" s="87"/>
      <c r="H207" s="87"/>
      <c r="I207" s="88">
        <v>0</v>
      </c>
      <c r="J207" s="143"/>
      <c r="K207" s="95">
        <f t="shared" si="8"/>
        <v>0</v>
      </c>
      <c r="L207" s="88"/>
      <c r="M207" s="98"/>
    </row>
    <row r="208" ht="15.6" customHeight="1" spans="1:13">
      <c r="A208" s="97"/>
      <c r="B208" s="90">
        <v>6666010102</v>
      </c>
      <c r="C208" s="90" t="s">
        <v>503</v>
      </c>
      <c r="D208" s="148" t="s">
        <v>504</v>
      </c>
      <c r="E208" s="140">
        <v>0.07004</v>
      </c>
      <c r="F208" s="94">
        <v>0.00141896272285251</v>
      </c>
      <c r="G208" s="87"/>
      <c r="H208" s="87"/>
      <c r="I208" s="88">
        <v>0</v>
      </c>
      <c r="J208" s="143"/>
      <c r="K208" s="95">
        <f t="shared" si="8"/>
        <v>0</v>
      </c>
      <c r="L208" s="88"/>
      <c r="M208" s="98"/>
    </row>
    <row r="209" s="219" customFormat="1" ht="16.2" customHeight="1" spans="1:14">
      <c r="A209" s="49"/>
      <c r="B209" s="245" t="s">
        <v>505</v>
      </c>
      <c r="C209" s="246" t="s">
        <v>390</v>
      </c>
      <c r="D209" s="247" t="s">
        <v>506</v>
      </c>
      <c r="E209" s="258">
        <v>0.08081</v>
      </c>
      <c r="F209" s="249">
        <v>0.00163715559157212</v>
      </c>
      <c r="G209" s="248">
        <v>0</v>
      </c>
      <c r="H209" s="248"/>
      <c r="I209" s="250">
        <v>0</v>
      </c>
      <c r="J209" s="259">
        <f>SUM(J207:J208)</f>
        <v>0</v>
      </c>
      <c r="K209" s="95">
        <f t="shared" si="8"/>
        <v>0</v>
      </c>
      <c r="L209" s="250"/>
      <c r="M209" s="252"/>
    </row>
    <row r="210" ht="15.6" customHeight="1" spans="1:14">
      <c r="A210" s="139" t="s">
        <v>507</v>
      </c>
      <c r="B210" s="90">
        <v>6666010196</v>
      </c>
      <c r="C210" s="90" t="s">
        <v>392</v>
      </c>
      <c r="D210" s="148" t="s">
        <v>508</v>
      </c>
      <c r="E210" s="140">
        <v>1.3219</v>
      </c>
      <c r="F210" s="94">
        <v>0.026780794165316</v>
      </c>
      <c r="G210" s="87"/>
      <c r="H210" s="87"/>
      <c r="I210" s="88">
        <v>0</v>
      </c>
      <c r="J210" s="143"/>
      <c r="K210" s="95">
        <f t="shared" si="8"/>
        <v>0</v>
      </c>
      <c r="L210" s="88"/>
      <c r="M210" s="98"/>
    </row>
    <row r="211" ht="15.6" customHeight="1" spans="1:14">
      <c r="A211" s="97"/>
      <c r="B211" s="90">
        <v>6666010101</v>
      </c>
      <c r="C211" s="90" t="s">
        <v>394</v>
      </c>
      <c r="D211" s="148" t="s">
        <v>510</v>
      </c>
      <c r="E211" s="140">
        <v>11.96964</v>
      </c>
      <c r="F211" s="94">
        <v>0.242496758508914</v>
      </c>
      <c r="G211" s="87">
        <v>37.0658333333333</v>
      </c>
      <c r="H211" s="87"/>
      <c r="I211" s="88">
        <v>0.771401318071453</v>
      </c>
      <c r="J211" s="143"/>
      <c r="K211" s="95">
        <f t="shared" si="8"/>
        <v>0</v>
      </c>
      <c r="L211" s="88"/>
      <c r="M211" s="50"/>
    </row>
    <row r="212" ht="15.6" customHeight="1" spans="1:14">
      <c r="A212" s="97"/>
      <c r="B212" s="90">
        <v>6666010199</v>
      </c>
      <c r="C212" s="90" t="s">
        <v>396</v>
      </c>
      <c r="D212" s="148" t="s">
        <v>511</v>
      </c>
      <c r="E212" s="140">
        <v>-0.28256</v>
      </c>
      <c r="F212" s="94">
        <v>-0.00572447325769854</v>
      </c>
      <c r="G212" s="87"/>
      <c r="H212" s="87"/>
      <c r="I212" s="88">
        <v>0</v>
      </c>
      <c r="J212" s="143"/>
      <c r="K212" s="95">
        <f t="shared" si="8"/>
        <v>0</v>
      </c>
      <c r="L212" s="88"/>
      <c r="M212" s="98"/>
    </row>
    <row r="213" ht="15.6" customHeight="1" spans="1:14">
      <c r="A213" s="97"/>
      <c r="B213" s="90">
        <v>6666010207</v>
      </c>
      <c r="C213" s="90" t="s">
        <v>400</v>
      </c>
      <c r="D213" s="148" t="s">
        <v>512</v>
      </c>
      <c r="E213" s="140">
        <v>0.15402</v>
      </c>
      <c r="F213" s="94">
        <v>0.00312034035656402</v>
      </c>
      <c r="G213" s="87"/>
      <c r="H213" s="87"/>
      <c r="I213" s="88">
        <v>0</v>
      </c>
      <c r="J213" s="143"/>
      <c r="K213" s="95">
        <f t="shared" si="8"/>
        <v>0</v>
      </c>
      <c r="L213" s="88"/>
      <c r="M213" s="98"/>
    </row>
    <row r="214" ht="15.6" customHeight="1" spans="1:14">
      <c r="A214" s="97"/>
      <c r="B214" s="90">
        <v>6666010227</v>
      </c>
      <c r="C214" s="90" t="s">
        <v>513</v>
      </c>
      <c r="D214" s="148" t="s">
        <v>514</v>
      </c>
      <c r="E214" s="140">
        <v>0.1467</v>
      </c>
      <c r="F214" s="94">
        <v>0.00297204213938412</v>
      </c>
      <c r="G214" s="87"/>
      <c r="H214" s="87"/>
      <c r="I214" s="88">
        <v>0</v>
      </c>
      <c r="J214" s="143"/>
      <c r="K214" s="95">
        <f t="shared" si="8"/>
        <v>0</v>
      </c>
      <c r="L214" s="88"/>
      <c r="M214" s="98"/>
    </row>
    <row r="215" s="219" customFormat="1" ht="16.2" customHeight="1" spans="1:14">
      <c r="A215" s="49"/>
      <c r="B215" s="245" t="s">
        <v>516</v>
      </c>
      <c r="C215" s="246" t="s">
        <v>406</v>
      </c>
      <c r="D215" s="247" t="s">
        <v>517</v>
      </c>
      <c r="E215" s="258">
        <v>13.3097</v>
      </c>
      <c r="F215" s="249">
        <v>0.26964546191248</v>
      </c>
      <c r="G215" s="248">
        <v>37.0658333333333</v>
      </c>
      <c r="H215" s="248"/>
      <c r="I215" s="250">
        <v>0.771401318071453</v>
      </c>
      <c r="J215" s="259">
        <f>SUM(J210:J214)</f>
        <v>0</v>
      </c>
      <c r="K215" s="95">
        <f t="shared" si="8"/>
        <v>0</v>
      </c>
      <c r="L215" s="250"/>
      <c r="M215" s="260"/>
    </row>
    <row r="216" ht="15.6" customHeight="1" spans="1:14">
      <c r="A216" s="139" t="s">
        <v>405</v>
      </c>
      <c r="B216" s="90">
        <v>6666010314</v>
      </c>
      <c r="C216" s="90" t="s">
        <v>410</v>
      </c>
      <c r="D216" s="148" t="s">
        <v>411</v>
      </c>
      <c r="E216" s="140"/>
      <c r="F216" s="94">
        <v>0</v>
      </c>
      <c r="G216" s="87">
        <v>0.469713995524043</v>
      </c>
      <c r="H216" s="87"/>
      <c r="I216" s="88">
        <v>0.00977552540112473</v>
      </c>
      <c r="J216" s="143"/>
      <c r="K216" s="95">
        <f t="shared" si="8"/>
        <v>0</v>
      </c>
      <c r="L216" s="88"/>
      <c r="M216" s="98"/>
    </row>
    <row r="217" ht="15.6" customHeight="1" spans="1:14">
      <c r="A217" s="97"/>
      <c r="B217" s="90">
        <v>6666020401</v>
      </c>
      <c r="C217" s="90" t="s">
        <v>414</v>
      </c>
      <c r="D217" s="148" t="s">
        <v>518</v>
      </c>
      <c r="E217" s="140">
        <v>-1e-5</v>
      </c>
      <c r="F217" s="94">
        <v>-2.0259319286872e-7</v>
      </c>
      <c r="G217" s="87">
        <v>1.52280256576784</v>
      </c>
      <c r="H217" s="87"/>
      <c r="I217" s="88">
        <v>0.0316920409108812</v>
      </c>
      <c r="J217" s="143"/>
      <c r="K217" s="95">
        <f t="shared" si="8"/>
        <v>0</v>
      </c>
      <c r="L217" s="88"/>
      <c r="M217" s="98"/>
    </row>
    <row r="218" ht="15.6" customHeight="1" spans="1:14">
      <c r="A218" s="97"/>
      <c r="B218" s="90">
        <v>6666020502</v>
      </c>
      <c r="C218" s="90" t="s">
        <v>416</v>
      </c>
      <c r="D218" s="148" t="s">
        <v>417</v>
      </c>
      <c r="E218" s="140">
        <v>-0.0387</v>
      </c>
      <c r="F218" s="94">
        <v>-0.000784035656401945</v>
      </c>
      <c r="G218" s="87">
        <v>2.18172081800783</v>
      </c>
      <c r="H218" s="87"/>
      <c r="I218" s="88">
        <v>0.045405219937728</v>
      </c>
      <c r="J218" s="143"/>
      <c r="K218" s="95">
        <f t="shared" si="8"/>
        <v>0</v>
      </c>
      <c r="L218" s="88"/>
      <c r="M218" s="98"/>
    </row>
    <row r="219" ht="15.6" customHeight="1" spans="1:14">
      <c r="A219" s="97"/>
      <c r="B219" s="90">
        <v>6666020503</v>
      </c>
      <c r="C219" s="90" t="s">
        <v>418</v>
      </c>
      <c r="D219" s="148" t="s">
        <v>419</v>
      </c>
      <c r="E219" s="140">
        <v>0</v>
      </c>
      <c r="F219" s="94">
        <v>0</v>
      </c>
      <c r="G219" s="87"/>
      <c r="H219" s="87"/>
      <c r="I219" s="88">
        <v>0</v>
      </c>
      <c r="J219" s="143"/>
      <c r="K219" s="95">
        <f t="shared" si="8"/>
        <v>0</v>
      </c>
      <c r="L219" s="88"/>
      <c r="M219" s="98"/>
    </row>
    <row r="220" ht="15.6" customHeight="1" spans="1:14">
      <c r="A220" s="97"/>
      <c r="B220" s="90">
        <v>6666021502</v>
      </c>
      <c r="C220" s="90" t="s">
        <v>420</v>
      </c>
      <c r="D220" s="148" t="s">
        <v>519</v>
      </c>
      <c r="E220" s="140">
        <v>0.03872</v>
      </c>
      <c r="F220" s="94">
        <v>0.000784440842787682</v>
      </c>
      <c r="G220" s="87"/>
      <c r="H220" s="87"/>
      <c r="I220" s="88">
        <v>0</v>
      </c>
      <c r="J220" s="143"/>
      <c r="K220" s="95">
        <f t="shared" si="8"/>
        <v>0</v>
      </c>
      <c r="L220" s="88"/>
      <c r="M220" s="98"/>
    </row>
    <row r="221" ht="15.6" customHeight="1" spans="1:14">
      <c r="A221" s="97"/>
      <c r="B221" s="90">
        <v>6666021505</v>
      </c>
      <c r="C221" s="90" t="s">
        <v>520</v>
      </c>
      <c r="D221" s="148" t="s">
        <v>521</v>
      </c>
      <c r="E221" s="140"/>
      <c r="F221" s="94">
        <v>0</v>
      </c>
      <c r="G221" s="87"/>
      <c r="H221" s="87"/>
      <c r="I221" s="88">
        <v>0</v>
      </c>
      <c r="J221" s="143">
        <v>1</v>
      </c>
      <c r="K221" s="95">
        <f t="shared" si="8"/>
        <v>0.0244540630425745</v>
      </c>
      <c r="L221" s="88"/>
      <c r="M221" s="98"/>
    </row>
    <row r="222" ht="15.6" customHeight="1" spans="1:14">
      <c r="A222" s="49"/>
      <c r="B222" s="90">
        <v>6666091600</v>
      </c>
      <c r="C222" s="90" t="s">
        <v>428</v>
      </c>
      <c r="D222" s="148" t="s">
        <v>429</v>
      </c>
      <c r="E222" s="140">
        <v>0.01399</v>
      </c>
      <c r="F222" s="94">
        <v>0.000283427876823339</v>
      </c>
      <c r="G222" s="87">
        <v>0.39782963391474</v>
      </c>
      <c r="H222" s="87"/>
      <c r="I222" s="88">
        <v>0.00827949290145141</v>
      </c>
      <c r="J222" s="143"/>
      <c r="K222" s="95">
        <f t="shared" si="8"/>
        <v>0</v>
      </c>
      <c r="L222" s="88"/>
      <c r="M222" s="98"/>
    </row>
    <row r="223" ht="16.2" customHeight="1" spans="1:14">
      <c r="C223" s="151"/>
      <c r="D223" s="198"/>
      <c r="E223" s="146">
        <v>0.014</v>
      </c>
      <c r="F223" s="94">
        <v>0.000283630470016207</v>
      </c>
      <c r="G223" s="103">
        <v>4.57206701321445</v>
      </c>
      <c r="H223" s="103"/>
      <c r="I223" s="88">
        <v>0.0951522791511852</v>
      </c>
      <c r="J223" s="104">
        <f>SUM(J216:J222)</f>
        <v>1</v>
      </c>
      <c r="K223" s="95">
        <f t="shared" si="8"/>
        <v>0.0244540630425745</v>
      </c>
      <c r="L223" s="88"/>
      <c r="M223" s="88"/>
      <c r="N223" s="149"/>
    </row>
    <row r="224" ht="16.2" customHeight="1" spans="1:14">
      <c r="C224" s="151" t="s">
        <v>522</v>
      </c>
      <c r="D224" s="151"/>
      <c r="E224" s="133">
        <v>161.26311</v>
      </c>
      <c r="F224" s="133">
        <v>3.26708083468395</v>
      </c>
      <c r="G224" s="133">
        <v>191.750932610307</v>
      </c>
      <c r="H224" s="133"/>
      <c r="I224" s="88">
        <v>3.99065416462658</v>
      </c>
      <c r="J224" s="261">
        <f>J159+J162+J201+J203+J206+J209+J215+J223</f>
        <v>24</v>
      </c>
      <c r="K224" s="95">
        <f t="shared" si="8"/>
        <v>0.586897513021788</v>
      </c>
      <c r="L224" s="88"/>
      <c r="M224" s="88"/>
      <c r="N224" s="98"/>
    </row>
    <row r="225" ht="16.2" customHeight="1" spans="5:17">
      <c r="E225" s="133">
        <v>1591.70565</v>
      </c>
      <c r="F225" s="133">
        <v>32.2468729740681</v>
      </c>
      <c r="G225" s="133">
        <v>1849.66731083101</v>
      </c>
      <c r="H225" s="133"/>
      <c r="I225" s="88">
        <v>38.4946370620398</v>
      </c>
      <c r="J225" s="262">
        <f>J154+J224</f>
        <v>142.08</v>
      </c>
      <c r="K225" s="95">
        <f t="shared" si="8"/>
        <v>3.47443327708899</v>
      </c>
      <c r="N225" s="40"/>
      <c r="O225" s="41"/>
      <c r="Q225" s="40"/>
    </row>
  </sheetData>
  <mergeCells count="39">
    <mergeCell ref="B1:V1"/>
    <mergeCell ref="A2:J2"/>
    <mergeCell ref="A3:A4"/>
    <mergeCell ref="A7:A12"/>
    <mergeCell ref="A17:A30"/>
    <mergeCell ref="A34:A35"/>
    <mergeCell ref="A36:A45"/>
    <mergeCell ref="A46:A54"/>
    <mergeCell ref="A55:A59"/>
    <mergeCell ref="A60:A107"/>
    <mergeCell ref="A108:A112"/>
    <mergeCell ref="A113:A114"/>
    <mergeCell ref="A115:A116"/>
    <mergeCell ref="A117:A120"/>
    <mergeCell ref="A121:A123"/>
    <mergeCell ref="A124:A131"/>
    <mergeCell ref="A132:A139"/>
    <mergeCell ref="A140:A153"/>
    <mergeCell ref="A156:A160"/>
    <mergeCell ref="A161:A163"/>
    <mergeCell ref="A164:A201"/>
    <mergeCell ref="A202:A203"/>
    <mergeCell ref="A204:A206"/>
    <mergeCell ref="A207:A209"/>
    <mergeCell ref="A210:A215"/>
    <mergeCell ref="A216:A222"/>
    <mergeCell ref="B3:B4"/>
    <mergeCell ref="B34:B35"/>
    <mergeCell ref="C3:C4"/>
    <mergeCell ref="C34:C35"/>
    <mergeCell ref="D3:D4"/>
    <mergeCell ref="D34:D35"/>
    <mergeCell ref="E3:E4"/>
    <mergeCell ref="F3:F4"/>
    <mergeCell ref="G3:G4"/>
    <mergeCell ref="I3:I4"/>
    <mergeCell ref="I5:I16"/>
    <mergeCell ref="J3:J4"/>
    <mergeCell ref="K3:K4"/>
  </mergeCells>
  <conditionalFormatting sqref="F5">
    <cfRule type="cellIs" dxfId="0" priority="1" operator="equal">
      <formula>0</formula>
    </cfRule>
  </conditionalFormatting>
  <conditionalFormatting sqref="E5:E30">
    <cfRule type="cellIs" dxfId="0" priority="2" operator="equal">
      <formula>0</formula>
    </cfRule>
  </conditionalFormatting>
  <conditionalFormatting sqref="E31:E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equal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5"/>
  <sheetViews>
    <sheetView zoomScale="60" zoomScaleNormal="60" topLeftCell="A2" workbookViewId="0">
      <selection activeCell="A3" sqref="A3:N3"/>
    </sheetView>
  </sheetViews>
  <sheetFormatPr defaultColWidth="8.88888888888889" defaultRowHeight="14.4"/>
  <cols>
    <col min="1" max="1" width="23.1111111111111" style="3" customWidth="1"/>
    <col min="2" max="2" width="31.7777777777778" style="3" customWidth="1"/>
    <col min="3" max="3" width="24.4444444444444" style="3" customWidth="1"/>
    <col min="4" max="4" width="66.6666666666667" style="3" customWidth="1"/>
    <col min="5" max="5" width="42.3333333333333" style="3" customWidth="1"/>
    <col min="6" max="6" width="25.8888888888889" style="3" customWidth="1"/>
    <col min="7" max="8" width="26.4444444444444" style="3" customWidth="1"/>
    <col min="9" max="9" width="51.8888888888889" style="3" customWidth="1"/>
    <col min="10" max="10" width="30.6666666666667" style="3" customWidth="1"/>
    <col min="11" max="11" width="25.3333333333333" style="3" hidden="1" customWidth="1"/>
    <col min="12" max="12" width="26.2222222222222" style="3" hidden="1" customWidth="1"/>
    <col min="13" max="13" width="28.7777777777778" style="3" hidden="1" customWidth="1"/>
    <col min="14" max="17" width="23.3333333333333" style="41" customWidth="1"/>
    <col min="18" max="18" width="45.1111111111111" style="3" customWidth="1"/>
    <col min="19" max="19" width="27.7777777777778" style="3" customWidth="1"/>
    <col min="20" max="20" width="8.77777777777778" style="3" customWidth="1"/>
    <col min="21" max="16384" width="8.88888888888889" style="3" customWidth="1"/>
  </cols>
  <sheetData>
    <row r="1" ht="132" hidden="1" customHeight="1" spans="1:20">
      <c r="B1" s="42" t="s">
        <v>550</v>
      </c>
    </row>
    <row r="2" ht="408" customHeight="1" spans="1:20">
      <c r="A2" s="201" t="s">
        <v>564</v>
      </c>
      <c r="O2" s="202"/>
      <c r="P2" s="202"/>
      <c r="Q2" s="202"/>
      <c r="R2" s="130"/>
      <c r="S2" s="130"/>
      <c r="T2" s="130"/>
    </row>
    <row r="3" ht="182" customHeight="1" spans="1:20">
      <c r="A3" s="203" t="s">
        <v>565</v>
      </c>
      <c r="O3" s="47"/>
      <c r="P3" s="47"/>
      <c r="Q3" s="47"/>
    </row>
    <row r="4" ht="18" customHeight="1" spans="1:20">
      <c r="A4" s="152" t="s">
        <v>132</v>
      </c>
      <c r="B4" s="152" t="s">
        <v>1</v>
      </c>
      <c r="C4" s="153" t="s">
        <v>133</v>
      </c>
      <c r="D4" s="153" t="s">
        <v>134</v>
      </c>
      <c r="E4" s="153" t="s">
        <v>136</v>
      </c>
      <c r="F4" s="153" t="s">
        <v>137</v>
      </c>
      <c r="G4" s="153" t="s">
        <v>138</v>
      </c>
      <c r="H4" s="153" t="s">
        <v>139</v>
      </c>
      <c r="I4" s="204"/>
      <c r="J4" s="205"/>
      <c r="K4" s="206"/>
      <c r="L4" s="207"/>
      <c r="M4" s="208"/>
      <c r="N4" s="207"/>
      <c r="O4" s="47"/>
      <c r="P4" s="47"/>
      <c r="Q4" s="47"/>
    </row>
    <row r="5" ht="18" customHeight="1" spans="1:20">
      <c r="A5" s="49"/>
      <c r="B5" s="49"/>
      <c r="C5" s="49"/>
      <c r="D5" s="49"/>
      <c r="E5" s="49"/>
      <c r="F5" s="49"/>
      <c r="G5" s="49"/>
      <c r="H5" s="49"/>
      <c r="I5" s="49"/>
      <c r="J5" s="205"/>
      <c r="K5" s="206"/>
      <c r="L5" s="207"/>
      <c r="M5" s="208"/>
      <c r="N5" s="207"/>
      <c r="O5" s="47"/>
      <c r="P5" s="47"/>
      <c r="Q5" s="47"/>
    </row>
    <row r="6" ht="24" customHeight="1" spans="1:20">
      <c r="A6" s="154" t="s">
        <v>110</v>
      </c>
      <c r="B6" s="154" t="s">
        <v>140</v>
      </c>
      <c r="C6" s="51">
        <v>53704</v>
      </c>
      <c r="D6" s="51">
        <v>36788</v>
      </c>
      <c r="E6" s="51">
        <v>33043</v>
      </c>
      <c r="F6" s="65">
        <f>E6-C6</f>
        <v>-20661</v>
      </c>
      <c r="G6" s="54"/>
      <c r="H6" s="155"/>
      <c r="I6" s="50"/>
      <c r="J6" s="50"/>
      <c r="K6" s="206"/>
      <c r="L6" s="207"/>
      <c r="M6" s="208"/>
      <c r="N6" s="207"/>
      <c r="O6" s="47"/>
      <c r="P6" s="47"/>
      <c r="Q6" s="47"/>
    </row>
    <row r="7" ht="24" customHeight="1" spans="1:20">
      <c r="A7" s="154" t="s">
        <v>141</v>
      </c>
      <c r="B7" s="154" t="s">
        <v>142</v>
      </c>
      <c r="C7" s="156">
        <v>21</v>
      </c>
      <c r="D7" s="59">
        <v>14</v>
      </c>
      <c r="E7" s="54">
        <v>21</v>
      </c>
      <c r="F7" s="54">
        <f>IF(E7="","",E7-C7)</f>
        <v>0</v>
      </c>
      <c r="G7" s="97"/>
      <c r="H7" s="50"/>
      <c r="I7" s="50">
        <f>110000/E6</f>
        <v>3.3289955512514</v>
      </c>
      <c r="J7" s="50"/>
      <c r="K7" s="206"/>
      <c r="L7" s="207"/>
      <c r="M7" s="208"/>
      <c r="N7" s="207"/>
      <c r="O7" s="47"/>
      <c r="P7" s="47"/>
      <c r="Q7" s="47"/>
    </row>
    <row r="8" ht="24" customHeight="1" spans="1:20">
      <c r="A8" s="154" t="s">
        <v>143</v>
      </c>
      <c r="B8" s="154" t="s">
        <v>144</v>
      </c>
      <c r="C8" s="59">
        <v>226</v>
      </c>
      <c r="D8" s="59">
        <v>247</v>
      </c>
      <c r="E8" s="54">
        <v>164</v>
      </c>
      <c r="F8" s="57">
        <v>-62</v>
      </c>
      <c r="G8" s="97"/>
      <c r="H8" s="50"/>
      <c r="I8" s="151"/>
      <c r="J8" s="151"/>
      <c r="K8" s="209"/>
      <c r="L8" s="207"/>
      <c r="M8" s="208"/>
      <c r="N8" s="207"/>
      <c r="O8" s="47"/>
      <c r="P8" s="47"/>
      <c r="Q8" s="47"/>
    </row>
    <row r="9" ht="24" customHeight="1" spans="1:20">
      <c r="A9" s="97"/>
      <c r="B9" s="154" t="s">
        <v>552</v>
      </c>
      <c r="C9" s="60">
        <f>E46/C8*1000</f>
        <v>1638.18924778761</v>
      </c>
      <c r="D9" s="60">
        <f>G46/D8*1000</f>
        <v>1948.60376921663</v>
      </c>
      <c r="E9" s="57">
        <v>2918.58460357727</v>
      </c>
      <c r="F9" s="54">
        <v>1280.39535578966</v>
      </c>
      <c r="G9" s="97"/>
      <c r="H9" s="50"/>
      <c r="I9" s="50"/>
      <c r="J9" s="50"/>
      <c r="K9" s="206"/>
      <c r="L9" s="207"/>
      <c r="M9" s="208"/>
      <c r="N9" s="207"/>
      <c r="O9" s="47"/>
      <c r="P9" s="47"/>
      <c r="Q9" s="47"/>
    </row>
    <row r="10" ht="24" customHeight="1" spans="1:20">
      <c r="A10" s="97"/>
      <c r="B10" s="154" t="s">
        <v>146</v>
      </c>
      <c r="C10" s="59">
        <v>93</v>
      </c>
      <c r="D10" s="59">
        <v>85</v>
      </c>
      <c r="E10" s="54">
        <v>75</v>
      </c>
      <c r="F10" s="61">
        <v>-18</v>
      </c>
      <c r="G10" s="97"/>
      <c r="H10" s="50"/>
      <c r="I10" s="50"/>
      <c r="J10" s="50"/>
      <c r="K10" s="206"/>
      <c r="L10" s="207"/>
      <c r="M10" s="208"/>
      <c r="N10" s="207"/>
      <c r="O10" s="47"/>
      <c r="P10" s="47"/>
      <c r="Q10" s="47"/>
    </row>
    <row r="11" ht="24" customHeight="1" spans="1:20">
      <c r="A11" s="97"/>
      <c r="B11" s="154" t="s">
        <v>147</v>
      </c>
      <c r="C11" s="60">
        <f>E126/C10*1000</f>
        <v>1818.40720430108</v>
      </c>
      <c r="D11" s="60">
        <f>G126/D10*1000</f>
        <v>2196.41722836256</v>
      </c>
      <c r="E11" s="61">
        <v>3303.74153351104</v>
      </c>
      <c r="F11" s="61">
        <v>1485.33432920996</v>
      </c>
      <c r="G11" s="97"/>
      <c r="H11" s="50"/>
      <c r="I11" s="50"/>
      <c r="J11" s="50"/>
      <c r="K11" s="206"/>
      <c r="L11" s="207"/>
      <c r="M11" s="208"/>
      <c r="N11" s="207"/>
      <c r="O11" s="47"/>
      <c r="P11" s="47"/>
      <c r="Q11" s="47"/>
    </row>
    <row r="12" ht="24" customHeight="1" spans="1:20">
      <c r="A12" s="97"/>
      <c r="B12" s="154" t="s">
        <v>148</v>
      </c>
      <c r="C12" s="59">
        <v>23</v>
      </c>
      <c r="D12" s="59">
        <v>27</v>
      </c>
      <c r="E12" s="61">
        <v>24.67</v>
      </c>
      <c r="F12" s="63">
        <v>1.67</v>
      </c>
      <c r="G12" s="97"/>
      <c r="H12" s="50"/>
      <c r="I12" s="50"/>
      <c r="J12" s="50"/>
      <c r="K12" s="206"/>
      <c r="L12" s="207"/>
      <c r="M12" s="208"/>
      <c r="N12" s="207"/>
      <c r="O12" s="47"/>
      <c r="P12" s="47"/>
      <c r="Q12" s="47"/>
    </row>
    <row r="13" ht="24" customHeight="1" spans="1:20">
      <c r="A13" s="49"/>
      <c r="B13" s="154" t="s">
        <v>149</v>
      </c>
      <c r="C13" s="63">
        <f>E129/C12*1000</f>
        <v>2829.58304347826</v>
      </c>
      <c r="D13" s="63">
        <f>G129/D12*1000</f>
        <v>3529.4159173904</v>
      </c>
      <c r="E13" s="63">
        <v>4360.40656668018</v>
      </c>
      <c r="F13" s="65">
        <v>1530.82352320192</v>
      </c>
      <c r="G13" s="97"/>
      <c r="H13" s="50"/>
      <c r="I13" s="50"/>
      <c r="J13" s="50"/>
      <c r="K13" s="206"/>
      <c r="L13" s="207"/>
      <c r="M13" s="208"/>
      <c r="N13" s="207"/>
      <c r="O13" s="47"/>
      <c r="P13" s="47"/>
      <c r="Q13" s="47"/>
    </row>
    <row r="14" ht="24" customHeight="1" spans="1:20">
      <c r="A14" s="158" t="s">
        <v>150</v>
      </c>
      <c r="B14" s="158" t="s">
        <v>129</v>
      </c>
      <c r="C14" s="65">
        <f>C6/C7/(C8+C10)/7.5</f>
        <v>1.06889585510275</v>
      </c>
      <c r="D14" s="65">
        <f>D6/D7/(D8+D10)/7.5</f>
        <v>1.05530694205393</v>
      </c>
      <c r="E14" s="65">
        <f>E6/E7/(E8+E10)/7.5</f>
        <v>0.877810984923956</v>
      </c>
      <c r="F14" s="64">
        <f>IF(E14="","",E14-C14)</f>
        <v>-0.191084870178796</v>
      </c>
      <c r="G14" s="49"/>
      <c r="H14" s="50"/>
      <c r="I14" s="50"/>
      <c r="J14" s="50"/>
      <c r="K14" s="206"/>
      <c r="L14" s="207"/>
      <c r="M14" s="208"/>
      <c r="N14" s="207"/>
      <c r="O14" s="47"/>
      <c r="P14" s="47"/>
      <c r="Q14" s="47"/>
    </row>
    <row r="15" ht="24" customHeight="1" spans="1:20">
      <c r="A15" s="154" t="s">
        <v>58</v>
      </c>
      <c r="B15" s="154" t="s">
        <v>151</v>
      </c>
      <c r="C15" s="64">
        <f>SUM(C16:C28)</f>
        <v>34.7643938872158</v>
      </c>
      <c r="D15" s="64">
        <f>SUM(D16:D28)</f>
        <v>52.4320115758331</v>
      </c>
      <c r="E15" s="64">
        <f>SUM(E16:E28)</f>
        <v>55.2812229519112</v>
      </c>
      <c r="F15" s="65">
        <f t="shared" ref="F15:F28" si="0">E15-C15</f>
        <v>20.5168290646954</v>
      </c>
      <c r="G15" s="160">
        <f t="shared" ref="G15:G28" si="1">F15*$E$6</f>
        <v>677937.582784728</v>
      </c>
      <c r="H15" s="50"/>
      <c r="I15" s="50"/>
      <c r="J15" s="50"/>
      <c r="K15" s="206"/>
      <c r="L15" s="207"/>
      <c r="M15" s="208"/>
      <c r="N15" s="207"/>
      <c r="O15" s="47"/>
      <c r="P15" s="47"/>
      <c r="Q15" s="47"/>
    </row>
    <row r="16" ht="24" customHeight="1" spans="1:20">
      <c r="A16" s="97"/>
      <c r="B16" s="161" t="s">
        <v>122</v>
      </c>
      <c r="C16" s="64">
        <v>10.7915425167406</v>
      </c>
      <c r="D16" s="64">
        <v>15.7724062873763</v>
      </c>
      <c r="E16" s="65">
        <f>$J$40</f>
        <v>13.1136706715492</v>
      </c>
      <c r="F16" s="65">
        <f t="shared" si="0"/>
        <v>2.3221281548086</v>
      </c>
      <c r="G16" s="160">
        <f t="shared" si="1"/>
        <v>76730.0806193405</v>
      </c>
      <c r="H16" s="64">
        <f>E16*E6</f>
        <v>433315.02</v>
      </c>
      <c r="I16" s="73">
        <f>H16/C6</f>
        <v>8.06857999404142</v>
      </c>
      <c r="J16" s="210"/>
      <c r="K16" s="206"/>
      <c r="L16" s="207"/>
      <c r="M16" s="208"/>
      <c r="N16" s="207"/>
      <c r="O16" s="47"/>
      <c r="P16" s="47"/>
      <c r="Q16" s="47"/>
    </row>
    <row r="17" ht="24" customHeight="1" spans="1:18">
      <c r="A17" s="97"/>
      <c r="B17" s="162" t="s">
        <v>152</v>
      </c>
      <c r="C17" s="64">
        <v>0.706915313570684</v>
      </c>
      <c r="D17" s="64">
        <v>1.53376173139853</v>
      </c>
      <c r="E17" s="65">
        <f>$J$103</f>
        <v>1.19066125957086</v>
      </c>
      <c r="F17" s="65">
        <f t="shared" si="0"/>
        <v>0.483745946000176</v>
      </c>
      <c r="G17" s="160">
        <f t="shared" si="1"/>
        <v>15984.4172936838</v>
      </c>
      <c r="H17" s="64">
        <f>E16-I16</f>
        <v>5.04509067750778</v>
      </c>
      <c r="I17" s="73">
        <f>H17*E6</f>
        <v>166704.93125689</v>
      </c>
      <c r="J17" s="210"/>
      <c r="K17" s="206"/>
      <c r="L17" s="207"/>
      <c r="M17" s="208"/>
      <c r="N17" s="207"/>
      <c r="O17" s="47"/>
      <c r="P17" s="47"/>
      <c r="Q17" s="47"/>
    </row>
    <row r="18" ht="24" customHeight="1" spans="1:18">
      <c r="A18" s="97"/>
      <c r="B18" s="162" t="s">
        <v>153</v>
      </c>
      <c r="C18" s="64">
        <v>0.0387928273499181</v>
      </c>
      <c r="D18" s="65">
        <v>0.229455912673164</v>
      </c>
      <c r="E18" s="65">
        <f>$J$110</f>
        <v>1.39279121145174</v>
      </c>
      <c r="F18" s="65">
        <f t="shared" si="0"/>
        <v>1.35399838410182</v>
      </c>
      <c r="G18" s="160">
        <f t="shared" si="1"/>
        <v>44740.1686058765</v>
      </c>
      <c r="H18" s="64"/>
      <c r="I18" s="73"/>
      <c r="J18" s="210"/>
      <c r="K18" s="206"/>
      <c r="L18" s="207"/>
      <c r="M18" s="208"/>
      <c r="N18" s="207"/>
      <c r="O18" s="47"/>
      <c r="P18" s="47"/>
      <c r="Q18" s="47"/>
    </row>
    <row r="19" ht="24" customHeight="1" spans="1:18">
      <c r="A19" s="97"/>
      <c r="B19" s="162" t="s">
        <v>154</v>
      </c>
      <c r="C19" s="64">
        <v>0.124858297333532</v>
      </c>
      <c r="D19" s="65">
        <v>0.0959420220287727</v>
      </c>
      <c r="E19" s="65">
        <f>$J$116</f>
        <v>0.044196350210332</v>
      </c>
      <c r="F19" s="65">
        <f t="shared" si="0"/>
        <v>-0.0806619471232</v>
      </c>
      <c r="G19" s="160">
        <f t="shared" si="1"/>
        <v>-2665.3127187919</v>
      </c>
      <c r="H19" s="64"/>
      <c r="I19" s="73"/>
      <c r="J19" s="210"/>
      <c r="K19" s="206"/>
      <c r="L19" s="207"/>
      <c r="M19" s="208"/>
      <c r="N19" s="207"/>
      <c r="O19" s="47"/>
      <c r="P19" s="47"/>
      <c r="Q19" s="47"/>
    </row>
    <row r="20" ht="24" customHeight="1" spans="1:18">
      <c r="A20" s="97"/>
      <c r="B20" s="162" t="s">
        <v>155</v>
      </c>
      <c r="C20" s="64">
        <v>4.493090831223</v>
      </c>
      <c r="D20" s="65">
        <v>6.21085644853028</v>
      </c>
      <c r="E20" s="65">
        <f>$J$127</f>
        <v>7.49873240968822</v>
      </c>
      <c r="F20" s="65">
        <f t="shared" si="0"/>
        <v>3.00564157846522</v>
      </c>
      <c r="G20" s="160">
        <f t="shared" si="1"/>
        <v>99315.4146772262</v>
      </c>
      <c r="H20" s="64"/>
      <c r="I20" s="73"/>
      <c r="J20" s="210"/>
      <c r="K20" s="206"/>
      <c r="L20" s="207"/>
      <c r="M20" s="208"/>
      <c r="N20" s="207"/>
      <c r="O20" s="47"/>
      <c r="P20" s="47"/>
      <c r="Q20" s="47"/>
    </row>
    <row r="21" ht="24" customHeight="1" spans="1:18">
      <c r="A21" s="97"/>
      <c r="B21" s="162" t="s">
        <v>156</v>
      </c>
      <c r="C21" s="64">
        <v>1.51346119469686</v>
      </c>
      <c r="D21" s="65">
        <v>3.01071463154202</v>
      </c>
      <c r="E21" s="65">
        <f>$J$135</f>
        <v>3.25549223738765</v>
      </c>
      <c r="F21" s="65">
        <f t="shared" si="0"/>
        <v>1.74203104269079</v>
      </c>
      <c r="G21" s="160">
        <f t="shared" si="1"/>
        <v>57561.9317436318</v>
      </c>
      <c r="H21" s="64"/>
      <c r="I21" s="73"/>
      <c r="J21" s="210"/>
      <c r="K21" s="206"/>
      <c r="L21" s="207"/>
      <c r="M21" s="208"/>
      <c r="N21" s="207"/>
      <c r="O21" s="47"/>
      <c r="P21" s="47"/>
      <c r="Q21" s="47"/>
    </row>
    <row r="22" ht="24" customHeight="1" spans="1:18">
      <c r="A22" s="97"/>
      <c r="B22" s="162" t="s">
        <v>157</v>
      </c>
      <c r="C22" s="64">
        <v>2.51095691196187</v>
      </c>
      <c r="D22" s="65">
        <v>4.23263222593862</v>
      </c>
      <c r="E22" s="65">
        <f>$J$148</f>
        <v>5.06006506673123</v>
      </c>
      <c r="F22" s="65">
        <f t="shared" si="0"/>
        <v>2.54910815476936</v>
      </c>
      <c r="G22" s="160">
        <f t="shared" si="1"/>
        <v>84230.180758044</v>
      </c>
      <c r="H22" s="64"/>
      <c r="I22" s="73"/>
      <c r="J22" s="210"/>
      <c r="K22" s="206"/>
      <c r="L22" s="207"/>
      <c r="M22" s="208"/>
      <c r="N22" s="207"/>
      <c r="O22" s="47"/>
      <c r="P22" s="47"/>
      <c r="Q22" s="47"/>
    </row>
    <row r="23" ht="24" customHeight="1" spans="1:18">
      <c r="A23" s="97"/>
      <c r="B23" s="162" t="s">
        <v>144</v>
      </c>
      <c r="C23" s="64">
        <v>10.4835772009534</v>
      </c>
      <c r="D23" s="65">
        <v>15.731221281251</v>
      </c>
      <c r="E23" s="65">
        <f>$J$49</f>
        <v>14.485605876787</v>
      </c>
      <c r="F23" s="65">
        <f t="shared" si="0"/>
        <v>4.0020286758336</v>
      </c>
      <c r="G23" s="160">
        <f t="shared" si="1"/>
        <v>132239.03353557</v>
      </c>
      <c r="H23" s="64"/>
      <c r="I23" s="73"/>
      <c r="J23" s="210"/>
      <c r="K23" s="206"/>
      <c r="L23" s="207"/>
      <c r="M23" s="208"/>
      <c r="N23" s="207"/>
      <c r="O23" s="47"/>
      <c r="P23" s="47"/>
      <c r="Q23" s="47"/>
    </row>
    <row r="24" ht="24" customHeight="1" spans="1:18">
      <c r="A24" s="97"/>
      <c r="B24" s="162" t="s">
        <v>159</v>
      </c>
      <c r="C24" s="64">
        <v>0.525792492179353</v>
      </c>
      <c r="D24" s="64">
        <v>0.395587804275049</v>
      </c>
      <c r="E24" s="65">
        <f>$J$54</f>
        <v>0.4867959930999</v>
      </c>
      <c r="F24" s="65">
        <f t="shared" si="0"/>
        <v>-0.038996499079453</v>
      </c>
      <c r="G24" s="160">
        <f t="shared" si="1"/>
        <v>-1288.56131908236</v>
      </c>
      <c r="H24" s="64"/>
      <c r="I24" s="73"/>
      <c r="J24" s="210"/>
      <c r="K24" s="206"/>
      <c r="L24" s="207"/>
      <c r="M24" s="208"/>
      <c r="N24" s="207"/>
      <c r="O24" s="47"/>
      <c r="P24" s="47"/>
      <c r="Q24" s="47"/>
    </row>
    <row r="25" ht="24" customHeight="1" spans="1:18">
      <c r="A25" s="97"/>
      <c r="B25" s="162" t="s">
        <v>160</v>
      </c>
      <c r="C25" s="64">
        <v>0.330641479219425</v>
      </c>
      <c r="D25" s="64">
        <v>0.318337501359139</v>
      </c>
      <c r="E25" s="65">
        <f>$J$108</f>
        <v>0.729621099779076</v>
      </c>
      <c r="F25" s="65">
        <f t="shared" si="0"/>
        <v>0.398979620559651</v>
      </c>
      <c r="G25" s="160">
        <f t="shared" si="1"/>
        <v>13183.4836021525</v>
      </c>
      <c r="H25" s="64"/>
      <c r="I25" s="73"/>
      <c r="J25" s="210"/>
      <c r="K25" s="206"/>
      <c r="L25" s="207"/>
      <c r="M25" s="208"/>
      <c r="N25" s="207"/>
      <c r="O25" s="47"/>
      <c r="P25" s="47"/>
      <c r="Q25" s="47"/>
    </row>
    <row r="26" ht="24" customHeight="1" spans="1:18">
      <c r="A26" s="97"/>
      <c r="B26" s="162" t="s">
        <v>161</v>
      </c>
      <c r="C26" s="64">
        <v>-1.1633690227916</v>
      </c>
      <c r="D26" s="64">
        <v>-0.984224911078686</v>
      </c>
      <c r="E26" s="65">
        <f>$J$112</f>
        <v>-1.09266259116908</v>
      </c>
      <c r="F26" s="65">
        <f t="shared" si="0"/>
        <v>0.0707064316225201</v>
      </c>
      <c r="G26" s="160">
        <f t="shared" si="1"/>
        <v>2336.35262010293</v>
      </c>
      <c r="H26" s="64"/>
      <c r="I26" s="73"/>
      <c r="J26" s="210"/>
      <c r="K26" s="206"/>
      <c r="L26" s="207"/>
      <c r="M26" s="208"/>
      <c r="N26" s="207"/>
      <c r="O26" s="47"/>
      <c r="P26" s="47"/>
      <c r="Q26" s="47"/>
    </row>
    <row r="27" ht="24" customHeight="1" spans="1:18">
      <c r="A27" s="97"/>
      <c r="B27" s="162" t="s">
        <v>162</v>
      </c>
      <c r="C27" s="64">
        <v>0.742022381945479</v>
      </c>
      <c r="D27" s="64">
        <v>0.652962905971154</v>
      </c>
      <c r="E27" s="65">
        <f>$J$119</f>
        <v>0.957468147565294</v>
      </c>
      <c r="F27" s="65">
        <f t="shared" si="0"/>
        <v>0.215445765619815</v>
      </c>
      <c r="G27" s="160">
        <f t="shared" si="1"/>
        <v>7118.97443337555</v>
      </c>
      <c r="H27" s="64"/>
      <c r="I27" s="73"/>
      <c r="J27" s="210"/>
      <c r="K27" s="206"/>
      <c r="L27" s="207"/>
      <c r="M27" s="208"/>
      <c r="N27" s="207"/>
      <c r="O27" s="47"/>
      <c r="P27" s="47"/>
      <c r="Q27" s="47"/>
    </row>
    <row r="28" ht="24" customHeight="1" spans="1:18">
      <c r="A28" s="49"/>
      <c r="B28" s="162" t="s">
        <v>163</v>
      </c>
      <c r="C28" s="64">
        <v>3.66611146283331</v>
      </c>
      <c r="D28" s="64">
        <v>5.23235773456777</v>
      </c>
      <c r="E28" s="65">
        <f>$J$219</f>
        <v>8.15878521925976</v>
      </c>
      <c r="F28" s="65">
        <f t="shared" si="0"/>
        <v>4.49267375642645</v>
      </c>
      <c r="G28" s="160">
        <f t="shared" si="1"/>
        <v>148451.418933599</v>
      </c>
      <c r="H28" s="64"/>
      <c r="I28" s="73"/>
      <c r="J28" s="210"/>
      <c r="K28" s="206"/>
      <c r="L28" s="207"/>
      <c r="M28" s="208"/>
      <c r="N28" s="207"/>
      <c r="O28" s="47"/>
      <c r="P28" s="47"/>
      <c r="Q28" s="47"/>
    </row>
    <row r="29" ht="15.6" customHeight="1" spans="1:18">
      <c r="A29" s="164" t="s">
        <v>167</v>
      </c>
      <c r="B29" s="165" t="s">
        <v>168</v>
      </c>
      <c r="C29" s="164" t="s">
        <v>169</v>
      </c>
      <c r="D29" s="164" t="s">
        <v>170</v>
      </c>
      <c r="E29" s="166" t="s">
        <v>171</v>
      </c>
      <c r="F29" s="167" t="s">
        <v>172</v>
      </c>
      <c r="G29" s="168">
        <v>46330</v>
      </c>
      <c r="H29" s="169" t="s">
        <v>173</v>
      </c>
      <c r="I29" s="170">
        <v>23500</v>
      </c>
      <c r="J29" s="171" t="s">
        <v>174</v>
      </c>
      <c r="K29" s="172">
        <v>33043</v>
      </c>
      <c r="L29" s="169"/>
      <c r="M29" s="169"/>
      <c r="N29" s="172" t="s">
        <v>566</v>
      </c>
      <c r="O29" s="172">
        <v>36000</v>
      </c>
      <c r="P29" s="169"/>
      <c r="Q29" s="169"/>
      <c r="R29" s="169"/>
    </row>
    <row r="30" ht="16.2" customHeight="1" spans="1:18">
      <c r="A30" s="49"/>
      <c r="B30" s="86"/>
      <c r="C30" s="49"/>
      <c r="D30" s="49"/>
      <c r="E30" s="173" t="s">
        <v>175</v>
      </c>
      <c r="F30" s="174" t="s">
        <v>176</v>
      </c>
      <c r="G30" s="174" t="s">
        <v>567</v>
      </c>
      <c r="H30" s="175" t="s">
        <v>568</v>
      </c>
      <c r="I30" s="175" t="s">
        <v>179</v>
      </c>
      <c r="J30" s="175" t="s">
        <v>180</v>
      </c>
      <c r="K30" s="175" t="s">
        <v>181</v>
      </c>
      <c r="L30" s="175" t="s">
        <v>562</v>
      </c>
      <c r="M30" s="164" t="s">
        <v>185</v>
      </c>
      <c r="N30" s="175" t="s">
        <v>177</v>
      </c>
      <c r="O30" s="175" t="s">
        <v>178</v>
      </c>
      <c r="P30" s="175" t="s">
        <v>178</v>
      </c>
      <c r="Q30" s="175" t="s">
        <v>569</v>
      </c>
      <c r="R30" s="175" t="s">
        <v>570</v>
      </c>
    </row>
    <row r="31" ht="15.6" customHeight="1" spans="1:18">
      <c r="A31" s="89" t="s">
        <v>122</v>
      </c>
      <c r="B31" s="90">
        <v>6666110101</v>
      </c>
      <c r="C31" s="91" t="s">
        <v>186</v>
      </c>
      <c r="D31" s="92" t="s">
        <v>187</v>
      </c>
      <c r="E31" s="93">
        <v>30.08166832869</v>
      </c>
      <c r="F31" s="176">
        <v>0.560180043364804</v>
      </c>
      <c r="G31" s="87">
        <v>32.5110517068874</v>
      </c>
      <c r="H31" s="177">
        <v>0.883932890344954</v>
      </c>
      <c r="I31" s="178">
        <v>31.88331</v>
      </c>
      <c r="J31" s="95">
        <v>0.964903610446994</v>
      </c>
      <c r="K31" s="179">
        <f t="shared" ref="K31:K94" si="2">J31-F31</f>
        <v>0.40472356708219</v>
      </c>
      <c r="L31" s="88">
        <v>0.0809707201020394</v>
      </c>
      <c r="M31" s="96"/>
      <c r="N31" s="211">
        <v>449.598358880137</v>
      </c>
      <c r="O31" s="212">
        <f t="shared" ref="O31:O94" si="3">N31*1000/$O$29</f>
        <v>12.488843302226</v>
      </c>
      <c r="P31" s="212">
        <f t="shared" ref="P31:P94" si="4">O31</f>
        <v>12.488843302226</v>
      </c>
      <c r="Q31" s="213"/>
      <c r="R31" s="214">
        <f t="shared" ref="R31:R94" si="5">J31-P31</f>
        <v>-11.523939691779</v>
      </c>
    </row>
    <row r="32" ht="15.6" customHeight="1" spans="1:18">
      <c r="A32" s="97"/>
      <c r="B32" s="90">
        <v>6666110106</v>
      </c>
      <c r="C32" s="91" t="s">
        <v>188</v>
      </c>
      <c r="D32" s="92" t="s">
        <v>189</v>
      </c>
      <c r="E32" s="93">
        <v>0</v>
      </c>
      <c r="F32" s="176">
        <v>0</v>
      </c>
      <c r="G32" s="87">
        <v>0</v>
      </c>
      <c r="H32" s="177">
        <v>0</v>
      </c>
      <c r="I32" s="178">
        <v>0</v>
      </c>
      <c r="J32" s="95">
        <v>0</v>
      </c>
      <c r="K32" s="179">
        <f t="shared" si="2"/>
        <v>0</v>
      </c>
      <c r="L32" s="88">
        <v>0</v>
      </c>
      <c r="M32" s="98"/>
      <c r="N32" s="211">
        <v>0</v>
      </c>
      <c r="O32" s="212">
        <f t="shared" si="3"/>
        <v>0</v>
      </c>
      <c r="P32" s="212">
        <f t="shared" si="4"/>
        <v>0</v>
      </c>
      <c r="Q32" s="212"/>
      <c r="R32" s="214">
        <f t="shared" si="5"/>
        <v>0</v>
      </c>
    </row>
    <row r="33" ht="15.6" customHeight="1" spans="1:18">
      <c r="A33" s="97"/>
      <c r="B33" s="90">
        <v>6666110107</v>
      </c>
      <c r="C33" s="91" t="s">
        <v>190</v>
      </c>
      <c r="D33" s="92" t="s">
        <v>191</v>
      </c>
      <c r="E33" s="93">
        <v>230.929785799026</v>
      </c>
      <c r="F33" s="176">
        <v>4.30036845063363</v>
      </c>
      <c r="G33" s="87">
        <v>230.141952905908</v>
      </c>
      <c r="H33" s="177">
        <v>6.25725809967123</v>
      </c>
      <c r="I33" s="178">
        <v>163.43183</v>
      </c>
      <c r="J33" s="95">
        <v>4.9460348636625</v>
      </c>
      <c r="K33" s="88">
        <f t="shared" si="2"/>
        <v>0.64566641302887</v>
      </c>
      <c r="L33" s="88">
        <v>-1.31122323600873</v>
      </c>
      <c r="M33" s="50">
        <f>K33*$K$29</f>
        <v>21334.755285713</v>
      </c>
      <c r="N33" s="211">
        <v>2.22095</v>
      </c>
      <c r="O33" s="212">
        <f t="shared" si="3"/>
        <v>0.0616930555555556</v>
      </c>
      <c r="P33" s="212">
        <f t="shared" si="4"/>
        <v>0.0616930555555556</v>
      </c>
      <c r="Q33" s="212"/>
      <c r="R33" s="214">
        <f t="shared" si="5"/>
        <v>4.88434180810694</v>
      </c>
    </row>
    <row r="34" ht="15.6" customHeight="1" spans="1:18">
      <c r="A34" s="97"/>
      <c r="B34" s="90">
        <v>6666110110</v>
      </c>
      <c r="C34" s="91" t="s">
        <v>192</v>
      </c>
      <c r="D34" s="92" t="s">
        <v>193</v>
      </c>
      <c r="E34" s="93">
        <v>299.324990188259</v>
      </c>
      <c r="F34" s="176">
        <v>5.57402216365473</v>
      </c>
      <c r="G34" s="87">
        <v>300.83235175783</v>
      </c>
      <c r="H34" s="177">
        <v>8.17923740505247</v>
      </c>
      <c r="I34" s="178">
        <v>232.99299</v>
      </c>
      <c r="J34" s="95">
        <v>7.05120570166147</v>
      </c>
      <c r="K34" s="88">
        <f t="shared" si="2"/>
        <v>1.47718353800674</v>
      </c>
      <c r="L34" s="88">
        <v>-1.128031703391</v>
      </c>
      <c r="M34" s="50">
        <f>K34*$K$29</f>
        <v>48810.5756463567</v>
      </c>
      <c r="N34" s="211">
        <v>4.41543891757991</v>
      </c>
      <c r="O34" s="212">
        <f t="shared" si="3"/>
        <v>0.122651081043886</v>
      </c>
      <c r="P34" s="212">
        <f t="shared" si="4"/>
        <v>0.122651081043886</v>
      </c>
      <c r="Q34" s="212"/>
      <c r="R34" s="214">
        <f t="shared" si="5"/>
        <v>6.92855462061758</v>
      </c>
    </row>
    <row r="35" ht="15.6" customHeight="1" spans="1:18">
      <c r="A35" s="97"/>
      <c r="B35" s="90">
        <v>6666110112</v>
      </c>
      <c r="C35" s="91" t="s">
        <v>194</v>
      </c>
      <c r="D35" s="92" t="s">
        <v>195</v>
      </c>
      <c r="E35" s="93">
        <v>11.2620147603606</v>
      </c>
      <c r="F35" s="176">
        <v>0.209720945258112</v>
      </c>
      <c r="G35" s="87">
        <v>13.9306132009132</v>
      </c>
      <c r="H35" s="177">
        <v>0.378755116936194</v>
      </c>
      <c r="I35" s="178">
        <v>3.99885</v>
      </c>
      <c r="J35" s="95">
        <v>0.121019580546561</v>
      </c>
      <c r="K35" s="88">
        <f t="shared" si="2"/>
        <v>-0.088701364711551</v>
      </c>
      <c r="L35" s="88">
        <v>-0.257735536389633</v>
      </c>
      <c r="M35" s="96"/>
      <c r="N35" s="211">
        <v>2.37422580821918</v>
      </c>
      <c r="O35" s="212">
        <f t="shared" si="3"/>
        <v>0.0659507168949772</v>
      </c>
      <c r="P35" s="212">
        <f t="shared" si="4"/>
        <v>0.0659507168949772</v>
      </c>
      <c r="Q35" s="212"/>
      <c r="R35" s="214">
        <f t="shared" si="5"/>
        <v>0.0550688636515838</v>
      </c>
    </row>
    <row r="36" ht="15.6" customHeight="1" spans="1:18">
      <c r="A36" s="97"/>
      <c r="B36" s="90">
        <v>6666110204</v>
      </c>
      <c r="C36" s="91" t="s">
        <v>196</v>
      </c>
      <c r="D36" s="92" t="s">
        <v>197</v>
      </c>
      <c r="E36" s="93">
        <v>0.252514969628324</v>
      </c>
      <c r="F36" s="176">
        <v>0.00470232718116059</v>
      </c>
      <c r="G36" s="87">
        <v>0.25251</v>
      </c>
      <c r="H36" s="177">
        <v>0.00686541598694943</v>
      </c>
      <c r="I36" s="178">
        <v>0.07576</v>
      </c>
      <c r="J36" s="95">
        <v>0.0022927700269346</v>
      </c>
      <c r="K36" s="88">
        <f t="shared" si="2"/>
        <v>-0.00240955715422599</v>
      </c>
      <c r="L36" s="88">
        <v>-0.00457264596001483</v>
      </c>
      <c r="M36" s="98"/>
      <c r="N36" s="211">
        <v>0</v>
      </c>
      <c r="O36" s="212">
        <f t="shared" si="3"/>
        <v>0</v>
      </c>
      <c r="P36" s="212">
        <f t="shared" si="4"/>
        <v>0</v>
      </c>
      <c r="Q36" s="212"/>
      <c r="R36" s="214">
        <f t="shared" si="5"/>
        <v>0.0022927700269346</v>
      </c>
    </row>
    <row r="37" ht="15.6" customHeight="1" spans="1:18">
      <c r="A37" s="97"/>
      <c r="B37" s="90">
        <v>6666110207</v>
      </c>
      <c r="C37" s="91" t="s">
        <v>198</v>
      </c>
      <c r="D37" s="92" t="s">
        <v>199</v>
      </c>
      <c r="E37" s="93">
        <v>6.78395250143866</v>
      </c>
      <c r="F37" s="176">
        <v>0.126330586618969</v>
      </c>
      <c r="G37" s="87">
        <v>2.56680292846271</v>
      </c>
      <c r="H37" s="177">
        <v>0.069788007842923</v>
      </c>
      <c r="I37" s="178">
        <v>0.93228</v>
      </c>
      <c r="J37" s="95">
        <v>0.0282141452047332</v>
      </c>
      <c r="K37" s="88">
        <f t="shared" si="2"/>
        <v>-0.0981164414142358</v>
      </c>
      <c r="L37" s="88">
        <v>-0.0415738626381898</v>
      </c>
      <c r="M37" s="96"/>
      <c r="N37" s="211">
        <v>0</v>
      </c>
      <c r="O37" s="212">
        <f t="shared" si="3"/>
        <v>0</v>
      </c>
      <c r="P37" s="212">
        <f t="shared" si="4"/>
        <v>0</v>
      </c>
      <c r="Q37" s="212"/>
      <c r="R37" s="214">
        <f t="shared" si="5"/>
        <v>0.0282141452047332</v>
      </c>
    </row>
    <row r="38" ht="15.6" customHeight="1" spans="1:18">
      <c r="A38" s="97"/>
      <c r="B38" s="90">
        <v>6666110506</v>
      </c>
      <c r="C38" s="91" t="s">
        <v>200</v>
      </c>
      <c r="D38" s="92" t="s">
        <v>201</v>
      </c>
      <c r="E38" s="93">
        <v>0.68159</v>
      </c>
      <c r="F38" s="176">
        <v>0.0126925512104283</v>
      </c>
      <c r="G38" s="87">
        <v>0</v>
      </c>
      <c r="H38" s="177">
        <v>0</v>
      </c>
      <c r="I38" s="95">
        <v>0</v>
      </c>
      <c r="J38" s="95">
        <v>0</v>
      </c>
      <c r="K38" s="88">
        <f t="shared" si="2"/>
        <v>-0.0126925512104283</v>
      </c>
      <c r="L38" s="88">
        <v>0</v>
      </c>
      <c r="M38" s="98"/>
      <c r="N38" s="211">
        <v>0</v>
      </c>
      <c r="O38" s="212">
        <f t="shared" si="3"/>
        <v>0</v>
      </c>
      <c r="P38" s="212">
        <f t="shared" si="4"/>
        <v>0</v>
      </c>
      <c r="Q38" s="212"/>
      <c r="R38" s="214">
        <f t="shared" si="5"/>
        <v>0</v>
      </c>
    </row>
    <row r="39" ht="15.6" customHeight="1" spans="1:18">
      <c r="A39" s="97"/>
      <c r="B39" s="90">
        <v>6666110206</v>
      </c>
      <c r="C39" s="91" t="s">
        <v>202</v>
      </c>
      <c r="D39" s="92" t="s">
        <v>203</v>
      </c>
      <c r="E39" s="100"/>
      <c r="F39" s="176">
        <v>0</v>
      </c>
      <c r="G39" s="87"/>
      <c r="H39" s="177">
        <v>0</v>
      </c>
      <c r="I39" s="95">
        <v>0</v>
      </c>
      <c r="J39" s="95">
        <v>0</v>
      </c>
      <c r="K39" s="88">
        <f t="shared" si="2"/>
        <v>0</v>
      </c>
      <c r="L39" s="88">
        <v>0</v>
      </c>
      <c r="M39" s="98"/>
      <c r="N39" s="211">
        <v>0</v>
      </c>
      <c r="O39" s="212">
        <f t="shared" si="3"/>
        <v>0</v>
      </c>
      <c r="P39" s="212">
        <f t="shared" si="4"/>
        <v>0</v>
      </c>
      <c r="Q39" s="212"/>
      <c r="R39" s="214">
        <f t="shared" si="5"/>
        <v>0</v>
      </c>
    </row>
    <row r="40" ht="16.2" customHeight="1" spans="1:18">
      <c r="A40" s="49"/>
      <c r="B40" s="90" t="s">
        <v>204</v>
      </c>
      <c r="C40" s="101" t="s">
        <v>205</v>
      </c>
      <c r="D40" s="102" t="s">
        <v>206</v>
      </c>
      <c r="E40" s="103">
        <v>579.316516547403</v>
      </c>
      <c r="F40" s="176">
        <v>10.7880170679218</v>
      </c>
      <c r="G40" s="103">
        <v>580.235282500001</v>
      </c>
      <c r="H40" s="180">
        <v>15.7758369358347</v>
      </c>
      <c r="I40" s="95">
        <v>433.31502</v>
      </c>
      <c r="J40" s="95">
        <v>13.1136706715492</v>
      </c>
      <c r="K40" s="88">
        <f t="shared" si="2"/>
        <v>2.3256536036274</v>
      </c>
      <c r="L40" s="88">
        <v>-2.66216626428551</v>
      </c>
      <c r="M40" s="50">
        <f>K40*$K$29</f>
        <v>76846.5720246602</v>
      </c>
      <c r="N40" s="213">
        <f>SUM(N31:N39)</f>
        <v>458.608973605936</v>
      </c>
      <c r="O40" s="213">
        <f t="shared" si="3"/>
        <v>12.7391381557204</v>
      </c>
      <c r="P40" s="213">
        <f t="shared" si="4"/>
        <v>12.7391381557204</v>
      </c>
      <c r="Q40" s="213">
        <f>I40-N40</f>
        <v>-25.2939536059362</v>
      </c>
      <c r="R40" s="215">
        <f t="shared" si="5"/>
        <v>0.374532515828751</v>
      </c>
    </row>
    <row r="41" ht="15.6" customHeight="1" spans="1:18">
      <c r="A41" s="89" t="s">
        <v>144</v>
      </c>
      <c r="B41" s="90">
        <v>5001010205</v>
      </c>
      <c r="C41" s="91" t="s">
        <v>207</v>
      </c>
      <c r="D41" s="92" t="s">
        <v>208</v>
      </c>
      <c r="E41" s="100">
        <v>9.34405</v>
      </c>
      <c r="F41" s="176">
        <v>0.174004655493482</v>
      </c>
      <c r="G41" s="87">
        <v>10.1185428119688</v>
      </c>
      <c r="H41" s="177">
        <v>0.275109918759347</v>
      </c>
      <c r="I41" s="95">
        <v>7.13997938346159</v>
      </c>
      <c r="J41" s="95">
        <v>0.216081450941549</v>
      </c>
      <c r="K41" s="88">
        <f t="shared" si="2"/>
        <v>0.042076795448067</v>
      </c>
      <c r="L41" s="88">
        <v>-0.0590284678177984</v>
      </c>
      <c r="M41" s="98"/>
      <c r="N41" s="211">
        <v>0</v>
      </c>
      <c r="O41" s="212">
        <f t="shared" si="3"/>
        <v>0</v>
      </c>
      <c r="P41" s="212">
        <f t="shared" si="4"/>
        <v>0</v>
      </c>
      <c r="Q41" s="212"/>
      <c r="R41" s="214">
        <f t="shared" si="5"/>
        <v>0.216081450941549</v>
      </c>
    </row>
    <row r="42" ht="23.1" customHeight="1" spans="1:18">
      <c r="A42" s="97"/>
      <c r="B42" s="90">
        <v>6666010380</v>
      </c>
      <c r="C42" s="91" t="s">
        <v>209</v>
      </c>
      <c r="D42" s="92" t="s">
        <v>210</v>
      </c>
      <c r="E42" s="100">
        <v>-0.35328</v>
      </c>
      <c r="F42" s="176">
        <v>-0.00657877094972067</v>
      </c>
      <c r="G42" s="87">
        <v>-26.2521962915078</v>
      </c>
      <c r="H42" s="177">
        <v>-0.713762813798472</v>
      </c>
      <c r="I42" s="95">
        <v>-3.83977</v>
      </c>
      <c r="J42" s="95">
        <v>-0.116205247707533</v>
      </c>
      <c r="K42" s="88">
        <f t="shared" si="2"/>
        <v>-0.109626476757812</v>
      </c>
      <c r="L42" s="88">
        <v>0.597557566090939</v>
      </c>
      <c r="M42" s="98"/>
      <c r="N42" s="211">
        <v>0</v>
      </c>
      <c r="O42" s="212">
        <f t="shared" si="3"/>
        <v>0</v>
      </c>
      <c r="P42" s="212">
        <f t="shared" si="4"/>
        <v>0</v>
      </c>
      <c r="Q42" s="212"/>
      <c r="R42" s="214">
        <f t="shared" si="5"/>
        <v>-0.116205247707533</v>
      </c>
    </row>
    <row r="43" ht="23.1" customHeight="1" spans="1:18">
      <c r="A43" s="97"/>
      <c r="B43" s="90">
        <v>6666010019</v>
      </c>
      <c r="C43" s="91" t="s">
        <v>211</v>
      </c>
      <c r="D43" s="92"/>
      <c r="E43" s="100">
        <v>73.69048</v>
      </c>
      <c r="F43" s="176">
        <v>1.37226219739292</v>
      </c>
      <c r="G43" s="87">
        <v>104.979881674176</v>
      </c>
      <c r="H43" s="177">
        <v>2.85426540712822</v>
      </c>
      <c r="I43" s="95">
        <v>61.0797336364321</v>
      </c>
      <c r="J43" s="95">
        <v>1.84849237770275</v>
      </c>
      <c r="K43" s="88">
        <f t="shared" si="2"/>
        <v>0.47623018030983</v>
      </c>
      <c r="L43" s="88">
        <v>-1.00577302942547</v>
      </c>
      <c r="M43" s="50"/>
      <c r="N43" s="211">
        <v>420.501786872463</v>
      </c>
      <c r="O43" s="212">
        <f t="shared" si="3"/>
        <v>11.6806051909017</v>
      </c>
      <c r="P43" s="212">
        <f t="shared" si="4"/>
        <v>11.6806051909017</v>
      </c>
      <c r="Q43" s="212"/>
      <c r="R43" s="214">
        <f t="shared" si="5"/>
        <v>-9.832112813199</v>
      </c>
    </row>
    <row r="44" ht="26.1" customHeight="1" spans="1:18">
      <c r="A44" s="97"/>
      <c r="B44" s="90">
        <v>6666010183</v>
      </c>
      <c r="C44" s="91" t="s">
        <v>213</v>
      </c>
      <c r="D44" s="92" t="s">
        <v>214</v>
      </c>
      <c r="E44" s="100">
        <v>94.37846</v>
      </c>
      <c r="F44" s="176">
        <v>1.75751322160149</v>
      </c>
      <c r="G44" s="87">
        <v>0</v>
      </c>
      <c r="H44" s="177">
        <v>0</v>
      </c>
      <c r="I44" s="95">
        <v>16.5545524154029</v>
      </c>
      <c r="J44" s="95">
        <v>0.501000284943949</v>
      </c>
      <c r="K44" s="88">
        <f t="shared" si="2"/>
        <v>-1.25651293665754</v>
      </c>
      <c r="L44" s="88">
        <v>0.501000284943949</v>
      </c>
      <c r="M44" s="50">
        <f>K44*$K$29</f>
        <v>-41518.9569659751</v>
      </c>
      <c r="N44" s="211">
        <v>0</v>
      </c>
      <c r="O44" s="212">
        <f t="shared" si="3"/>
        <v>0</v>
      </c>
      <c r="P44" s="212">
        <f t="shared" si="4"/>
        <v>0</v>
      </c>
      <c r="Q44" s="212"/>
      <c r="R44" s="214">
        <f t="shared" si="5"/>
        <v>0.501000284943949</v>
      </c>
    </row>
    <row r="45" ht="36" customHeight="1" spans="1:18">
      <c r="A45" s="97"/>
      <c r="B45" s="90">
        <v>6666010229</v>
      </c>
      <c r="C45" s="91" t="s">
        <v>215</v>
      </c>
      <c r="D45" s="92" t="s">
        <v>216</v>
      </c>
      <c r="E45" s="100">
        <v>10.89326</v>
      </c>
      <c r="F45" s="176">
        <v>0.202854003724395</v>
      </c>
      <c r="G45" s="87">
        <v>8.56880930351801</v>
      </c>
      <c r="H45" s="177">
        <v>0.232974695582328</v>
      </c>
      <c r="I45" s="95">
        <v>10.4602</v>
      </c>
      <c r="J45" s="95">
        <v>0.316563266047272</v>
      </c>
      <c r="K45" s="88">
        <f t="shared" si="2"/>
        <v>0.113709262322877</v>
      </c>
      <c r="L45" s="88">
        <v>0.0835885704649438</v>
      </c>
      <c r="M45" s="181"/>
      <c r="N45" s="211">
        <v>0</v>
      </c>
      <c r="O45" s="212">
        <f t="shared" si="3"/>
        <v>0</v>
      </c>
      <c r="P45" s="212">
        <f t="shared" si="4"/>
        <v>0</v>
      </c>
      <c r="Q45" s="212"/>
      <c r="R45" s="214">
        <f t="shared" si="5"/>
        <v>0.316563266047272</v>
      </c>
    </row>
    <row r="46" ht="33.9" customHeight="1" spans="1:18">
      <c r="A46" s="97"/>
      <c r="B46" s="90">
        <v>6666010188</v>
      </c>
      <c r="C46" s="91" t="s">
        <v>217</v>
      </c>
      <c r="D46" s="92" t="s">
        <v>218</v>
      </c>
      <c r="E46" s="100">
        <v>370.23077</v>
      </c>
      <c r="F46" s="176">
        <v>6.89442774674115</v>
      </c>
      <c r="G46" s="87">
        <v>481.305130996507</v>
      </c>
      <c r="H46" s="177">
        <v>13.0860557639072</v>
      </c>
      <c r="I46" s="95">
        <v>381.567379551376</v>
      </c>
      <c r="J46" s="95">
        <v>11.5476009911744</v>
      </c>
      <c r="K46" s="179">
        <f t="shared" si="2"/>
        <v>4.65317324443325</v>
      </c>
      <c r="L46" s="88">
        <v>-1.5384547727328</v>
      </c>
      <c r="M46" s="50">
        <f>K46*$K$29</f>
        <v>153754.803515808</v>
      </c>
      <c r="N46" s="211">
        <v>0</v>
      </c>
      <c r="O46" s="212">
        <f t="shared" si="3"/>
        <v>0</v>
      </c>
      <c r="P46" s="212">
        <f t="shared" si="4"/>
        <v>0</v>
      </c>
      <c r="Q46" s="212"/>
      <c r="R46" s="214">
        <f t="shared" si="5"/>
        <v>11.5476009911744</v>
      </c>
    </row>
    <row r="47" ht="15.6" customHeight="1" spans="1:18">
      <c r="A47" s="97"/>
      <c r="B47" s="90">
        <v>5102040406</v>
      </c>
      <c r="C47" s="91" t="s">
        <v>220</v>
      </c>
      <c r="D47" s="92" t="s">
        <v>221</v>
      </c>
      <c r="E47" s="100">
        <v>0</v>
      </c>
      <c r="F47" s="176">
        <v>0</v>
      </c>
      <c r="G47" s="87">
        <v>0</v>
      </c>
      <c r="H47" s="177">
        <v>0</v>
      </c>
      <c r="I47" s="95">
        <v>0</v>
      </c>
      <c r="J47" s="95">
        <v>0</v>
      </c>
      <c r="K47" s="179">
        <f t="shared" si="2"/>
        <v>0</v>
      </c>
      <c r="L47" s="88">
        <v>0</v>
      </c>
      <c r="M47" s="98"/>
      <c r="N47" s="211">
        <v>0</v>
      </c>
      <c r="O47" s="212">
        <f t="shared" si="3"/>
        <v>0</v>
      </c>
      <c r="P47" s="212">
        <f t="shared" si="4"/>
        <v>0</v>
      </c>
      <c r="Q47" s="212"/>
      <c r="R47" s="214">
        <f t="shared" si="5"/>
        <v>0</v>
      </c>
    </row>
    <row r="48" ht="15.6" customHeight="1" spans="1:18">
      <c r="A48" s="97"/>
      <c r="B48" s="90">
        <v>6666010115</v>
      </c>
      <c r="C48" s="91" t="s">
        <v>222</v>
      </c>
      <c r="D48" s="92" t="s">
        <v>223</v>
      </c>
      <c r="E48" s="100">
        <v>4.82629</v>
      </c>
      <c r="F48" s="176">
        <v>0.0898750465549348</v>
      </c>
      <c r="G48" s="87">
        <v>0</v>
      </c>
      <c r="H48" s="177">
        <v>0</v>
      </c>
      <c r="I48" s="95">
        <v>5.6858</v>
      </c>
      <c r="J48" s="95">
        <v>0.172072753684593</v>
      </c>
      <c r="K48" s="179">
        <f t="shared" si="2"/>
        <v>0.0821977071296582</v>
      </c>
      <c r="L48" s="88">
        <v>0.172072753684593</v>
      </c>
      <c r="M48" s="98"/>
      <c r="N48" s="211">
        <v>0</v>
      </c>
      <c r="O48" s="212">
        <f t="shared" si="3"/>
        <v>0</v>
      </c>
      <c r="P48" s="212">
        <f t="shared" si="4"/>
        <v>0</v>
      </c>
      <c r="Q48" s="212"/>
      <c r="R48" s="214">
        <f t="shared" si="5"/>
        <v>0.172072753684593</v>
      </c>
    </row>
    <row r="49" ht="16.2" customHeight="1" spans="1:18">
      <c r="A49" s="49"/>
      <c r="B49" s="90" t="s">
        <v>224</v>
      </c>
      <c r="C49" s="101" t="s">
        <v>225</v>
      </c>
      <c r="D49" s="102" t="s">
        <v>226</v>
      </c>
      <c r="E49" s="103">
        <v>563.01003</v>
      </c>
      <c r="F49" s="176">
        <v>10.4843581005587</v>
      </c>
      <c r="G49" s="103">
        <v>578.720168494662</v>
      </c>
      <c r="H49" s="180">
        <v>15.7346429715786</v>
      </c>
      <c r="I49" s="95">
        <v>478.647874986672</v>
      </c>
      <c r="J49" s="95">
        <v>14.485605876787</v>
      </c>
      <c r="K49" s="182">
        <f t="shared" si="2"/>
        <v>4.0012477762283</v>
      </c>
      <c r="L49" s="88">
        <v>-1.24903709479162</v>
      </c>
      <c r="M49" s="50">
        <f>K49*$K$29</f>
        <v>132213.230269912</v>
      </c>
      <c r="N49" s="213">
        <f>SUM(N41:N48)</f>
        <v>420.501786872463</v>
      </c>
      <c r="O49" s="213">
        <f t="shared" si="3"/>
        <v>11.6806051909017</v>
      </c>
      <c r="P49" s="213">
        <f t="shared" si="4"/>
        <v>11.6806051909017</v>
      </c>
      <c r="Q49" s="213">
        <f>I49-N49</f>
        <v>58.146088114209</v>
      </c>
      <c r="R49" s="215">
        <f t="shared" si="5"/>
        <v>2.80500068588525</v>
      </c>
    </row>
    <row r="50" ht="15.6" customHeight="1" spans="1:18">
      <c r="A50" s="89" t="s">
        <v>159</v>
      </c>
      <c r="B50" s="90">
        <v>8701530201</v>
      </c>
      <c r="C50" s="91" t="s">
        <v>227</v>
      </c>
      <c r="D50" s="92" t="s">
        <v>228</v>
      </c>
      <c r="E50" s="100">
        <v>0</v>
      </c>
      <c r="F50" s="176">
        <v>0</v>
      </c>
      <c r="G50" s="87">
        <v>0</v>
      </c>
      <c r="H50" s="177">
        <v>0</v>
      </c>
      <c r="I50" s="95">
        <v>0</v>
      </c>
      <c r="J50" s="95">
        <v>0</v>
      </c>
      <c r="K50" s="179">
        <f t="shared" si="2"/>
        <v>0</v>
      </c>
      <c r="L50" s="88">
        <v>0</v>
      </c>
      <c r="M50" s="98"/>
      <c r="N50" s="211">
        <v>0</v>
      </c>
      <c r="O50" s="212">
        <f t="shared" si="3"/>
        <v>0</v>
      </c>
      <c r="P50" s="212">
        <f t="shared" si="4"/>
        <v>0</v>
      </c>
      <c r="Q50" s="212"/>
      <c r="R50" s="214">
        <f t="shared" si="5"/>
        <v>0</v>
      </c>
    </row>
    <row r="51" ht="15.6" customHeight="1" spans="1:18">
      <c r="A51" s="97"/>
      <c r="B51" s="90">
        <v>6666050309</v>
      </c>
      <c r="C51" s="91" t="s">
        <v>229</v>
      </c>
      <c r="D51" s="92" t="s">
        <v>230</v>
      </c>
      <c r="E51" s="100">
        <v>15.24772</v>
      </c>
      <c r="F51" s="176">
        <v>0.283942644320298</v>
      </c>
      <c r="G51" s="87">
        <v>14.5528841436705</v>
      </c>
      <c r="H51" s="177">
        <v>0.395673848386909</v>
      </c>
      <c r="I51" s="95">
        <v>3.73302</v>
      </c>
      <c r="J51" s="95">
        <v>0.112974608843023</v>
      </c>
      <c r="K51" s="179">
        <f t="shared" si="2"/>
        <v>-0.170968035477275</v>
      </c>
      <c r="L51" s="88">
        <v>-0.282699239543886</v>
      </c>
      <c r="M51" s="98"/>
      <c r="N51" s="211">
        <v>14.74</v>
      </c>
      <c r="O51" s="212">
        <f t="shared" si="3"/>
        <v>0.409444444444444</v>
      </c>
      <c r="P51" s="212">
        <f t="shared" si="4"/>
        <v>0.409444444444444</v>
      </c>
      <c r="Q51" s="212"/>
      <c r="R51" s="214">
        <f t="shared" si="5"/>
        <v>-0.296469835601421</v>
      </c>
    </row>
    <row r="52" ht="15.6" customHeight="1" spans="1:18">
      <c r="A52" s="97"/>
      <c r="B52" s="90">
        <v>6666050308</v>
      </c>
      <c r="C52" s="91" t="s">
        <v>232</v>
      </c>
      <c r="D52" s="92" t="s">
        <v>233</v>
      </c>
      <c r="E52" s="100">
        <v>12.98944</v>
      </c>
      <c r="F52" s="176">
        <v>0.241889013035382</v>
      </c>
      <c r="G52" s="87">
        <v>0</v>
      </c>
      <c r="H52" s="177">
        <v>0</v>
      </c>
      <c r="I52" s="95">
        <v>11.78646</v>
      </c>
      <c r="J52" s="95">
        <v>0.356700662772751</v>
      </c>
      <c r="K52" s="179">
        <f t="shared" si="2"/>
        <v>0.114811649737369</v>
      </c>
      <c r="L52" s="88">
        <v>0.356700662772751</v>
      </c>
      <c r="M52" s="98"/>
      <c r="N52" s="211">
        <v>0</v>
      </c>
      <c r="O52" s="212">
        <f t="shared" si="3"/>
        <v>0</v>
      </c>
      <c r="P52" s="212">
        <f t="shared" si="4"/>
        <v>0</v>
      </c>
      <c r="Q52" s="212"/>
      <c r="R52" s="214">
        <f t="shared" si="5"/>
        <v>0.356700662772751</v>
      </c>
    </row>
    <row r="53" ht="15.6" customHeight="1" spans="1:18">
      <c r="A53" s="97"/>
      <c r="B53" s="90">
        <v>6666050306</v>
      </c>
      <c r="C53" s="91" t="s">
        <v>234</v>
      </c>
      <c r="D53" s="92" t="s">
        <v>235</v>
      </c>
      <c r="E53" s="100">
        <v>0</v>
      </c>
      <c r="F53" s="176">
        <v>0</v>
      </c>
      <c r="G53" s="87">
        <v>0</v>
      </c>
      <c r="H53" s="177">
        <v>0</v>
      </c>
      <c r="I53" s="95">
        <v>0.56572</v>
      </c>
      <c r="J53" s="95">
        <v>0.0171207214841267</v>
      </c>
      <c r="K53" s="179">
        <f t="shared" si="2"/>
        <v>0.0171207214841267</v>
      </c>
      <c r="L53" s="88">
        <v>0.0171207214841267</v>
      </c>
      <c r="M53" s="98"/>
      <c r="N53" s="211">
        <v>0</v>
      </c>
      <c r="O53" s="212">
        <f t="shared" si="3"/>
        <v>0</v>
      </c>
      <c r="P53" s="212">
        <f t="shared" si="4"/>
        <v>0</v>
      </c>
      <c r="Q53" s="212"/>
      <c r="R53" s="214">
        <f t="shared" si="5"/>
        <v>0.0171207214841267</v>
      </c>
    </row>
    <row r="54" ht="16.2" customHeight="1" spans="1:18">
      <c r="A54" s="49"/>
      <c r="B54" s="90" t="s">
        <v>224</v>
      </c>
      <c r="C54" s="101" t="s">
        <v>236</v>
      </c>
      <c r="D54" s="102" t="s">
        <v>237</v>
      </c>
      <c r="E54" s="103">
        <v>28.23716</v>
      </c>
      <c r="F54" s="176">
        <v>0.52583165735568</v>
      </c>
      <c r="G54" s="103">
        <v>14.5528841436705</v>
      </c>
      <c r="H54" s="180">
        <v>0.395673848386909</v>
      </c>
      <c r="I54" s="95">
        <v>16.0852</v>
      </c>
      <c r="J54" s="95">
        <v>0.4867959930999</v>
      </c>
      <c r="K54" s="179">
        <f t="shared" si="2"/>
        <v>-0.03903566425578</v>
      </c>
      <c r="L54" s="88">
        <v>0.0911221447129912</v>
      </c>
      <c r="M54" s="98"/>
      <c r="N54" s="213">
        <f>SUM(N50:N53)</f>
        <v>14.74</v>
      </c>
      <c r="O54" s="213">
        <f t="shared" si="3"/>
        <v>0.409444444444444</v>
      </c>
      <c r="P54" s="213">
        <f t="shared" si="4"/>
        <v>0.409444444444444</v>
      </c>
      <c r="Q54" s="213">
        <f>I54-N54</f>
        <v>1.3452</v>
      </c>
      <c r="R54" s="215">
        <f t="shared" si="5"/>
        <v>0.0773515486554556</v>
      </c>
    </row>
    <row r="55" ht="15.6" customHeight="1" spans="1:18">
      <c r="A55" s="89" t="s">
        <v>238</v>
      </c>
      <c r="B55" s="90">
        <v>5102010151</v>
      </c>
      <c r="C55" s="91" t="s">
        <v>239</v>
      </c>
      <c r="D55" s="92" t="s">
        <v>240</v>
      </c>
      <c r="E55" s="100">
        <v>0</v>
      </c>
      <c r="F55" s="176">
        <v>0</v>
      </c>
      <c r="G55" s="87">
        <v>0</v>
      </c>
      <c r="H55" s="177">
        <v>0</v>
      </c>
      <c r="I55" s="95">
        <v>0</v>
      </c>
      <c r="J55" s="95">
        <v>0</v>
      </c>
      <c r="K55" s="179">
        <f t="shared" si="2"/>
        <v>0</v>
      </c>
      <c r="L55" s="88">
        <v>0</v>
      </c>
      <c r="M55" s="98"/>
      <c r="N55" s="211">
        <v>0</v>
      </c>
      <c r="O55" s="212">
        <f t="shared" si="3"/>
        <v>0</v>
      </c>
      <c r="P55" s="212">
        <f t="shared" si="4"/>
        <v>0</v>
      </c>
      <c r="Q55" s="212"/>
      <c r="R55" s="214">
        <f t="shared" si="5"/>
        <v>0</v>
      </c>
    </row>
    <row r="56" ht="15.6" customHeight="1" spans="1:18">
      <c r="A56" s="97"/>
      <c r="B56" s="90">
        <v>5001010200</v>
      </c>
      <c r="C56" s="91" t="s">
        <v>241</v>
      </c>
      <c r="D56" s="92" t="s">
        <v>242</v>
      </c>
      <c r="E56" s="100">
        <v>0.01851</v>
      </c>
      <c r="F56" s="176">
        <v>0.000344692737430168</v>
      </c>
      <c r="G56" s="87">
        <v>0</v>
      </c>
      <c r="H56" s="177">
        <v>0</v>
      </c>
      <c r="I56" s="95">
        <v>0</v>
      </c>
      <c r="J56" s="95">
        <v>0</v>
      </c>
      <c r="K56" s="179">
        <f t="shared" si="2"/>
        <v>-0.000344692737430168</v>
      </c>
      <c r="L56" s="88">
        <v>0</v>
      </c>
      <c r="M56" s="98"/>
      <c r="N56" s="211">
        <v>0</v>
      </c>
      <c r="O56" s="212">
        <f t="shared" si="3"/>
        <v>0</v>
      </c>
      <c r="P56" s="212">
        <f t="shared" si="4"/>
        <v>0</v>
      </c>
      <c r="Q56" s="212"/>
      <c r="R56" s="214">
        <f t="shared" si="5"/>
        <v>0</v>
      </c>
    </row>
    <row r="57" ht="15.6" customHeight="1" spans="1:18">
      <c r="A57" s="97"/>
      <c r="B57" s="90">
        <v>5001010201</v>
      </c>
      <c r="C57" s="91" t="s">
        <v>243</v>
      </c>
      <c r="D57" s="92" t="s">
        <v>244</v>
      </c>
      <c r="E57" s="100">
        <v>0.00247</v>
      </c>
      <c r="F57" s="176">
        <v>4.59962756052142e-5</v>
      </c>
      <c r="G57" s="87">
        <v>0</v>
      </c>
      <c r="H57" s="177">
        <v>0</v>
      </c>
      <c r="I57" s="95">
        <v>0</v>
      </c>
      <c r="J57" s="95">
        <v>0</v>
      </c>
      <c r="K57" s="179">
        <f t="shared" si="2"/>
        <v>-4.59962756052142e-5</v>
      </c>
      <c r="L57" s="88">
        <v>0</v>
      </c>
      <c r="M57" s="98"/>
      <c r="N57" s="211">
        <v>0</v>
      </c>
      <c r="O57" s="212">
        <f t="shared" si="3"/>
        <v>0</v>
      </c>
      <c r="P57" s="212">
        <f t="shared" si="4"/>
        <v>0</v>
      </c>
      <c r="Q57" s="212"/>
      <c r="R57" s="214">
        <f t="shared" si="5"/>
        <v>0</v>
      </c>
    </row>
    <row r="58" ht="15.6" customHeight="1" spans="1:18">
      <c r="A58" s="97"/>
      <c r="B58" s="90">
        <v>5207000011</v>
      </c>
      <c r="C58" s="91" t="s">
        <v>245</v>
      </c>
      <c r="D58" s="92" t="s">
        <v>246</v>
      </c>
      <c r="E58" s="100">
        <v>0</v>
      </c>
      <c r="F58" s="176">
        <v>0</v>
      </c>
      <c r="G58" s="87">
        <v>0</v>
      </c>
      <c r="H58" s="177">
        <v>0</v>
      </c>
      <c r="I58" s="95">
        <v>0</v>
      </c>
      <c r="J58" s="95">
        <v>0</v>
      </c>
      <c r="K58" s="179">
        <f t="shared" si="2"/>
        <v>0</v>
      </c>
      <c r="L58" s="88">
        <v>0</v>
      </c>
      <c r="M58" s="98"/>
      <c r="N58" s="211">
        <v>1.5</v>
      </c>
      <c r="O58" s="212">
        <f t="shared" si="3"/>
        <v>0.0416666666666667</v>
      </c>
      <c r="P58" s="212">
        <f t="shared" si="4"/>
        <v>0.0416666666666667</v>
      </c>
      <c r="Q58" s="212"/>
      <c r="R58" s="214">
        <f t="shared" si="5"/>
        <v>-0.0416666666666667</v>
      </c>
    </row>
    <row r="59" ht="15.6" customHeight="1" spans="1:18">
      <c r="A59" s="97"/>
      <c r="B59" s="90">
        <v>5207000012</v>
      </c>
      <c r="C59" s="91" t="s">
        <v>247</v>
      </c>
      <c r="D59" s="92" t="s">
        <v>248</v>
      </c>
      <c r="E59" s="100">
        <v>0</v>
      </c>
      <c r="F59" s="176">
        <v>0</v>
      </c>
      <c r="G59" s="87">
        <v>0</v>
      </c>
      <c r="H59" s="177">
        <v>0</v>
      </c>
      <c r="I59" s="95">
        <v>0</v>
      </c>
      <c r="J59" s="95">
        <v>0</v>
      </c>
      <c r="K59" s="179">
        <f t="shared" si="2"/>
        <v>0</v>
      </c>
      <c r="L59" s="88">
        <v>0</v>
      </c>
      <c r="M59" s="98"/>
      <c r="N59" s="211">
        <v>0</v>
      </c>
      <c r="O59" s="212">
        <f t="shared" si="3"/>
        <v>0</v>
      </c>
      <c r="P59" s="212">
        <f t="shared" si="4"/>
        <v>0</v>
      </c>
      <c r="Q59" s="212"/>
      <c r="R59" s="214">
        <f t="shared" si="5"/>
        <v>0</v>
      </c>
    </row>
    <row r="60" ht="15.6" customHeight="1" spans="1:18">
      <c r="A60" s="97"/>
      <c r="B60" s="90">
        <v>5207000022</v>
      </c>
      <c r="C60" s="91" t="s">
        <v>249</v>
      </c>
      <c r="D60" s="92" t="s">
        <v>250</v>
      </c>
      <c r="E60" s="100">
        <v>0</v>
      </c>
      <c r="F60" s="176">
        <v>0</v>
      </c>
      <c r="G60" s="87">
        <v>0</v>
      </c>
      <c r="H60" s="177">
        <v>0</v>
      </c>
      <c r="I60" s="95">
        <v>0</v>
      </c>
      <c r="J60" s="95">
        <v>0</v>
      </c>
      <c r="K60" s="179">
        <f t="shared" si="2"/>
        <v>0</v>
      </c>
      <c r="L60" s="88">
        <v>0</v>
      </c>
      <c r="M60" s="98"/>
      <c r="N60" s="211">
        <v>0</v>
      </c>
      <c r="O60" s="212">
        <f t="shared" si="3"/>
        <v>0</v>
      </c>
      <c r="P60" s="212">
        <f t="shared" si="4"/>
        <v>0</v>
      </c>
      <c r="Q60" s="212"/>
      <c r="R60" s="214">
        <f t="shared" si="5"/>
        <v>0</v>
      </c>
    </row>
    <row r="61" ht="15.6" customHeight="1" spans="1:18">
      <c r="A61" s="97"/>
      <c r="B61" s="90">
        <v>5301060000</v>
      </c>
      <c r="C61" s="91" t="s">
        <v>251</v>
      </c>
      <c r="D61" s="92" t="s">
        <v>252</v>
      </c>
      <c r="E61" s="100">
        <v>0</v>
      </c>
      <c r="F61" s="176">
        <v>0</v>
      </c>
      <c r="G61" s="87">
        <v>0</v>
      </c>
      <c r="H61" s="177">
        <v>0</v>
      </c>
      <c r="I61" s="95">
        <v>-0.0285</v>
      </c>
      <c r="J61" s="95">
        <v>-0.000862512483733317</v>
      </c>
      <c r="K61" s="179">
        <f t="shared" si="2"/>
        <v>-0.000862512483733317</v>
      </c>
      <c r="L61" s="88">
        <v>-0.000862512483733317</v>
      </c>
      <c r="M61" s="98"/>
      <c r="N61" s="211">
        <v>0</v>
      </c>
      <c r="O61" s="212">
        <f t="shared" si="3"/>
        <v>0</v>
      </c>
      <c r="P61" s="212">
        <f t="shared" si="4"/>
        <v>0</v>
      </c>
      <c r="Q61" s="212"/>
      <c r="R61" s="214">
        <f t="shared" si="5"/>
        <v>-0.000862512483733317</v>
      </c>
    </row>
    <row r="62" ht="15.6" customHeight="1" spans="1:18">
      <c r="A62" s="97"/>
      <c r="B62" s="90">
        <v>5301999999</v>
      </c>
      <c r="C62" s="91" t="s">
        <v>253</v>
      </c>
      <c r="D62" s="92" t="s">
        <v>254</v>
      </c>
      <c r="E62" s="100">
        <v>0</v>
      </c>
      <c r="F62" s="176">
        <v>0</v>
      </c>
      <c r="G62" s="87">
        <v>0</v>
      </c>
      <c r="H62" s="177">
        <v>0</v>
      </c>
      <c r="I62" s="95">
        <v>-0.39233</v>
      </c>
      <c r="J62" s="95">
        <v>-0.0118733165874769</v>
      </c>
      <c r="K62" s="179">
        <f t="shared" si="2"/>
        <v>-0.0118733165874769</v>
      </c>
      <c r="L62" s="88">
        <v>-0.0118733165874769</v>
      </c>
      <c r="M62" s="98"/>
      <c r="N62" s="211">
        <v>0</v>
      </c>
      <c r="O62" s="212">
        <f t="shared" si="3"/>
        <v>0</v>
      </c>
      <c r="P62" s="212">
        <f t="shared" si="4"/>
        <v>0</v>
      </c>
      <c r="Q62" s="212"/>
      <c r="R62" s="214">
        <f t="shared" si="5"/>
        <v>-0.0118733165874769</v>
      </c>
    </row>
    <row r="63" ht="15.6" customHeight="1" spans="1:18">
      <c r="A63" s="97"/>
      <c r="B63" s="90">
        <v>5405030000</v>
      </c>
      <c r="C63" s="91" t="s">
        <v>255</v>
      </c>
      <c r="D63" s="92" t="s">
        <v>256</v>
      </c>
      <c r="E63" s="100">
        <v>0.00024</v>
      </c>
      <c r="F63" s="176">
        <v>4.46927374301676e-6</v>
      </c>
      <c r="G63" s="87">
        <v>0</v>
      </c>
      <c r="H63" s="177">
        <v>0</v>
      </c>
      <c r="I63" s="95">
        <v>-0.08243</v>
      </c>
      <c r="J63" s="95">
        <v>-0.00249462821172412</v>
      </c>
      <c r="K63" s="179">
        <f t="shared" si="2"/>
        <v>-0.00249909748546714</v>
      </c>
      <c r="L63" s="88">
        <v>-0.00249462821172412</v>
      </c>
      <c r="M63" s="98"/>
      <c r="N63" s="211">
        <v>0</v>
      </c>
      <c r="O63" s="212">
        <f t="shared" si="3"/>
        <v>0</v>
      </c>
      <c r="P63" s="212">
        <f t="shared" si="4"/>
        <v>0</v>
      </c>
      <c r="Q63" s="212"/>
      <c r="R63" s="214">
        <f t="shared" si="5"/>
        <v>-0.00249462821172412</v>
      </c>
    </row>
    <row r="64" ht="15.6" customHeight="1" spans="1:18">
      <c r="A64" s="97"/>
      <c r="B64" s="90">
        <v>5601050000</v>
      </c>
      <c r="C64" s="91" t="s">
        <v>257</v>
      </c>
      <c r="D64" s="92" t="s">
        <v>258</v>
      </c>
      <c r="E64" s="100">
        <v>0</v>
      </c>
      <c r="F64" s="176">
        <v>0</v>
      </c>
      <c r="G64" s="87">
        <v>0</v>
      </c>
      <c r="H64" s="177">
        <v>0</v>
      </c>
      <c r="I64" s="95">
        <v>0</v>
      </c>
      <c r="J64" s="95">
        <v>0</v>
      </c>
      <c r="K64" s="179">
        <f t="shared" si="2"/>
        <v>0</v>
      </c>
      <c r="L64" s="88">
        <v>0</v>
      </c>
      <c r="M64" s="98"/>
      <c r="N64" s="211">
        <v>0</v>
      </c>
      <c r="O64" s="212">
        <f t="shared" si="3"/>
        <v>0</v>
      </c>
      <c r="P64" s="212">
        <f t="shared" si="4"/>
        <v>0</v>
      </c>
      <c r="Q64" s="212"/>
      <c r="R64" s="214">
        <f t="shared" si="5"/>
        <v>0</v>
      </c>
    </row>
    <row r="65" ht="15.6" customHeight="1" spans="1:18">
      <c r="A65" s="97"/>
      <c r="B65" s="90">
        <v>5601050100</v>
      </c>
      <c r="C65" s="91" t="s">
        <v>259</v>
      </c>
      <c r="D65" s="92" t="s">
        <v>260</v>
      </c>
      <c r="E65" s="100">
        <v>0</v>
      </c>
      <c r="F65" s="176">
        <v>0</v>
      </c>
      <c r="G65" s="87">
        <v>0</v>
      </c>
      <c r="H65" s="177">
        <v>0</v>
      </c>
      <c r="I65" s="95">
        <v>0.2642</v>
      </c>
      <c r="J65" s="95">
        <v>0.00799564204218745</v>
      </c>
      <c r="K65" s="179">
        <f t="shared" si="2"/>
        <v>0.00799564204218745</v>
      </c>
      <c r="L65" s="88">
        <v>0.00799564204218745</v>
      </c>
      <c r="M65" s="98"/>
      <c r="N65" s="211">
        <v>0</v>
      </c>
      <c r="O65" s="212">
        <f t="shared" si="3"/>
        <v>0</v>
      </c>
      <c r="P65" s="212">
        <f t="shared" si="4"/>
        <v>0</v>
      </c>
      <c r="Q65" s="212"/>
      <c r="R65" s="214">
        <f t="shared" si="5"/>
        <v>0.00799564204218745</v>
      </c>
    </row>
    <row r="66" ht="15.6" customHeight="1" spans="1:18">
      <c r="A66" s="97"/>
      <c r="B66" s="90">
        <v>5102040893</v>
      </c>
      <c r="C66" s="91" t="s">
        <v>261</v>
      </c>
      <c r="D66" s="92" t="s">
        <v>262</v>
      </c>
      <c r="E66" s="100">
        <v>0</v>
      </c>
      <c r="F66" s="176">
        <v>0</v>
      </c>
      <c r="G66" s="87"/>
      <c r="H66" s="177">
        <v>0</v>
      </c>
      <c r="I66" s="95">
        <v>0</v>
      </c>
      <c r="J66" s="95">
        <v>0</v>
      </c>
      <c r="K66" s="179">
        <f t="shared" si="2"/>
        <v>0</v>
      </c>
      <c r="L66" s="88">
        <v>0</v>
      </c>
      <c r="M66" s="98"/>
      <c r="N66" s="211">
        <v>0</v>
      </c>
      <c r="O66" s="212">
        <f t="shared" si="3"/>
        <v>0</v>
      </c>
      <c r="P66" s="212">
        <f t="shared" si="4"/>
        <v>0</v>
      </c>
      <c r="Q66" s="212"/>
      <c r="R66" s="214">
        <f t="shared" si="5"/>
        <v>0</v>
      </c>
    </row>
    <row r="67" ht="15.6" customHeight="1" spans="1:18">
      <c r="A67" s="97"/>
      <c r="B67" s="90">
        <v>5801000041</v>
      </c>
      <c r="C67" s="91" t="s">
        <v>263</v>
      </c>
      <c r="D67" s="92" t="s">
        <v>264</v>
      </c>
      <c r="E67" s="100">
        <v>0</v>
      </c>
      <c r="F67" s="176">
        <v>0</v>
      </c>
      <c r="G67" s="87">
        <v>0</v>
      </c>
      <c r="H67" s="177">
        <v>0</v>
      </c>
      <c r="I67" s="95">
        <v>0</v>
      </c>
      <c r="J67" s="95">
        <v>0</v>
      </c>
      <c r="K67" s="179">
        <f t="shared" si="2"/>
        <v>0</v>
      </c>
      <c r="L67" s="88">
        <v>0</v>
      </c>
      <c r="M67" s="98"/>
      <c r="N67" s="211">
        <v>0</v>
      </c>
      <c r="O67" s="212">
        <f t="shared" si="3"/>
        <v>0</v>
      </c>
      <c r="P67" s="212">
        <f t="shared" si="4"/>
        <v>0</v>
      </c>
      <c r="Q67" s="212"/>
      <c r="R67" s="214">
        <f t="shared" si="5"/>
        <v>0</v>
      </c>
    </row>
    <row r="68" ht="15.6" customHeight="1" spans="1:18">
      <c r="A68" s="97"/>
      <c r="B68" s="90">
        <v>6666010322</v>
      </c>
      <c r="C68" s="91" t="s">
        <v>265</v>
      </c>
      <c r="D68" s="92" t="s">
        <v>266</v>
      </c>
      <c r="E68" s="100">
        <v>1.25877</v>
      </c>
      <c r="F68" s="176">
        <v>0.023440782122905</v>
      </c>
      <c r="G68" s="87">
        <v>1.89522189008653</v>
      </c>
      <c r="H68" s="177">
        <v>0.0515285995129562</v>
      </c>
      <c r="I68" s="95">
        <v>-0.58441</v>
      </c>
      <c r="J68" s="95">
        <v>-0.0176863480918803</v>
      </c>
      <c r="K68" s="179">
        <f t="shared" si="2"/>
        <v>-0.0411271302147853</v>
      </c>
      <c r="L68" s="88">
        <v>-0.0692149476048365</v>
      </c>
      <c r="M68" s="98"/>
      <c r="N68" s="211">
        <v>1.89522189008653</v>
      </c>
      <c r="O68" s="212">
        <f t="shared" si="3"/>
        <v>0.0526450525024036</v>
      </c>
      <c r="P68" s="212">
        <f t="shared" si="4"/>
        <v>0.0526450525024036</v>
      </c>
      <c r="Q68" s="212"/>
      <c r="R68" s="214">
        <f t="shared" si="5"/>
        <v>-0.0703314005942839</v>
      </c>
    </row>
    <row r="69" ht="15.6" customHeight="1" spans="1:18">
      <c r="A69" s="97"/>
      <c r="B69" s="90">
        <v>6666020101</v>
      </c>
      <c r="C69" s="91" t="s">
        <v>267</v>
      </c>
      <c r="D69" s="92" t="s">
        <v>268</v>
      </c>
      <c r="E69" s="100">
        <v>5.07662</v>
      </c>
      <c r="F69" s="176">
        <v>0.0945366852886406</v>
      </c>
      <c r="G69" s="87">
        <v>4.39872646509317</v>
      </c>
      <c r="H69" s="177">
        <v>0.119595608077574</v>
      </c>
      <c r="I69" s="95">
        <v>1.25782</v>
      </c>
      <c r="J69" s="95">
        <v>0.0380661562206821</v>
      </c>
      <c r="K69" s="179">
        <f t="shared" si="2"/>
        <v>-0.0564705290679585</v>
      </c>
      <c r="L69" s="88">
        <v>-0.0815294518568919</v>
      </c>
      <c r="M69" s="98"/>
      <c r="N69" s="211">
        <v>7.46429733281995</v>
      </c>
      <c r="O69" s="212">
        <f t="shared" si="3"/>
        <v>0.207341592578332</v>
      </c>
      <c r="P69" s="212">
        <f t="shared" si="4"/>
        <v>0.207341592578332</v>
      </c>
      <c r="Q69" s="212"/>
      <c r="R69" s="214">
        <f t="shared" si="5"/>
        <v>-0.16927543635765</v>
      </c>
    </row>
    <row r="70" ht="15.6" customHeight="1" spans="1:18">
      <c r="A70" s="97"/>
      <c r="B70" s="90">
        <v>6666020201</v>
      </c>
      <c r="C70" s="91" t="s">
        <v>269</v>
      </c>
      <c r="D70" s="92" t="s">
        <v>270</v>
      </c>
      <c r="E70" s="100">
        <v>0</v>
      </c>
      <c r="F70" s="176">
        <v>0</v>
      </c>
      <c r="G70" s="87">
        <v>2.38945273106235</v>
      </c>
      <c r="H70" s="177">
        <v>0.0649660883921248</v>
      </c>
      <c r="I70" s="95">
        <v>0.18603</v>
      </c>
      <c r="J70" s="95">
        <v>0.00562993674908453</v>
      </c>
      <c r="K70" s="179">
        <f t="shared" si="2"/>
        <v>0.00562993674908453</v>
      </c>
      <c r="L70" s="88">
        <v>-0.0593361516430403</v>
      </c>
      <c r="M70" s="98"/>
      <c r="N70" s="211">
        <v>2.38945273106235</v>
      </c>
      <c r="O70" s="212">
        <f t="shared" si="3"/>
        <v>0.0663736869739542</v>
      </c>
      <c r="P70" s="212">
        <f t="shared" si="4"/>
        <v>0.0663736869739542</v>
      </c>
      <c r="Q70" s="212"/>
      <c r="R70" s="214">
        <f t="shared" si="5"/>
        <v>-0.0607437502248696</v>
      </c>
    </row>
    <row r="71" ht="15.6" customHeight="1" spans="1:18">
      <c r="A71" s="97"/>
      <c r="B71" s="90">
        <v>6666020202</v>
      </c>
      <c r="C71" s="91" t="s">
        <v>271</v>
      </c>
      <c r="D71" s="92" t="s">
        <v>272</v>
      </c>
      <c r="E71" s="100">
        <v>0.0106</v>
      </c>
      <c r="F71" s="176">
        <v>0.000197392923649907</v>
      </c>
      <c r="G71" s="87">
        <v>0</v>
      </c>
      <c r="H71" s="177">
        <v>0</v>
      </c>
      <c r="I71" s="95">
        <v>0.03439</v>
      </c>
      <c r="J71" s="95">
        <v>0.00104076506370487</v>
      </c>
      <c r="K71" s="179">
        <f t="shared" si="2"/>
        <v>0.000843372140054963</v>
      </c>
      <c r="L71" s="88">
        <v>0.00104076506370487</v>
      </c>
      <c r="M71" s="98"/>
      <c r="N71" s="211">
        <v>0</v>
      </c>
      <c r="O71" s="212">
        <f t="shared" si="3"/>
        <v>0</v>
      </c>
      <c r="P71" s="212">
        <f t="shared" si="4"/>
        <v>0</v>
      </c>
      <c r="Q71" s="212"/>
      <c r="R71" s="214">
        <f t="shared" si="5"/>
        <v>0.00104076506370487</v>
      </c>
    </row>
    <row r="72" ht="15.6" customHeight="1" spans="1:18">
      <c r="A72" s="97"/>
      <c r="B72" s="90">
        <v>6666020204</v>
      </c>
      <c r="C72" s="91" t="s">
        <v>273</v>
      </c>
      <c r="D72" s="92" t="s">
        <v>274</v>
      </c>
      <c r="E72" s="100">
        <v>0.05588</v>
      </c>
      <c r="F72" s="176">
        <v>0.00104059590316574</v>
      </c>
      <c r="G72" s="87">
        <v>0</v>
      </c>
      <c r="H72" s="177">
        <v>0</v>
      </c>
      <c r="I72" s="95">
        <v>1.80797</v>
      </c>
      <c r="J72" s="95">
        <v>0.0547156735163272</v>
      </c>
      <c r="K72" s="179">
        <f t="shared" si="2"/>
        <v>0.0536750776131615</v>
      </c>
      <c r="L72" s="88">
        <v>0.0547156735163272</v>
      </c>
      <c r="M72" s="98"/>
      <c r="N72" s="211">
        <v>0</v>
      </c>
      <c r="O72" s="212">
        <f t="shared" si="3"/>
        <v>0</v>
      </c>
      <c r="P72" s="212">
        <f t="shared" si="4"/>
        <v>0</v>
      </c>
      <c r="Q72" s="212"/>
      <c r="R72" s="214">
        <f t="shared" si="5"/>
        <v>0.0547156735163272</v>
      </c>
    </row>
    <row r="73" ht="15.6" customHeight="1" spans="1:18">
      <c r="A73" s="97"/>
      <c r="B73" s="90">
        <v>6666020205</v>
      </c>
      <c r="C73" s="91" t="s">
        <v>275</v>
      </c>
      <c r="D73" s="92" t="s">
        <v>276</v>
      </c>
      <c r="E73" s="100">
        <v>0</v>
      </c>
      <c r="F73" s="176">
        <v>0</v>
      </c>
      <c r="G73" s="87">
        <v>0</v>
      </c>
      <c r="H73" s="177">
        <v>0</v>
      </c>
      <c r="I73" s="95">
        <v>0</v>
      </c>
      <c r="J73" s="95">
        <v>0</v>
      </c>
      <c r="K73" s="179">
        <f t="shared" si="2"/>
        <v>0</v>
      </c>
      <c r="L73" s="88">
        <v>0</v>
      </c>
      <c r="M73" s="98"/>
      <c r="N73" s="211">
        <v>0</v>
      </c>
      <c r="O73" s="212">
        <f t="shared" si="3"/>
        <v>0</v>
      </c>
      <c r="P73" s="212">
        <f t="shared" si="4"/>
        <v>0</v>
      </c>
      <c r="Q73" s="212"/>
      <c r="R73" s="214">
        <f t="shared" si="5"/>
        <v>0</v>
      </c>
    </row>
    <row r="74" ht="15.6" customHeight="1" spans="1:18">
      <c r="A74" s="97"/>
      <c r="B74" s="90">
        <v>6666020301</v>
      </c>
      <c r="C74" s="91" t="s">
        <v>277</v>
      </c>
      <c r="D74" s="92" t="s">
        <v>278</v>
      </c>
      <c r="E74" s="100">
        <v>0.66441</v>
      </c>
      <c r="F74" s="176">
        <v>0.012372625698324</v>
      </c>
      <c r="G74" s="87">
        <v>0.354181027061089</v>
      </c>
      <c r="H74" s="177">
        <v>0.00962971797338469</v>
      </c>
      <c r="I74" s="95">
        <v>0.20424</v>
      </c>
      <c r="J74" s="95">
        <v>0.00618103683079623</v>
      </c>
      <c r="K74" s="179">
        <f t="shared" si="2"/>
        <v>-0.00619158886752777</v>
      </c>
      <c r="L74" s="88">
        <v>-0.00344868114258846</v>
      </c>
      <c r="M74" s="98"/>
      <c r="N74" s="211">
        <v>0.354181027061089</v>
      </c>
      <c r="O74" s="212">
        <f t="shared" si="3"/>
        <v>0.00983836186280803</v>
      </c>
      <c r="P74" s="212">
        <f t="shared" si="4"/>
        <v>0.00983836186280803</v>
      </c>
      <c r="Q74" s="212"/>
      <c r="R74" s="214">
        <f t="shared" si="5"/>
        <v>-0.0036573250320118</v>
      </c>
    </row>
    <row r="75" ht="15.6" customHeight="1" spans="1:18">
      <c r="A75" s="97"/>
      <c r="B75" s="90">
        <v>6666020302</v>
      </c>
      <c r="C75" s="91" t="s">
        <v>279</v>
      </c>
      <c r="D75" s="92" t="s">
        <v>280</v>
      </c>
      <c r="E75" s="100">
        <v>0</v>
      </c>
      <c r="F75" s="176">
        <v>0</v>
      </c>
      <c r="G75" s="87">
        <v>0.0403917838881599</v>
      </c>
      <c r="H75" s="177">
        <v>0.00109819967069494</v>
      </c>
      <c r="I75" s="95">
        <v>0</v>
      </c>
      <c r="J75" s="95">
        <v>0</v>
      </c>
      <c r="K75" s="179">
        <f t="shared" si="2"/>
        <v>0</v>
      </c>
      <c r="L75" s="88">
        <v>-0.00109819967069494</v>
      </c>
      <c r="M75" s="98"/>
      <c r="N75" s="211">
        <v>0.0403917838881599</v>
      </c>
      <c r="O75" s="212">
        <f t="shared" si="3"/>
        <v>0.00112199399689333</v>
      </c>
      <c r="P75" s="212">
        <f t="shared" si="4"/>
        <v>0.00112199399689333</v>
      </c>
      <c r="Q75" s="212"/>
      <c r="R75" s="214">
        <f t="shared" si="5"/>
        <v>-0.00112199399689333</v>
      </c>
    </row>
    <row r="76" ht="15.6" customHeight="1" spans="1:18">
      <c r="A76" s="97"/>
      <c r="B76" s="90" t="s">
        <v>281</v>
      </c>
      <c r="C76" s="91" t="s">
        <v>282</v>
      </c>
      <c r="D76" s="92" t="s">
        <v>283</v>
      </c>
      <c r="E76" s="100"/>
      <c r="F76" s="176">
        <v>0</v>
      </c>
      <c r="G76" s="87"/>
      <c r="H76" s="177">
        <v>0</v>
      </c>
      <c r="I76" s="95">
        <v>0</v>
      </c>
      <c r="J76" s="95">
        <v>0</v>
      </c>
      <c r="K76" s="179">
        <f t="shared" si="2"/>
        <v>0</v>
      </c>
      <c r="L76" s="88">
        <v>0</v>
      </c>
      <c r="M76" s="98"/>
      <c r="N76" s="211">
        <v>0</v>
      </c>
      <c r="O76" s="212">
        <f t="shared" si="3"/>
        <v>0</v>
      </c>
      <c r="P76" s="212">
        <f t="shared" si="4"/>
        <v>0</v>
      </c>
      <c r="Q76" s="212"/>
      <c r="R76" s="214">
        <f t="shared" si="5"/>
        <v>0</v>
      </c>
    </row>
    <row r="77" ht="15.6" customHeight="1" spans="1:18">
      <c r="A77" s="97"/>
      <c r="B77" s="90">
        <v>6666020405</v>
      </c>
      <c r="C77" s="91" t="s">
        <v>284</v>
      </c>
      <c r="D77" s="92" t="s">
        <v>285</v>
      </c>
      <c r="E77" s="100">
        <v>0</v>
      </c>
      <c r="F77" s="176">
        <v>0</v>
      </c>
      <c r="G77" s="87">
        <v>0</v>
      </c>
      <c r="H77" s="177">
        <v>0</v>
      </c>
      <c r="I77" s="95">
        <v>0</v>
      </c>
      <c r="J77" s="95">
        <v>0</v>
      </c>
      <c r="K77" s="179">
        <f t="shared" si="2"/>
        <v>0</v>
      </c>
      <c r="L77" s="88">
        <v>0</v>
      </c>
      <c r="M77" s="98"/>
      <c r="N77" s="211">
        <v>0</v>
      </c>
      <c r="O77" s="212">
        <f t="shared" si="3"/>
        <v>0</v>
      </c>
      <c r="P77" s="212">
        <f t="shared" si="4"/>
        <v>0</v>
      </c>
      <c r="Q77" s="212"/>
      <c r="R77" s="214">
        <f t="shared" si="5"/>
        <v>0</v>
      </c>
    </row>
    <row r="78" ht="15.6" customHeight="1" spans="1:18">
      <c r="A78" s="97"/>
      <c r="B78" s="90">
        <v>6666020495</v>
      </c>
      <c r="C78" s="91" t="s">
        <v>286</v>
      </c>
      <c r="D78" s="92" t="s">
        <v>287</v>
      </c>
      <c r="E78" s="100">
        <v>0.10084</v>
      </c>
      <c r="F78" s="176">
        <v>0.00187783985102421</v>
      </c>
      <c r="G78" s="87">
        <v>0</v>
      </c>
      <c r="H78" s="177">
        <v>0</v>
      </c>
      <c r="I78" s="95">
        <v>1.05546</v>
      </c>
      <c r="J78" s="95">
        <v>0.0319420149502164</v>
      </c>
      <c r="K78" s="179">
        <f t="shared" si="2"/>
        <v>0.0300641750991922</v>
      </c>
      <c r="L78" s="88">
        <v>0.0319420149502164</v>
      </c>
      <c r="M78" s="98"/>
      <c r="N78" s="211">
        <v>0</v>
      </c>
      <c r="O78" s="212">
        <f t="shared" si="3"/>
        <v>0</v>
      </c>
      <c r="P78" s="212">
        <f t="shared" si="4"/>
        <v>0</v>
      </c>
      <c r="Q78" s="212"/>
      <c r="R78" s="214">
        <f t="shared" si="5"/>
        <v>0.0319420149502164</v>
      </c>
    </row>
    <row r="79" ht="15.6" customHeight="1" spans="1:18">
      <c r="A79" s="97"/>
      <c r="B79" s="90">
        <v>6666020504</v>
      </c>
      <c r="C79" s="91" t="s">
        <v>288</v>
      </c>
      <c r="D79" s="92" t="s">
        <v>289</v>
      </c>
      <c r="E79" s="100">
        <v>0.02649</v>
      </c>
      <c r="F79" s="176">
        <v>0.000493296089385475</v>
      </c>
      <c r="G79" s="87">
        <v>0.050143600564586</v>
      </c>
      <c r="H79" s="177">
        <v>0.00136333878642159</v>
      </c>
      <c r="I79" s="95">
        <v>0</v>
      </c>
      <c r="J79" s="95">
        <v>0</v>
      </c>
      <c r="K79" s="179">
        <f t="shared" si="2"/>
        <v>-0.000493296089385475</v>
      </c>
      <c r="L79" s="88">
        <v>-0.00136333878642159</v>
      </c>
      <c r="M79" s="98"/>
      <c r="N79" s="211">
        <v>0.050143600564586</v>
      </c>
      <c r="O79" s="212">
        <f t="shared" si="3"/>
        <v>0.00139287779346072</v>
      </c>
      <c r="P79" s="212">
        <f t="shared" si="4"/>
        <v>0.00139287779346072</v>
      </c>
      <c r="Q79" s="212"/>
      <c r="R79" s="214">
        <f t="shared" si="5"/>
        <v>-0.00139287779346072</v>
      </c>
    </row>
    <row r="80" ht="15.6" customHeight="1" spans="1:18">
      <c r="A80" s="97"/>
      <c r="B80" s="90">
        <v>6666020508</v>
      </c>
      <c r="C80" s="91" t="s">
        <v>290</v>
      </c>
      <c r="D80" s="92" t="s">
        <v>291</v>
      </c>
      <c r="E80" s="100">
        <v>0</v>
      </c>
      <c r="F80" s="176">
        <v>0</v>
      </c>
      <c r="G80" s="87">
        <v>0.410689933795784</v>
      </c>
      <c r="H80" s="177">
        <v>0.0111661210928707</v>
      </c>
      <c r="I80" s="95">
        <v>0.0622</v>
      </c>
      <c r="J80" s="95">
        <v>0.00188239566625306</v>
      </c>
      <c r="K80" s="179">
        <f t="shared" si="2"/>
        <v>0.00188239566625306</v>
      </c>
      <c r="L80" s="88">
        <v>-0.00928372542661764</v>
      </c>
      <c r="M80" s="98"/>
      <c r="N80" s="211">
        <v>0.410689933795784</v>
      </c>
      <c r="O80" s="212">
        <f t="shared" si="3"/>
        <v>0.0114080537165496</v>
      </c>
      <c r="P80" s="212">
        <f t="shared" si="4"/>
        <v>0.0114080537165496</v>
      </c>
      <c r="Q80" s="212"/>
      <c r="R80" s="214">
        <f t="shared" si="5"/>
        <v>-0.0095256580502965</v>
      </c>
    </row>
    <row r="81" ht="15.6" customHeight="1" spans="1:18">
      <c r="A81" s="97"/>
      <c r="B81" s="90">
        <v>6666020602</v>
      </c>
      <c r="C81" s="91" t="s">
        <v>292</v>
      </c>
      <c r="D81" s="92" t="s">
        <v>293</v>
      </c>
      <c r="E81" s="100">
        <v>0</v>
      </c>
      <c r="F81" s="176">
        <v>0</v>
      </c>
      <c r="G81" s="87">
        <v>1.8707570986026</v>
      </c>
      <c r="H81" s="177">
        <v>0.050863433893491</v>
      </c>
      <c r="I81" s="95">
        <v>0.0025</v>
      </c>
      <c r="J81" s="95">
        <v>7.56589898011682e-5</v>
      </c>
      <c r="K81" s="179">
        <f t="shared" si="2"/>
        <v>7.56589898011682e-5</v>
      </c>
      <c r="L81" s="88">
        <v>-0.0507877749036898</v>
      </c>
      <c r="M81" s="98"/>
      <c r="N81" s="211">
        <v>1.8707570986026</v>
      </c>
      <c r="O81" s="212">
        <f t="shared" si="3"/>
        <v>0.0519654749611833</v>
      </c>
      <c r="P81" s="212">
        <f t="shared" si="4"/>
        <v>0.0519654749611833</v>
      </c>
      <c r="Q81" s="212"/>
      <c r="R81" s="214">
        <f t="shared" si="5"/>
        <v>-0.0518898159713822</v>
      </c>
    </row>
    <row r="82" ht="15.6" customHeight="1" spans="1:18">
      <c r="A82" s="97"/>
      <c r="B82" s="90">
        <v>6666020701</v>
      </c>
      <c r="C82" s="91" t="s">
        <v>294</v>
      </c>
      <c r="D82" s="92" t="s">
        <v>295</v>
      </c>
      <c r="E82" s="100">
        <v>0</v>
      </c>
      <c r="F82" s="176">
        <v>0</v>
      </c>
      <c r="G82" s="87">
        <v>0</v>
      </c>
      <c r="H82" s="177">
        <v>0</v>
      </c>
      <c r="I82" s="95">
        <v>0</v>
      </c>
      <c r="J82" s="95">
        <v>0</v>
      </c>
      <c r="K82" s="179">
        <f t="shared" si="2"/>
        <v>0</v>
      </c>
      <c r="L82" s="88">
        <v>0</v>
      </c>
      <c r="M82" s="98"/>
      <c r="N82" s="211">
        <v>0</v>
      </c>
      <c r="O82" s="212">
        <f t="shared" si="3"/>
        <v>0</v>
      </c>
      <c r="P82" s="212">
        <f t="shared" si="4"/>
        <v>0</v>
      </c>
      <c r="Q82" s="212"/>
      <c r="R82" s="214">
        <f t="shared" si="5"/>
        <v>0</v>
      </c>
    </row>
    <row r="83" ht="15.6" customHeight="1" spans="1:18">
      <c r="A83" s="97"/>
      <c r="B83" s="90">
        <v>6666020802</v>
      </c>
      <c r="C83" s="91" t="s">
        <v>296</v>
      </c>
      <c r="D83" s="92" t="s">
        <v>297</v>
      </c>
      <c r="E83" s="100">
        <v>11.03322</v>
      </c>
      <c r="F83" s="176">
        <v>0.205460335195531</v>
      </c>
      <c r="G83" s="87">
        <v>12.783</v>
      </c>
      <c r="H83" s="177">
        <v>0.347553017944535</v>
      </c>
      <c r="I83" s="95">
        <v>14.82192</v>
      </c>
      <c r="J83" s="95">
        <v>0.448564597645492</v>
      </c>
      <c r="K83" s="179">
        <f t="shared" si="2"/>
        <v>0.243104262449961</v>
      </c>
      <c r="L83" s="88">
        <v>0.101011579700957</v>
      </c>
      <c r="M83" s="98"/>
      <c r="N83" s="211">
        <v>12.783</v>
      </c>
      <c r="O83" s="212">
        <f t="shared" si="3"/>
        <v>0.355083333333333</v>
      </c>
      <c r="P83" s="212">
        <f t="shared" si="4"/>
        <v>0.355083333333333</v>
      </c>
      <c r="Q83" s="212"/>
      <c r="R83" s="214">
        <f t="shared" si="5"/>
        <v>0.0934812643121587</v>
      </c>
    </row>
    <row r="84" ht="15.6" customHeight="1" spans="1:18">
      <c r="A84" s="97"/>
      <c r="B84" s="90">
        <v>6666020803</v>
      </c>
      <c r="C84" s="91" t="s">
        <v>298</v>
      </c>
      <c r="D84" s="92" t="s">
        <v>299</v>
      </c>
      <c r="E84" s="100">
        <v>3.58813</v>
      </c>
      <c r="F84" s="176">
        <v>0.0668180633147114</v>
      </c>
      <c r="G84" s="87">
        <v>3.64806208004436</v>
      </c>
      <c r="H84" s="177">
        <v>0.0991860271898956</v>
      </c>
      <c r="I84" s="95">
        <v>2.84186</v>
      </c>
      <c r="J84" s="95">
        <v>0.0860049027025391</v>
      </c>
      <c r="K84" s="179">
        <f t="shared" si="2"/>
        <v>0.0191868393878277</v>
      </c>
      <c r="L84" s="88">
        <v>-0.0131811244873565</v>
      </c>
      <c r="M84" s="98"/>
      <c r="N84" s="211">
        <v>3.64806208004436</v>
      </c>
      <c r="O84" s="212">
        <f t="shared" si="3"/>
        <v>0.10133505777901</v>
      </c>
      <c r="P84" s="212">
        <f t="shared" si="4"/>
        <v>0.10133505777901</v>
      </c>
      <c r="Q84" s="212"/>
      <c r="R84" s="214">
        <f t="shared" si="5"/>
        <v>-0.0153301550764709</v>
      </c>
    </row>
    <row r="85" ht="15.6" customHeight="1" spans="1:18">
      <c r="A85" s="97"/>
      <c r="B85" s="90">
        <v>6666021100</v>
      </c>
      <c r="C85" s="91" t="s">
        <v>300</v>
      </c>
      <c r="D85" s="92" t="s">
        <v>301</v>
      </c>
      <c r="E85" s="100">
        <v>6.37014</v>
      </c>
      <c r="F85" s="176">
        <v>0.118624581005587</v>
      </c>
      <c r="G85" s="87">
        <v>5.51847847212928</v>
      </c>
      <c r="H85" s="177">
        <v>0.150040197719665</v>
      </c>
      <c r="I85" s="95">
        <v>7.32294</v>
      </c>
      <c r="J85" s="95">
        <v>0.221618497109827</v>
      </c>
      <c r="K85" s="179">
        <f t="shared" si="2"/>
        <v>0.10299391610424</v>
      </c>
      <c r="L85" s="88">
        <v>0.0715782993901616</v>
      </c>
      <c r="M85" s="98"/>
      <c r="N85" s="211">
        <v>5.51847847212928</v>
      </c>
      <c r="O85" s="212">
        <f t="shared" si="3"/>
        <v>0.153291068670258</v>
      </c>
      <c r="P85" s="212">
        <f t="shared" si="4"/>
        <v>0.153291068670258</v>
      </c>
      <c r="Q85" s="212"/>
      <c r="R85" s="214">
        <f t="shared" si="5"/>
        <v>0.0683274284395692</v>
      </c>
    </row>
    <row r="86" ht="15.6" customHeight="1" spans="1:18">
      <c r="A86" s="97"/>
      <c r="B86" s="90">
        <v>6666021104</v>
      </c>
      <c r="C86" s="91" t="s">
        <v>302</v>
      </c>
      <c r="D86" s="92" t="s">
        <v>303</v>
      </c>
      <c r="E86" s="100">
        <v>0</v>
      </c>
      <c r="F86" s="176">
        <v>0</v>
      </c>
      <c r="G86" s="87"/>
      <c r="H86" s="177">
        <v>0</v>
      </c>
      <c r="I86" s="95">
        <v>0</v>
      </c>
      <c r="J86" s="95">
        <v>0</v>
      </c>
      <c r="K86" s="179">
        <f t="shared" si="2"/>
        <v>0</v>
      </c>
      <c r="L86" s="88">
        <v>0</v>
      </c>
      <c r="M86" s="98"/>
      <c r="N86" s="211">
        <v>0</v>
      </c>
      <c r="O86" s="212">
        <f t="shared" si="3"/>
        <v>0</v>
      </c>
      <c r="P86" s="212">
        <f t="shared" si="4"/>
        <v>0</v>
      </c>
      <c r="Q86" s="212"/>
      <c r="R86" s="214">
        <f t="shared" si="5"/>
        <v>0</v>
      </c>
    </row>
    <row r="87" ht="15.6" customHeight="1" spans="1:18">
      <c r="A87" s="97"/>
      <c r="B87" s="90">
        <v>6666021902</v>
      </c>
      <c r="C87" s="91" t="s">
        <v>304</v>
      </c>
      <c r="D87" s="92" t="s">
        <v>305</v>
      </c>
      <c r="E87" s="100">
        <v>6.65347</v>
      </c>
      <c r="F87" s="176">
        <v>0.123900744878957</v>
      </c>
      <c r="G87" s="87">
        <v>7.63613861638059</v>
      </c>
      <c r="H87" s="177">
        <v>0.207616601859179</v>
      </c>
      <c r="I87" s="95">
        <v>6.1241</v>
      </c>
      <c r="J87" s="95">
        <v>0.185337287776534</v>
      </c>
      <c r="K87" s="179">
        <f t="shared" si="2"/>
        <v>0.061436542897577</v>
      </c>
      <c r="L87" s="88">
        <v>-0.0222793140826454</v>
      </c>
      <c r="M87" s="98"/>
      <c r="N87" s="211">
        <v>7.63613861638059</v>
      </c>
      <c r="O87" s="212">
        <f t="shared" si="3"/>
        <v>0.212114961566127</v>
      </c>
      <c r="P87" s="212">
        <f t="shared" si="4"/>
        <v>0.212114961566127</v>
      </c>
      <c r="Q87" s="212"/>
      <c r="R87" s="214">
        <f t="shared" si="5"/>
        <v>-0.0267776737895935</v>
      </c>
    </row>
    <row r="88" ht="15.6" customHeight="1" spans="1:18">
      <c r="A88" s="97"/>
      <c r="B88" s="90">
        <v>6666022100</v>
      </c>
      <c r="C88" s="91" t="s">
        <v>306</v>
      </c>
      <c r="D88" s="92" t="s">
        <v>307</v>
      </c>
      <c r="E88" s="100">
        <v>1.32657</v>
      </c>
      <c r="F88" s="176">
        <v>0.0247033519553073</v>
      </c>
      <c r="G88" s="87">
        <v>1.41417288048051</v>
      </c>
      <c r="H88" s="177">
        <v>0.0384495073540106</v>
      </c>
      <c r="I88" s="95">
        <v>1.68529</v>
      </c>
      <c r="J88" s="95">
        <v>0.0510029355688043</v>
      </c>
      <c r="K88" s="179">
        <f t="shared" si="2"/>
        <v>0.026299583613497</v>
      </c>
      <c r="L88" s="88">
        <v>0.0125534282147937</v>
      </c>
      <c r="M88" s="98"/>
      <c r="N88" s="211">
        <v>1.41417288048051</v>
      </c>
      <c r="O88" s="212">
        <f t="shared" si="3"/>
        <v>0.0392825800133475</v>
      </c>
      <c r="P88" s="212">
        <f t="shared" si="4"/>
        <v>0.0392825800133475</v>
      </c>
      <c r="Q88" s="212"/>
      <c r="R88" s="214">
        <f t="shared" si="5"/>
        <v>0.0117203555554568</v>
      </c>
    </row>
    <row r="89" ht="15.6" customHeight="1" spans="1:18">
      <c r="A89" s="97"/>
      <c r="B89" s="90">
        <v>6666022300</v>
      </c>
      <c r="C89" s="91" t="s">
        <v>308</v>
      </c>
      <c r="D89" s="92" t="s">
        <v>309</v>
      </c>
      <c r="E89" s="100">
        <v>0</v>
      </c>
      <c r="F89" s="176">
        <v>0</v>
      </c>
      <c r="G89" s="87">
        <v>0</v>
      </c>
      <c r="H89" s="177">
        <v>0</v>
      </c>
      <c r="I89" s="95">
        <v>0</v>
      </c>
      <c r="J89" s="95">
        <v>0</v>
      </c>
      <c r="K89" s="179">
        <f t="shared" si="2"/>
        <v>0</v>
      </c>
      <c r="L89" s="88">
        <v>0</v>
      </c>
      <c r="M89" s="98"/>
      <c r="N89" s="211">
        <v>0</v>
      </c>
      <c r="O89" s="212">
        <f t="shared" si="3"/>
        <v>0</v>
      </c>
      <c r="P89" s="212">
        <f t="shared" si="4"/>
        <v>0</v>
      </c>
      <c r="Q89" s="212"/>
      <c r="R89" s="214">
        <f t="shared" si="5"/>
        <v>0</v>
      </c>
    </row>
    <row r="90" ht="15.6" customHeight="1" spans="1:18">
      <c r="A90" s="97"/>
      <c r="B90" s="90">
        <v>6666029700</v>
      </c>
      <c r="C90" s="91" t="s">
        <v>310</v>
      </c>
      <c r="D90" s="92" t="s">
        <v>311</v>
      </c>
      <c r="E90" s="100">
        <v>0</v>
      </c>
      <c r="F90" s="176">
        <v>0</v>
      </c>
      <c r="G90" s="87">
        <v>0</v>
      </c>
      <c r="H90" s="177">
        <v>0</v>
      </c>
      <c r="I90" s="95">
        <v>0</v>
      </c>
      <c r="J90" s="95">
        <v>0</v>
      </c>
      <c r="K90" s="179">
        <f t="shared" si="2"/>
        <v>0</v>
      </c>
      <c r="L90" s="88">
        <v>0</v>
      </c>
      <c r="M90" s="98"/>
      <c r="N90" s="211">
        <v>0</v>
      </c>
      <c r="O90" s="212">
        <f t="shared" si="3"/>
        <v>0</v>
      </c>
      <c r="P90" s="212">
        <f t="shared" si="4"/>
        <v>0</v>
      </c>
      <c r="Q90" s="212"/>
      <c r="R90" s="214">
        <f t="shared" si="5"/>
        <v>0</v>
      </c>
    </row>
    <row r="91" ht="15.6" customHeight="1" spans="1:18">
      <c r="A91" s="97"/>
      <c r="B91" s="90">
        <v>6666029900</v>
      </c>
      <c r="C91" s="91" t="s">
        <v>312</v>
      </c>
      <c r="D91" s="92" t="s">
        <v>313</v>
      </c>
      <c r="E91" s="100">
        <v>0</v>
      </c>
      <c r="F91" s="176">
        <v>0</v>
      </c>
      <c r="G91" s="87">
        <v>0</v>
      </c>
      <c r="H91" s="177">
        <v>0</v>
      </c>
      <c r="I91" s="95">
        <v>0</v>
      </c>
      <c r="J91" s="95">
        <v>0</v>
      </c>
      <c r="K91" s="179">
        <f t="shared" si="2"/>
        <v>0</v>
      </c>
      <c r="L91" s="88">
        <v>0</v>
      </c>
      <c r="M91" s="98"/>
      <c r="N91" s="211">
        <v>0</v>
      </c>
      <c r="O91" s="212">
        <f t="shared" si="3"/>
        <v>0</v>
      </c>
      <c r="P91" s="212">
        <f t="shared" si="4"/>
        <v>0</v>
      </c>
      <c r="Q91" s="212"/>
      <c r="R91" s="214">
        <f t="shared" si="5"/>
        <v>0</v>
      </c>
    </row>
    <row r="92" ht="15.6" customHeight="1" spans="1:18">
      <c r="A92" s="97"/>
      <c r="B92" s="90">
        <v>6666029996</v>
      </c>
      <c r="C92" s="91" t="s">
        <v>314</v>
      </c>
      <c r="D92" s="92" t="s">
        <v>287</v>
      </c>
      <c r="E92" s="100">
        <v>0</v>
      </c>
      <c r="F92" s="176">
        <v>0</v>
      </c>
      <c r="G92" s="87"/>
      <c r="H92" s="177">
        <v>0</v>
      </c>
      <c r="I92" s="95">
        <v>0.01927</v>
      </c>
      <c r="J92" s="95">
        <v>0.000583179493387404</v>
      </c>
      <c r="K92" s="179">
        <f t="shared" si="2"/>
        <v>0.000583179493387404</v>
      </c>
      <c r="L92" s="88">
        <v>0.000583179493387404</v>
      </c>
      <c r="M92" s="98"/>
      <c r="N92" s="211">
        <v>0</v>
      </c>
      <c r="O92" s="212">
        <f t="shared" si="3"/>
        <v>0</v>
      </c>
      <c r="P92" s="212">
        <f t="shared" si="4"/>
        <v>0</v>
      </c>
      <c r="Q92" s="212"/>
      <c r="R92" s="214">
        <f t="shared" si="5"/>
        <v>0.000583179493387404</v>
      </c>
    </row>
    <row r="93" ht="15.6" customHeight="1" spans="1:18">
      <c r="A93" s="97"/>
      <c r="B93" s="90">
        <v>6666029997</v>
      </c>
      <c r="C93" s="91" t="s">
        <v>315</v>
      </c>
      <c r="D93" s="92" t="s">
        <v>316</v>
      </c>
      <c r="E93" s="100">
        <v>0</v>
      </c>
      <c r="F93" s="176">
        <v>0</v>
      </c>
      <c r="G93" s="87">
        <v>0.571489565258149</v>
      </c>
      <c r="H93" s="177">
        <v>0.015538052345246</v>
      </c>
      <c r="I93" s="95">
        <v>0</v>
      </c>
      <c r="J93" s="95">
        <v>0</v>
      </c>
      <c r="K93" s="179">
        <f t="shared" si="2"/>
        <v>0</v>
      </c>
      <c r="L93" s="88">
        <v>-0.015538052345246</v>
      </c>
      <c r="M93" s="98"/>
      <c r="N93" s="211">
        <v>0.571489565258149</v>
      </c>
      <c r="O93" s="212">
        <f t="shared" si="3"/>
        <v>0.0158747101460597</v>
      </c>
      <c r="P93" s="212">
        <f t="shared" si="4"/>
        <v>0.0158747101460597</v>
      </c>
      <c r="Q93" s="212"/>
      <c r="R93" s="214">
        <f t="shared" si="5"/>
        <v>-0.0158747101460597</v>
      </c>
    </row>
    <row r="94" ht="15.6" customHeight="1" spans="1:18">
      <c r="A94" s="97"/>
      <c r="B94" s="90">
        <v>6666030702</v>
      </c>
      <c r="C94" s="91" t="s">
        <v>317</v>
      </c>
      <c r="D94" s="92" t="s">
        <v>318</v>
      </c>
      <c r="E94" s="100">
        <v>0</v>
      </c>
      <c r="F94" s="176">
        <v>0</v>
      </c>
      <c r="G94" s="87">
        <v>0</v>
      </c>
      <c r="H94" s="177">
        <v>0</v>
      </c>
      <c r="I94" s="95">
        <v>0</v>
      </c>
      <c r="J94" s="95">
        <v>0</v>
      </c>
      <c r="K94" s="179">
        <f t="shared" si="2"/>
        <v>0</v>
      </c>
      <c r="L94" s="88">
        <v>0</v>
      </c>
      <c r="M94" s="98"/>
      <c r="N94" s="211">
        <v>0</v>
      </c>
      <c r="O94" s="212">
        <f t="shared" si="3"/>
        <v>0</v>
      </c>
      <c r="P94" s="212">
        <f t="shared" si="4"/>
        <v>0</v>
      </c>
      <c r="Q94" s="212"/>
      <c r="R94" s="214">
        <f t="shared" si="5"/>
        <v>0</v>
      </c>
    </row>
    <row r="95" ht="15.6" customHeight="1" spans="1:18">
      <c r="A95" s="97"/>
      <c r="B95" s="90">
        <v>6666031200</v>
      </c>
      <c r="C95" s="91" t="s">
        <v>319</v>
      </c>
      <c r="D95" s="92" t="s">
        <v>320</v>
      </c>
      <c r="E95" s="100">
        <v>0</v>
      </c>
      <c r="F95" s="176">
        <v>0</v>
      </c>
      <c r="G95" s="87">
        <v>0</v>
      </c>
      <c r="H95" s="177">
        <v>0</v>
      </c>
      <c r="I95" s="95">
        <v>0</v>
      </c>
      <c r="J95" s="95">
        <v>0</v>
      </c>
      <c r="K95" s="179">
        <f t="shared" ref="K95:K158" si="6">J95-F95</f>
        <v>0</v>
      </c>
      <c r="L95" s="88">
        <v>0</v>
      </c>
      <c r="M95" s="98"/>
      <c r="N95" s="211">
        <v>0</v>
      </c>
      <c r="O95" s="212">
        <f t="shared" ref="O95:O149" si="7">N95*1000/$O$29</f>
        <v>0</v>
      </c>
      <c r="P95" s="212">
        <f t="shared" ref="P95:P149" si="8">O95</f>
        <v>0</v>
      </c>
      <c r="Q95" s="212"/>
      <c r="R95" s="214">
        <f t="shared" ref="R95:R149" si="9">J95-P95</f>
        <v>0</v>
      </c>
    </row>
    <row r="96" ht="15.6" customHeight="1" spans="1:18">
      <c r="A96" s="97"/>
      <c r="B96" s="90">
        <v>6666050107</v>
      </c>
      <c r="C96" s="91" t="s">
        <v>321</v>
      </c>
      <c r="D96" s="92" t="s">
        <v>322</v>
      </c>
      <c r="E96" s="100">
        <v>0.01125</v>
      </c>
      <c r="F96" s="176">
        <v>0.000209497206703911</v>
      </c>
      <c r="G96" s="87">
        <v>0</v>
      </c>
      <c r="H96" s="177">
        <v>0</v>
      </c>
      <c r="I96" s="95">
        <v>0</v>
      </c>
      <c r="J96" s="95">
        <v>0</v>
      </c>
      <c r="K96" s="179">
        <f t="shared" si="6"/>
        <v>-0.000209497206703911</v>
      </c>
      <c r="L96" s="88">
        <v>0</v>
      </c>
      <c r="M96" s="98"/>
      <c r="N96" s="211">
        <v>0</v>
      </c>
      <c r="O96" s="212">
        <f t="shared" si="7"/>
        <v>0</v>
      </c>
      <c r="P96" s="212">
        <f t="shared" si="8"/>
        <v>0</v>
      </c>
      <c r="Q96" s="212"/>
      <c r="R96" s="214">
        <f t="shared" si="9"/>
        <v>0</v>
      </c>
    </row>
    <row r="97" ht="15.6" customHeight="1" spans="1:18">
      <c r="A97" s="97"/>
      <c r="B97" s="90">
        <v>6666070100</v>
      </c>
      <c r="C97" s="91" t="s">
        <v>323</v>
      </c>
      <c r="D97" s="92" t="s">
        <v>324</v>
      </c>
      <c r="E97" s="100">
        <v>0</v>
      </c>
      <c r="F97" s="176">
        <v>0</v>
      </c>
      <c r="G97" s="87">
        <v>0</v>
      </c>
      <c r="H97" s="177">
        <v>0</v>
      </c>
      <c r="I97" s="95">
        <v>0</v>
      </c>
      <c r="J97" s="95">
        <v>0</v>
      </c>
      <c r="K97" s="179">
        <f t="shared" si="6"/>
        <v>0</v>
      </c>
      <c r="L97" s="88">
        <v>0</v>
      </c>
      <c r="M97" s="98"/>
      <c r="N97" s="211">
        <v>0</v>
      </c>
      <c r="O97" s="212">
        <f t="shared" si="7"/>
        <v>0</v>
      </c>
      <c r="P97" s="212">
        <f t="shared" si="8"/>
        <v>0</v>
      </c>
      <c r="Q97" s="212"/>
      <c r="R97" s="214">
        <f t="shared" si="9"/>
        <v>0</v>
      </c>
    </row>
    <row r="98" ht="15.6" customHeight="1" spans="1:18">
      <c r="A98" s="97"/>
      <c r="B98" s="90">
        <v>6666070300</v>
      </c>
      <c r="C98" s="91" t="s">
        <v>325</v>
      </c>
      <c r="D98" s="92" t="s">
        <v>326</v>
      </c>
      <c r="E98" s="100">
        <v>0</v>
      </c>
      <c r="F98" s="176">
        <v>0</v>
      </c>
      <c r="G98" s="87">
        <v>0</v>
      </c>
      <c r="H98" s="177">
        <v>0</v>
      </c>
      <c r="I98" s="95">
        <v>0</v>
      </c>
      <c r="J98" s="95">
        <v>0</v>
      </c>
      <c r="K98" s="179">
        <f t="shared" si="6"/>
        <v>0</v>
      </c>
      <c r="L98" s="88">
        <v>0</v>
      </c>
      <c r="M98" s="98"/>
      <c r="N98" s="211">
        <v>0</v>
      </c>
      <c r="O98" s="212">
        <f t="shared" si="7"/>
        <v>0</v>
      </c>
      <c r="P98" s="212">
        <f t="shared" si="8"/>
        <v>0</v>
      </c>
      <c r="Q98" s="212"/>
      <c r="R98" s="214">
        <f t="shared" si="9"/>
        <v>0</v>
      </c>
    </row>
    <row r="99" ht="15.6" customHeight="1" spans="1:18">
      <c r="A99" s="97"/>
      <c r="B99" s="90">
        <v>6666070400</v>
      </c>
      <c r="C99" s="91" t="s">
        <v>327</v>
      </c>
      <c r="D99" s="92" t="s">
        <v>328</v>
      </c>
      <c r="E99" s="100">
        <v>3.51618</v>
      </c>
      <c r="F99" s="176">
        <v>0.0654782122905028</v>
      </c>
      <c r="G99" s="87">
        <v>12.2409734040554</v>
      </c>
      <c r="H99" s="177">
        <v>0.332816025123855</v>
      </c>
      <c r="I99" s="95">
        <v>2.44302</v>
      </c>
      <c r="J99" s="95">
        <v>0.0739345701056199</v>
      </c>
      <c r="K99" s="179">
        <f t="shared" si="6"/>
        <v>0.00845635781511711</v>
      </c>
      <c r="L99" s="88">
        <v>-0.258881455018235</v>
      </c>
      <c r="M99" s="98"/>
      <c r="N99" s="211">
        <v>12.2409734040554</v>
      </c>
      <c r="O99" s="212">
        <f t="shared" si="7"/>
        <v>0.340027039001539</v>
      </c>
      <c r="P99" s="212">
        <f t="shared" si="8"/>
        <v>0.340027039001539</v>
      </c>
      <c r="Q99" s="212"/>
      <c r="R99" s="214">
        <f t="shared" si="9"/>
        <v>-0.266092468895919</v>
      </c>
    </row>
    <row r="100" ht="15.6" customHeight="1" spans="1:18">
      <c r="A100" s="97"/>
      <c r="B100" s="90">
        <v>5401050201</v>
      </c>
      <c r="C100" s="91" t="s">
        <v>329</v>
      </c>
      <c r="D100" s="92" t="s">
        <v>330</v>
      </c>
      <c r="E100" s="100">
        <v>0</v>
      </c>
      <c r="F100" s="176">
        <v>0</v>
      </c>
      <c r="G100" s="87"/>
      <c r="H100" s="177">
        <v>0</v>
      </c>
      <c r="I100" s="95">
        <v>0</v>
      </c>
      <c r="J100" s="95">
        <v>0</v>
      </c>
      <c r="K100" s="179">
        <f t="shared" si="6"/>
        <v>0</v>
      </c>
      <c r="L100" s="88">
        <v>0</v>
      </c>
      <c r="M100" s="98"/>
      <c r="N100" s="211">
        <v>0</v>
      </c>
      <c r="O100" s="212">
        <f t="shared" si="7"/>
        <v>0</v>
      </c>
      <c r="P100" s="212">
        <f t="shared" si="8"/>
        <v>0</v>
      </c>
      <c r="Q100" s="212"/>
      <c r="R100" s="214">
        <f t="shared" si="9"/>
        <v>0</v>
      </c>
    </row>
    <row r="101" ht="15.6" customHeight="1" spans="1:18">
      <c r="A101" s="97"/>
      <c r="B101" s="90">
        <v>5401020212</v>
      </c>
      <c r="C101" s="91" t="s">
        <v>331</v>
      </c>
      <c r="D101" s="92" t="s">
        <v>332</v>
      </c>
      <c r="E101" s="100">
        <v>0</v>
      </c>
      <c r="F101" s="176">
        <v>0</v>
      </c>
      <c r="G101" s="87"/>
      <c r="H101" s="177">
        <v>0</v>
      </c>
      <c r="I101" s="95">
        <v>0</v>
      </c>
      <c r="J101" s="95">
        <v>0</v>
      </c>
      <c r="K101" s="179">
        <f t="shared" si="6"/>
        <v>0</v>
      </c>
      <c r="L101" s="88">
        <v>0</v>
      </c>
      <c r="M101" s="98"/>
      <c r="N101" s="211">
        <v>0</v>
      </c>
      <c r="O101" s="212">
        <f t="shared" si="7"/>
        <v>0</v>
      </c>
      <c r="P101" s="212">
        <f t="shared" si="8"/>
        <v>0</v>
      </c>
      <c r="Q101" s="212"/>
      <c r="R101" s="214">
        <f t="shared" si="9"/>
        <v>0</v>
      </c>
    </row>
    <row r="102" ht="15.6" customHeight="1" spans="1:18">
      <c r="A102" s="49"/>
      <c r="B102" s="90">
        <v>6666020801</v>
      </c>
      <c r="C102" s="91" t="s">
        <v>333</v>
      </c>
      <c r="D102" s="92" t="s">
        <v>334</v>
      </c>
      <c r="E102" s="100"/>
      <c r="F102" s="176">
        <v>0</v>
      </c>
      <c r="G102" s="87">
        <v>1.20214702618665</v>
      </c>
      <c r="H102" s="177">
        <v>0.0326848022345473</v>
      </c>
      <c r="I102" s="95">
        <v>0.29748</v>
      </c>
      <c r="J102" s="95">
        <v>0.0090028145144206</v>
      </c>
      <c r="K102" s="179">
        <f t="shared" si="6"/>
        <v>0.0090028145144206</v>
      </c>
      <c r="L102" s="88">
        <v>-0.0236819877201267</v>
      </c>
      <c r="M102" s="98"/>
      <c r="N102" s="211">
        <v>1.20214702618665</v>
      </c>
      <c r="O102" s="212">
        <f t="shared" si="7"/>
        <v>0.0333929729496292</v>
      </c>
      <c r="P102" s="212">
        <f t="shared" si="8"/>
        <v>0.0333929729496292</v>
      </c>
      <c r="Q102" s="212"/>
      <c r="R102" s="214">
        <f t="shared" si="9"/>
        <v>-0.0243901584352086</v>
      </c>
    </row>
    <row r="103" ht="16.2" customHeight="1" spans="1:18">
      <c r="A103" s="89" t="s">
        <v>335</v>
      </c>
      <c r="B103" s="90" t="s">
        <v>204</v>
      </c>
      <c r="C103" s="101" t="s">
        <v>336</v>
      </c>
      <c r="D103" s="102" t="s">
        <v>337</v>
      </c>
      <c r="E103" s="120">
        <v>39.71379</v>
      </c>
      <c r="F103" s="176">
        <v>0.739549162011173</v>
      </c>
      <c r="G103" s="103">
        <v>56.4240265746892</v>
      </c>
      <c r="H103" s="180">
        <v>1.53409533917045</v>
      </c>
      <c r="I103" s="95">
        <v>39.34302</v>
      </c>
      <c r="J103" s="95">
        <v>1.19066125957086</v>
      </c>
      <c r="K103" s="179">
        <f t="shared" si="6"/>
        <v>0.451112097559687</v>
      </c>
      <c r="L103" s="88">
        <v>-0.343434079599588</v>
      </c>
      <c r="M103" s="98"/>
      <c r="N103" s="213">
        <f>SUM(N55:N102)</f>
        <v>60.989597442416</v>
      </c>
      <c r="O103" s="213">
        <f t="shared" si="7"/>
        <v>1.69415548451156</v>
      </c>
      <c r="P103" s="213">
        <f t="shared" si="8"/>
        <v>1.69415548451156</v>
      </c>
      <c r="Q103" s="213">
        <f>I103-N103</f>
        <v>-21.646577442416</v>
      </c>
      <c r="R103" s="215">
        <f t="shared" si="9"/>
        <v>-0.503494224940695</v>
      </c>
    </row>
    <row r="104" ht="15.6" customHeight="1" spans="1:18">
      <c r="A104" s="97"/>
      <c r="B104" s="90">
        <v>6666110203</v>
      </c>
      <c r="C104" s="91" t="s">
        <v>338</v>
      </c>
      <c r="D104" s="92" t="s">
        <v>339</v>
      </c>
      <c r="E104" s="100">
        <v>19.10833</v>
      </c>
      <c r="F104" s="176">
        <v>0.355834823091248</v>
      </c>
      <c r="G104" s="87">
        <v>11.711</v>
      </c>
      <c r="H104" s="177">
        <v>0.318406742794997</v>
      </c>
      <c r="I104" s="95">
        <v>14.04682</v>
      </c>
      <c r="J104" s="95">
        <v>0.425107284447538</v>
      </c>
      <c r="K104" s="179">
        <f t="shared" si="6"/>
        <v>0.06927246135629</v>
      </c>
      <c r="L104" s="88">
        <v>0.106700541652541</v>
      </c>
      <c r="M104" s="98"/>
      <c r="N104" s="211">
        <v>10.72</v>
      </c>
      <c r="O104" s="212">
        <f t="shared" si="7"/>
        <v>0.297777777777778</v>
      </c>
      <c r="P104" s="212">
        <f t="shared" si="8"/>
        <v>0.297777777777778</v>
      </c>
      <c r="Q104" s="212"/>
      <c r="R104" s="214">
        <f t="shared" si="9"/>
        <v>0.12732950666976</v>
      </c>
    </row>
    <row r="105" ht="15.6" customHeight="1" spans="1:18">
      <c r="A105" s="97"/>
      <c r="B105" s="90">
        <v>5102040000</v>
      </c>
      <c r="C105" s="91" t="s">
        <v>340</v>
      </c>
      <c r="D105" s="92" t="s">
        <v>341</v>
      </c>
      <c r="E105" s="100">
        <v>0</v>
      </c>
      <c r="F105" s="176">
        <v>0</v>
      </c>
      <c r="G105" s="87">
        <v>0</v>
      </c>
      <c r="H105" s="177">
        <v>0</v>
      </c>
      <c r="I105" s="95">
        <v>0</v>
      </c>
      <c r="J105" s="95">
        <v>0</v>
      </c>
      <c r="K105" s="179">
        <f t="shared" si="6"/>
        <v>0</v>
      </c>
      <c r="L105" s="88">
        <v>0</v>
      </c>
      <c r="M105" s="98"/>
      <c r="N105" s="211">
        <v>0</v>
      </c>
      <c r="O105" s="212">
        <f t="shared" si="7"/>
        <v>0</v>
      </c>
      <c r="P105" s="212">
        <f t="shared" si="8"/>
        <v>0</v>
      </c>
      <c r="Q105" s="212"/>
      <c r="R105" s="214">
        <f t="shared" si="9"/>
        <v>0</v>
      </c>
    </row>
    <row r="106" ht="15.6" customHeight="1" spans="1:18">
      <c r="A106" s="97"/>
      <c r="B106" s="90">
        <v>6666050307</v>
      </c>
      <c r="C106" s="91" t="s">
        <v>342</v>
      </c>
      <c r="D106" s="92" t="s">
        <v>343</v>
      </c>
      <c r="E106" s="100">
        <v>-2.07812</v>
      </c>
      <c r="F106" s="176">
        <v>-0.0386986964618249</v>
      </c>
      <c r="G106" s="87">
        <v>0</v>
      </c>
      <c r="H106" s="177">
        <v>0</v>
      </c>
      <c r="I106" s="95">
        <v>9.69518</v>
      </c>
      <c r="J106" s="95">
        <v>0.293411009896196</v>
      </c>
      <c r="K106" s="179">
        <f t="shared" si="6"/>
        <v>0.332109706358021</v>
      </c>
      <c r="L106" s="88">
        <v>0.293411009896196</v>
      </c>
      <c r="M106" s="98"/>
      <c r="N106" s="211">
        <v>0</v>
      </c>
      <c r="O106" s="212">
        <f t="shared" si="7"/>
        <v>0</v>
      </c>
      <c r="P106" s="212">
        <f t="shared" si="8"/>
        <v>0</v>
      </c>
      <c r="Q106" s="212"/>
      <c r="R106" s="214">
        <f t="shared" si="9"/>
        <v>0.293411009896196</v>
      </c>
    </row>
    <row r="107" ht="15.6" customHeight="1" spans="1:18">
      <c r="A107" s="49"/>
      <c r="B107" s="90">
        <v>6666050312</v>
      </c>
      <c r="C107" s="91" t="s">
        <v>344</v>
      </c>
      <c r="D107" s="92" t="s">
        <v>345</v>
      </c>
      <c r="E107" s="100">
        <v>0.72656</v>
      </c>
      <c r="F107" s="176">
        <v>0.0135299813780261</v>
      </c>
      <c r="G107" s="87">
        <v>0</v>
      </c>
      <c r="H107" s="177">
        <v>0</v>
      </c>
      <c r="I107" s="95">
        <v>0.36687</v>
      </c>
      <c r="J107" s="95">
        <v>0.0111028054353418</v>
      </c>
      <c r="K107" s="179">
        <f t="shared" si="6"/>
        <v>-0.0024271759426843</v>
      </c>
      <c r="L107" s="88">
        <v>0.0111028054353418</v>
      </c>
      <c r="M107" s="98"/>
      <c r="N107" s="211">
        <v>0</v>
      </c>
      <c r="O107" s="212">
        <f t="shared" si="7"/>
        <v>0</v>
      </c>
      <c r="P107" s="212">
        <f t="shared" si="8"/>
        <v>0</v>
      </c>
      <c r="Q107" s="212"/>
      <c r="R107" s="214">
        <f t="shared" si="9"/>
        <v>0.0111028054353418</v>
      </c>
    </row>
    <row r="108" ht="16.2" customHeight="1" spans="1:18">
      <c r="A108" s="89" t="s">
        <v>153</v>
      </c>
      <c r="B108" s="90" t="s">
        <v>224</v>
      </c>
      <c r="C108" s="101" t="s">
        <v>346</v>
      </c>
      <c r="D108" s="102" t="s">
        <v>347</v>
      </c>
      <c r="E108" s="103">
        <v>17.75677</v>
      </c>
      <c r="F108" s="176">
        <v>0.330666108007449</v>
      </c>
      <c r="G108" s="103">
        <v>11.711</v>
      </c>
      <c r="H108" s="180">
        <v>0.318406742794997</v>
      </c>
      <c r="I108" s="95">
        <v>24.10887</v>
      </c>
      <c r="J108" s="95">
        <v>0.729621099779076</v>
      </c>
      <c r="K108" s="179">
        <f t="shared" si="6"/>
        <v>0.398954991771627</v>
      </c>
      <c r="L108" s="88">
        <v>0.411214356984079</v>
      </c>
      <c r="M108" s="98"/>
      <c r="N108" s="213">
        <f>SUM(N104:N107)</f>
        <v>10.72</v>
      </c>
      <c r="O108" s="213">
        <f t="shared" si="7"/>
        <v>0.297777777777778</v>
      </c>
      <c r="P108" s="213">
        <f t="shared" si="8"/>
        <v>0.297777777777778</v>
      </c>
      <c r="Q108" s="213">
        <f>I108-N108</f>
        <v>13.38887</v>
      </c>
      <c r="R108" s="215">
        <f t="shared" si="9"/>
        <v>0.431843322001298</v>
      </c>
    </row>
    <row r="109" ht="15.6" customHeight="1" spans="1:18">
      <c r="A109" s="49"/>
      <c r="B109" s="90">
        <v>6666100203</v>
      </c>
      <c r="C109" s="91" t="s">
        <v>348</v>
      </c>
      <c r="D109" s="92" t="s">
        <v>349</v>
      </c>
      <c r="E109" s="100">
        <v>2.08333</v>
      </c>
      <c r="F109" s="176">
        <v>0.0387957169459963</v>
      </c>
      <c r="G109" s="87">
        <v>8.44122411542036</v>
      </c>
      <c r="H109" s="177">
        <v>0.229505821517682</v>
      </c>
      <c r="I109" s="95">
        <v>46.022</v>
      </c>
      <c r="J109" s="95">
        <v>1.39279121145174</v>
      </c>
      <c r="K109" s="179">
        <f t="shared" si="6"/>
        <v>1.35399549450574</v>
      </c>
      <c r="L109" s="88">
        <v>1.16328538993406</v>
      </c>
      <c r="M109" s="50">
        <f>K109*$K$29</f>
        <v>44740.0731249533</v>
      </c>
      <c r="N109" s="211">
        <v>8.44122411542036</v>
      </c>
      <c r="O109" s="212">
        <f t="shared" si="7"/>
        <v>0.234478447650566</v>
      </c>
      <c r="P109" s="212">
        <f t="shared" si="8"/>
        <v>0.234478447650566</v>
      </c>
      <c r="Q109" s="212"/>
      <c r="R109" s="214">
        <f t="shared" si="9"/>
        <v>1.15831276380117</v>
      </c>
    </row>
    <row r="110" ht="16.2" customHeight="1" spans="1:18">
      <c r="A110" s="89" t="s">
        <v>161</v>
      </c>
      <c r="B110" s="90" t="s">
        <v>204</v>
      </c>
      <c r="C110" s="101" t="s">
        <v>351</v>
      </c>
      <c r="D110" s="102" t="s">
        <v>352</v>
      </c>
      <c r="E110" s="103">
        <v>2.08333</v>
      </c>
      <c r="F110" s="176">
        <v>0.0387957169459963</v>
      </c>
      <c r="G110" s="103">
        <v>8.44122411542036</v>
      </c>
      <c r="H110" s="180">
        <v>0.229505821517682</v>
      </c>
      <c r="I110" s="95">
        <v>46.022</v>
      </c>
      <c r="J110" s="95">
        <v>1.39279121145174</v>
      </c>
      <c r="K110" s="179">
        <f t="shared" si="6"/>
        <v>1.35399549450574</v>
      </c>
      <c r="L110" s="88">
        <v>1.16328538993406</v>
      </c>
      <c r="M110" s="50">
        <f>K110*$K$29</f>
        <v>44740.0731249533</v>
      </c>
      <c r="N110" s="213">
        <f>N109</f>
        <v>8.44122411542036</v>
      </c>
      <c r="O110" s="213">
        <f t="shared" si="7"/>
        <v>0.234478447650566</v>
      </c>
      <c r="P110" s="213">
        <f t="shared" si="8"/>
        <v>0.234478447650566</v>
      </c>
      <c r="Q110" s="213">
        <f>I110-N110</f>
        <v>37.5807758845796</v>
      </c>
      <c r="R110" s="215">
        <f t="shared" si="9"/>
        <v>1.15831276380117</v>
      </c>
    </row>
    <row r="111" ht="15.6" customHeight="1" spans="1:18">
      <c r="A111" s="49"/>
      <c r="B111" s="90">
        <v>5301070000</v>
      </c>
      <c r="C111" s="91" t="s">
        <v>353</v>
      </c>
      <c r="D111" s="92" t="s">
        <v>354</v>
      </c>
      <c r="E111" s="100">
        <v>-62.47757</v>
      </c>
      <c r="F111" s="176">
        <v>-1.16345567970205</v>
      </c>
      <c r="G111" s="87">
        <v>-36.2076660287627</v>
      </c>
      <c r="H111" s="177">
        <v>-0.984438989362771</v>
      </c>
      <c r="I111" s="95">
        <v>-36.10485</v>
      </c>
      <c r="J111" s="95">
        <v>-1.09266259116908</v>
      </c>
      <c r="K111" s="179">
        <f t="shared" si="6"/>
        <v>0.0707930885329702</v>
      </c>
      <c r="L111" s="88">
        <v>-0.108223601806312</v>
      </c>
      <c r="M111" s="98"/>
      <c r="N111" s="211">
        <v>-31.2855366862594</v>
      </c>
      <c r="O111" s="212">
        <f t="shared" si="7"/>
        <v>-0.869042685729428</v>
      </c>
      <c r="P111" s="212">
        <f t="shared" si="8"/>
        <v>-0.869042685729428</v>
      </c>
      <c r="Q111" s="212"/>
      <c r="R111" s="214">
        <f t="shared" si="9"/>
        <v>-0.223619905439652</v>
      </c>
    </row>
    <row r="112" ht="16.2" customHeight="1" spans="1:18">
      <c r="A112" s="122" t="s">
        <v>355</v>
      </c>
      <c r="B112" s="90" t="s">
        <v>224</v>
      </c>
      <c r="C112" s="101" t="s">
        <v>356</v>
      </c>
      <c r="D112" s="102" t="s">
        <v>357</v>
      </c>
      <c r="E112" s="103">
        <v>-62.47757</v>
      </c>
      <c r="F112" s="176">
        <v>-1.16345567970205</v>
      </c>
      <c r="G112" s="103">
        <v>-36.2076660287627</v>
      </c>
      <c r="H112" s="180">
        <v>-0.984438989362771</v>
      </c>
      <c r="I112" s="95">
        <v>-36.10485</v>
      </c>
      <c r="J112" s="95">
        <v>-1.09266259116908</v>
      </c>
      <c r="K112" s="179">
        <f t="shared" si="6"/>
        <v>0.0707930885329702</v>
      </c>
      <c r="L112" s="88">
        <v>-0.108223601806312</v>
      </c>
      <c r="M112" s="98"/>
      <c r="N112" s="213">
        <f>N111</f>
        <v>-31.2855366862594</v>
      </c>
      <c r="O112" s="213">
        <f t="shared" si="7"/>
        <v>-0.869042685729428</v>
      </c>
      <c r="P112" s="213">
        <f t="shared" si="8"/>
        <v>-0.869042685729428</v>
      </c>
      <c r="Q112" s="213">
        <f>I112-N112</f>
        <v>-4.8193133137406</v>
      </c>
      <c r="R112" s="215">
        <f t="shared" si="9"/>
        <v>-0.223619905439652</v>
      </c>
    </row>
    <row r="113" ht="15.6" customHeight="1" spans="1:18">
      <c r="A113" s="97"/>
      <c r="B113" s="90">
        <v>6666021602</v>
      </c>
      <c r="C113" s="123" t="s">
        <v>358</v>
      </c>
      <c r="D113" s="124" t="s">
        <v>359</v>
      </c>
      <c r="E113" s="100">
        <v>6.00573</v>
      </c>
      <c r="F113" s="176">
        <v>0.111838547486034</v>
      </c>
      <c r="G113" s="87">
        <v>2.43199518535087</v>
      </c>
      <c r="H113" s="177">
        <v>0.0661227619725631</v>
      </c>
      <c r="I113" s="95">
        <v>1.46038</v>
      </c>
      <c r="J113" s="95">
        <v>0.044196350210332</v>
      </c>
      <c r="K113" s="179">
        <f t="shared" si="6"/>
        <v>-0.067642197275702</v>
      </c>
      <c r="L113" s="88">
        <v>-0.0219264117622311</v>
      </c>
      <c r="M113" s="98"/>
      <c r="N113" s="211">
        <v>3.70522084915111</v>
      </c>
      <c r="O113" s="212">
        <f t="shared" si="7"/>
        <v>0.102922801365309</v>
      </c>
      <c r="P113" s="212">
        <f t="shared" si="8"/>
        <v>0.102922801365309</v>
      </c>
      <c r="Q113" s="212"/>
      <c r="R113" s="214">
        <f t="shared" si="9"/>
        <v>-0.0587264511549766</v>
      </c>
    </row>
    <row r="114" ht="15.6" customHeight="1" spans="1:18">
      <c r="A114" s="97"/>
      <c r="B114" s="90">
        <v>6666021603</v>
      </c>
      <c r="C114" s="123" t="s">
        <v>360</v>
      </c>
      <c r="D114" s="124" t="s">
        <v>361</v>
      </c>
      <c r="E114" s="100">
        <v>0.82863</v>
      </c>
      <c r="F114" s="176">
        <v>0.0154307262569832</v>
      </c>
      <c r="G114" s="87">
        <v>0.781885337497215</v>
      </c>
      <c r="H114" s="177">
        <v>0.0212584376698536</v>
      </c>
      <c r="I114" s="95">
        <v>0.257</v>
      </c>
      <c r="J114" s="95">
        <v>0.00777774415156009</v>
      </c>
      <c r="K114" s="179">
        <f t="shared" si="6"/>
        <v>-0.00765298210542311</v>
      </c>
      <c r="L114" s="88">
        <v>-0.0134806935182935</v>
      </c>
      <c r="M114" s="98"/>
      <c r="N114" s="211">
        <v>0.820232673633285</v>
      </c>
      <c r="O114" s="212">
        <f t="shared" si="7"/>
        <v>0.0227842409342579</v>
      </c>
      <c r="P114" s="212">
        <f t="shared" si="8"/>
        <v>0.0227842409342579</v>
      </c>
      <c r="Q114" s="212"/>
      <c r="R114" s="214">
        <f t="shared" si="9"/>
        <v>-0.0150064967826978</v>
      </c>
    </row>
    <row r="115" ht="15.6" customHeight="1" spans="1:18">
      <c r="A115" s="49"/>
      <c r="B115" s="90">
        <v>6666021604</v>
      </c>
      <c r="C115" s="125" t="s">
        <v>362</v>
      </c>
      <c r="D115" s="126" t="s">
        <v>363</v>
      </c>
      <c r="E115" s="100">
        <v>0.69966</v>
      </c>
      <c r="F115" s="176">
        <v>0.0130290502793296</v>
      </c>
      <c r="G115" s="87">
        <v>0.315634583546407</v>
      </c>
      <c r="H115" s="177">
        <v>0.00858169068913559</v>
      </c>
      <c r="I115" s="95">
        <v>4.44632</v>
      </c>
      <c r="J115" s="95">
        <v>0.134561631813092</v>
      </c>
      <c r="K115" s="179">
        <f t="shared" si="6"/>
        <v>0.121532581533762</v>
      </c>
      <c r="L115" s="88">
        <v>0.125979941123956</v>
      </c>
      <c r="M115" s="98"/>
      <c r="N115" s="211">
        <v>0.331114788751644</v>
      </c>
      <c r="O115" s="212">
        <f t="shared" si="7"/>
        <v>0.009197633020879</v>
      </c>
      <c r="P115" s="212">
        <f t="shared" si="8"/>
        <v>0.009197633020879</v>
      </c>
      <c r="Q115" s="212"/>
      <c r="R115" s="214">
        <f t="shared" si="9"/>
        <v>0.125363998792213</v>
      </c>
    </row>
    <row r="116" ht="16.2" customHeight="1" spans="1:18">
      <c r="A116" s="122" t="s">
        <v>364</v>
      </c>
      <c r="B116" s="90" t="s">
        <v>204</v>
      </c>
      <c r="C116" s="101" t="s">
        <v>365</v>
      </c>
      <c r="D116" s="102" t="s">
        <v>366</v>
      </c>
      <c r="E116" s="103">
        <v>7.53402</v>
      </c>
      <c r="F116" s="176">
        <v>0.140298324022346</v>
      </c>
      <c r="G116" s="103">
        <v>3.52951510639449</v>
      </c>
      <c r="H116" s="180">
        <v>0.0959628903315522</v>
      </c>
      <c r="I116" s="95">
        <v>1.46038</v>
      </c>
      <c r="J116" s="95">
        <v>0.044196350210332</v>
      </c>
      <c r="K116" s="179">
        <f t="shared" si="6"/>
        <v>-0.096101973812014</v>
      </c>
      <c r="L116" s="88">
        <v>-0.0517665401212202</v>
      </c>
      <c r="M116" s="98"/>
      <c r="N116" s="213">
        <f>SUM(N113,N115)</f>
        <v>4.03633563790275</v>
      </c>
      <c r="O116" s="213">
        <f t="shared" si="7"/>
        <v>0.112120434386188</v>
      </c>
      <c r="P116" s="213">
        <f t="shared" si="8"/>
        <v>0.112120434386188</v>
      </c>
      <c r="Q116" s="213">
        <f>I116-N116</f>
        <v>-2.57595563790275</v>
      </c>
      <c r="R116" s="215">
        <f t="shared" si="9"/>
        <v>-0.0679240841758556</v>
      </c>
    </row>
    <row r="117" ht="15.6" customHeight="1" spans="1:18">
      <c r="A117" s="97"/>
      <c r="B117" s="90">
        <v>6666021600</v>
      </c>
      <c r="C117" s="91" t="s">
        <v>367</v>
      </c>
      <c r="D117" s="92" t="s">
        <v>368</v>
      </c>
      <c r="E117" s="100">
        <v>34.66258</v>
      </c>
      <c r="F117" s="176">
        <v>0.645485661080074</v>
      </c>
      <c r="G117" s="87">
        <v>21.344342716969</v>
      </c>
      <c r="H117" s="177">
        <v>0.580324706823518</v>
      </c>
      <c r="I117" s="95">
        <v>26.9343</v>
      </c>
      <c r="J117" s="95">
        <v>0.815128771600642</v>
      </c>
      <c r="K117" s="179">
        <f t="shared" si="6"/>
        <v>0.169643110520568</v>
      </c>
      <c r="L117" s="88">
        <v>0.234804064777124</v>
      </c>
      <c r="M117" s="98"/>
      <c r="N117" s="211">
        <v>17.1028806913775</v>
      </c>
      <c r="O117" s="212">
        <f t="shared" si="7"/>
        <v>0.475080019204931</v>
      </c>
      <c r="P117" s="212">
        <f t="shared" si="8"/>
        <v>0.475080019204931</v>
      </c>
      <c r="Q117" s="212"/>
      <c r="R117" s="214">
        <f t="shared" si="9"/>
        <v>0.340048752395711</v>
      </c>
    </row>
    <row r="118" ht="15.6" customHeight="1" spans="1:18">
      <c r="A118" s="49"/>
      <c r="B118" s="90">
        <v>6666021604</v>
      </c>
      <c r="C118" s="91" t="s">
        <v>369</v>
      </c>
      <c r="D118" s="92" t="s">
        <v>370</v>
      </c>
      <c r="E118" s="100">
        <v>0.69966</v>
      </c>
      <c r="F118" s="176">
        <v>0.0130290502793296</v>
      </c>
      <c r="G118" s="87">
        <v>2.67685666789779</v>
      </c>
      <c r="H118" s="177">
        <v>0.0727802247933059</v>
      </c>
      <c r="I118" s="95">
        <v>4.44632</v>
      </c>
      <c r="J118" s="95">
        <v>0.134561631813092</v>
      </c>
      <c r="K118" s="179">
        <f t="shared" si="6"/>
        <v>0.121532581533762</v>
      </c>
      <c r="L118" s="88">
        <v>0.0617814070197862</v>
      </c>
      <c r="M118" s="98"/>
      <c r="N118" s="211">
        <v>2.95061911446745</v>
      </c>
      <c r="O118" s="212">
        <f t="shared" si="7"/>
        <v>0.0819616420685403</v>
      </c>
      <c r="P118" s="212">
        <f t="shared" si="8"/>
        <v>0.0819616420685403</v>
      </c>
      <c r="Q118" s="212"/>
      <c r="R118" s="214">
        <f t="shared" si="9"/>
        <v>0.0525999897445517</v>
      </c>
    </row>
    <row r="119" ht="16.2" customHeight="1" spans="1:18">
      <c r="A119" s="89" t="s">
        <v>146</v>
      </c>
      <c r="B119" s="90" t="s">
        <v>224</v>
      </c>
      <c r="C119" s="101" t="s">
        <v>371</v>
      </c>
      <c r="D119" s="102" t="s">
        <v>372</v>
      </c>
      <c r="E119" s="103">
        <v>35.36224</v>
      </c>
      <c r="F119" s="176">
        <v>0.658514711359404</v>
      </c>
      <c r="G119" s="103">
        <v>24.0211993848668</v>
      </c>
      <c r="H119" s="180">
        <v>0.653104931616824</v>
      </c>
      <c r="I119" s="95">
        <v>31.63762</v>
      </c>
      <c r="J119" s="95">
        <v>0.957468147565294</v>
      </c>
      <c r="K119" s="179">
        <f t="shared" si="6"/>
        <v>0.29895343620589</v>
      </c>
      <c r="L119" s="88">
        <v>0.30436321594847</v>
      </c>
      <c r="M119" s="98"/>
      <c r="N119" s="213">
        <f>SUM(N114,N117:N118)</f>
        <v>20.8737324794782</v>
      </c>
      <c r="O119" s="213">
        <f t="shared" si="7"/>
        <v>0.579825902207729</v>
      </c>
      <c r="P119" s="213">
        <f t="shared" si="8"/>
        <v>0.579825902207729</v>
      </c>
      <c r="Q119" s="213">
        <f>I119-N119</f>
        <v>10.7638875205218</v>
      </c>
      <c r="R119" s="215">
        <f t="shared" si="9"/>
        <v>0.377642245357565</v>
      </c>
    </row>
    <row r="120" ht="15.6" customHeight="1" spans="1:18">
      <c r="A120" s="97"/>
      <c r="B120" s="90">
        <v>5001010206</v>
      </c>
      <c r="C120" s="91" t="s">
        <v>373</v>
      </c>
      <c r="D120" s="92" t="s">
        <v>374</v>
      </c>
      <c r="E120" s="100">
        <v>3.75704</v>
      </c>
      <c r="F120" s="176">
        <v>0.0699635009310987</v>
      </c>
      <c r="G120" s="87">
        <v>3.75911761877119</v>
      </c>
      <c r="H120" s="177">
        <v>0.102205481750168</v>
      </c>
      <c r="I120" s="95">
        <v>3.77828061653841</v>
      </c>
      <c r="J120" s="95">
        <v>0.114344357853052</v>
      </c>
      <c r="K120" s="179">
        <f t="shared" si="6"/>
        <v>0.0443808569219533</v>
      </c>
      <c r="L120" s="88">
        <v>0.0121388761028844</v>
      </c>
      <c r="M120" s="98"/>
      <c r="N120" s="211">
        <v>0</v>
      </c>
      <c r="O120" s="212">
        <f t="shared" si="7"/>
        <v>0</v>
      </c>
      <c r="P120" s="212">
        <f t="shared" si="8"/>
        <v>0</v>
      </c>
      <c r="Q120" s="212"/>
      <c r="R120" s="214">
        <f t="shared" si="9"/>
        <v>0.114344357853052</v>
      </c>
    </row>
    <row r="121" ht="15.6" customHeight="1" spans="1:18">
      <c r="A121" s="97"/>
      <c r="B121" s="90">
        <v>6666010184</v>
      </c>
      <c r="C121" s="91" t="s">
        <v>375</v>
      </c>
      <c r="D121" s="92" t="s">
        <v>376</v>
      </c>
      <c r="E121" s="100">
        <v>-0.04302</v>
      </c>
      <c r="F121" s="176">
        <v>-0.000801117318435754</v>
      </c>
      <c r="G121" s="87">
        <v>-9.39846916577299</v>
      </c>
      <c r="H121" s="177">
        <v>-0.255532059972077</v>
      </c>
      <c r="I121" s="95">
        <v>-1.56492</v>
      </c>
      <c r="J121" s="95">
        <v>-0.0473601065278576</v>
      </c>
      <c r="K121" s="179">
        <f t="shared" si="6"/>
        <v>-0.0465589892094218</v>
      </c>
      <c r="L121" s="88">
        <v>0.208171953444219</v>
      </c>
      <c r="M121" s="98"/>
      <c r="N121" s="211">
        <v>0</v>
      </c>
      <c r="O121" s="212">
        <f t="shared" si="7"/>
        <v>0</v>
      </c>
      <c r="P121" s="212">
        <f t="shared" si="8"/>
        <v>0</v>
      </c>
      <c r="Q121" s="212"/>
      <c r="R121" s="214">
        <f t="shared" si="9"/>
        <v>-0.0473601065278576</v>
      </c>
    </row>
    <row r="122" ht="15.6" customHeight="1" spans="1:18">
      <c r="A122" s="97"/>
      <c r="B122" s="90">
        <v>6666010186</v>
      </c>
      <c r="C122" s="91" t="s">
        <v>377</v>
      </c>
      <c r="D122" s="92" t="s">
        <v>378</v>
      </c>
      <c r="E122" s="100">
        <v>37.71537</v>
      </c>
      <c r="F122" s="176">
        <v>0.702334636871508</v>
      </c>
      <c r="G122" s="87">
        <v>3.75784074994687</v>
      </c>
      <c r="H122" s="177">
        <v>0.102170765360165</v>
      </c>
      <c r="I122" s="95">
        <v>18.0640075845971</v>
      </c>
      <c r="J122" s="95">
        <v>0.546681826244502</v>
      </c>
      <c r="K122" s="179">
        <f t="shared" si="6"/>
        <v>-0.155652810627006</v>
      </c>
      <c r="L122" s="88">
        <v>0.444511060884337</v>
      </c>
      <c r="M122" s="98"/>
      <c r="N122" s="211">
        <v>0</v>
      </c>
      <c r="O122" s="212">
        <f t="shared" si="7"/>
        <v>0</v>
      </c>
      <c r="P122" s="212">
        <f t="shared" si="8"/>
        <v>0</v>
      </c>
      <c r="Q122" s="212"/>
      <c r="R122" s="214">
        <f t="shared" si="9"/>
        <v>0.546681826244502</v>
      </c>
    </row>
    <row r="123" ht="15.6" customHeight="1" spans="1:18">
      <c r="A123" s="97"/>
      <c r="B123" s="90">
        <v>6666010189</v>
      </c>
      <c r="C123" s="91" t="s">
        <v>379</v>
      </c>
      <c r="D123" s="92" t="s">
        <v>380</v>
      </c>
      <c r="E123" s="100">
        <v>0</v>
      </c>
      <c r="F123" s="176">
        <v>0</v>
      </c>
      <c r="G123" s="87">
        <v>0</v>
      </c>
      <c r="H123" s="177">
        <v>0</v>
      </c>
      <c r="I123" s="95">
        <v>2.1359</v>
      </c>
      <c r="J123" s="95">
        <v>0.064640014526526</v>
      </c>
      <c r="K123" s="179">
        <f t="shared" si="6"/>
        <v>0.064640014526526</v>
      </c>
      <c r="L123" s="88">
        <v>0.064640014526526</v>
      </c>
      <c r="M123" s="50"/>
      <c r="N123" s="211">
        <v>0</v>
      </c>
      <c r="O123" s="212">
        <f t="shared" si="7"/>
        <v>0</v>
      </c>
      <c r="P123" s="212">
        <f t="shared" si="8"/>
        <v>0</v>
      </c>
      <c r="Q123" s="212"/>
      <c r="R123" s="214">
        <f t="shared" si="9"/>
        <v>0.064640014526526</v>
      </c>
    </row>
    <row r="124" ht="15.6" customHeight="1" spans="1:18">
      <c r="A124" s="97"/>
      <c r="B124" s="90">
        <v>6666010012</v>
      </c>
      <c r="C124" s="91" t="s">
        <v>382</v>
      </c>
      <c r="D124" s="92" t="s">
        <v>383</v>
      </c>
      <c r="E124" s="100">
        <v>33.28538</v>
      </c>
      <c r="F124" s="176">
        <v>0.61983947858473</v>
      </c>
      <c r="G124" s="87">
        <v>39.0008452947512</v>
      </c>
      <c r="H124" s="177">
        <v>1.060381873158</v>
      </c>
      <c r="I124" s="95">
        <v>34.0408463635679</v>
      </c>
      <c r="J124" s="95">
        <v>1.03019841913773</v>
      </c>
      <c r="K124" s="179">
        <f t="shared" si="6"/>
        <v>0.410358940553</v>
      </c>
      <c r="L124" s="88">
        <v>-0.0301834540202728</v>
      </c>
      <c r="M124" s="98"/>
      <c r="N124" s="211">
        <v>0</v>
      </c>
      <c r="O124" s="212">
        <f t="shared" si="7"/>
        <v>0</v>
      </c>
      <c r="P124" s="212">
        <f t="shared" si="8"/>
        <v>0</v>
      </c>
      <c r="Q124" s="212"/>
      <c r="R124" s="214">
        <f t="shared" si="9"/>
        <v>1.03019841913773</v>
      </c>
    </row>
    <row r="125" ht="15.6" customHeight="1" spans="1:18">
      <c r="A125" s="97"/>
      <c r="B125" s="90">
        <v>6666010226</v>
      </c>
      <c r="C125" s="91" t="s">
        <v>384</v>
      </c>
      <c r="D125" s="92" t="s">
        <v>385</v>
      </c>
      <c r="E125" s="100">
        <v>-2.52969</v>
      </c>
      <c r="F125" s="176">
        <v>-0.0471078212290503</v>
      </c>
      <c r="G125" s="87">
        <v>4.67018812001778</v>
      </c>
      <c r="H125" s="177">
        <v>0.126976294725878</v>
      </c>
      <c r="I125" s="95">
        <v>5.0691</v>
      </c>
      <c r="J125" s="95">
        <v>0.153409194080441</v>
      </c>
      <c r="K125" s="88">
        <f t="shared" si="6"/>
        <v>0.200517015309491</v>
      </c>
      <c r="L125" s="88">
        <v>0.0264328993545627</v>
      </c>
      <c r="M125" s="98"/>
      <c r="N125" s="211">
        <v>0</v>
      </c>
      <c r="O125" s="212">
        <f t="shared" si="7"/>
        <v>0</v>
      </c>
      <c r="P125" s="212">
        <f t="shared" si="8"/>
        <v>0</v>
      </c>
      <c r="Q125" s="212"/>
      <c r="R125" s="214">
        <f t="shared" si="9"/>
        <v>0.153409194080441</v>
      </c>
    </row>
    <row r="126" ht="41.1" customHeight="1" spans="1:18">
      <c r="A126" s="49"/>
      <c r="B126" s="90">
        <v>6666010102</v>
      </c>
      <c r="C126" s="91" t="s">
        <v>386</v>
      </c>
      <c r="D126" s="92" t="s">
        <v>387</v>
      </c>
      <c r="E126" s="100">
        <v>169.11187</v>
      </c>
      <c r="F126" s="176">
        <v>3.14919683426443</v>
      </c>
      <c r="G126" s="87">
        <v>186.695464410818</v>
      </c>
      <c r="H126" s="177">
        <v>5.07600501388847</v>
      </c>
      <c r="I126" s="95">
        <v>186.257400448624</v>
      </c>
      <c r="J126" s="95">
        <v>5.63681870437383</v>
      </c>
      <c r="K126" s="88">
        <f t="shared" si="6"/>
        <v>2.4876218701094</v>
      </c>
      <c r="L126" s="88">
        <v>0.560813690485356</v>
      </c>
      <c r="M126" s="50">
        <f>K126*$K$29</f>
        <v>82198.4894540249</v>
      </c>
      <c r="N126" s="211">
        <v>253.53065539502</v>
      </c>
      <c r="O126" s="212">
        <f t="shared" si="7"/>
        <v>7.04251820541722</v>
      </c>
      <c r="P126" s="212">
        <f t="shared" si="8"/>
        <v>7.04251820541722</v>
      </c>
      <c r="Q126" s="212"/>
      <c r="R126" s="214">
        <f t="shared" si="9"/>
        <v>-1.40569950104339</v>
      </c>
    </row>
    <row r="127" ht="16.2" customHeight="1" spans="1:18">
      <c r="A127" s="89" t="s">
        <v>388</v>
      </c>
      <c r="B127" s="90" t="s">
        <v>389</v>
      </c>
      <c r="C127" s="101" t="s">
        <v>390</v>
      </c>
      <c r="D127" s="102" t="s">
        <v>391</v>
      </c>
      <c r="E127" s="103">
        <v>241.29695</v>
      </c>
      <c r="F127" s="176">
        <v>4.49342551210428</v>
      </c>
      <c r="G127" s="103">
        <v>228.484987028532</v>
      </c>
      <c r="H127" s="180">
        <v>6.2122073689106</v>
      </c>
      <c r="I127" s="95">
        <v>247.780615013328</v>
      </c>
      <c r="J127" s="95">
        <v>7.49873240968822</v>
      </c>
      <c r="K127" s="88">
        <f t="shared" si="6"/>
        <v>3.00530689758394</v>
      </c>
      <c r="L127" s="88">
        <v>1.28652504077762</v>
      </c>
      <c r="M127" s="50">
        <f>K127*$K$29</f>
        <v>99304.3558168661</v>
      </c>
      <c r="N127" s="213">
        <f>SUM(N120:N126)</f>
        <v>253.53065539502</v>
      </c>
      <c r="O127" s="213">
        <f t="shared" si="7"/>
        <v>7.04251820541722</v>
      </c>
      <c r="P127" s="213">
        <f t="shared" si="8"/>
        <v>7.04251820541722</v>
      </c>
      <c r="Q127" s="213">
        <f>I127-N127</f>
        <v>-5.750040381692</v>
      </c>
      <c r="R127" s="215">
        <f t="shared" si="9"/>
        <v>0.456214204270998</v>
      </c>
    </row>
    <row r="128" ht="15.6" customHeight="1" spans="1:18">
      <c r="A128" s="97"/>
      <c r="B128" s="90">
        <v>6666010196</v>
      </c>
      <c r="C128" s="91" t="s">
        <v>392</v>
      </c>
      <c r="D128" s="92" t="s">
        <v>393</v>
      </c>
      <c r="E128" s="100">
        <v>10.63436</v>
      </c>
      <c r="F128" s="176">
        <v>0.198032774674115</v>
      </c>
      <c r="G128" s="87">
        <v>16.8213045469607</v>
      </c>
      <c r="H128" s="177">
        <v>0.457349226399149</v>
      </c>
      <c r="I128" s="95">
        <v>15.51537</v>
      </c>
      <c r="J128" s="95">
        <v>0.46955088823654</v>
      </c>
      <c r="K128" s="88">
        <f t="shared" si="6"/>
        <v>0.271518113562425</v>
      </c>
      <c r="L128" s="88">
        <v>0.0122016618373913</v>
      </c>
      <c r="M128" s="98"/>
      <c r="N128" s="211">
        <v>0</v>
      </c>
      <c r="O128" s="212">
        <f t="shared" si="7"/>
        <v>0</v>
      </c>
      <c r="P128" s="212">
        <f t="shared" si="8"/>
        <v>0</v>
      </c>
      <c r="Q128" s="212"/>
      <c r="R128" s="214">
        <f t="shared" si="9"/>
        <v>0.46955088823654</v>
      </c>
    </row>
    <row r="129" ht="15.6" customHeight="1" spans="1:18">
      <c r="A129" s="97"/>
      <c r="B129" s="90">
        <v>6666010101</v>
      </c>
      <c r="C129" s="91" t="s">
        <v>394</v>
      </c>
      <c r="D129" s="92" t="s">
        <v>395</v>
      </c>
      <c r="E129" s="100">
        <v>65.08041</v>
      </c>
      <c r="F129" s="176">
        <v>1.21192569832402</v>
      </c>
      <c r="G129" s="87">
        <v>95.2942297695408</v>
      </c>
      <c r="H129" s="177">
        <v>2.59092522483798</v>
      </c>
      <c r="I129" s="95">
        <v>102.21272</v>
      </c>
      <c r="J129" s="95">
        <v>3.09332445601186</v>
      </c>
      <c r="K129" s="88">
        <f t="shared" si="6"/>
        <v>1.88139875768784</v>
      </c>
      <c r="L129" s="88">
        <v>0.502399231173883</v>
      </c>
      <c r="M129" s="50">
        <f>K129*$K$29</f>
        <v>62167.0591502793</v>
      </c>
      <c r="N129" s="211">
        <v>113.296396505155</v>
      </c>
      <c r="O129" s="212">
        <f t="shared" si="7"/>
        <v>3.14712212514319</v>
      </c>
      <c r="P129" s="212">
        <f t="shared" si="8"/>
        <v>3.14712212514319</v>
      </c>
      <c r="Q129" s="212"/>
      <c r="R129" s="214">
        <f t="shared" si="9"/>
        <v>-0.0537976691313347</v>
      </c>
    </row>
    <row r="130" ht="15.6" customHeight="1" spans="1:18">
      <c r="A130" s="97"/>
      <c r="B130" s="90">
        <v>6666010199</v>
      </c>
      <c r="C130" s="91" t="s">
        <v>396</v>
      </c>
      <c r="D130" s="92" t="s">
        <v>397</v>
      </c>
      <c r="E130" s="100">
        <v>3.527</v>
      </c>
      <c r="F130" s="176">
        <v>0.0656797020484171</v>
      </c>
      <c r="G130" s="87">
        <v>0</v>
      </c>
      <c r="H130" s="177">
        <v>0</v>
      </c>
      <c r="I130" s="95">
        <v>-12.53495</v>
      </c>
      <c r="J130" s="95">
        <v>-0.379352661683261</v>
      </c>
      <c r="K130" s="88">
        <f t="shared" si="6"/>
        <v>-0.445032363731678</v>
      </c>
      <c r="L130" s="88">
        <v>-0.379352661683261</v>
      </c>
      <c r="M130" s="98"/>
      <c r="N130" s="211">
        <v>0</v>
      </c>
      <c r="O130" s="212">
        <f t="shared" si="7"/>
        <v>0</v>
      </c>
      <c r="P130" s="212">
        <f t="shared" si="8"/>
        <v>0</v>
      </c>
      <c r="Q130" s="212"/>
      <c r="R130" s="214">
        <f t="shared" si="9"/>
        <v>-0.379352661683261</v>
      </c>
    </row>
    <row r="131" ht="15.6" customHeight="1" spans="1:18">
      <c r="A131" s="97"/>
      <c r="B131" s="90">
        <v>6666010185</v>
      </c>
      <c r="C131" s="91" t="s">
        <v>398</v>
      </c>
      <c r="D131" s="92" t="s">
        <v>399</v>
      </c>
      <c r="E131" s="100">
        <v>-0.07295</v>
      </c>
      <c r="F131" s="176">
        <v>-0.0013584729981378</v>
      </c>
      <c r="G131" s="87">
        <v>-4.43893469763256</v>
      </c>
      <c r="H131" s="177">
        <v>-0.120688817227639</v>
      </c>
      <c r="I131" s="95">
        <v>-0.62646</v>
      </c>
      <c r="J131" s="95">
        <v>-0.0189589323003359</v>
      </c>
      <c r="K131" s="88">
        <f t="shared" si="6"/>
        <v>-0.0176004593021981</v>
      </c>
      <c r="L131" s="88">
        <v>0.101729884927303</v>
      </c>
      <c r="M131" s="98"/>
      <c r="N131" s="211">
        <v>0</v>
      </c>
      <c r="O131" s="212">
        <f t="shared" si="7"/>
        <v>0</v>
      </c>
      <c r="P131" s="212">
        <f t="shared" si="8"/>
        <v>0</v>
      </c>
      <c r="Q131" s="212"/>
      <c r="R131" s="214">
        <f t="shared" si="9"/>
        <v>-0.0189589323003359</v>
      </c>
    </row>
    <row r="132" ht="15.6" customHeight="1" spans="1:18">
      <c r="A132" s="97"/>
      <c r="B132" s="90">
        <v>6666010207</v>
      </c>
      <c r="C132" s="91" t="s">
        <v>400</v>
      </c>
      <c r="D132" s="92" t="s">
        <v>401</v>
      </c>
      <c r="E132" s="100">
        <v>0.95134</v>
      </c>
      <c r="F132" s="176">
        <v>0.0177158286778399</v>
      </c>
      <c r="G132" s="87">
        <v>1.6213305587432</v>
      </c>
      <c r="H132" s="177">
        <v>0.0440818531469059</v>
      </c>
      <c r="I132" s="95">
        <v>1.21575</v>
      </c>
      <c r="J132" s="95">
        <v>0.0367929667403081</v>
      </c>
      <c r="K132" s="88">
        <f t="shared" si="6"/>
        <v>0.0190771380624682</v>
      </c>
      <c r="L132" s="88">
        <v>-0.00728888640659781</v>
      </c>
      <c r="M132" s="98"/>
      <c r="N132" s="211">
        <v>0</v>
      </c>
      <c r="O132" s="212">
        <f t="shared" si="7"/>
        <v>0</v>
      </c>
      <c r="P132" s="212">
        <f t="shared" si="8"/>
        <v>0</v>
      </c>
      <c r="Q132" s="212"/>
      <c r="R132" s="214">
        <f t="shared" si="9"/>
        <v>0.0367929667403081</v>
      </c>
    </row>
    <row r="133" ht="15.6" customHeight="1" spans="1:18">
      <c r="A133" s="97"/>
      <c r="B133" s="90">
        <v>5102040406</v>
      </c>
      <c r="C133" s="91" t="s">
        <v>220</v>
      </c>
      <c r="D133" s="92" t="s">
        <v>402</v>
      </c>
      <c r="E133" s="100">
        <v>0</v>
      </c>
      <c r="F133" s="176">
        <v>0</v>
      </c>
      <c r="G133" s="87">
        <v>0</v>
      </c>
      <c r="H133" s="177">
        <v>0</v>
      </c>
      <c r="I133" s="95">
        <v>0</v>
      </c>
      <c r="J133" s="95">
        <v>0</v>
      </c>
      <c r="K133" s="88">
        <f t="shared" si="6"/>
        <v>0</v>
      </c>
      <c r="L133" s="88">
        <v>0</v>
      </c>
      <c r="M133" s="98"/>
      <c r="N133" s="211">
        <v>0</v>
      </c>
      <c r="O133" s="212">
        <f t="shared" si="7"/>
        <v>0</v>
      </c>
      <c r="P133" s="212">
        <f t="shared" si="8"/>
        <v>0</v>
      </c>
      <c r="Q133" s="212"/>
      <c r="R133" s="214">
        <f t="shared" si="9"/>
        <v>0</v>
      </c>
    </row>
    <row r="134" ht="15.6" customHeight="1" spans="1:18">
      <c r="A134" s="49"/>
      <c r="B134" s="90">
        <v>6666010227</v>
      </c>
      <c r="C134" s="91" t="s">
        <v>403</v>
      </c>
      <c r="D134" s="92" t="s">
        <v>404</v>
      </c>
      <c r="E134" s="100">
        <v>1.15876</v>
      </c>
      <c r="F134" s="176">
        <v>0.0215783985102421</v>
      </c>
      <c r="G134" s="87">
        <v>1.46023968755584</v>
      </c>
      <c r="H134" s="177">
        <v>0.0397020034680761</v>
      </c>
      <c r="I134" s="95">
        <v>1.7888</v>
      </c>
      <c r="J134" s="95">
        <v>0.0541355203825319</v>
      </c>
      <c r="K134" s="88">
        <f t="shared" si="6"/>
        <v>0.0325571218722898</v>
      </c>
      <c r="L134" s="88">
        <v>0.0144335169144558</v>
      </c>
      <c r="M134" s="98"/>
      <c r="N134" s="211">
        <v>0</v>
      </c>
      <c r="O134" s="212">
        <f t="shared" si="7"/>
        <v>0</v>
      </c>
      <c r="P134" s="212">
        <f t="shared" si="8"/>
        <v>0</v>
      </c>
      <c r="Q134" s="212"/>
      <c r="R134" s="214">
        <f t="shared" si="9"/>
        <v>0.0541355203825319</v>
      </c>
    </row>
    <row r="135" ht="16.2" customHeight="1" spans="1:18">
      <c r="A135" s="89" t="s">
        <v>405</v>
      </c>
      <c r="B135" s="90" t="s">
        <v>389</v>
      </c>
      <c r="C135" s="101" t="s">
        <v>406</v>
      </c>
      <c r="D135" s="102" t="s">
        <v>407</v>
      </c>
      <c r="E135" s="103">
        <v>81.27892</v>
      </c>
      <c r="F135" s="176">
        <v>1.5135739292365</v>
      </c>
      <c r="G135" s="103">
        <v>110.758169865168</v>
      </c>
      <c r="H135" s="180">
        <v>3.01136949062447</v>
      </c>
      <c r="I135" s="95">
        <v>107.57123</v>
      </c>
      <c r="J135" s="95">
        <v>3.25549223738765</v>
      </c>
      <c r="K135" s="88">
        <f t="shared" si="6"/>
        <v>1.74191830815115</v>
      </c>
      <c r="L135" s="88">
        <v>0.244122746763176</v>
      </c>
      <c r="M135" s="50">
        <f>K135*$K$29</f>
        <v>57558.2066562384</v>
      </c>
      <c r="N135" s="213">
        <f>SUM(N128:N134)</f>
        <v>113.296396505155</v>
      </c>
      <c r="O135" s="213">
        <f t="shared" si="7"/>
        <v>3.14712212514319</v>
      </c>
      <c r="P135" s="213">
        <f t="shared" si="8"/>
        <v>3.14712212514319</v>
      </c>
      <c r="Q135" s="213">
        <f>I135-N135</f>
        <v>-5.725166505155</v>
      </c>
      <c r="R135" s="215">
        <f t="shared" si="9"/>
        <v>0.108370112244455</v>
      </c>
    </row>
    <row r="136" ht="15.6" customHeight="1" spans="1:18">
      <c r="A136" s="97"/>
      <c r="B136" s="90">
        <v>6666010302</v>
      </c>
      <c r="C136" s="91" t="s">
        <v>408</v>
      </c>
      <c r="D136" s="92" t="s">
        <v>409</v>
      </c>
      <c r="E136" s="100">
        <v>5.83353</v>
      </c>
      <c r="F136" s="176">
        <v>0.108631843575419</v>
      </c>
      <c r="G136" s="87">
        <v>4.48870904409109</v>
      </c>
      <c r="H136" s="177">
        <v>0.122042116478822</v>
      </c>
      <c r="I136" s="95">
        <v>-1.00414</v>
      </c>
      <c r="J136" s="95">
        <v>-0.030388887207578</v>
      </c>
      <c r="K136" s="88">
        <f t="shared" si="6"/>
        <v>-0.139020730782997</v>
      </c>
      <c r="L136" s="88">
        <v>-0.1524310036864</v>
      </c>
      <c r="M136" s="98"/>
      <c r="N136" s="211">
        <v>4.48870904409109</v>
      </c>
      <c r="O136" s="212">
        <f t="shared" si="7"/>
        <v>0.124686362335864</v>
      </c>
      <c r="P136" s="212">
        <f t="shared" si="8"/>
        <v>0.124686362335864</v>
      </c>
      <c r="Q136" s="212"/>
      <c r="R136" s="214">
        <f t="shared" si="9"/>
        <v>-0.155075249543442</v>
      </c>
    </row>
    <row r="137" ht="15.6" customHeight="1" spans="1:18">
      <c r="A137" s="97"/>
      <c r="B137" s="90">
        <v>6666010314</v>
      </c>
      <c r="C137" s="91" t="s">
        <v>410</v>
      </c>
      <c r="D137" s="92" t="s">
        <v>411</v>
      </c>
      <c r="E137" s="100">
        <v>13.43668</v>
      </c>
      <c r="F137" s="176">
        <v>0.250217504655493</v>
      </c>
      <c r="G137" s="87">
        <v>4.82724309650556</v>
      </c>
      <c r="H137" s="177">
        <v>0.131246413716845</v>
      </c>
      <c r="I137" s="95">
        <v>6.25963</v>
      </c>
      <c r="J137" s="95">
        <v>0.189438912931635</v>
      </c>
      <c r="K137" s="88">
        <f t="shared" si="6"/>
        <v>-0.060778591723858</v>
      </c>
      <c r="L137" s="88">
        <v>0.0581924992147895</v>
      </c>
      <c r="M137" s="98"/>
      <c r="N137" s="211">
        <v>0</v>
      </c>
      <c r="O137" s="212">
        <f t="shared" si="7"/>
        <v>0</v>
      </c>
      <c r="P137" s="212">
        <f t="shared" si="8"/>
        <v>0</v>
      </c>
      <c r="Q137" s="212"/>
      <c r="R137" s="214">
        <f t="shared" si="9"/>
        <v>0.189438912931635</v>
      </c>
    </row>
    <row r="138" ht="15.6" customHeight="1" spans="1:18">
      <c r="A138" s="97"/>
      <c r="B138" s="90">
        <v>6666010315</v>
      </c>
      <c r="C138" s="91" t="s">
        <v>412</v>
      </c>
      <c r="D138" s="92" t="s">
        <v>413</v>
      </c>
      <c r="E138" s="100"/>
      <c r="F138" s="176">
        <v>0</v>
      </c>
      <c r="G138" s="87">
        <v>10.9588344519195</v>
      </c>
      <c r="H138" s="177">
        <v>0.297956347251754</v>
      </c>
      <c r="I138" s="95">
        <v>4.73636</v>
      </c>
      <c r="J138" s="95">
        <v>0.143339285173864</v>
      </c>
      <c r="K138" s="88">
        <f t="shared" si="6"/>
        <v>0.143339285173864</v>
      </c>
      <c r="L138" s="88">
        <v>-0.15461706207789</v>
      </c>
      <c r="M138" s="98"/>
      <c r="N138" s="211">
        <v>0</v>
      </c>
      <c r="O138" s="212">
        <f t="shared" si="7"/>
        <v>0</v>
      </c>
      <c r="P138" s="212">
        <f t="shared" si="8"/>
        <v>0</v>
      </c>
      <c r="Q138" s="212"/>
      <c r="R138" s="214">
        <f t="shared" si="9"/>
        <v>0.143339285173864</v>
      </c>
    </row>
    <row r="139" ht="15.6" customHeight="1" spans="1:18">
      <c r="A139" s="97"/>
      <c r="B139" s="90">
        <v>6666020401</v>
      </c>
      <c r="C139" s="91" t="s">
        <v>414</v>
      </c>
      <c r="D139" s="92" t="s">
        <v>415</v>
      </c>
      <c r="E139" s="100">
        <v>30.33844</v>
      </c>
      <c r="F139" s="176">
        <v>0.564961638733706</v>
      </c>
      <c r="G139" s="87">
        <v>23.1658364293581</v>
      </c>
      <c r="H139" s="177">
        <v>0.629848733805277</v>
      </c>
      <c r="I139" s="95">
        <v>35.94637</v>
      </c>
      <c r="J139" s="95">
        <v>1.08786641648761</v>
      </c>
      <c r="K139" s="88">
        <f t="shared" si="6"/>
        <v>0.522904777753904</v>
      </c>
      <c r="L139" s="88">
        <v>0.45801768268233</v>
      </c>
      <c r="M139" s="50">
        <f>K139*$K$29</f>
        <v>17278.3425713222</v>
      </c>
      <c r="N139" s="211">
        <v>32.3294136510426</v>
      </c>
      <c r="O139" s="212">
        <f t="shared" si="7"/>
        <v>0.898039268084517</v>
      </c>
      <c r="P139" s="212">
        <f t="shared" si="8"/>
        <v>0.898039268084517</v>
      </c>
      <c r="Q139" s="212"/>
      <c r="R139" s="214">
        <f t="shared" si="9"/>
        <v>0.189827148403093</v>
      </c>
    </row>
    <row r="140" ht="15.6" customHeight="1" spans="1:18">
      <c r="A140" s="97"/>
      <c r="B140" s="90">
        <v>6666020502</v>
      </c>
      <c r="C140" s="91" t="s">
        <v>416</v>
      </c>
      <c r="D140" s="92" t="s">
        <v>417</v>
      </c>
      <c r="E140" s="100">
        <v>31.29072</v>
      </c>
      <c r="F140" s="176">
        <v>0.582694972067039</v>
      </c>
      <c r="G140" s="87">
        <v>21.2696501243889</v>
      </c>
      <c r="H140" s="177">
        <v>0.578293913115522</v>
      </c>
      <c r="I140" s="95">
        <v>35.37475</v>
      </c>
      <c r="J140" s="95">
        <v>1.07056713978755</v>
      </c>
      <c r="K140" s="88">
        <f t="shared" si="6"/>
        <v>0.487872167720511</v>
      </c>
      <c r="L140" s="88">
        <v>0.492273226672027</v>
      </c>
      <c r="M140" s="98"/>
      <c r="N140" s="211">
        <v>27.3121006454751</v>
      </c>
      <c r="O140" s="212">
        <f t="shared" si="7"/>
        <v>0.758669462374308</v>
      </c>
      <c r="P140" s="212">
        <f t="shared" si="8"/>
        <v>0.758669462374308</v>
      </c>
      <c r="Q140" s="212"/>
      <c r="R140" s="214">
        <f t="shared" si="9"/>
        <v>0.311897677413242</v>
      </c>
    </row>
    <row r="141" ht="15.6" customHeight="1" spans="1:18">
      <c r="A141" s="97"/>
      <c r="B141" s="90">
        <v>6666020503</v>
      </c>
      <c r="C141" s="91" t="s">
        <v>418</v>
      </c>
      <c r="D141" s="92" t="s">
        <v>419</v>
      </c>
      <c r="E141" s="100">
        <v>0.35057</v>
      </c>
      <c r="F141" s="176">
        <v>0.00652830540037244</v>
      </c>
      <c r="G141" s="87">
        <v>1.66262179454091</v>
      </c>
      <c r="H141" s="177">
        <v>0.0452045077362945</v>
      </c>
      <c r="I141" s="95">
        <v>0.37705</v>
      </c>
      <c r="J141" s="95">
        <v>0.0114108888418122</v>
      </c>
      <c r="K141" s="88">
        <f t="shared" si="6"/>
        <v>0.00488258344143976</v>
      </c>
      <c r="L141" s="88">
        <v>-0.0337936188944823</v>
      </c>
      <c r="M141" s="98"/>
      <c r="N141" s="211">
        <v>1.66262179454091</v>
      </c>
      <c r="O141" s="212">
        <f t="shared" si="7"/>
        <v>0.0461839387372475</v>
      </c>
      <c r="P141" s="212">
        <f t="shared" si="8"/>
        <v>0.0461839387372475</v>
      </c>
      <c r="Q141" s="212"/>
      <c r="R141" s="214">
        <f t="shared" si="9"/>
        <v>-0.0347730498954353</v>
      </c>
    </row>
    <row r="142" ht="15.6" customHeight="1" spans="1:18">
      <c r="A142" s="97"/>
      <c r="B142" s="90">
        <v>6666021502</v>
      </c>
      <c r="C142" s="91" t="s">
        <v>420</v>
      </c>
      <c r="D142" s="92" t="s">
        <v>421</v>
      </c>
      <c r="E142" s="100">
        <v>4.73112</v>
      </c>
      <c r="F142" s="176">
        <v>0.0881027932960894</v>
      </c>
      <c r="G142" s="87">
        <v>31.3595635168164</v>
      </c>
      <c r="H142" s="177">
        <v>0.852625435476248</v>
      </c>
      <c r="I142" s="95">
        <v>35.2612</v>
      </c>
      <c r="J142" s="95">
        <v>1.06713070847078</v>
      </c>
      <c r="K142" s="88">
        <f t="shared" si="6"/>
        <v>0.979027915174691</v>
      </c>
      <c r="L142" s="88">
        <v>0.214505272994532</v>
      </c>
      <c r="M142" s="50">
        <f>K142*$K$29</f>
        <v>32350.0194011173</v>
      </c>
      <c r="N142" s="211">
        <v>31.3595635168164</v>
      </c>
      <c r="O142" s="212">
        <f t="shared" si="7"/>
        <v>0.871098986578233</v>
      </c>
      <c r="P142" s="212">
        <f t="shared" si="8"/>
        <v>0.871098986578233</v>
      </c>
      <c r="Q142" s="212"/>
      <c r="R142" s="214">
        <f t="shared" si="9"/>
        <v>0.196031721892547</v>
      </c>
    </row>
    <row r="143" ht="15.6" customHeight="1" spans="1:18">
      <c r="A143" s="97"/>
      <c r="B143" s="90">
        <v>6666021503</v>
      </c>
      <c r="C143" s="91" t="s">
        <v>422</v>
      </c>
      <c r="D143" s="92" t="s">
        <v>423</v>
      </c>
      <c r="E143" s="100">
        <v>2.41609</v>
      </c>
      <c r="F143" s="176">
        <v>0.044992364990689</v>
      </c>
      <c r="G143" s="87">
        <v>7.5</v>
      </c>
      <c r="H143" s="177">
        <v>0.203915171288744</v>
      </c>
      <c r="I143" s="95">
        <v>8.25967</v>
      </c>
      <c r="J143" s="95">
        <v>0.249967315316406</v>
      </c>
      <c r="K143" s="179">
        <f t="shared" si="6"/>
        <v>0.204974950325717</v>
      </c>
      <c r="L143" s="88">
        <v>0.0460521440276619</v>
      </c>
      <c r="M143" s="98"/>
      <c r="N143" s="211">
        <v>7.5</v>
      </c>
      <c r="O143" s="212">
        <f t="shared" si="7"/>
        <v>0.208333333333333</v>
      </c>
      <c r="P143" s="212">
        <f t="shared" si="8"/>
        <v>0.208333333333333</v>
      </c>
      <c r="Q143" s="212"/>
      <c r="R143" s="214">
        <f t="shared" si="9"/>
        <v>0.0416339819830727</v>
      </c>
    </row>
    <row r="144" ht="15.6" customHeight="1" spans="1:18">
      <c r="A144" s="97"/>
      <c r="B144" s="90">
        <v>6666021506</v>
      </c>
      <c r="C144" s="91" t="s">
        <v>424</v>
      </c>
      <c r="D144" s="92" t="s">
        <v>425</v>
      </c>
      <c r="E144" s="100">
        <v>29.09008</v>
      </c>
      <c r="F144" s="176">
        <v>0.541714711359404</v>
      </c>
      <c r="G144" s="87">
        <v>43.2309204328519</v>
      </c>
      <c r="H144" s="177">
        <v>1.17539207267134</v>
      </c>
      <c r="I144" s="95">
        <v>40.18558</v>
      </c>
      <c r="J144" s="95">
        <v>1.21616015494961</v>
      </c>
      <c r="K144" s="179">
        <f t="shared" si="6"/>
        <v>0.674445443590206</v>
      </c>
      <c r="L144" s="88">
        <v>0.040768082278271</v>
      </c>
      <c r="M144" s="50">
        <f>K144*$K$29</f>
        <v>22285.7007925512</v>
      </c>
      <c r="N144" s="211">
        <v>43.2309204328519</v>
      </c>
      <c r="O144" s="212">
        <f t="shared" si="7"/>
        <v>1.20085890091255</v>
      </c>
      <c r="P144" s="212">
        <f t="shared" si="8"/>
        <v>1.20085890091255</v>
      </c>
      <c r="Q144" s="212"/>
      <c r="R144" s="214">
        <f t="shared" si="9"/>
        <v>0.015301254037057</v>
      </c>
    </row>
    <row r="145" ht="15.6" customHeight="1" spans="1:18">
      <c r="A145" s="97"/>
      <c r="B145" s="90">
        <v>6666030300</v>
      </c>
      <c r="C145" s="91" t="s">
        <v>426</v>
      </c>
      <c r="D145" s="92" t="s">
        <v>427</v>
      </c>
      <c r="E145" s="100">
        <v>4.13298</v>
      </c>
      <c r="F145" s="176">
        <v>0.0769642458100559</v>
      </c>
      <c r="G145" s="87">
        <v>6.6212</v>
      </c>
      <c r="H145" s="177">
        <v>0.180021750951604</v>
      </c>
      <c r="I145" s="95">
        <v>1.80253</v>
      </c>
      <c r="J145" s="95">
        <v>0.0545510395545199</v>
      </c>
      <c r="K145" s="179">
        <f t="shared" si="6"/>
        <v>-0.022413206255536</v>
      </c>
      <c r="L145" s="88">
        <v>-0.125470711397084</v>
      </c>
      <c r="M145" s="98"/>
      <c r="N145" s="211">
        <v>6.6212</v>
      </c>
      <c r="O145" s="212">
        <f t="shared" si="7"/>
        <v>0.183922222222222</v>
      </c>
      <c r="P145" s="212">
        <f t="shared" si="8"/>
        <v>0.183922222222222</v>
      </c>
      <c r="Q145" s="212"/>
      <c r="R145" s="214">
        <f t="shared" si="9"/>
        <v>-0.129371182667702</v>
      </c>
    </row>
    <row r="146" ht="18.9" customHeight="1" spans="1:18">
      <c r="A146" s="97"/>
      <c r="B146" s="90">
        <v>6666091600</v>
      </c>
      <c r="C146" s="91" t="s">
        <v>428</v>
      </c>
      <c r="D146" s="92" t="s">
        <v>429</v>
      </c>
      <c r="E146" s="100">
        <v>0.52427</v>
      </c>
      <c r="F146" s="176">
        <v>0.00976294227188082</v>
      </c>
      <c r="G146" s="87">
        <v>0.625495437357676</v>
      </c>
      <c r="H146" s="177">
        <v>0.0170064012332158</v>
      </c>
      <c r="I146" s="95">
        <v>0.00073</v>
      </c>
      <c r="J146" s="95">
        <v>2.20924250219411e-5</v>
      </c>
      <c r="K146" s="179">
        <f t="shared" si="6"/>
        <v>-0.00974084984685888</v>
      </c>
      <c r="L146" s="88">
        <v>-0.0169843088081939</v>
      </c>
      <c r="M146" s="98"/>
      <c r="N146" s="211">
        <v>0.625495437357676</v>
      </c>
      <c r="O146" s="212">
        <f t="shared" si="7"/>
        <v>0.0173748732599354</v>
      </c>
      <c r="P146" s="212">
        <f t="shared" si="8"/>
        <v>0.0173748732599354</v>
      </c>
      <c r="Q146" s="212"/>
      <c r="R146" s="214">
        <f t="shared" si="9"/>
        <v>-0.0173527808349135</v>
      </c>
    </row>
    <row r="147" ht="15.6" customHeight="1" spans="1:18">
      <c r="A147" s="97"/>
      <c r="B147" s="90">
        <v>6666021500</v>
      </c>
      <c r="C147" s="130" t="s">
        <v>549</v>
      </c>
      <c r="D147" s="130" t="s">
        <v>549</v>
      </c>
      <c r="E147" s="100">
        <v>12.70395</v>
      </c>
      <c r="F147" s="176">
        <v>0.236572625698324</v>
      </c>
      <c r="G147" s="87"/>
      <c r="H147" s="177">
        <v>0</v>
      </c>
      <c r="I147" s="95">
        <v>0</v>
      </c>
      <c r="J147" s="95">
        <v>0</v>
      </c>
      <c r="K147" s="182">
        <f t="shared" si="6"/>
        <v>-0.236572625698324</v>
      </c>
      <c r="L147" s="88">
        <v>0</v>
      </c>
      <c r="M147" s="98"/>
      <c r="N147" s="211">
        <v>11</v>
      </c>
      <c r="O147" s="212">
        <f t="shared" si="7"/>
        <v>0.305555555555556</v>
      </c>
      <c r="P147" s="212">
        <f t="shared" si="8"/>
        <v>0.305555555555556</v>
      </c>
      <c r="Q147" s="212"/>
      <c r="R147" s="214">
        <f t="shared" si="9"/>
        <v>-0.305555555555556</v>
      </c>
    </row>
    <row r="148" ht="16.2" customHeight="1" spans="1:18">
      <c r="A148" s="49"/>
      <c r="B148" s="90" t="s">
        <v>389</v>
      </c>
      <c r="C148" s="101">
        <v>4</v>
      </c>
      <c r="D148" s="102" t="s">
        <v>430</v>
      </c>
      <c r="E148" s="103">
        <v>134.84843</v>
      </c>
      <c r="F148" s="176">
        <v>2.51114394785847</v>
      </c>
      <c r="G148" s="103">
        <v>155.71007432783</v>
      </c>
      <c r="H148" s="180">
        <v>4.23355286372567</v>
      </c>
      <c r="I148" s="95">
        <v>167.19973</v>
      </c>
      <c r="J148" s="95">
        <v>5.06006506673123</v>
      </c>
      <c r="K148" s="182">
        <f t="shared" si="6"/>
        <v>2.54892111887276</v>
      </c>
      <c r="L148" s="88">
        <v>0.82651220300556</v>
      </c>
      <c r="M148" s="50">
        <f>K148*$K$29</f>
        <v>84224.0005309126</v>
      </c>
      <c r="N148" s="213">
        <f>SUM(N136:N147)</f>
        <v>166.130024522176</v>
      </c>
      <c r="O148" s="213">
        <f t="shared" si="7"/>
        <v>4.61472290339377</v>
      </c>
      <c r="P148" s="213">
        <f t="shared" si="8"/>
        <v>4.61472290339377</v>
      </c>
      <c r="Q148" s="213">
        <f>I148-N148</f>
        <v>1.06970547782433</v>
      </c>
      <c r="R148" s="215">
        <f t="shared" si="9"/>
        <v>0.445342163337462</v>
      </c>
    </row>
    <row r="149" ht="16.2" customHeight="1" spans="1:18">
      <c r="A149" s="216"/>
      <c r="B149" s="186"/>
      <c r="C149" s="186"/>
      <c r="D149" s="187"/>
      <c r="E149" s="188">
        <v>1667.9605865474</v>
      </c>
      <c r="F149" s="189">
        <v>31.0607185576797</v>
      </c>
      <c r="G149" s="188">
        <v>1736.38086551247</v>
      </c>
      <c r="H149" s="190">
        <v>47.2099202151297</v>
      </c>
      <c r="I149" s="188">
        <v>1557.06671</v>
      </c>
      <c r="J149" s="191">
        <v>47.1224377326514</v>
      </c>
      <c r="K149" s="188">
        <f t="shared" si="6"/>
        <v>16.0617191749717</v>
      </c>
      <c r="L149" s="192">
        <v>-0.0874824824783005</v>
      </c>
      <c r="M149" s="98"/>
      <c r="N149" s="217">
        <f>SUM(N40,N49,N54,N103,N108,N110,N112,N116,N119,N127,N135,N148)</f>
        <v>1500.58318988971</v>
      </c>
      <c r="O149" s="217">
        <f t="shared" si="7"/>
        <v>41.6828663858252</v>
      </c>
      <c r="P149" s="217">
        <f t="shared" si="8"/>
        <v>41.6828663858252</v>
      </c>
      <c r="Q149" s="217"/>
      <c r="R149" s="218">
        <f t="shared" si="9"/>
        <v>5.43957134682618</v>
      </c>
    </row>
    <row r="150" ht="15.6" customHeight="1" spans="1:18">
      <c r="A150" s="98"/>
      <c r="B150" s="98"/>
      <c r="C150" s="98"/>
      <c r="D150" s="136"/>
      <c r="E150" s="98"/>
      <c r="F150" s="94"/>
      <c r="G150" s="98"/>
      <c r="H150" s="88"/>
      <c r="I150" s="138"/>
      <c r="J150" s="138"/>
      <c r="K150" s="88">
        <f t="shared" si="6"/>
        <v>0</v>
      </c>
      <c r="L150" s="88"/>
      <c r="M150" s="98"/>
      <c r="N150" s="212"/>
      <c r="O150" s="212"/>
      <c r="P150" s="212"/>
      <c r="Q150" s="212"/>
      <c r="R150" s="214"/>
    </row>
    <row r="151" ht="15.6" customHeight="1" spans="1:18">
      <c r="A151" s="139" t="s">
        <v>122</v>
      </c>
      <c r="B151" s="90">
        <v>6666110110</v>
      </c>
      <c r="C151" s="91" t="s">
        <v>192</v>
      </c>
      <c r="D151" s="92" t="s">
        <v>432</v>
      </c>
      <c r="E151" s="140">
        <v>0.05996</v>
      </c>
      <c r="F151" s="94">
        <v>0.00111657355679702</v>
      </c>
      <c r="G151" s="141"/>
      <c r="H151" s="88">
        <v>0</v>
      </c>
      <c r="I151" s="143">
        <v>0.10326</v>
      </c>
      <c r="J151" s="143">
        <v>0.00312501891474745</v>
      </c>
      <c r="K151" s="88">
        <f t="shared" si="6"/>
        <v>0.00200844535795043</v>
      </c>
      <c r="L151" s="88">
        <v>0.00312501891474745</v>
      </c>
      <c r="M151" s="98"/>
      <c r="N151" s="211">
        <v>0</v>
      </c>
      <c r="O151" s="212">
        <f t="shared" ref="O151:O214" si="10">N151*1000/$O$29</f>
        <v>0</v>
      </c>
      <c r="P151" s="212">
        <f t="shared" ref="P151:P214" si="11">O151</f>
        <v>0</v>
      </c>
      <c r="Q151" s="212"/>
      <c r="R151" s="214">
        <f t="shared" ref="R151:R214" si="12">J151-P151</f>
        <v>0.00312501891474745</v>
      </c>
    </row>
    <row r="152" ht="15.6" customHeight="1" spans="1:18">
      <c r="A152" s="97"/>
      <c r="B152" s="90">
        <v>6666110112</v>
      </c>
      <c r="C152" s="91" t="s">
        <v>194</v>
      </c>
      <c r="D152" s="92" t="s">
        <v>433</v>
      </c>
      <c r="E152" s="140">
        <v>0.07056</v>
      </c>
      <c r="F152" s="94">
        <v>0.00131396648044693</v>
      </c>
      <c r="G152" s="144">
        <v>0.279895145295638</v>
      </c>
      <c r="H152" s="88">
        <v>0.00760998219944638</v>
      </c>
      <c r="I152" s="143">
        <v>0.05078</v>
      </c>
      <c r="J152" s="143">
        <v>0.00153678540084133</v>
      </c>
      <c r="K152" s="88">
        <f t="shared" si="6"/>
        <v>0.0002228189203944</v>
      </c>
      <c r="L152" s="88">
        <v>-0.00607319679860505</v>
      </c>
      <c r="M152" s="98"/>
      <c r="N152" s="211">
        <v>0</v>
      </c>
      <c r="O152" s="212">
        <f t="shared" si="10"/>
        <v>0</v>
      </c>
      <c r="P152" s="212">
        <f t="shared" si="11"/>
        <v>0</v>
      </c>
      <c r="Q152" s="212"/>
      <c r="R152" s="214">
        <f t="shared" si="12"/>
        <v>0.00153678540084133</v>
      </c>
    </row>
    <row r="153" ht="15.6" customHeight="1" spans="1:18">
      <c r="A153" s="97"/>
      <c r="B153" s="90">
        <v>6666110207</v>
      </c>
      <c r="C153" s="91" t="s">
        <v>198</v>
      </c>
      <c r="D153" s="92" t="s">
        <v>434</v>
      </c>
      <c r="E153" s="140">
        <v>0.00116</v>
      </c>
      <c r="F153" s="94">
        <v>2.16014897579143e-5</v>
      </c>
      <c r="G153" s="87"/>
      <c r="H153" s="88">
        <v>0</v>
      </c>
      <c r="I153" s="143">
        <v>4e-5</v>
      </c>
      <c r="J153" s="143">
        <v>1.21054383681869e-6</v>
      </c>
      <c r="K153" s="88">
        <f t="shared" si="6"/>
        <v>-2.03909459210956e-5</v>
      </c>
      <c r="L153" s="88">
        <v>1.21054383681869e-6</v>
      </c>
      <c r="M153" s="98"/>
      <c r="N153" s="211">
        <v>0</v>
      </c>
      <c r="O153" s="212">
        <f t="shared" si="10"/>
        <v>0</v>
      </c>
      <c r="P153" s="212">
        <f t="shared" si="11"/>
        <v>0</v>
      </c>
      <c r="Q153" s="212"/>
      <c r="R153" s="214">
        <f t="shared" si="12"/>
        <v>1.21054383681869e-6</v>
      </c>
    </row>
    <row r="154" ht="15.6" customHeight="1" spans="1:18">
      <c r="A154" s="97"/>
      <c r="B154" s="90">
        <v>6666110506</v>
      </c>
      <c r="C154" s="91" t="s">
        <v>200</v>
      </c>
      <c r="D154" s="92" t="s">
        <v>435</v>
      </c>
      <c r="E154" s="140">
        <v>0.06397</v>
      </c>
      <c r="F154" s="94">
        <v>0.00119124767225326</v>
      </c>
      <c r="G154" s="87"/>
      <c r="H154" s="88">
        <v>0</v>
      </c>
      <c r="I154" s="143">
        <v>0.10194</v>
      </c>
      <c r="J154" s="143">
        <v>0.00308507096813243</v>
      </c>
      <c r="K154" s="88">
        <f t="shared" si="6"/>
        <v>0.00189382329587917</v>
      </c>
      <c r="L154" s="88">
        <v>0.00308507096813243</v>
      </c>
      <c r="M154" s="98"/>
      <c r="N154" s="211">
        <v>0</v>
      </c>
      <c r="O154" s="212">
        <f t="shared" si="10"/>
        <v>0</v>
      </c>
      <c r="P154" s="212">
        <f t="shared" si="11"/>
        <v>0</v>
      </c>
      <c r="Q154" s="212"/>
      <c r="R154" s="214">
        <f t="shared" si="12"/>
        <v>0.00308507096813243</v>
      </c>
    </row>
    <row r="155" ht="16.2" customHeight="1" spans="1:18">
      <c r="A155" s="49"/>
      <c r="B155" s="90" t="s">
        <v>436</v>
      </c>
      <c r="C155" s="101" t="s">
        <v>205</v>
      </c>
      <c r="D155" s="102" t="s">
        <v>437</v>
      </c>
      <c r="E155" s="146">
        <v>0.19565</v>
      </c>
      <c r="F155" s="94">
        <v>0.00364338919925512</v>
      </c>
      <c r="G155" s="103">
        <v>0.279895145295638</v>
      </c>
      <c r="H155" s="88">
        <v>0.00760998219944638</v>
      </c>
      <c r="I155" s="143">
        <v>0.25602</v>
      </c>
      <c r="J155" s="143">
        <v>0.00774808582755803</v>
      </c>
      <c r="K155" s="88">
        <f t="shared" si="6"/>
        <v>0.00410469662830291</v>
      </c>
      <c r="L155" s="88">
        <v>0.000138103628111652</v>
      </c>
      <c r="M155" s="98"/>
      <c r="N155" s="213">
        <f>SUM(N151:N154)</f>
        <v>0</v>
      </c>
      <c r="O155" s="213">
        <f t="shared" si="10"/>
        <v>0</v>
      </c>
      <c r="P155" s="213">
        <f t="shared" si="11"/>
        <v>0</v>
      </c>
      <c r="Q155" s="213"/>
      <c r="R155" s="215">
        <f t="shared" si="12"/>
        <v>0.00774808582755803</v>
      </c>
    </row>
    <row r="156" ht="15.6" customHeight="1" spans="1:18">
      <c r="A156" s="139" t="s">
        <v>144</v>
      </c>
      <c r="B156" s="90">
        <v>6666010380</v>
      </c>
      <c r="C156" s="91" t="s">
        <v>209</v>
      </c>
      <c r="D156" s="92" t="s">
        <v>438</v>
      </c>
      <c r="E156" s="146"/>
      <c r="F156" s="94">
        <v>0</v>
      </c>
      <c r="G156" s="87"/>
      <c r="H156" s="88">
        <v>0</v>
      </c>
      <c r="I156" s="143">
        <v>0</v>
      </c>
      <c r="J156" s="143">
        <v>0</v>
      </c>
      <c r="K156" s="88">
        <f t="shared" si="6"/>
        <v>0</v>
      </c>
      <c r="L156" s="88">
        <v>0</v>
      </c>
      <c r="M156" s="98"/>
      <c r="N156" s="211">
        <v>0</v>
      </c>
      <c r="O156" s="212">
        <f t="shared" si="10"/>
        <v>0</v>
      </c>
      <c r="P156" s="212">
        <f t="shared" si="11"/>
        <v>0</v>
      </c>
      <c r="Q156" s="212"/>
      <c r="R156" s="214">
        <f t="shared" si="12"/>
        <v>0</v>
      </c>
    </row>
    <row r="157" ht="15.6" customHeight="1" spans="1:18">
      <c r="A157" s="97"/>
      <c r="B157" s="90">
        <v>5102040406</v>
      </c>
      <c r="C157" s="91" t="s">
        <v>439</v>
      </c>
      <c r="D157" s="92" t="s">
        <v>440</v>
      </c>
      <c r="E157" s="140"/>
      <c r="F157" s="94">
        <v>0</v>
      </c>
      <c r="G157" s="87"/>
      <c r="H157" s="88">
        <v>0</v>
      </c>
      <c r="I157" s="143">
        <v>-3.21366</v>
      </c>
      <c r="J157" s="143">
        <v>-0.0972569076657688</v>
      </c>
      <c r="K157" s="88">
        <f t="shared" si="6"/>
        <v>-0.0972569076657688</v>
      </c>
      <c r="L157" s="88">
        <v>-0.0972569076657688</v>
      </c>
      <c r="M157" s="98"/>
      <c r="N157" s="211">
        <v>0</v>
      </c>
      <c r="O157" s="212">
        <f t="shared" si="10"/>
        <v>0</v>
      </c>
      <c r="P157" s="212">
        <f t="shared" si="11"/>
        <v>0</v>
      </c>
      <c r="Q157" s="212"/>
      <c r="R157" s="214">
        <f t="shared" si="12"/>
        <v>-0.0972569076657688</v>
      </c>
    </row>
    <row r="158" ht="16.2" customHeight="1" spans="1:18">
      <c r="A158" s="49"/>
      <c r="B158" s="90" t="s">
        <v>441</v>
      </c>
      <c r="C158" s="101" t="s">
        <v>225</v>
      </c>
      <c r="D158" s="102" t="s">
        <v>442</v>
      </c>
      <c r="E158" s="146">
        <v>0</v>
      </c>
      <c r="F158" s="94">
        <v>0</v>
      </c>
      <c r="G158" s="103">
        <v>0</v>
      </c>
      <c r="H158" s="88">
        <v>0</v>
      </c>
      <c r="I158" s="143">
        <v>-3.21366</v>
      </c>
      <c r="J158" s="143">
        <v>-0.0972569076657688</v>
      </c>
      <c r="K158" s="88">
        <f t="shared" si="6"/>
        <v>-0.0972569076657688</v>
      </c>
      <c r="L158" s="88">
        <v>-0.0972569076657688</v>
      </c>
      <c r="M158" s="98"/>
      <c r="N158" s="213">
        <f>SUM(N156:N157)</f>
        <v>0</v>
      </c>
      <c r="O158" s="213">
        <f t="shared" si="10"/>
        <v>0</v>
      </c>
      <c r="P158" s="213">
        <f t="shared" si="11"/>
        <v>0</v>
      </c>
      <c r="Q158" s="213"/>
      <c r="R158" s="215">
        <f t="shared" si="12"/>
        <v>-0.0972569076657688</v>
      </c>
    </row>
    <row r="159" ht="15.6" customHeight="1" spans="1:18">
      <c r="A159" s="139" t="s">
        <v>238</v>
      </c>
      <c r="B159" s="90">
        <v>6666029996</v>
      </c>
      <c r="C159" s="91" t="s">
        <v>314</v>
      </c>
      <c r="D159" s="92" t="s">
        <v>443</v>
      </c>
      <c r="E159" s="140">
        <v>0.00644</v>
      </c>
      <c r="F159" s="94">
        <v>0.000119925512104283</v>
      </c>
      <c r="G159" s="87"/>
      <c r="H159" s="88">
        <v>0</v>
      </c>
      <c r="I159" s="143">
        <v>0.01977</v>
      </c>
      <c r="J159" s="143">
        <v>0.000598311291347638</v>
      </c>
      <c r="K159" s="88">
        <f t="shared" ref="K159:K220" si="13">J159-F159</f>
        <v>0.000478385779243355</v>
      </c>
      <c r="L159" s="88">
        <v>0.000598311291347638</v>
      </c>
      <c r="M159" s="98"/>
      <c r="N159" s="211">
        <v>0</v>
      </c>
      <c r="O159" s="212">
        <f t="shared" si="10"/>
        <v>0</v>
      </c>
      <c r="P159" s="212">
        <f t="shared" si="11"/>
        <v>0</v>
      </c>
      <c r="Q159" s="212"/>
      <c r="R159" s="214">
        <f t="shared" si="12"/>
        <v>0.000598311291347638</v>
      </c>
    </row>
    <row r="160" ht="15.6" customHeight="1" spans="1:18">
      <c r="A160" s="97"/>
      <c r="B160" s="90">
        <v>6666029700</v>
      </c>
      <c r="C160" s="91" t="s">
        <v>310</v>
      </c>
      <c r="D160" s="92" t="s">
        <v>444</v>
      </c>
      <c r="E160" s="140">
        <v>47.88535</v>
      </c>
      <c r="F160" s="94">
        <v>0.891719739292365</v>
      </c>
      <c r="G160" s="87">
        <v>5.24075096818212</v>
      </c>
      <c r="H160" s="88">
        <v>0.142489150847801</v>
      </c>
      <c r="I160" s="143">
        <v>75.30009</v>
      </c>
      <c r="J160" s="143">
        <v>2.27885149653482</v>
      </c>
      <c r="K160" s="88">
        <f t="shared" si="13"/>
        <v>1.38713175724245</v>
      </c>
      <c r="L160" s="88">
        <v>2.13636234568702</v>
      </c>
      <c r="M160" s="50">
        <f>K160*$K$29</f>
        <v>45834.9946545624</v>
      </c>
      <c r="N160" s="211">
        <v>79.9689903064302</v>
      </c>
      <c r="O160" s="212">
        <f t="shared" si="10"/>
        <v>2.22136084184528</v>
      </c>
      <c r="P160" s="212">
        <f t="shared" si="11"/>
        <v>2.22136084184528</v>
      </c>
      <c r="Q160" s="212"/>
      <c r="R160" s="214">
        <f t="shared" si="12"/>
        <v>0.0574906546895364</v>
      </c>
    </row>
    <row r="161" ht="15.6" customHeight="1" spans="1:18">
      <c r="A161" s="97"/>
      <c r="B161" s="90">
        <v>6666010322</v>
      </c>
      <c r="C161" s="91" t="s">
        <v>265</v>
      </c>
      <c r="D161" s="92" t="s">
        <v>447</v>
      </c>
      <c r="E161" s="140">
        <v>0.03492</v>
      </c>
      <c r="F161" s="94">
        <v>0.000650279329608938</v>
      </c>
      <c r="G161" s="87">
        <v>2.9365637814514</v>
      </c>
      <c r="H161" s="88">
        <v>0.0798413208659978</v>
      </c>
      <c r="I161" s="143">
        <v>-0.30699</v>
      </c>
      <c r="J161" s="143">
        <v>-0.00929062131162425</v>
      </c>
      <c r="K161" s="88">
        <f t="shared" si="13"/>
        <v>-0.00994090064123319</v>
      </c>
      <c r="L161" s="88">
        <v>-0.089131942177622</v>
      </c>
      <c r="M161" s="98"/>
      <c r="N161" s="211">
        <v>0</v>
      </c>
      <c r="O161" s="212">
        <f t="shared" si="10"/>
        <v>0</v>
      </c>
      <c r="P161" s="212">
        <f t="shared" si="11"/>
        <v>0</v>
      </c>
      <c r="Q161" s="212"/>
      <c r="R161" s="214">
        <f t="shared" si="12"/>
        <v>-0.00929062131162425</v>
      </c>
    </row>
    <row r="162" ht="15.6" customHeight="1" spans="1:18">
      <c r="A162" s="97"/>
      <c r="B162" s="90">
        <v>6666020495</v>
      </c>
      <c r="C162" s="91" t="s">
        <v>286</v>
      </c>
      <c r="D162" s="92" t="s">
        <v>448</v>
      </c>
      <c r="E162" s="140">
        <v>0.00102</v>
      </c>
      <c r="F162" s="94">
        <v>1.89944134078212e-5</v>
      </c>
      <c r="G162" s="87"/>
      <c r="H162" s="88">
        <v>0</v>
      </c>
      <c r="I162" s="143">
        <v>0.00089</v>
      </c>
      <c r="J162" s="143">
        <v>2.69346003692159e-5</v>
      </c>
      <c r="K162" s="88">
        <f t="shared" si="13"/>
        <v>7.9401869613947e-6</v>
      </c>
      <c r="L162" s="88">
        <v>2.69346003692159e-5</v>
      </c>
      <c r="M162" s="98"/>
      <c r="N162" s="211">
        <v>0</v>
      </c>
      <c r="O162" s="212">
        <f t="shared" si="10"/>
        <v>0</v>
      </c>
      <c r="P162" s="212">
        <f t="shared" si="11"/>
        <v>0</v>
      </c>
      <c r="Q162" s="212"/>
      <c r="R162" s="214">
        <f t="shared" si="12"/>
        <v>2.69346003692159e-5</v>
      </c>
    </row>
    <row r="163" ht="15.6" customHeight="1" spans="1:18">
      <c r="A163" s="97"/>
      <c r="B163" s="90">
        <v>5301060000</v>
      </c>
      <c r="C163" s="91" t="s">
        <v>251</v>
      </c>
      <c r="D163" s="92" t="s">
        <v>449</v>
      </c>
      <c r="E163" s="140"/>
      <c r="F163" s="94">
        <v>0</v>
      </c>
      <c r="G163" s="87"/>
      <c r="H163" s="88">
        <v>0</v>
      </c>
      <c r="I163" s="143">
        <v>0</v>
      </c>
      <c r="J163" s="143">
        <v>0</v>
      </c>
      <c r="K163" s="88">
        <f t="shared" si="13"/>
        <v>0</v>
      </c>
      <c r="L163" s="88">
        <v>0</v>
      </c>
      <c r="M163" s="98"/>
      <c r="N163" s="211">
        <v>0</v>
      </c>
      <c r="O163" s="212">
        <f t="shared" si="10"/>
        <v>0</v>
      </c>
      <c r="P163" s="212">
        <f t="shared" si="11"/>
        <v>0</v>
      </c>
      <c r="Q163" s="212"/>
      <c r="R163" s="214">
        <f t="shared" si="12"/>
        <v>0</v>
      </c>
    </row>
    <row r="164" ht="15.6" customHeight="1" spans="1:18">
      <c r="A164" s="97"/>
      <c r="B164" s="90">
        <v>5601050000</v>
      </c>
      <c r="C164" s="91" t="s">
        <v>257</v>
      </c>
      <c r="D164" s="92" t="s">
        <v>450</v>
      </c>
      <c r="E164" s="140">
        <v>0</v>
      </c>
      <c r="F164" s="94">
        <v>0</v>
      </c>
      <c r="G164" s="87"/>
      <c r="H164" s="88">
        <v>0</v>
      </c>
      <c r="I164" s="143">
        <v>0</v>
      </c>
      <c r="J164" s="143">
        <v>0</v>
      </c>
      <c r="K164" s="88">
        <f t="shared" si="13"/>
        <v>0</v>
      </c>
      <c r="L164" s="88">
        <v>0</v>
      </c>
      <c r="M164" s="98"/>
      <c r="N164" s="211">
        <v>0</v>
      </c>
      <c r="O164" s="212">
        <f t="shared" si="10"/>
        <v>0</v>
      </c>
      <c r="P164" s="212">
        <f t="shared" si="11"/>
        <v>0</v>
      </c>
      <c r="Q164" s="212"/>
      <c r="R164" s="214">
        <f t="shared" si="12"/>
        <v>0</v>
      </c>
    </row>
    <row r="165" ht="15.6" customHeight="1" spans="1:18">
      <c r="A165" s="97"/>
      <c r="B165" s="90">
        <v>5601050100</v>
      </c>
      <c r="C165" s="91" t="s">
        <v>259</v>
      </c>
      <c r="D165" s="92" t="s">
        <v>451</v>
      </c>
      <c r="E165" s="140">
        <v>0.00673</v>
      </c>
      <c r="F165" s="94">
        <v>0.000125325884543762</v>
      </c>
      <c r="G165" s="87"/>
      <c r="H165" s="88">
        <v>0</v>
      </c>
      <c r="I165" s="143">
        <v>52.91723</v>
      </c>
      <c r="J165" s="143">
        <v>1.60146566595043</v>
      </c>
      <c r="K165" s="88">
        <f t="shared" si="13"/>
        <v>1.60134034006589</v>
      </c>
      <c r="L165" s="88">
        <v>1.60146566595043</v>
      </c>
      <c r="M165" s="50">
        <f>K165*$K$29</f>
        <v>52913.0888567971</v>
      </c>
      <c r="N165" s="211">
        <v>0</v>
      </c>
      <c r="O165" s="212">
        <f t="shared" si="10"/>
        <v>0</v>
      </c>
      <c r="P165" s="212">
        <f t="shared" si="11"/>
        <v>0</v>
      </c>
      <c r="Q165" s="213">
        <f>I165-N165</f>
        <v>52.91723</v>
      </c>
      <c r="R165" s="214">
        <f t="shared" si="12"/>
        <v>1.60146566595043</v>
      </c>
    </row>
    <row r="166" ht="15.6" customHeight="1" spans="1:18">
      <c r="A166" s="97"/>
      <c r="B166" s="90">
        <v>5601080000</v>
      </c>
      <c r="C166" s="91" t="s">
        <v>452</v>
      </c>
      <c r="D166" s="92" t="s">
        <v>453</v>
      </c>
      <c r="E166" s="140">
        <v>0.01769</v>
      </c>
      <c r="F166" s="94">
        <v>0.000329422718808194</v>
      </c>
      <c r="G166" s="87"/>
      <c r="H166" s="88">
        <v>0</v>
      </c>
      <c r="I166" s="143">
        <v>0</v>
      </c>
      <c r="J166" s="143">
        <v>0</v>
      </c>
      <c r="K166" s="88">
        <f t="shared" si="13"/>
        <v>-0.000329422718808194</v>
      </c>
      <c r="L166" s="88">
        <v>0</v>
      </c>
      <c r="M166" s="98"/>
      <c r="N166" s="211">
        <v>0</v>
      </c>
      <c r="O166" s="212">
        <f t="shared" si="10"/>
        <v>0</v>
      </c>
      <c r="P166" s="212">
        <f t="shared" si="11"/>
        <v>0</v>
      </c>
      <c r="Q166" s="212"/>
      <c r="R166" s="214">
        <f t="shared" si="12"/>
        <v>0</v>
      </c>
    </row>
    <row r="167" ht="15.6" customHeight="1" spans="1:18">
      <c r="A167" s="97"/>
      <c r="B167" s="90">
        <v>6666020101</v>
      </c>
      <c r="C167" s="91" t="s">
        <v>267</v>
      </c>
      <c r="D167" s="92" t="s">
        <v>454</v>
      </c>
      <c r="E167" s="140">
        <v>0.00153</v>
      </c>
      <c r="F167" s="94">
        <v>2.84916201117318e-5</v>
      </c>
      <c r="G167" s="87">
        <v>0.75516464632609</v>
      </c>
      <c r="H167" s="88">
        <v>0.0205319370942384</v>
      </c>
      <c r="I167" s="143">
        <v>0.05752</v>
      </c>
      <c r="J167" s="143">
        <v>0.00174076203734528</v>
      </c>
      <c r="K167" s="88">
        <f t="shared" si="13"/>
        <v>0.00171227041723355</v>
      </c>
      <c r="L167" s="88">
        <v>-0.0187911750568931</v>
      </c>
      <c r="M167" s="98"/>
      <c r="N167" s="211">
        <v>0</v>
      </c>
      <c r="O167" s="212">
        <f t="shared" si="10"/>
        <v>0</v>
      </c>
      <c r="P167" s="212">
        <f t="shared" si="11"/>
        <v>0</v>
      </c>
      <c r="Q167" s="212"/>
      <c r="R167" s="214">
        <f t="shared" si="12"/>
        <v>0.00174076203734528</v>
      </c>
    </row>
    <row r="168" ht="15.6" customHeight="1" spans="1:18">
      <c r="A168" s="97"/>
      <c r="B168" s="90">
        <v>6666021200</v>
      </c>
      <c r="C168" s="91" t="s">
        <v>455</v>
      </c>
      <c r="D168" s="92" t="s">
        <v>456</v>
      </c>
      <c r="E168" s="140">
        <v>0</v>
      </c>
      <c r="F168" s="94">
        <v>0</v>
      </c>
      <c r="G168" s="87">
        <v>2.57773881136026</v>
      </c>
      <c r="H168" s="88">
        <v>0.0700853401674894</v>
      </c>
      <c r="I168" s="143">
        <v>-2.12676</v>
      </c>
      <c r="J168" s="143">
        <v>-0.064363405259813</v>
      </c>
      <c r="K168" s="88">
        <f t="shared" si="13"/>
        <v>-0.064363405259813</v>
      </c>
      <c r="L168" s="88">
        <v>-0.134448745427302</v>
      </c>
      <c r="M168" s="98"/>
      <c r="N168" s="211">
        <v>0</v>
      </c>
      <c r="O168" s="212">
        <f t="shared" si="10"/>
        <v>0</v>
      </c>
      <c r="P168" s="212">
        <f t="shared" si="11"/>
        <v>0</v>
      </c>
      <c r="Q168" s="212"/>
      <c r="R168" s="214">
        <f t="shared" si="12"/>
        <v>-0.064363405259813</v>
      </c>
    </row>
    <row r="169" ht="15.6" customHeight="1" spans="1:18">
      <c r="A169" s="97"/>
      <c r="B169" s="90">
        <v>6666020201</v>
      </c>
      <c r="C169" s="91" t="s">
        <v>269</v>
      </c>
      <c r="D169" s="92" t="s">
        <v>457</v>
      </c>
      <c r="E169" s="140">
        <v>0.03457</v>
      </c>
      <c r="F169" s="94">
        <v>0.000643761638733706</v>
      </c>
      <c r="G169" s="87"/>
      <c r="H169" s="88">
        <v>0</v>
      </c>
      <c r="I169" s="143">
        <v>0.26205</v>
      </c>
      <c r="J169" s="143">
        <v>0.00793057531095845</v>
      </c>
      <c r="K169" s="88">
        <f t="shared" si="13"/>
        <v>0.00728681367222474</v>
      </c>
      <c r="L169" s="88">
        <v>0.00793057531095845</v>
      </c>
      <c r="M169" s="98"/>
      <c r="N169" s="211">
        <v>0</v>
      </c>
      <c r="O169" s="212">
        <f t="shared" si="10"/>
        <v>0</v>
      </c>
      <c r="P169" s="212">
        <f t="shared" si="11"/>
        <v>0</v>
      </c>
      <c r="Q169" s="212"/>
      <c r="R169" s="214">
        <f t="shared" si="12"/>
        <v>0.00793057531095845</v>
      </c>
    </row>
    <row r="170" ht="15.6" customHeight="1" spans="1:18">
      <c r="A170" s="97"/>
      <c r="B170" s="90">
        <v>6666020202</v>
      </c>
      <c r="C170" s="91" t="s">
        <v>271</v>
      </c>
      <c r="D170" s="92" t="s">
        <v>458</v>
      </c>
      <c r="E170" s="140"/>
      <c r="F170" s="94">
        <v>0</v>
      </c>
      <c r="G170" s="87">
        <v>0.927895355919412</v>
      </c>
      <c r="H170" s="88">
        <v>0.0252282587253782</v>
      </c>
      <c r="I170" s="143">
        <v>0</v>
      </c>
      <c r="J170" s="143">
        <v>0</v>
      </c>
      <c r="K170" s="88">
        <f t="shared" si="13"/>
        <v>0</v>
      </c>
      <c r="L170" s="88">
        <v>-0.0252282587253782</v>
      </c>
      <c r="M170" s="98"/>
      <c r="N170" s="211">
        <v>0</v>
      </c>
      <c r="O170" s="212">
        <f t="shared" si="10"/>
        <v>0</v>
      </c>
      <c r="P170" s="212">
        <f t="shared" si="11"/>
        <v>0</v>
      </c>
      <c r="Q170" s="212"/>
      <c r="R170" s="214">
        <f t="shared" si="12"/>
        <v>0</v>
      </c>
    </row>
    <row r="171" ht="15.6" customHeight="1" spans="1:18">
      <c r="A171" s="97"/>
      <c r="B171" s="90">
        <v>6666020204</v>
      </c>
      <c r="C171" s="91" t="s">
        <v>273</v>
      </c>
      <c r="D171" s="92" t="s">
        <v>459</v>
      </c>
      <c r="E171" s="140">
        <v>0</v>
      </c>
      <c r="F171" s="94">
        <v>0</v>
      </c>
      <c r="G171" s="87">
        <v>0.512751095599367</v>
      </c>
      <c r="H171" s="88">
        <v>0.0139410303316848</v>
      </c>
      <c r="I171" s="143">
        <v>0.01287</v>
      </c>
      <c r="J171" s="143">
        <v>0.000389492479496414</v>
      </c>
      <c r="K171" s="88">
        <f t="shared" si="13"/>
        <v>0.000389492479496414</v>
      </c>
      <c r="L171" s="88">
        <v>-0.0135515378521884</v>
      </c>
      <c r="M171" s="98"/>
      <c r="N171" s="211">
        <v>0</v>
      </c>
      <c r="O171" s="212">
        <f t="shared" si="10"/>
        <v>0</v>
      </c>
      <c r="P171" s="212">
        <f t="shared" si="11"/>
        <v>0</v>
      </c>
      <c r="Q171" s="212"/>
      <c r="R171" s="214">
        <f t="shared" si="12"/>
        <v>0.000389492479496414</v>
      </c>
    </row>
    <row r="172" ht="15.6" customHeight="1" spans="1:18">
      <c r="A172" s="97"/>
      <c r="B172" s="90">
        <v>6666020301</v>
      </c>
      <c r="C172" s="91" t="s">
        <v>460</v>
      </c>
      <c r="D172" s="92" t="s">
        <v>461</v>
      </c>
      <c r="E172" s="140">
        <v>0.09768</v>
      </c>
      <c r="F172" s="94">
        <v>0.00181899441340782</v>
      </c>
      <c r="G172" s="87">
        <v>0.340412668003159</v>
      </c>
      <c r="H172" s="88">
        <v>0.009255374333963</v>
      </c>
      <c r="I172" s="143">
        <v>-0.05343</v>
      </c>
      <c r="J172" s="143">
        <v>-0.00161698393003057</v>
      </c>
      <c r="K172" s="88">
        <f t="shared" si="13"/>
        <v>-0.00343597834343839</v>
      </c>
      <c r="L172" s="88">
        <v>-0.0108723582639936</v>
      </c>
      <c r="M172" s="98"/>
      <c r="N172" s="211">
        <v>0</v>
      </c>
      <c r="O172" s="212">
        <f t="shared" si="10"/>
        <v>0</v>
      </c>
      <c r="P172" s="212">
        <f t="shared" si="11"/>
        <v>0</v>
      </c>
      <c r="Q172" s="212"/>
      <c r="R172" s="214">
        <f t="shared" si="12"/>
        <v>-0.00161698393003057</v>
      </c>
    </row>
    <row r="173" ht="15.6" customHeight="1" spans="1:18">
      <c r="A173" s="97"/>
      <c r="B173" s="90">
        <v>6666020403</v>
      </c>
      <c r="C173" s="91" t="s">
        <v>282</v>
      </c>
      <c r="D173" s="92" t="s">
        <v>462</v>
      </c>
      <c r="E173" s="140">
        <v>0</v>
      </c>
      <c r="F173" s="94">
        <v>0</v>
      </c>
      <c r="G173" s="87"/>
      <c r="H173" s="88">
        <v>0</v>
      </c>
      <c r="I173" s="143">
        <v>0</v>
      </c>
      <c r="J173" s="143">
        <v>0</v>
      </c>
      <c r="K173" s="88">
        <f t="shared" si="13"/>
        <v>0</v>
      </c>
      <c r="L173" s="88">
        <v>0</v>
      </c>
      <c r="M173" s="98"/>
      <c r="N173" s="211">
        <v>0</v>
      </c>
      <c r="O173" s="212">
        <f t="shared" si="10"/>
        <v>0</v>
      </c>
      <c r="P173" s="212">
        <f t="shared" si="11"/>
        <v>0</v>
      </c>
      <c r="Q173" s="212"/>
      <c r="R173" s="214">
        <f t="shared" si="12"/>
        <v>0</v>
      </c>
    </row>
    <row r="174" ht="15.6" customHeight="1" spans="1:18">
      <c r="A174" s="97"/>
      <c r="B174" s="90">
        <v>6666020504</v>
      </c>
      <c r="C174" s="91" t="s">
        <v>288</v>
      </c>
      <c r="D174" s="92" t="s">
        <v>463</v>
      </c>
      <c r="E174" s="140"/>
      <c r="F174" s="94">
        <v>0</v>
      </c>
      <c r="G174" s="87"/>
      <c r="H174" s="88">
        <v>0</v>
      </c>
      <c r="I174" s="143">
        <v>0</v>
      </c>
      <c r="J174" s="143">
        <v>0</v>
      </c>
      <c r="K174" s="88">
        <f t="shared" si="13"/>
        <v>0</v>
      </c>
      <c r="L174" s="88">
        <v>0</v>
      </c>
      <c r="M174" s="98"/>
      <c r="N174" s="211">
        <v>0</v>
      </c>
      <c r="O174" s="212">
        <f t="shared" si="10"/>
        <v>0</v>
      </c>
      <c r="P174" s="212">
        <f t="shared" si="11"/>
        <v>0</v>
      </c>
      <c r="Q174" s="212"/>
      <c r="R174" s="214">
        <f t="shared" si="12"/>
        <v>0</v>
      </c>
    </row>
    <row r="175" ht="15.6" customHeight="1" spans="1:18">
      <c r="A175" s="97"/>
      <c r="B175" s="90">
        <v>6666020508</v>
      </c>
      <c r="C175" s="91" t="s">
        <v>290</v>
      </c>
      <c r="D175" s="92" t="s">
        <v>464</v>
      </c>
      <c r="E175" s="140">
        <v>0.01252</v>
      </c>
      <c r="F175" s="94">
        <v>0.000233147113594041</v>
      </c>
      <c r="G175" s="87">
        <v>0.0209630038727285</v>
      </c>
      <c r="H175" s="88">
        <v>0.000569956603391204</v>
      </c>
      <c r="I175" s="143">
        <v>-0.00132</v>
      </c>
      <c r="J175" s="143">
        <v>-3.99479466150168e-5</v>
      </c>
      <c r="K175" s="88">
        <f t="shared" si="13"/>
        <v>-0.000273095060209058</v>
      </c>
      <c r="L175" s="88">
        <v>-0.000609904550006221</v>
      </c>
      <c r="M175" s="98"/>
      <c r="N175" s="211">
        <v>0</v>
      </c>
      <c r="O175" s="212">
        <f t="shared" si="10"/>
        <v>0</v>
      </c>
      <c r="P175" s="212">
        <f t="shared" si="11"/>
        <v>0</v>
      </c>
      <c r="Q175" s="212"/>
      <c r="R175" s="214">
        <f t="shared" si="12"/>
        <v>-3.99479466150168e-5</v>
      </c>
    </row>
    <row r="176" ht="15.6" customHeight="1" spans="1:18">
      <c r="A176" s="97"/>
      <c r="B176" s="90">
        <v>6666020601</v>
      </c>
      <c r="C176" s="91" t="s">
        <v>465</v>
      </c>
      <c r="D176" s="92" t="s">
        <v>466</v>
      </c>
      <c r="E176" s="140">
        <v>0</v>
      </c>
      <c r="F176" s="94">
        <v>0</v>
      </c>
      <c r="G176" s="87">
        <v>0.760758238274319</v>
      </c>
      <c r="H176" s="88">
        <v>0.0206840195289374</v>
      </c>
      <c r="I176" s="143">
        <v>0</v>
      </c>
      <c r="J176" s="143">
        <v>0</v>
      </c>
      <c r="K176" s="88">
        <f t="shared" si="13"/>
        <v>0</v>
      </c>
      <c r="L176" s="88">
        <v>-0.0206840195289374</v>
      </c>
      <c r="M176" s="98"/>
      <c r="N176" s="211">
        <v>0</v>
      </c>
      <c r="O176" s="212">
        <f t="shared" si="10"/>
        <v>0</v>
      </c>
      <c r="P176" s="212">
        <f t="shared" si="11"/>
        <v>0</v>
      </c>
      <c r="Q176" s="212"/>
      <c r="R176" s="214">
        <f t="shared" si="12"/>
        <v>0</v>
      </c>
    </row>
    <row r="177" ht="15.6" customHeight="1" spans="1:18">
      <c r="A177" s="97"/>
      <c r="B177" s="90">
        <v>6666020701</v>
      </c>
      <c r="C177" s="91" t="s">
        <v>294</v>
      </c>
      <c r="D177" s="92" t="s">
        <v>467</v>
      </c>
      <c r="E177" s="140">
        <v>19.35061</v>
      </c>
      <c r="F177" s="94">
        <v>0.360346554934823</v>
      </c>
      <c r="G177" s="87">
        <v>19.2312766666667</v>
      </c>
      <c r="H177" s="88">
        <v>0.522873210077942</v>
      </c>
      <c r="I177" s="143">
        <v>18.95942</v>
      </c>
      <c r="J177" s="143">
        <v>0.573780225766426</v>
      </c>
      <c r="K177" s="88">
        <f t="shared" si="13"/>
        <v>0.213433670831603</v>
      </c>
      <c r="L177" s="88">
        <v>0.0509070156884835</v>
      </c>
      <c r="M177" s="98"/>
      <c r="N177" s="211">
        <v>19.2312763265572</v>
      </c>
      <c r="O177" s="212">
        <f t="shared" si="10"/>
        <v>0.534202120182144</v>
      </c>
      <c r="P177" s="212">
        <f t="shared" si="11"/>
        <v>0.534202120182144</v>
      </c>
      <c r="Q177" s="212"/>
      <c r="R177" s="214">
        <f t="shared" si="12"/>
        <v>0.0395781055842815</v>
      </c>
    </row>
    <row r="178" ht="15.6" customHeight="1" spans="1:18">
      <c r="A178" s="97"/>
      <c r="B178" s="90">
        <v>6666020801</v>
      </c>
      <c r="C178" s="91" t="s">
        <v>468</v>
      </c>
      <c r="D178" s="92" t="s">
        <v>469</v>
      </c>
      <c r="E178" s="140">
        <v>0.19672</v>
      </c>
      <c r="F178" s="94">
        <v>0.0036633147113594</v>
      </c>
      <c r="G178" s="87">
        <v>0.922416666666667</v>
      </c>
      <c r="H178" s="88">
        <v>0.0250793003443901</v>
      </c>
      <c r="I178" s="143">
        <v>0</v>
      </c>
      <c r="J178" s="143">
        <v>0</v>
      </c>
      <c r="K178" s="88">
        <f t="shared" si="13"/>
        <v>-0.0036633147113594</v>
      </c>
      <c r="L178" s="88">
        <v>-0.0250793003443901</v>
      </c>
      <c r="M178" s="98"/>
      <c r="N178" s="211">
        <v>0</v>
      </c>
      <c r="O178" s="212">
        <f t="shared" si="10"/>
        <v>0</v>
      </c>
      <c r="P178" s="212">
        <f t="shared" si="11"/>
        <v>0</v>
      </c>
      <c r="Q178" s="212"/>
      <c r="R178" s="214">
        <f t="shared" si="12"/>
        <v>0</v>
      </c>
    </row>
    <row r="179" ht="15.6" customHeight="1" spans="1:18">
      <c r="A179" s="97"/>
      <c r="B179" s="90">
        <v>6666020803</v>
      </c>
      <c r="C179" s="91" t="s">
        <v>298</v>
      </c>
      <c r="D179" s="92" t="s">
        <v>470</v>
      </c>
      <c r="E179" s="140">
        <v>-0.01113</v>
      </c>
      <c r="F179" s="94">
        <v>-0.000207262569832402</v>
      </c>
      <c r="G179" s="87"/>
      <c r="H179" s="88">
        <v>0</v>
      </c>
      <c r="I179" s="143">
        <v>0.302</v>
      </c>
      <c r="J179" s="143">
        <v>0.00913960596798112</v>
      </c>
      <c r="K179" s="88">
        <f t="shared" si="13"/>
        <v>0.00934686853781352</v>
      </c>
      <c r="L179" s="88">
        <v>0.00913960596798112</v>
      </c>
      <c r="M179" s="98"/>
      <c r="N179" s="211">
        <v>0</v>
      </c>
      <c r="O179" s="212">
        <f t="shared" si="10"/>
        <v>0</v>
      </c>
      <c r="P179" s="212">
        <f t="shared" si="11"/>
        <v>0</v>
      </c>
      <c r="Q179" s="212"/>
      <c r="R179" s="214">
        <f t="shared" si="12"/>
        <v>0.00913960596798112</v>
      </c>
    </row>
    <row r="180" ht="15.6" customHeight="1" spans="1:18">
      <c r="A180" s="97"/>
      <c r="B180" s="90">
        <v>6666021100</v>
      </c>
      <c r="C180" s="91" t="s">
        <v>300</v>
      </c>
      <c r="D180" s="92" t="s">
        <v>471</v>
      </c>
      <c r="E180" s="140">
        <v>-0.4395</v>
      </c>
      <c r="F180" s="94">
        <v>-0.00818435754189944</v>
      </c>
      <c r="G180" s="87">
        <v>1.05636796135884</v>
      </c>
      <c r="H180" s="88">
        <v>0.0287212605045905</v>
      </c>
      <c r="I180" s="143">
        <v>2.28102</v>
      </c>
      <c r="J180" s="143">
        <v>0.0690318675665042</v>
      </c>
      <c r="K180" s="88">
        <f t="shared" si="13"/>
        <v>0.0772162251084036</v>
      </c>
      <c r="L180" s="88">
        <v>0.0403106070619137</v>
      </c>
      <c r="M180" s="98"/>
      <c r="N180" s="211">
        <v>0</v>
      </c>
      <c r="O180" s="212">
        <f t="shared" si="10"/>
        <v>0</v>
      </c>
      <c r="P180" s="212">
        <f t="shared" si="11"/>
        <v>0</v>
      </c>
      <c r="Q180" s="212"/>
      <c r="R180" s="214">
        <f t="shared" si="12"/>
        <v>0.0690318675665042</v>
      </c>
    </row>
    <row r="181" ht="15.6" customHeight="1" spans="1:18">
      <c r="A181" s="97"/>
      <c r="B181" s="90">
        <v>6666021102</v>
      </c>
      <c r="C181" s="91" t="s">
        <v>472</v>
      </c>
      <c r="D181" s="92" t="s">
        <v>473</v>
      </c>
      <c r="E181" s="140">
        <v>-2.80952</v>
      </c>
      <c r="F181" s="94">
        <v>-0.0523188081936685</v>
      </c>
      <c r="G181" s="87">
        <v>2.84986521069777</v>
      </c>
      <c r="H181" s="88">
        <v>0.0774841003452357</v>
      </c>
      <c r="I181" s="143">
        <v>2.17069</v>
      </c>
      <c r="J181" s="143">
        <v>0.0656928850285991</v>
      </c>
      <c r="K181" s="88">
        <f t="shared" si="13"/>
        <v>0.118011693222268</v>
      </c>
      <c r="L181" s="88">
        <v>-0.0117912153166366</v>
      </c>
      <c r="M181" s="98"/>
      <c r="N181" s="211">
        <v>0</v>
      </c>
      <c r="O181" s="212">
        <f t="shared" si="10"/>
        <v>0</v>
      </c>
      <c r="P181" s="212">
        <f t="shared" si="11"/>
        <v>0</v>
      </c>
      <c r="Q181" s="212"/>
      <c r="R181" s="214">
        <f t="shared" si="12"/>
        <v>0.0656928850285991</v>
      </c>
    </row>
    <row r="182" ht="15.6" customHeight="1" spans="1:18">
      <c r="A182" s="97"/>
      <c r="B182" s="90">
        <v>6666021104</v>
      </c>
      <c r="C182" s="91" t="s">
        <v>302</v>
      </c>
      <c r="D182" s="92" t="s">
        <v>474</v>
      </c>
      <c r="E182" s="140">
        <v>0.00347</v>
      </c>
      <c r="F182" s="94">
        <v>6.46182495344506e-5</v>
      </c>
      <c r="G182" s="87">
        <v>0.540986994865496</v>
      </c>
      <c r="H182" s="88">
        <v>0.0147087274297307</v>
      </c>
      <c r="I182" s="143">
        <v>0.12672</v>
      </c>
      <c r="J182" s="143">
        <v>0.00383500287504161</v>
      </c>
      <c r="K182" s="88">
        <f t="shared" si="13"/>
        <v>0.00377038462550716</v>
      </c>
      <c r="L182" s="88">
        <v>-0.0108737245546891</v>
      </c>
      <c r="M182" s="98"/>
      <c r="N182" s="211">
        <v>0</v>
      </c>
      <c r="O182" s="212">
        <f t="shared" si="10"/>
        <v>0</v>
      </c>
      <c r="P182" s="212">
        <f t="shared" si="11"/>
        <v>0</v>
      </c>
      <c r="Q182" s="212"/>
      <c r="R182" s="214">
        <f t="shared" si="12"/>
        <v>0.00383500287504161</v>
      </c>
    </row>
    <row r="183" ht="15.6" customHeight="1" spans="1:18">
      <c r="A183" s="97"/>
      <c r="B183" s="90">
        <v>6666021103</v>
      </c>
      <c r="C183" s="91" t="s">
        <v>475</v>
      </c>
      <c r="D183" s="92" t="s">
        <v>476</v>
      </c>
      <c r="E183" s="140">
        <v>0.18138</v>
      </c>
      <c r="F183" s="94">
        <v>0.00337765363128492</v>
      </c>
      <c r="G183" s="87">
        <v>3.67652257410532</v>
      </c>
      <c r="H183" s="88">
        <v>0.0999598307260827</v>
      </c>
      <c r="I183" s="143">
        <v>0</v>
      </c>
      <c r="J183" s="143">
        <v>0</v>
      </c>
      <c r="K183" s="88">
        <f t="shared" si="13"/>
        <v>-0.00337765363128492</v>
      </c>
      <c r="L183" s="88">
        <v>-0.0999598307260827</v>
      </c>
      <c r="M183" s="98"/>
      <c r="N183" s="211">
        <v>0</v>
      </c>
      <c r="O183" s="212">
        <f t="shared" si="10"/>
        <v>0</v>
      </c>
      <c r="P183" s="212">
        <f t="shared" si="11"/>
        <v>0</v>
      </c>
      <c r="Q183" s="212"/>
      <c r="R183" s="214">
        <f t="shared" si="12"/>
        <v>0</v>
      </c>
    </row>
    <row r="184" ht="15.6" customHeight="1" spans="1:18">
      <c r="A184" s="97"/>
      <c r="B184" s="90">
        <v>6666021300</v>
      </c>
      <c r="C184" s="91" t="s">
        <v>477</v>
      </c>
      <c r="D184" s="92" t="s">
        <v>478</v>
      </c>
      <c r="E184" s="140">
        <v>-0.00452</v>
      </c>
      <c r="F184" s="94">
        <v>-8.4171322160149e-5</v>
      </c>
      <c r="G184" s="87">
        <v>3.5101284159639</v>
      </c>
      <c r="H184" s="88">
        <v>0.0954357916249021</v>
      </c>
      <c r="I184" s="143">
        <v>0.87178</v>
      </c>
      <c r="J184" s="143">
        <v>0.026383197651545</v>
      </c>
      <c r="K184" s="88">
        <f t="shared" si="13"/>
        <v>0.0264673689737051</v>
      </c>
      <c r="L184" s="88">
        <v>-0.0690525939733571</v>
      </c>
      <c r="M184" s="98"/>
      <c r="N184" s="211">
        <v>0</v>
      </c>
      <c r="O184" s="212">
        <f t="shared" si="10"/>
        <v>0</v>
      </c>
      <c r="P184" s="212">
        <f t="shared" si="11"/>
        <v>0</v>
      </c>
      <c r="Q184" s="212"/>
      <c r="R184" s="214">
        <f t="shared" si="12"/>
        <v>0.026383197651545</v>
      </c>
    </row>
    <row r="185" ht="15.6" customHeight="1" spans="1:18">
      <c r="A185" s="97"/>
      <c r="B185" s="90">
        <v>6666021902</v>
      </c>
      <c r="C185" s="91" t="s">
        <v>304</v>
      </c>
      <c r="D185" s="92" t="s">
        <v>479</v>
      </c>
      <c r="E185" s="140">
        <v>-0.01183</v>
      </c>
      <c r="F185" s="94">
        <v>-0.000220297951582868</v>
      </c>
      <c r="G185" s="87">
        <v>4.01548077357898</v>
      </c>
      <c r="H185" s="88">
        <v>0.109175659966802</v>
      </c>
      <c r="I185" s="143">
        <v>0.00998</v>
      </c>
      <c r="J185" s="143">
        <v>0.000302030687286263</v>
      </c>
      <c r="K185" s="88">
        <f t="shared" si="13"/>
        <v>0.000522328638869131</v>
      </c>
      <c r="L185" s="88">
        <v>-0.108873629279516</v>
      </c>
      <c r="M185" s="98"/>
      <c r="N185" s="211">
        <v>0</v>
      </c>
      <c r="O185" s="212">
        <f t="shared" si="10"/>
        <v>0</v>
      </c>
      <c r="P185" s="212">
        <f t="shared" si="11"/>
        <v>0</v>
      </c>
      <c r="Q185" s="212"/>
      <c r="R185" s="214">
        <f t="shared" si="12"/>
        <v>0.000302030687286263</v>
      </c>
    </row>
    <row r="186" ht="15.6" customHeight="1" spans="1:18">
      <c r="A186" s="97"/>
      <c r="B186" s="90">
        <v>6666022100</v>
      </c>
      <c r="C186" s="91" t="s">
        <v>306</v>
      </c>
      <c r="D186" s="92" t="s">
        <v>480</v>
      </c>
      <c r="E186" s="140">
        <v>4.9626</v>
      </c>
      <c r="F186" s="94">
        <v>0.092413407821229</v>
      </c>
      <c r="G186" s="87">
        <v>0.544287023617356</v>
      </c>
      <c r="H186" s="88">
        <v>0.0147984508868232</v>
      </c>
      <c r="I186" s="143">
        <v>0</v>
      </c>
      <c r="J186" s="143">
        <v>0</v>
      </c>
      <c r="K186" s="88">
        <f t="shared" si="13"/>
        <v>-0.092413407821229</v>
      </c>
      <c r="L186" s="88">
        <v>-0.0147984508868232</v>
      </c>
      <c r="M186" s="98"/>
      <c r="N186" s="211">
        <v>0</v>
      </c>
      <c r="O186" s="212">
        <f t="shared" si="10"/>
        <v>0</v>
      </c>
      <c r="P186" s="212">
        <f t="shared" si="11"/>
        <v>0</v>
      </c>
      <c r="Q186" s="212"/>
      <c r="R186" s="214">
        <f t="shared" si="12"/>
        <v>0</v>
      </c>
    </row>
    <row r="187" ht="15.6" customHeight="1" spans="1:18">
      <c r="A187" s="97"/>
      <c r="B187" s="90">
        <v>6666022300</v>
      </c>
      <c r="C187" s="91" t="s">
        <v>308</v>
      </c>
      <c r="D187" s="92" t="s">
        <v>481</v>
      </c>
      <c r="E187" s="140">
        <v>0.32491</v>
      </c>
      <c r="F187" s="94">
        <v>0.00605046554934823</v>
      </c>
      <c r="G187" s="87">
        <v>7.36333162061196</v>
      </c>
      <c r="H187" s="88">
        <v>0.200199337156388</v>
      </c>
      <c r="I187" s="143">
        <v>12.73537</v>
      </c>
      <c r="J187" s="143">
        <v>0.385418091577641</v>
      </c>
      <c r="K187" s="88">
        <f t="shared" si="13"/>
        <v>0.379367626028293</v>
      </c>
      <c r="L187" s="88">
        <v>0.185218754421253</v>
      </c>
      <c r="M187" s="98"/>
      <c r="N187" s="211">
        <v>3.87563435391743</v>
      </c>
      <c r="O187" s="212">
        <f t="shared" si="10"/>
        <v>0.10765650983104</v>
      </c>
      <c r="P187" s="212">
        <f t="shared" si="11"/>
        <v>0.10765650983104</v>
      </c>
      <c r="Q187" s="213">
        <f>I187-N187</f>
        <v>8.85973564608257</v>
      </c>
      <c r="R187" s="214">
        <f t="shared" si="12"/>
        <v>0.277761581746601</v>
      </c>
    </row>
    <row r="188" ht="15.6" customHeight="1" spans="1:18">
      <c r="A188" s="97"/>
      <c r="B188" s="90">
        <v>6666029900</v>
      </c>
      <c r="C188" s="91" t="s">
        <v>312</v>
      </c>
      <c r="D188" s="92" t="s">
        <v>482</v>
      </c>
      <c r="E188" s="140">
        <v>0</v>
      </c>
      <c r="F188" s="94">
        <v>0</v>
      </c>
      <c r="G188" s="87"/>
      <c r="H188" s="88">
        <v>0</v>
      </c>
      <c r="I188" s="143">
        <v>0.01342</v>
      </c>
      <c r="J188" s="143">
        <v>0.000406137457252671</v>
      </c>
      <c r="K188" s="88">
        <f t="shared" si="13"/>
        <v>0.000406137457252671</v>
      </c>
      <c r="L188" s="88">
        <v>0.000406137457252671</v>
      </c>
      <c r="M188" s="98"/>
      <c r="N188" s="211">
        <v>0</v>
      </c>
      <c r="O188" s="212">
        <f t="shared" si="10"/>
        <v>0</v>
      </c>
      <c r="P188" s="212">
        <f t="shared" si="11"/>
        <v>0</v>
      </c>
      <c r="Q188" s="212"/>
      <c r="R188" s="214">
        <f t="shared" si="12"/>
        <v>0.000406137457252671</v>
      </c>
    </row>
    <row r="189" ht="15.6" customHeight="1" spans="1:18">
      <c r="A189" s="97"/>
      <c r="B189" s="90">
        <v>6666029997</v>
      </c>
      <c r="C189" s="91" t="s">
        <v>315</v>
      </c>
      <c r="D189" s="92" t="s">
        <v>483</v>
      </c>
      <c r="E189" s="140"/>
      <c r="F189" s="94">
        <v>0</v>
      </c>
      <c r="G189" s="87"/>
      <c r="H189" s="88">
        <v>0</v>
      </c>
      <c r="I189" s="143">
        <v>0</v>
      </c>
      <c r="J189" s="143">
        <v>0</v>
      </c>
      <c r="K189" s="88">
        <f t="shared" si="13"/>
        <v>0</v>
      </c>
      <c r="L189" s="88">
        <v>0</v>
      </c>
      <c r="M189" s="98"/>
      <c r="N189" s="211">
        <v>0</v>
      </c>
      <c r="O189" s="212">
        <f t="shared" si="10"/>
        <v>0</v>
      </c>
      <c r="P189" s="212">
        <f t="shared" si="11"/>
        <v>0</v>
      </c>
      <c r="Q189" s="212"/>
      <c r="R189" s="214">
        <f t="shared" si="12"/>
        <v>0</v>
      </c>
    </row>
    <row r="190" ht="15.6" customHeight="1" spans="1:18">
      <c r="A190" s="97"/>
      <c r="B190" s="90">
        <v>6666031100</v>
      </c>
      <c r="C190" s="91" t="s">
        <v>484</v>
      </c>
      <c r="D190" s="92" t="s">
        <v>485</v>
      </c>
      <c r="E190" s="140">
        <v>0</v>
      </c>
      <c r="F190" s="94">
        <v>0</v>
      </c>
      <c r="G190" s="87"/>
      <c r="H190" s="88">
        <v>0</v>
      </c>
      <c r="I190" s="143">
        <v>0</v>
      </c>
      <c r="J190" s="143">
        <v>0</v>
      </c>
      <c r="K190" s="88">
        <f t="shared" si="13"/>
        <v>0</v>
      </c>
      <c r="L190" s="88">
        <v>0</v>
      </c>
      <c r="M190" s="98"/>
      <c r="N190" s="211">
        <v>0</v>
      </c>
      <c r="O190" s="212">
        <f t="shared" si="10"/>
        <v>0</v>
      </c>
      <c r="P190" s="212">
        <f t="shared" si="11"/>
        <v>0</v>
      </c>
      <c r="Q190" s="212"/>
      <c r="R190" s="214">
        <f t="shared" si="12"/>
        <v>0</v>
      </c>
    </row>
    <row r="191" ht="15.6" customHeight="1" spans="1:18">
      <c r="A191" s="97"/>
      <c r="B191" s="90">
        <v>6666050107</v>
      </c>
      <c r="C191" s="91" t="s">
        <v>321</v>
      </c>
      <c r="D191" s="92" t="s">
        <v>486</v>
      </c>
      <c r="E191" s="140"/>
      <c r="F191" s="94">
        <v>0</v>
      </c>
      <c r="G191" s="87"/>
      <c r="H191" s="88">
        <v>0</v>
      </c>
      <c r="I191" s="143">
        <v>0</v>
      </c>
      <c r="J191" s="143">
        <v>0</v>
      </c>
      <c r="K191" s="88">
        <f t="shared" si="13"/>
        <v>0</v>
      </c>
      <c r="L191" s="88">
        <v>0</v>
      </c>
      <c r="M191" s="98"/>
      <c r="N191" s="211">
        <v>0</v>
      </c>
      <c r="O191" s="212">
        <f t="shared" si="10"/>
        <v>0</v>
      </c>
      <c r="P191" s="212">
        <f t="shared" si="11"/>
        <v>0</v>
      </c>
      <c r="Q191" s="212"/>
      <c r="R191" s="214">
        <f t="shared" si="12"/>
        <v>0</v>
      </c>
    </row>
    <row r="192" ht="15.6" customHeight="1" spans="1:18">
      <c r="A192" s="97"/>
      <c r="B192" s="90">
        <v>6666079999</v>
      </c>
      <c r="C192" s="91" t="s">
        <v>487</v>
      </c>
      <c r="D192" s="92" t="s">
        <v>488</v>
      </c>
      <c r="E192" s="140">
        <v>110.01524</v>
      </c>
      <c r="F192" s="94">
        <v>2.0487009310987</v>
      </c>
      <c r="G192" s="87">
        <v>90.6972225</v>
      </c>
      <c r="H192" s="88">
        <v>2.46593862153344</v>
      </c>
      <c r="I192" s="143">
        <v>89.47003</v>
      </c>
      <c r="J192" s="143">
        <v>2.70768483491208</v>
      </c>
      <c r="K192" s="88">
        <f t="shared" si="13"/>
        <v>0.65898390381338</v>
      </c>
      <c r="L192" s="88">
        <v>0.241746213378645</v>
      </c>
      <c r="M192" s="50">
        <f>K192*$K$29</f>
        <v>21774.8051337055</v>
      </c>
      <c r="N192" s="211">
        <v>90.6972223680049</v>
      </c>
      <c r="O192" s="212">
        <f t="shared" si="10"/>
        <v>2.51936728800014</v>
      </c>
      <c r="P192" s="212">
        <f t="shared" si="11"/>
        <v>2.51936728800014</v>
      </c>
      <c r="Q192" s="213">
        <f>I192-N192</f>
        <v>-1.22719236800491</v>
      </c>
      <c r="R192" s="214">
        <f t="shared" si="12"/>
        <v>0.188317546911944</v>
      </c>
    </row>
    <row r="193" ht="15.6" customHeight="1" spans="1:18">
      <c r="A193" s="97"/>
      <c r="B193" s="90">
        <v>6666090100</v>
      </c>
      <c r="C193" s="91" t="s">
        <v>489</v>
      </c>
      <c r="D193" s="92" t="s">
        <v>490</v>
      </c>
      <c r="E193" s="140"/>
      <c r="F193" s="94">
        <v>0</v>
      </c>
      <c r="G193" s="87"/>
      <c r="H193" s="88">
        <v>0</v>
      </c>
      <c r="I193" s="143">
        <v>0</v>
      </c>
      <c r="J193" s="143">
        <v>0</v>
      </c>
      <c r="K193" s="88">
        <f t="shared" si="13"/>
        <v>0</v>
      </c>
      <c r="L193" s="88">
        <v>0</v>
      </c>
      <c r="M193" s="98"/>
      <c r="N193" s="211">
        <v>0</v>
      </c>
      <c r="O193" s="212">
        <f t="shared" si="10"/>
        <v>0</v>
      </c>
      <c r="P193" s="212">
        <f t="shared" si="11"/>
        <v>0</v>
      </c>
      <c r="Q193" s="212"/>
      <c r="R193" s="214">
        <f t="shared" si="12"/>
        <v>0</v>
      </c>
    </row>
    <row r="194" ht="15.6" customHeight="1" spans="1:18">
      <c r="A194" s="97"/>
      <c r="B194" s="90">
        <v>6666093800</v>
      </c>
      <c r="C194" s="91" t="s">
        <v>491</v>
      </c>
      <c r="D194" s="92" t="s">
        <v>492</v>
      </c>
      <c r="E194" s="140">
        <v>0.03629</v>
      </c>
      <c r="F194" s="94">
        <v>0.000675791433891993</v>
      </c>
      <c r="G194" s="87"/>
      <c r="H194" s="88">
        <v>0</v>
      </c>
      <c r="I194" s="143">
        <v>0.02905</v>
      </c>
      <c r="J194" s="143">
        <v>0.000879157461489574</v>
      </c>
      <c r="K194" s="88">
        <f t="shared" si="13"/>
        <v>0.000203366027597581</v>
      </c>
      <c r="L194" s="88">
        <v>0.000879157461489574</v>
      </c>
      <c r="M194" s="98"/>
      <c r="N194" s="211">
        <v>0</v>
      </c>
      <c r="O194" s="212">
        <f t="shared" si="10"/>
        <v>0</v>
      </c>
      <c r="P194" s="212">
        <f t="shared" si="11"/>
        <v>0</v>
      </c>
      <c r="Q194" s="212"/>
      <c r="R194" s="214">
        <f t="shared" si="12"/>
        <v>0.000879157461489574</v>
      </c>
    </row>
    <row r="195" ht="15.6" customHeight="1" spans="1:18">
      <c r="A195" s="97"/>
      <c r="B195" s="90">
        <v>6666021400</v>
      </c>
      <c r="C195" s="91" t="s">
        <v>493</v>
      </c>
      <c r="D195" s="92" t="s">
        <v>494</v>
      </c>
      <c r="E195" s="140"/>
      <c r="F195" s="94">
        <v>0</v>
      </c>
      <c r="G195" s="87">
        <v>0.645917944967594</v>
      </c>
      <c r="H195" s="88">
        <v>0.0175616624515387</v>
      </c>
      <c r="I195" s="143">
        <v>0</v>
      </c>
      <c r="J195" s="143">
        <v>0</v>
      </c>
      <c r="K195" s="88">
        <f t="shared" si="13"/>
        <v>0</v>
      </c>
      <c r="L195" s="88">
        <v>-0.0175616624515387</v>
      </c>
      <c r="M195" s="98"/>
      <c r="N195" s="211">
        <v>0</v>
      </c>
      <c r="O195" s="212">
        <f t="shared" si="10"/>
        <v>0</v>
      </c>
      <c r="P195" s="212">
        <f t="shared" si="11"/>
        <v>0</v>
      </c>
      <c r="Q195" s="212"/>
      <c r="R195" s="214">
        <f t="shared" si="12"/>
        <v>0</v>
      </c>
    </row>
    <row r="196" ht="16.2" customHeight="1" spans="1:18">
      <c r="A196" s="49"/>
      <c r="B196" s="90" t="s">
        <v>495</v>
      </c>
      <c r="C196" s="101" t="s">
        <v>336</v>
      </c>
      <c r="D196" s="102" t="s">
        <v>496</v>
      </c>
      <c r="E196" s="146">
        <v>179.89317</v>
      </c>
      <c r="F196" s="94">
        <v>3.34996592178771</v>
      </c>
      <c r="G196" s="103">
        <v>149.126802922089</v>
      </c>
      <c r="H196" s="88">
        <v>4.05456234154674</v>
      </c>
      <c r="I196" s="143">
        <v>253.0514</v>
      </c>
      <c r="J196" s="143">
        <v>7.65824531670853</v>
      </c>
      <c r="K196" s="88">
        <f t="shared" si="13"/>
        <v>4.30827939492082</v>
      </c>
      <c r="L196" s="88">
        <v>3.60368297516179</v>
      </c>
      <c r="M196" s="50">
        <f>K196*$K$29</f>
        <v>142358.476046369</v>
      </c>
      <c r="N196" s="213">
        <f>SUM(N159:N195)</f>
        <v>193.77312335491</v>
      </c>
      <c r="O196" s="213">
        <f t="shared" si="10"/>
        <v>5.3825867598586</v>
      </c>
      <c r="P196" s="213">
        <f t="shared" si="11"/>
        <v>5.3825867598586</v>
      </c>
      <c r="Q196" s="213"/>
      <c r="R196" s="215">
        <f t="shared" si="12"/>
        <v>2.27565855684993</v>
      </c>
    </row>
    <row r="197" ht="15.6" customHeight="1" spans="1:18">
      <c r="A197" s="139" t="s">
        <v>335</v>
      </c>
      <c r="B197" s="90">
        <v>5102040000</v>
      </c>
      <c r="C197" s="90" t="s">
        <v>340</v>
      </c>
      <c r="D197" s="148" t="s">
        <v>497</v>
      </c>
      <c r="E197" s="140"/>
      <c r="F197" s="94">
        <v>0</v>
      </c>
      <c r="G197" s="87"/>
      <c r="H197" s="88">
        <v>0</v>
      </c>
      <c r="I197" s="143">
        <v>-0.14437</v>
      </c>
      <c r="J197" s="143">
        <v>-0.00436915534303786</v>
      </c>
      <c r="K197" s="88">
        <f t="shared" si="13"/>
        <v>-0.00436915534303786</v>
      </c>
      <c r="L197" s="88">
        <v>-0.00436915534303786</v>
      </c>
      <c r="M197" s="98"/>
      <c r="N197" s="211">
        <v>0</v>
      </c>
      <c r="O197" s="212">
        <f t="shared" si="10"/>
        <v>0</v>
      </c>
      <c r="P197" s="212">
        <f t="shared" si="11"/>
        <v>0</v>
      </c>
      <c r="Q197" s="212"/>
      <c r="R197" s="214">
        <f t="shared" si="12"/>
        <v>-0.00436915534303786</v>
      </c>
    </row>
    <row r="198" ht="16.2" customHeight="1" spans="1:18">
      <c r="A198" s="49"/>
      <c r="B198" s="90" t="s">
        <v>498</v>
      </c>
      <c r="C198" s="101" t="s">
        <v>346</v>
      </c>
      <c r="D198" s="102" t="s">
        <v>499</v>
      </c>
      <c r="E198" s="146">
        <v>0</v>
      </c>
      <c r="F198" s="94">
        <v>0</v>
      </c>
      <c r="G198" s="103">
        <v>0</v>
      </c>
      <c r="H198" s="88">
        <v>0</v>
      </c>
      <c r="I198" s="143">
        <v>-0.14437</v>
      </c>
      <c r="J198" s="143">
        <v>-0.00436915534303786</v>
      </c>
      <c r="K198" s="88">
        <f t="shared" si="13"/>
        <v>-0.00436915534303786</v>
      </c>
      <c r="L198" s="88">
        <v>-0.00436915534303786</v>
      </c>
      <c r="M198" s="98"/>
      <c r="N198" s="213">
        <f>N197</f>
        <v>0</v>
      </c>
      <c r="O198" s="213">
        <f t="shared" si="10"/>
        <v>0</v>
      </c>
      <c r="P198" s="213">
        <f t="shared" si="11"/>
        <v>0</v>
      </c>
      <c r="Q198" s="213"/>
      <c r="R198" s="215">
        <f t="shared" si="12"/>
        <v>-0.00436915534303786</v>
      </c>
    </row>
    <row r="199" ht="15.6" customHeight="1" spans="1:18">
      <c r="A199" s="139" t="s">
        <v>364</v>
      </c>
      <c r="B199" s="90">
        <v>6666021600</v>
      </c>
      <c r="C199" s="90" t="s">
        <v>367</v>
      </c>
      <c r="D199" s="148" t="s">
        <v>368</v>
      </c>
      <c r="E199" s="140">
        <v>0.96012</v>
      </c>
      <c r="F199" s="94">
        <v>0.0178793296089385</v>
      </c>
      <c r="G199" s="87">
        <v>1.36259525172735</v>
      </c>
      <c r="H199" s="88">
        <v>0.0370471792204282</v>
      </c>
      <c r="I199" s="143">
        <v>0.36958</v>
      </c>
      <c r="J199" s="143">
        <v>0.0111848197802863</v>
      </c>
      <c r="K199" s="88">
        <f t="shared" si="13"/>
        <v>-0.0066945098286522</v>
      </c>
      <c r="L199" s="88">
        <v>-0.0258623594401419</v>
      </c>
      <c r="M199" s="98"/>
      <c r="N199" s="211">
        <v>0</v>
      </c>
      <c r="O199" s="212">
        <f t="shared" si="10"/>
        <v>0</v>
      </c>
      <c r="P199" s="212">
        <f t="shared" si="11"/>
        <v>0</v>
      </c>
      <c r="Q199" s="212"/>
      <c r="R199" s="214">
        <f t="shared" si="12"/>
        <v>0.0111848197802863</v>
      </c>
    </row>
    <row r="200" ht="15.6" customHeight="1" spans="1:18">
      <c r="A200" s="97"/>
      <c r="B200" s="90">
        <v>6666021604</v>
      </c>
      <c r="C200" s="90" t="s">
        <v>369</v>
      </c>
      <c r="D200" s="148" t="s">
        <v>500</v>
      </c>
      <c r="E200" s="140"/>
      <c r="F200" s="94">
        <v>0</v>
      </c>
      <c r="G200" s="87"/>
      <c r="H200" s="88">
        <v>0</v>
      </c>
      <c r="I200" s="143">
        <v>-0.1332</v>
      </c>
      <c r="J200" s="143">
        <v>-0.00403111097660624</v>
      </c>
      <c r="K200" s="88">
        <f t="shared" si="13"/>
        <v>-0.00403111097660624</v>
      </c>
      <c r="L200" s="88">
        <v>-0.00403111097660624</v>
      </c>
      <c r="M200" s="98"/>
      <c r="N200" s="211">
        <v>0</v>
      </c>
      <c r="O200" s="212">
        <f t="shared" si="10"/>
        <v>0</v>
      </c>
      <c r="P200" s="212">
        <f t="shared" si="11"/>
        <v>0</v>
      </c>
      <c r="Q200" s="212"/>
      <c r="R200" s="214">
        <f t="shared" si="12"/>
        <v>-0.00403111097660624</v>
      </c>
    </row>
    <row r="201" ht="16.2" customHeight="1" spans="1:18">
      <c r="A201" s="49"/>
      <c r="B201" s="90" t="s">
        <v>498</v>
      </c>
      <c r="C201" s="101" t="s">
        <v>371</v>
      </c>
      <c r="D201" s="102" t="s">
        <v>501</v>
      </c>
      <c r="E201" s="146">
        <v>0.96012</v>
      </c>
      <c r="F201" s="94">
        <v>0.0178793296089385</v>
      </c>
      <c r="G201" s="103">
        <v>1.36259525172735</v>
      </c>
      <c r="H201" s="88">
        <v>0.0370471792204282</v>
      </c>
      <c r="I201" s="143">
        <v>0.23638</v>
      </c>
      <c r="J201" s="143">
        <v>0.00715370880368005</v>
      </c>
      <c r="K201" s="88">
        <f t="shared" si="13"/>
        <v>-0.0107256208052584</v>
      </c>
      <c r="L201" s="88">
        <v>-0.0298934704167482</v>
      </c>
      <c r="M201" s="98"/>
      <c r="N201" s="213">
        <f>SUM(N199:N200)</f>
        <v>0</v>
      </c>
      <c r="O201" s="213">
        <f t="shared" si="10"/>
        <v>0</v>
      </c>
      <c r="P201" s="213">
        <f t="shared" si="11"/>
        <v>0</v>
      </c>
      <c r="Q201" s="213"/>
      <c r="R201" s="215">
        <f t="shared" si="12"/>
        <v>0.00715370880368005</v>
      </c>
    </row>
    <row r="202" ht="15.6" customHeight="1" spans="1:18">
      <c r="A202" s="139" t="s">
        <v>146</v>
      </c>
      <c r="B202" s="90">
        <v>6666010012</v>
      </c>
      <c r="C202" s="90" t="s">
        <v>382</v>
      </c>
      <c r="D202" s="148" t="s">
        <v>502</v>
      </c>
      <c r="E202" s="140"/>
      <c r="F202" s="94">
        <v>0</v>
      </c>
      <c r="G202" s="87"/>
      <c r="H202" s="88">
        <v>0</v>
      </c>
      <c r="I202" s="143">
        <v>0</v>
      </c>
      <c r="J202" s="143">
        <v>0</v>
      </c>
      <c r="K202" s="88">
        <f t="shared" si="13"/>
        <v>0</v>
      </c>
      <c r="L202" s="88">
        <v>0</v>
      </c>
      <c r="M202" s="98"/>
      <c r="N202" s="211">
        <v>0</v>
      </c>
      <c r="O202" s="212">
        <f t="shared" si="10"/>
        <v>0</v>
      </c>
      <c r="P202" s="212">
        <f t="shared" si="11"/>
        <v>0</v>
      </c>
      <c r="Q202" s="212"/>
      <c r="R202" s="214">
        <f t="shared" si="12"/>
        <v>0</v>
      </c>
    </row>
    <row r="203" ht="15.6" customHeight="1" spans="1:18">
      <c r="A203" s="97"/>
      <c r="B203" s="90">
        <v>6666010102</v>
      </c>
      <c r="C203" s="90" t="s">
        <v>503</v>
      </c>
      <c r="D203" s="148" t="s">
        <v>504</v>
      </c>
      <c r="E203" s="140">
        <v>0.02547</v>
      </c>
      <c r="F203" s="94">
        <v>0.000474301675977654</v>
      </c>
      <c r="G203" s="87"/>
      <c r="H203" s="88">
        <v>0</v>
      </c>
      <c r="I203" s="143">
        <v>0.04886</v>
      </c>
      <c r="J203" s="143">
        <v>0.00147867929667403</v>
      </c>
      <c r="K203" s="88">
        <f t="shared" si="13"/>
        <v>0.00100437762069638</v>
      </c>
      <c r="L203" s="88">
        <v>0.00147867929667403</v>
      </c>
      <c r="M203" s="98"/>
      <c r="N203" s="211">
        <v>0</v>
      </c>
      <c r="O203" s="212">
        <f t="shared" si="10"/>
        <v>0</v>
      </c>
      <c r="P203" s="212">
        <f t="shared" si="11"/>
        <v>0</v>
      </c>
      <c r="Q203" s="212"/>
      <c r="R203" s="214">
        <f t="shared" si="12"/>
        <v>0.00147867929667403</v>
      </c>
    </row>
    <row r="204" ht="16.2" customHeight="1" spans="1:18">
      <c r="A204" s="49"/>
      <c r="B204" s="90" t="s">
        <v>505</v>
      </c>
      <c r="C204" s="101" t="s">
        <v>390</v>
      </c>
      <c r="D204" s="102" t="s">
        <v>506</v>
      </c>
      <c r="E204" s="146">
        <v>0.02547</v>
      </c>
      <c r="F204" s="94">
        <v>0.000474301675977654</v>
      </c>
      <c r="G204" s="103">
        <v>0</v>
      </c>
      <c r="H204" s="88">
        <v>0</v>
      </c>
      <c r="I204" s="143">
        <v>0.04886</v>
      </c>
      <c r="J204" s="143">
        <v>0.00147867929667403</v>
      </c>
      <c r="K204" s="88">
        <f t="shared" si="13"/>
        <v>0.00100437762069638</v>
      </c>
      <c r="L204" s="88">
        <v>0.00147867929667403</v>
      </c>
      <c r="M204" s="98"/>
      <c r="N204" s="213">
        <f>SUM(N202:N203)</f>
        <v>0</v>
      </c>
      <c r="O204" s="213">
        <f t="shared" si="10"/>
        <v>0</v>
      </c>
      <c r="P204" s="213">
        <f t="shared" si="11"/>
        <v>0</v>
      </c>
      <c r="Q204" s="213"/>
      <c r="R204" s="215">
        <f t="shared" si="12"/>
        <v>0.00147867929667403</v>
      </c>
    </row>
    <row r="205" ht="15.6" customHeight="1" spans="1:18">
      <c r="A205" s="139" t="s">
        <v>507</v>
      </c>
      <c r="B205" s="90">
        <v>6666010196</v>
      </c>
      <c r="C205" s="90" t="s">
        <v>392</v>
      </c>
      <c r="D205" s="148" t="s">
        <v>508</v>
      </c>
      <c r="E205" s="140">
        <v>1.64424</v>
      </c>
      <c r="F205" s="94">
        <v>0.0306189944134078</v>
      </c>
      <c r="G205" s="87"/>
      <c r="H205" s="88">
        <v>0</v>
      </c>
      <c r="I205" s="143">
        <v>2.71721</v>
      </c>
      <c r="J205" s="143">
        <v>0.0822325454710529</v>
      </c>
      <c r="K205" s="88">
        <f t="shared" si="13"/>
        <v>0.0516135510576451</v>
      </c>
      <c r="L205" s="88">
        <v>0.0822325454710529</v>
      </c>
      <c r="M205" s="98"/>
      <c r="N205" s="211">
        <v>0</v>
      </c>
      <c r="O205" s="212">
        <f t="shared" si="10"/>
        <v>0</v>
      </c>
      <c r="P205" s="212">
        <f t="shared" si="11"/>
        <v>0</v>
      </c>
      <c r="Q205" s="212"/>
      <c r="R205" s="214">
        <f t="shared" si="12"/>
        <v>0.0822325454710529</v>
      </c>
    </row>
    <row r="206" ht="15.6" customHeight="1" spans="1:18">
      <c r="A206" s="97"/>
      <c r="B206" s="90">
        <v>6666010101</v>
      </c>
      <c r="C206" s="90" t="s">
        <v>394</v>
      </c>
      <c r="D206" s="148" t="s">
        <v>510</v>
      </c>
      <c r="E206" s="140">
        <v>12.51226</v>
      </c>
      <c r="F206" s="94">
        <v>0.233002979515829</v>
      </c>
      <c r="G206" s="87">
        <v>37.0658333333333</v>
      </c>
      <c r="H206" s="88">
        <v>1.00777143375023</v>
      </c>
      <c r="I206" s="143">
        <v>16.38014</v>
      </c>
      <c r="J206" s="143">
        <v>0.495721938080683</v>
      </c>
      <c r="K206" s="88">
        <f t="shared" si="13"/>
        <v>0.262718958564854</v>
      </c>
      <c r="L206" s="88">
        <v>-0.512049495669547</v>
      </c>
      <c r="M206" s="50"/>
      <c r="N206" s="211">
        <v>0</v>
      </c>
      <c r="O206" s="212">
        <f t="shared" si="10"/>
        <v>0</v>
      </c>
      <c r="P206" s="212">
        <f t="shared" si="11"/>
        <v>0</v>
      </c>
      <c r="Q206" s="212"/>
      <c r="R206" s="214">
        <f t="shared" si="12"/>
        <v>0.495721938080683</v>
      </c>
    </row>
    <row r="207" ht="15.6" customHeight="1" spans="1:18">
      <c r="A207" s="97"/>
      <c r="B207" s="90">
        <v>6666010199</v>
      </c>
      <c r="C207" s="90" t="s">
        <v>396</v>
      </c>
      <c r="D207" s="148" t="s">
        <v>511</v>
      </c>
      <c r="E207" s="140">
        <v>1.51593</v>
      </c>
      <c r="F207" s="94">
        <v>0.0282296089385475</v>
      </c>
      <c r="G207" s="87"/>
      <c r="H207" s="88">
        <v>0</v>
      </c>
      <c r="I207" s="143">
        <v>-1.25047</v>
      </c>
      <c r="J207" s="143">
        <v>-0.0378437187906667</v>
      </c>
      <c r="K207" s="88">
        <f t="shared" si="13"/>
        <v>-0.0660733277292142</v>
      </c>
      <c r="L207" s="88">
        <v>-0.0378437187906667</v>
      </c>
      <c r="M207" s="98"/>
      <c r="N207" s="211">
        <v>0</v>
      </c>
      <c r="O207" s="212">
        <f t="shared" si="10"/>
        <v>0</v>
      </c>
      <c r="P207" s="212">
        <f t="shared" si="11"/>
        <v>0</v>
      </c>
      <c r="Q207" s="212"/>
      <c r="R207" s="214">
        <f t="shared" si="12"/>
        <v>-0.0378437187906667</v>
      </c>
    </row>
    <row r="208" ht="15.6" customHeight="1" spans="1:18">
      <c r="A208" s="97"/>
      <c r="B208" s="90">
        <v>6666010207</v>
      </c>
      <c r="C208" s="90" t="s">
        <v>400</v>
      </c>
      <c r="D208" s="148" t="s">
        <v>512</v>
      </c>
      <c r="E208" s="140">
        <v>0.16028</v>
      </c>
      <c r="F208" s="94">
        <v>0.00298472998137803</v>
      </c>
      <c r="G208" s="87"/>
      <c r="H208" s="88">
        <v>0</v>
      </c>
      <c r="I208" s="143">
        <v>0.25015</v>
      </c>
      <c r="J208" s="143">
        <v>0.00757043851950489</v>
      </c>
      <c r="K208" s="88">
        <f t="shared" si="13"/>
        <v>0.00458570853812686</v>
      </c>
      <c r="L208" s="88">
        <v>0.00757043851950489</v>
      </c>
      <c r="M208" s="98"/>
      <c r="N208" s="211">
        <v>0</v>
      </c>
      <c r="O208" s="212">
        <f t="shared" si="10"/>
        <v>0</v>
      </c>
      <c r="P208" s="212">
        <f t="shared" si="11"/>
        <v>0</v>
      </c>
      <c r="Q208" s="212"/>
      <c r="R208" s="214">
        <f t="shared" si="12"/>
        <v>0.00757043851950489</v>
      </c>
    </row>
    <row r="209" ht="15.6" customHeight="1" spans="1:18">
      <c r="A209" s="97"/>
      <c r="B209" s="90">
        <v>6666010227</v>
      </c>
      <c r="C209" s="90" t="s">
        <v>513</v>
      </c>
      <c r="D209" s="148" t="s">
        <v>514</v>
      </c>
      <c r="E209" s="140">
        <v>0.15111</v>
      </c>
      <c r="F209" s="94">
        <v>0.00281396648044693</v>
      </c>
      <c r="G209" s="87"/>
      <c r="H209" s="88">
        <v>0</v>
      </c>
      <c r="I209" s="143">
        <v>0.27252</v>
      </c>
      <c r="J209" s="143">
        <v>0.00824743516024574</v>
      </c>
      <c r="K209" s="88">
        <f t="shared" si="13"/>
        <v>0.00543346867979881</v>
      </c>
      <c r="L209" s="88">
        <v>0.00824743516024574</v>
      </c>
      <c r="M209" s="98"/>
      <c r="N209" s="211">
        <v>0</v>
      </c>
      <c r="O209" s="212">
        <f t="shared" si="10"/>
        <v>0</v>
      </c>
      <c r="P209" s="212">
        <f t="shared" si="11"/>
        <v>0</v>
      </c>
      <c r="Q209" s="212"/>
      <c r="R209" s="214">
        <f t="shared" si="12"/>
        <v>0.00824743516024574</v>
      </c>
    </row>
    <row r="210" ht="16.2" customHeight="1" spans="1:18">
      <c r="A210" s="49"/>
      <c r="B210" s="90" t="s">
        <v>516</v>
      </c>
      <c r="C210" s="101" t="s">
        <v>406</v>
      </c>
      <c r="D210" s="102" t="s">
        <v>517</v>
      </c>
      <c r="E210" s="146">
        <v>15.98382</v>
      </c>
      <c r="F210" s="94">
        <v>0.297650279329609</v>
      </c>
      <c r="G210" s="103">
        <v>37.0658333333333</v>
      </c>
      <c r="H210" s="88">
        <v>1.00777143375023</v>
      </c>
      <c r="I210" s="143">
        <v>18.36955</v>
      </c>
      <c r="J210" s="143">
        <v>0.55592863844082</v>
      </c>
      <c r="K210" s="88">
        <f t="shared" si="13"/>
        <v>0.258278359111211</v>
      </c>
      <c r="L210" s="88">
        <v>-0.45184279530941</v>
      </c>
      <c r="M210" s="50"/>
      <c r="N210" s="213">
        <f>SUM(N205:N209)</f>
        <v>0</v>
      </c>
      <c r="O210" s="213">
        <f t="shared" si="10"/>
        <v>0</v>
      </c>
      <c r="P210" s="213">
        <f t="shared" si="11"/>
        <v>0</v>
      </c>
      <c r="Q210" s="213"/>
      <c r="R210" s="215">
        <f t="shared" si="12"/>
        <v>0.55592863844082</v>
      </c>
    </row>
    <row r="211" ht="15.6" customHeight="1" spans="1:18">
      <c r="A211" s="139" t="s">
        <v>405</v>
      </c>
      <c r="B211" s="90">
        <v>6666010314</v>
      </c>
      <c r="C211" s="90" t="s">
        <v>410</v>
      </c>
      <c r="D211" s="148" t="s">
        <v>411</v>
      </c>
      <c r="E211" s="140"/>
      <c r="F211" s="94">
        <v>0</v>
      </c>
      <c r="G211" s="87">
        <v>0.469713995524043</v>
      </c>
      <c r="H211" s="88">
        <v>0.0127709079805341</v>
      </c>
      <c r="I211" s="143">
        <v>0.04036</v>
      </c>
      <c r="J211" s="143">
        <v>0.00122143873135006</v>
      </c>
      <c r="K211" s="88">
        <f t="shared" si="13"/>
        <v>0.00122143873135006</v>
      </c>
      <c r="L211" s="88">
        <v>-0.011549469249184</v>
      </c>
      <c r="M211" s="98"/>
      <c r="N211" s="211">
        <v>0</v>
      </c>
      <c r="O211" s="212">
        <f t="shared" si="10"/>
        <v>0</v>
      </c>
      <c r="P211" s="212">
        <f t="shared" si="11"/>
        <v>0</v>
      </c>
      <c r="Q211" s="212"/>
      <c r="R211" s="214">
        <f t="shared" si="12"/>
        <v>0.00122143873135006</v>
      </c>
    </row>
    <row r="212" ht="15.6" customHeight="1" spans="1:18">
      <c r="A212" s="97"/>
      <c r="B212" s="90">
        <v>6666020401</v>
      </c>
      <c r="C212" s="90" t="s">
        <v>414</v>
      </c>
      <c r="D212" s="148" t="s">
        <v>518</v>
      </c>
      <c r="E212" s="140">
        <v>0.09042</v>
      </c>
      <c r="F212" s="94">
        <v>0.00168379888268156</v>
      </c>
      <c r="G212" s="87">
        <v>1.58464257921524</v>
      </c>
      <c r="H212" s="88">
        <v>0.0430843550629483</v>
      </c>
      <c r="I212" s="143">
        <v>0.09118</v>
      </c>
      <c r="J212" s="143">
        <v>0.00275943467602821</v>
      </c>
      <c r="K212" s="88">
        <f t="shared" si="13"/>
        <v>0.00107563579334665</v>
      </c>
      <c r="L212" s="88">
        <v>-0.0403249203869201</v>
      </c>
      <c r="M212" s="98"/>
      <c r="N212" s="211">
        <v>0</v>
      </c>
      <c r="O212" s="212">
        <f t="shared" si="10"/>
        <v>0</v>
      </c>
      <c r="P212" s="212">
        <f t="shared" si="11"/>
        <v>0</v>
      </c>
      <c r="Q212" s="212"/>
      <c r="R212" s="214">
        <f t="shared" si="12"/>
        <v>0.00275943467602821</v>
      </c>
    </row>
    <row r="213" ht="15.6" customHeight="1" spans="1:18">
      <c r="A213" s="97"/>
      <c r="B213" s="90">
        <v>6666020502</v>
      </c>
      <c r="C213" s="90" t="s">
        <v>416</v>
      </c>
      <c r="D213" s="148" t="s">
        <v>417</v>
      </c>
      <c r="E213" s="140">
        <v>-0.29135</v>
      </c>
      <c r="F213" s="94">
        <v>-0.00542551210428305</v>
      </c>
      <c r="G213" s="87">
        <v>2.20066347817953</v>
      </c>
      <c r="H213" s="88">
        <v>0.0598331560135816</v>
      </c>
      <c r="I213" s="143">
        <v>0.85004</v>
      </c>
      <c r="J213" s="143">
        <v>0.025725267076234</v>
      </c>
      <c r="K213" s="88">
        <f t="shared" si="13"/>
        <v>0.031150779180517</v>
      </c>
      <c r="L213" s="88">
        <v>-0.0341078889373476</v>
      </c>
      <c r="M213" s="98"/>
      <c r="N213" s="211">
        <v>0</v>
      </c>
      <c r="O213" s="212">
        <f t="shared" si="10"/>
        <v>0</v>
      </c>
      <c r="P213" s="212">
        <f t="shared" si="11"/>
        <v>0</v>
      </c>
      <c r="Q213" s="212"/>
      <c r="R213" s="214">
        <f t="shared" si="12"/>
        <v>0.025725267076234</v>
      </c>
    </row>
    <row r="214" ht="15.6" customHeight="1" spans="1:18">
      <c r="A214" s="97"/>
      <c r="B214" s="90">
        <v>6666020503</v>
      </c>
      <c r="C214" s="90" t="s">
        <v>418</v>
      </c>
      <c r="D214" s="148" t="s">
        <v>419</v>
      </c>
      <c r="E214" s="140">
        <v>0.0034</v>
      </c>
      <c r="F214" s="94">
        <v>6.33147113594041e-5</v>
      </c>
      <c r="G214" s="87"/>
      <c r="H214" s="88">
        <v>0</v>
      </c>
      <c r="I214" s="143">
        <v>0.00497</v>
      </c>
      <c r="J214" s="143">
        <v>0.000150410071724722</v>
      </c>
      <c r="K214" s="88">
        <f t="shared" si="13"/>
        <v>8.70953603653179e-5</v>
      </c>
      <c r="L214" s="88">
        <v>0.000150410071724722</v>
      </c>
      <c r="M214" s="98"/>
      <c r="N214" s="211">
        <v>0</v>
      </c>
      <c r="O214" s="212">
        <f t="shared" si="10"/>
        <v>0</v>
      </c>
      <c r="P214" s="212">
        <f t="shared" si="11"/>
        <v>0</v>
      </c>
      <c r="Q214" s="212"/>
      <c r="R214" s="214">
        <f t="shared" si="12"/>
        <v>0.000150410071724722</v>
      </c>
    </row>
    <row r="215" ht="15.6" customHeight="1" spans="1:18">
      <c r="A215" s="97"/>
      <c r="B215" s="90">
        <v>6666021502</v>
      </c>
      <c r="C215" s="90" t="s">
        <v>420</v>
      </c>
      <c r="D215" s="148" t="s">
        <v>519</v>
      </c>
      <c r="E215" s="140">
        <v>-0.0006</v>
      </c>
      <c r="F215" s="94">
        <v>-1.11731843575419e-5</v>
      </c>
      <c r="G215" s="87"/>
      <c r="H215" s="88">
        <v>0</v>
      </c>
      <c r="I215" s="143">
        <v>1e-5</v>
      </c>
      <c r="J215" s="143">
        <v>3.02635959204673e-7</v>
      </c>
      <c r="K215" s="88">
        <f t="shared" si="13"/>
        <v>1.14758203167466e-5</v>
      </c>
      <c r="L215" s="88">
        <v>3.02635959204673e-7</v>
      </c>
      <c r="M215" s="98"/>
      <c r="N215" s="211">
        <v>0</v>
      </c>
      <c r="O215" s="212">
        <f t="shared" ref="O215:O220" si="14">N215*1000/$O$29</f>
        <v>0</v>
      </c>
      <c r="P215" s="212">
        <f t="shared" ref="P215:P220" si="15">O215</f>
        <v>0</v>
      </c>
      <c r="Q215" s="212"/>
      <c r="R215" s="214">
        <f t="shared" ref="R215:R220" si="16">J215-P215</f>
        <v>3.02635959204673e-7</v>
      </c>
    </row>
    <row r="216" ht="15.6" customHeight="1" spans="1:18">
      <c r="A216" s="97"/>
      <c r="B216" s="90">
        <v>6666021505</v>
      </c>
      <c r="C216" s="90" t="s">
        <v>520</v>
      </c>
      <c r="D216" s="148" t="s">
        <v>521</v>
      </c>
      <c r="E216" s="140">
        <v>0.02475</v>
      </c>
      <c r="F216" s="94">
        <v>0.000460893854748603</v>
      </c>
      <c r="G216" s="87"/>
      <c r="H216" s="88">
        <v>0</v>
      </c>
      <c r="I216" s="143">
        <v>0</v>
      </c>
      <c r="J216" s="143">
        <v>0</v>
      </c>
      <c r="K216" s="88">
        <f t="shared" si="13"/>
        <v>-0.000460893854748603</v>
      </c>
      <c r="L216" s="88">
        <v>0</v>
      </c>
      <c r="M216" s="98"/>
      <c r="N216" s="211">
        <v>0</v>
      </c>
      <c r="O216" s="212">
        <f t="shared" si="14"/>
        <v>0</v>
      </c>
      <c r="P216" s="212">
        <f t="shared" si="15"/>
        <v>0</v>
      </c>
      <c r="Q216" s="212"/>
      <c r="R216" s="214">
        <f t="shared" si="16"/>
        <v>0</v>
      </c>
    </row>
    <row r="217" ht="15.6" customHeight="1" spans="1:18">
      <c r="A217" s="49"/>
      <c r="B217" s="90">
        <v>6666091600</v>
      </c>
      <c r="C217" s="90" t="s">
        <v>428</v>
      </c>
      <c r="D217" s="148" t="s">
        <v>429</v>
      </c>
      <c r="E217" s="140"/>
      <c r="F217" s="94">
        <v>0</v>
      </c>
      <c r="G217" s="87">
        <v>0.39782963391474</v>
      </c>
      <c r="H217" s="88">
        <v>0.0108164663924617</v>
      </c>
      <c r="I217" s="143">
        <v>0</v>
      </c>
      <c r="J217" s="143">
        <v>0</v>
      </c>
      <c r="K217" s="88">
        <f t="shared" si="13"/>
        <v>0</v>
      </c>
      <c r="L217" s="88">
        <v>-0.0108164663924617</v>
      </c>
      <c r="M217" s="98"/>
      <c r="N217" s="211">
        <v>0</v>
      </c>
      <c r="O217" s="212">
        <f t="shared" si="14"/>
        <v>0</v>
      </c>
      <c r="P217" s="212">
        <f t="shared" si="15"/>
        <v>0</v>
      </c>
      <c r="Q217" s="212"/>
      <c r="R217" s="214">
        <f t="shared" si="16"/>
        <v>0</v>
      </c>
    </row>
    <row r="218" ht="16.2" customHeight="1" spans="1:18">
      <c r="C218" s="151"/>
      <c r="D218" s="198"/>
      <c r="E218" s="146">
        <v>-0.17338</v>
      </c>
      <c r="F218" s="94">
        <v>-0.00322867783985102</v>
      </c>
      <c r="G218" s="103">
        <v>4.65284968683355</v>
      </c>
      <c r="H218" s="88">
        <v>0.126504885449526</v>
      </c>
      <c r="I218" s="104">
        <v>0.98656</v>
      </c>
      <c r="J218" s="103">
        <v>0.0298568531912962</v>
      </c>
      <c r="K218" s="104">
        <f t="shared" si="13"/>
        <v>0.0330855310311472</v>
      </c>
      <c r="L218" s="88">
        <v>-0.0966480322582298</v>
      </c>
      <c r="M218" s="88"/>
      <c r="N218" s="213">
        <f>SUM(N211:N217)</f>
        <v>0</v>
      </c>
      <c r="O218" s="213">
        <f t="shared" si="14"/>
        <v>0</v>
      </c>
      <c r="P218" s="213">
        <f t="shared" si="15"/>
        <v>0</v>
      </c>
      <c r="Q218" s="213"/>
      <c r="R218" s="215">
        <f t="shared" si="16"/>
        <v>0.0298568531912962</v>
      </c>
    </row>
    <row r="219" ht="16.2" customHeight="1" spans="1:18">
      <c r="C219" s="199" t="s">
        <v>522</v>
      </c>
      <c r="D219" s="199"/>
      <c r="E219" s="188">
        <v>196.88485</v>
      </c>
      <c r="F219" s="188">
        <v>3.66638454376164</v>
      </c>
      <c r="G219" s="188">
        <v>192.487976339279</v>
      </c>
      <c r="H219" s="192">
        <v>5.23349582216637</v>
      </c>
      <c r="I219" s="188">
        <v>269.59074</v>
      </c>
      <c r="J219" s="103">
        <v>8.15878521925976</v>
      </c>
      <c r="K219" s="104">
        <f t="shared" si="13"/>
        <v>4.49240067549812</v>
      </c>
      <c r="L219" s="88">
        <v>2.92528939709338</v>
      </c>
      <c r="M219" s="50">
        <f>K219*$K$29</f>
        <v>148442.395520484</v>
      </c>
      <c r="N219" s="217">
        <f>SUM(N155,N158,N196,N198,N201,N204,N210,N218)</f>
        <v>193.77312335491</v>
      </c>
      <c r="O219" s="213">
        <f t="shared" si="14"/>
        <v>5.3825867598586</v>
      </c>
      <c r="P219" s="213">
        <f t="shared" si="15"/>
        <v>5.3825867598586</v>
      </c>
      <c r="Q219" s="213">
        <f>I219-N219</f>
        <v>75.8176166450903</v>
      </c>
      <c r="R219" s="215">
        <f t="shared" si="16"/>
        <v>2.77619845940116</v>
      </c>
    </row>
    <row r="220" ht="16.2" customHeight="1" spans="1:18">
      <c r="C220" s="200" t="s">
        <v>571</v>
      </c>
      <c r="D220" s="200"/>
      <c r="E220" s="188">
        <v>1864.8454365474</v>
      </c>
      <c r="F220" s="188">
        <v>34.7271031014414</v>
      </c>
      <c r="G220" s="188">
        <v>1928.86884185175</v>
      </c>
      <c r="H220" s="192">
        <v>52.4434160372961</v>
      </c>
      <c r="I220" s="188">
        <v>1826.65745</v>
      </c>
      <c r="J220" s="191">
        <v>55.2812229519112</v>
      </c>
      <c r="K220" s="188">
        <f t="shared" si="13"/>
        <v>20.5541198504698</v>
      </c>
      <c r="L220" s="192">
        <v>2.83780691461506</v>
      </c>
      <c r="N220" s="218">
        <f>N149+N219</f>
        <v>1694.35631324462</v>
      </c>
      <c r="O220" s="217">
        <f t="shared" si="14"/>
        <v>47.0654531456838</v>
      </c>
      <c r="P220" s="217">
        <f t="shared" si="15"/>
        <v>47.0654531456838</v>
      </c>
      <c r="Q220" s="217"/>
      <c r="R220" s="218">
        <f t="shared" si="16"/>
        <v>8.21576980622737</v>
      </c>
    </row>
    <row r="225" spans="10:10">
      <c r="J225">
        <f>I220-N220</f>
        <v>132.301136755382</v>
      </c>
    </row>
  </sheetData>
  <autoFilter xmlns:etc="http://www.wps.cn/officeDocument/2017/etCustomData" ref="A29:T220" etc:filterBottomFollowUsedRange="0">
    <extLst/>
  </autoFilter>
  <mergeCells count="39">
    <mergeCell ref="B1:T1"/>
    <mergeCell ref="A2:N2"/>
    <mergeCell ref="A3:N3"/>
    <mergeCell ref="A4:A5"/>
    <mergeCell ref="A8:A13"/>
    <mergeCell ref="A15:A28"/>
    <mergeCell ref="A29:A30"/>
    <mergeCell ref="A31:A40"/>
    <mergeCell ref="A41:A49"/>
    <mergeCell ref="A50:A54"/>
    <mergeCell ref="A55:A102"/>
    <mergeCell ref="A103:A107"/>
    <mergeCell ref="A108:A109"/>
    <mergeCell ref="A110:A111"/>
    <mergeCell ref="A112:A115"/>
    <mergeCell ref="A116:A118"/>
    <mergeCell ref="A119:A126"/>
    <mergeCell ref="A127:A134"/>
    <mergeCell ref="A135:A148"/>
    <mergeCell ref="A151:A155"/>
    <mergeCell ref="A156:A158"/>
    <mergeCell ref="A159:A196"/>
    <mergeCell ref="A197:A198"/>
    <mergeCell ref="A199:A201"/>
    <mergeCell ref="A202:A204"/>
    <mergeCell ref="A205:A210"/>
    <mergeCell ref="A211:A217"/>
    <mergeCell ref="B4:B5"/>
    <mergeCell ref="B29:B30"/>
    <mergeCell ref="C4:C5"/>
    <mergeCell ref="C29:C30"/>
    <mergeCell ref="D4:D5"/>
    <mergeCell ref="D29:D30"/>
    <mergeCell ref="E4:E5"/>
    <mergeCell ref="F4:F5"/>
    <mergeCell ref="G4:G5"/>
    <mergeCell ref="G6:G14"/>
    <mergeCell ref="H4:H5"/>
    <mergeCell ref="I4:I5"/>
  </mergeCells>
  <conditionalFormatting sqref="K31:K220">
    <cfRule type="expression" dxfId="1" priority="4">
      <formula>ABS(K31)&gt;0.5</formula>
    </cfRule>
  </conditionalFormatting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7"/>
  <sheetViews>
    <sheetView zoomScale="60" zoomScaleNormal="60" topLeftCell="B2" workbookViewId="0">
      <selection activeCell="J17" sqref="J17"/>
    </sheetView>
  </sheetViews>
  <sheetFormatPr defaultColWidth="8.88888888888889" defaultRowHeight="14.4"/>
  <cols>
    <col min="1" max="1" width="23.1111111111111" style="3" customWidth="1"/>
    <col min="2" max="2" width="31.7777777777778" style="3" customWidth="1"/>
    <col min="3" max="3" width="24.4444444444444" style="3" customWidth="1"/>
    <col min="4" max="4" width="66.6666666666667" style="3" customWidth="1"/>
    <col min="5" max="5" width="42.3333333333333" style="3" customWidth="1"/>
    <col min="6" max="6" width="25.8888888888889" style="3" customWidth="1"/>
    <col min="7" max="8" width="26.4444444444444" style="3" customWidth="1"/>
    <col min="9" max="9" width="51.8888888888889" style="3" customWidth="1"/>
    <col min="10" max="10" width="30.6666666666667" style="3" customWidth="1"/>
    <col min="11" max="11" width="25.3333333333333" style="3" customWidth="1"/>
    <col min="12" max="12" width="26.2222222222222" style="3" customWidth="1"/>
    <col min="13" max="13" width="28.7777777777778" style="3" customWidth="1"/>
    <col min="14" max="14" width="33.8888888888889" style="3" customWidth="1"/>
    <col min="15" max="15" width="41" style="40" hidden="1" customWidth="1"/>
    <col min="16" max="17" width="23.3333333333333" style="41" customWidth="1"/>
    <col min="18" max="18" width="23.3333333333333" style="40" customWidth="1"/>
    <col min="19" max="19" width="31.2222222222222" style="40" customWidth="1"/>
    <col min="20" max="20" width="45.1111111111111" style="3" customWidth="1"/>
    <col min="21" max="21" width="27.7777777777778" style="3" customWidth="1"/>
    <col min="22" max="22" width="8.77777777777778" style="3" customWidth="1"/>
    <col min="23" max="16383" width="8.88888888888889" style="3" customWidth="1"/>
  </cols>
  <sheetData>
    <row r="1" ht="132" hidden="1" customHeight="1" spans="1:19 16384:16384">
      <c r="B1" s="42" t="s">
        <v>550</v>
      </c>
    </row>
    <row r="2" ht="18" customHeight="1" spans="1:19 16384:16384">
      <c r="A2" s="152" t="s">
        <v>132</v>
      </c>
      <c r="B2" s="152" t="s">
        <v>1</v>
      </c>
      <c r="C2" s="153" t="s">
        <v>133</v>
      </c>
      <c r="D2" s="153" t="s">
        <v>134</v>
      </c>
      <c r="E2" s="153" t="s">
        <v>136</v>
      </c>
      <c r="F2" s="153" t="s">
        <v>137</v>
      </c>
      <c r="G2" s="153" t="s">
        <v>138</v>
      </c>
      <c r="H2" s="153" t="s">
        <v>139</v>
      </c>
      <c r="I2" s="44"/>
      <c r="J2" s="45"/>
      <c r="K2" s="46"/>
      <c r="L2" s="47"/>
      <c r="M2" s="48"/>
      <c r="N2" s="47"/>
      <c r="O2" s="47"/>
      <c r="P2" s="47"/>
      <c r="Q2" s="47"/>
      <c r="S2" s="3"/>
      <c r="XFD2" s="3"/>
    </row>
    <row r="3" ht="18" customHeight="1" spans="1:19 16384:16384">
      <c r="A3" s="49"/>
      <c r="B3" s="49"/>
      <c r="C3" s="49"/>
      <c r="D3" s="49"/>
      <c r="E3" s="49"/>
      <c r="F3" s="49"/>
      <c r="G3" s="49"/>
      <c r="H3" s="49"/>
      <c r="J3" s="45"/>
      <c r="K3" s="46"/>
      <c r="L3" s="47"/>
      <c r="M3" s="48"/>
      <c r="N3" s="47"/>
      <c r="O3" s="47"/>
      <c r="P3" s="47"/>
      <c r="Q3" s="47"/>
      <c r="S3" s="3"/>
      <c r="XFD3" s="3"/>
    </row>
    <row r="4" ht="24" customHeight="1" spans="1:19 16384:16384">
      <c r="A4" s="154" t="s">
        <v>110</v>
      </c>
      <c r="B4" s="154" t="s">
        <v>140</v>
      </c>
      <c r="C4" s="51">
        <v>29664</v>
      </c>
      <c r="D4" s="51">
        <v>53265</v>
      </c>
      <c r="E4" s="51">
        <v>53186</v>
      </c>
      <c r="F4" s="65"/>
      <c r="G4" s="54"/>
      <c r="H4" s="155"/>
      <c r="I4" s="53"/>
      <c r="J4" s="53"/>
      <c r="K4" s="46"/>
      <c r="L4" s="47"/>
      <c r="M4" s="48"/>
      <c r="N4" s="47"/>
      <c r="O4" s="47"/>
      <c r="P4" s="47"/>
      <c r="Q4" s="47"/>
      <c r="S4" s="3"/>
      <c r="XFD4" s="3"/>
    </row>
    <row r="5" ht="24" customHeight="1" spans="1:19 16384:16384">
      <c r="A5" s="154" t="s">
        <v>141</v>
      </c>
      <c r="B5" s="154" t="s">
        <v>142</v>
      </c>
      <c r="C5" s="156">
        <v>21</v>
      </c>
      <c r="D5" s="59">
        <v>14</v>
      </c>
      <c r="E5" s="54">
        <v>21</v>
      </c>
      <c r="F5" s="54"/>
      <c r="G5" s="97"/>
      <c r="H5" s="50"/>
      <c r="I5" s="53"/>
      <c r="J5" s="53"/>
      <c r="K5" s="46"/>
      <c r="L5" s="47"/>
      <c r="M5" s="48"/>
      <c r="N5" s="47"/>
      <c r="O5" s="47"/>
      <c r="P5" s="47"/>
      <c r="Q5" s="47"/>
      <c r="S5" s="3"/>
      <c r="XFD5" s="3"/>
    </row>
    <row r="6" ht="24" customHeight="1" spans="1:19 16384:16384">
      <c r="A6" s="154" t="s">
        <v>143</v>
      </c>
      <c r="B6" s="154" t="s">
        <v>144</v>
      </c>
      <c r="C6" s="59">
        <v>226</v>
      </c>
      <c r="D6" s="59">
        <v>247</v>
      </c>
      <c r="E6" s="54">
        <v>261</v>
      </c>
      <c r="F6" s="57"/>
      <c r="G6" s="97"/>
      <c r="H6" s="50"/>
      <c r="K6" s="55"/>
      <c r="L6" s="47"/>
      <c r="M6" s="48"/>
      <c r="N6" s="47"/>
      <c r="O6" s="47"/>
      <c r="P6" s="47"/>
      <c r="Q6" s="47"/>
      <c r="S6" s="3"/>
      <c r="XFD6" s="3"/>
    </row>
    <row r="7" ht="24" customHeight="1" spans="1:19 16384:16384">
      <c r="A7" s="97"/>
      <c r="B7" s="154" t="s">
        <v>552</v>
      </c>
      <c r="C7" s="60">
        <f>E47/C6*1000</f>
        <v>1638.18924778761</v>
      </c>
      <c r="D7" s="60">
        <f>G47/D6*1000</f>
        <v>1948.60376921663</v>
      </c>
      <c r="E7" s="57">
        <f>I47/E6*1000</f>
        <v>1195.41724137931</v>
      </c>
      <c r="F7" s="54"/>
      <c r="G7" s="97"/>
      <c r="H7" s="50"/>
      <c r="I7" s="53"/>
      <c r="J7" s="53"/>
      <c r="K7" s="46"/>
      <c r="L7" s="47"/>
      <c r="M7" s="48"/>
      <c r="N7" s="47"/>
      <c r="O7" s="47"/>
      <c r="P7" s="47"/>
      <c r="Q7" s="47"/>
      <c r="S7" s="3"/>
      <c r="XFD7" s="3"/>
    </row>
    <row r="8" ht="24" customHeight="1" spans="1:19 16384:16384">
      <c r="A8" s="97"/>
      <c r="B8" s="154" t="s">
        <v>146</v>
      </c>
      <c r="C8" s="59">
        <v>93</v>
      </c>
      <c r="D8" s="59">
        <v>85</v>
      </c>
      <c r="E8" s="54">
        <v>82</v>
      </c>
      <c r="F8" s="61"/>
      <c r="G8" s="97"/>
      <c r="H8" s="50"/>
      <c r="I8" s="53"/>
      <c r="J8" s="53"/>
      <c r="K8" s="46"/>
      <c r="L8" s="47"/>
      <c r="M8" s="48"/>
      <c r="N8" s="47"/>
      <c r="O8" s="47"/>
      <c r="P8" s="47"/>
      <c r="Q8" s="47"/>
      <c r="S8" s="3"/>
      <c r="XFD8" s="3"/>
    </row>
    <row r="9" ht="24" customHeight="1" spans="1:19 16384:16384">
      <c r="A9" s="97"/>
      <c r="B9" s="154" t="s">
        <v>147</v>
      </c>
      <c r="C9" s="60">
        <f>E130/C8*1000</f>
        <v>1818.40720430108</v>
      </c>
      <c r="D9" s="157">
        <f>G130/D8*1000</f>
        <v>2196.41722836256</v>
      </c>
      <c r="E9" s="61">
        <f>I130/E8*1000</f>
        <v>2154.87146341463</v>
      </c>
      <c r="F9" s="61"/>
      <c r="G9" s="97"/>
      <c r="H9" s="50"/>
      <c r="I9" s="53"/>
      <c r="J9" s="53"/>
      <c r="K9" s="46"/>
      <c r="L9" s="47"/>
      <c r="M9" s="48"/>
      <c r="N9" s="47"/>
      <c r="O9" s="47"/>
      <c r="P9" s="47"/>
      <c r="Q9" s="47"/>
      <c r="S9" s="3"/>
      <c r="XFD9" s="3"/>
    </row>
    <row r="10" ht="24" customHeight="1" spans="1:19 16384:16384">
      <c r="A10" s="97"/>
      <c r="B10" s="154" t="s">
        <v>148</v>
      </c>
      <c r="C10" s="59">
        <v>23</v>
      </c>
      <c r="D10" s="59">
        <v>27</v>
      </c>
      <c r="E10" s="61">
        <v>25</v>
      </c>
      <c r="F10" s="63"/>
      <c r="G10" s="97"/>
      <c r="H10" s="50"/>
      <c r="I10" s="53"/>
      <c r="J10" s="53"/>
      <c r="K10" s="46"/>
      <c r="L10" s="47"/>
      <c r="M10" s="48"/>
      <c r="N10" s="47"/>
      <c r="O10" s="47"/>
      <c r="P10" s="47"/>
      <c r="Q10" s="47"/>
      <c r="S10" s="3"/>
      <c r="XFD10" s="3"/>
    </row>
    <row r="11" ht="24" customHeight="1" spans="1:19 16384:16384">
      <c r="A11" s="49"/>
      <c r="B11" s="154" t="s">
        <v>149</v>
      </c>
      <c r="C11" s="63">
        <f>E133/C10*1000</f>
        <v>2829.58304347826</v>
      </c>
      <c r="D11" s="63">
        <f>G133/D10*1000</f>
        <v>3529.4159173904</v>
      </c>
      <c r="E11" s="63">
        <f>I133/E10*1000</f>
        <v>3480.1812</v>
      </c>
      <c r="F11" s="65"/>
      <c r="G11" s="97"/>
      <c r="H11" s="50"/>
      <c r="I11" s="53"/>
      <c r="J11" s="53"/>
      <c r="K11" s="46"/>
      <c r="L11" s="47"/>
      <c r="M11" s="48"/>
      <c r="N11" s="47"/>
      <c r="O11" s="47"/>
      <c r="P11" s="47"/>
      <c r="Q11" s="47"/>
      <c r="S11" s="3"/>
      <c r="XFD11" s="3"/>
    </row>
    <row r="12" ht="24" customHeight="1" spans="1:19 16384:16384">
      <c r="A12" s="158" t="s">
        <v>150</v>
      </c>
      <c r="B12" s="158" t="s">
        <v>129</v>
      </c>
      <c r="C12" s="65">
        <f>C4/C5/(C6+C8)/7.5</f>
        <v>0.590416480071653</v>
      </c>
      <c r="D12" s="159">
        <f>D4/D5/(D6+D8)/7.5</f>
        <v>1.52796901893287</v>
      </c>
      <c r="E12" s="159">
        <f>E4/E5/(E6+E8)/7.5</f>
        <v>0.984515711046323</v>
      </c>
      <c r="F12" s="64"/>
      <c r="G12" s="49"/>
      <c r="H12" s="50"/>
      <c r="I12" s="53"/>
      <c r="J12" s="53"/>
      <c r="K12" s="46"/>
      <c r="L12" s="47"/>
      <c r="M12" s="48"/>
      <c r="N12" s="47"/>
      <c r="O12" s="47"/>
      <c r="P12" s="47"/>
      <c r="Q12" s="47"/>
      <c r="S12" s="3"/>
      <c r="XFD12" s="3"/>
    </row>
    <row r="13" ht="24" customHeight="1" spans="1:19 16384:16384">
      <c r="A13" s="154" t="s">
        <v>58</v>
      </c>
      <c r="B13" s="154" t="s">
        <v>151</v>
      </c>
      <c r="C13" s="64">
        <v>58.5861653856526</v>
      </c>
      <c r="D13" s="64">
        <v>35.1156022442739</v>
      </c>
      <c r="E13" s="64">
        <v>27.0481611702328</v>
      </c>
      <c r="F13" s="65">
        <v>-31.5380042154198</v>
      </c>
      <c r="G13" s="160">
        <v>-1677380.29220132</v>
      </c>
      <c r="H13" s="50">
        <f t="shared" ref="H13:H26" si="0">E13*$E$4</f>
        <v>1438583.5</v>
      </c>
      <c r="I13" s="53"/>
      <c r="J13" s="53"/>
      <c r="K13" s="46"/>
      <c r="L13" s="47"/>
      <c r="M13" s="48"/>
      <c r="N13" s="47"/>
      <c r="O13" s="47"/>
      <c r="P13" s="47"/>
      <c r="Q13" s="47"/>
      <c r="S13" s="3"/>
      <c r="XFD13" s="3"/>
    </row>
    <row r="14" ht="24" customHeight="1" spans="1:19 16384:16384">
      <c r="A14" s="97"/>
      <c r="B14" s="161" t="s">
        <v>122</v>
      </c>
      <c r="C14" s="64">
        <v>10.7915425167406</v>
      </c>
      <c r="D14" s="64">
        <v>15.7724062873763</v>
      </c>
      <c r="E14" s="65">
        <v>8.14969916895424</v>
      </c>
      <c r="F14" s="65">
        <v>-2.64184334778637</v>
      </c>
      <c r="G14" s="160">
        <v>-140509.080295366</v>
      </c>
      <c r="H14" s="50">
        <f t="shared" si="0"/>
        <v>433449.9</v>
      </c>
      <c r="I14" s="67"/>
      <c r="J14" s="68"/>
      <c r="K14" s="46"/>
      <c r="L14" s="47"/>
      <c r="M14" s="48"/>
      <c r="N14" s="47"/>
      <c r="O14" s="47"/>
      <c r="P14" s="47"/>
      <c r="Q14" s="47"/>
      <c r="S14" s="3"/>
      <c r="XFD14" s="3"/>
    </row>
    <row r="15" ht="24" customHeight="1" spans="1:19 16384:16384">
      <c r="A15" s="97"/>
      <c r="B15" s="162" t="s">
        <v>152</v>
      </c>
      <c r="C15" s="64">
        <v>0.706915313570684</v>
      </c>
      <c r="D15" s="64">
        <v>1.53376173139853</v>
      </c>
      <c r="E15" s="65">
        <v>1.0090606550596</v>
      </c>
      <c r="F15" s="65">
        <v>0.302145341488918</v>
      </c>
      <c r="G15" s="160">
        <v>16069.9021324296</v>
      </c>
      <c r="H15" s="50">
        <f t="shared" si="0"/>
        <v>53667.8999999999</v>
      </c>
      <c r="I15" s="67"/>
      <c r="J15" s="68"/>
      <c r="K15" s="46"/>
      <c r="L15" s="47"/>
      <c r="M15" s="48"/>
      <c r="N15" s="47"/>
      <c r="O15" s="47"/>
      <c r="P15" s="47"/>
      <c r="Q15" s="47"/>
      <c r="S15" s="3"/>
      <c r="XFD15" s="3"/>
    </row>
    <row r="16" ht="24" customHeight="1" spans="1:19 16384:16384">
      <c r="A16" s="97"/>
      <c r="B16" s="162" t="s">
        <v>153</v>
      </c>
      <c r="C16" s="64">
        <v>0.0387928273499181</v>
      </c>
      <c r="D16" s="65">
        <v>0.229455912673164</v>
      </c>
      <c r="E16" s="65">
        <v>-0.577507238747039</v>
      </c>
      <c r="F16" s="65">
        <v>-0.616300066096957</v>
      </c>
      <c r="G16" s="160">
        <v>-32778.5353154327</v>
      </c>
      <c r="H16" s="50">
        <f t="shared" si="0"/>
        <v>-30715.3</v>
      </c>
      <c r="I16" s="67"/>
      <c r="J16" s="68"/>
      <c r="K16" s="46"/>
      <c r="L16" s="47"/>
      <c r="M16" s="48"/>
      <c r="N16" s="47"/>
      <c r="O16" s="47"/>
      <c r="P16" s="47"/>
      <c r="Q16" s="47"/>
      <c r="S16" s="3"/>
      <c r="XFD16" s="3"/>
    </row>
    <row r="17" ht="24" customHeight="1" spans="1:19 16384:16384">
      <c r="A17" s="97"/>
      <c r="B17" s="162" t="s">
        <v>154</v>
      </c>
      <c r="C17" s="64">
        <v>0.124858297333532</v>
      </c>
      <c r="D17" s="65">
        <v>0.0959420220287727</v>
      </c>
      <c r="E17" s="65">
        <v>0.0399390817132328</v>
      </c>
      <c r="F17" s="65">
        <v>-0.0849192156202992</v>
      </c>
      <c r="G17" s="160">
        <v>-4516.51340198123</v>
      </c>
      <c r="H17" s="50">
        <f t="shared" si="0"/>
        <v>2124.2</v>
      </c>
      <c r="I17" s="67"/>
      <c r="J17" s="68"/>
      <c r="K17" s="46"/>
      <c r="L17" s="47"/>
      <c r="M17" s="48"/>
      <c r="N17" s="47"/>
      <c r="O17" s="47"/>
      <c r="P17" s="47"/>
      <c r="Q17" s="47"/>
      <c r="S17" s="3"/>
      <c r="XFD17" s="3"/>
    </row>
    <row r="18" ht="24" customHeight="1" spans="1:19 16384:16384">
      <c r="A18" s="97"/>
      <c r="B18" s="162" t="s">
        <v>155</v>
      </c>
      <c r="C18" s="64">
        <v>4.493090831223</v>
      </c>
      <c r="D18" s="65">
        <v>6.21085644853028</v>
      </c>
      <c r="E18" s="65">
        <v>4.31016808934682</v>
      </c>
      <c r="F18" s="65">
        <v>-0.18292274187618</v>
      </c>
      <c r="G18" s="160">
        <v>-9728.92894942649</v>
      </c>
      <c r="H18" s="50">
        <f t="shared" si="0"/>
        <v>229240.6</v>
      </c>
      <c r="I18" s="67"/>
      <c r="J18" s="68"/>
      <c r="K18" s="46"/>
      <c r="L18" s="47"/>
      <c r="M18" s="48"/>
      <c r="N18" s="47"/>
      <c r="O18" s="47"/>
      <c r="P18" s="47"/>
      <c r="Q18" s="47"/>
      <c r="S18" s="3"/>
      <c r="XFD18" s="3"/>
    </row>
    <row r="19" ht="24" customHeight="1" spans="1:19 16384:16384">
      <c r="A19" s="97"/>
      <c r="B19" s="162" t="s">
        <v>156</v>
      </c>
      <c r="C19" s="64">
        <v>1.51346119469686</v>
      </c>
      <c r="D19" s="65">
        <v>3.01071463154202</v>
      </c>
      <c r="E19" s="65">
        <v>2.09830782536758</v>
      </c>
      <c r="F19" s="65">
        <v>0.584846630670718</v>
      </c>
      <c r="G19" s="160">
        <v>31105.6528988528</v>
      </c>
      <c r="H19" s="50">
        <f t="shared" si="0"/>
        <v>111600.6</v>
      </c>
      <c r="I19" s="67"/>
      <c r="J19" s="68"/>
      <c r="K19" s="46"/>
      <c r="L19" s="47"/>
      <c r="M19" s="48"/>
      <c r="N19" s="47"/>
      <c r="O19" s="47"/>
      <c r="P19" s="47"/>
      <c r="Q19" s="47"/>
      <c r="S19" s="3"/>
      <c r="XFD19" s="3"/>
    </row>
    <row r="20" ht="24" customHeight="1" spans="1:19 16384:16384">
      <c r="A20" s="97"/>
      <c r="B20" s="162" t="s">
        <v>157</v>
      </c>
      <c r="C20" s="64">
        <v>2.51095691196187</v>
      </c>
      <c r="D20" s="65">
        <v>4.23263222593862</v>
      </c>
      <c r="E20" s="65">
        <v>2.09361110066559</v>
      </c>
      <c r="F20" s="65">
        <v>-0.417345811296281</v>
      </c>
      <c r="G20" s="160">
        <v>-22196.954319604</v>
      </c>
      <c r="H20" s="50">
        <f t="shared" si="0"/>
        <v>111350.8</v>
      </c>
      <c r="I20" s="67"/>
      <c r="J20" s="68"/>
      <c r="K20" s="46"/>
      <c r="L20" s="47"/>
      <c r="M20" s="48"/>
      <c r="N20" s="47"/>
      <c r="O20" s="47"/>
      <c r="P20" s="47"/>
      <c r="Q20" s="47"/>
      <c r="S20" s="3"/>
      <c r="XFD20" s="3"/>
    </row>
    <row r="21" ht="24" customHeight="1" spans="1:19 16384:16384">
      <c r="A21" s="97"/>
      <c r="B21" s="162" t="s">
        <v>144</v>
      </c>
      <c r="C21" s="64">
        <v>10.4835772009534</v>
      </c>
      <c r="D21" s="65">
        <v>15.731221281251</v>
      </c>
      <c r="E21" s="65">
        <v>7.36347159026812</v>
      </c>
      <c r="F21" s="65">
        <v>-3.12010561068528</v>
      </c>
      <c r="G21" s="160">
        <v>-165945.937009908</v>
      </c>
      <c r="H21" s="50">
        <f t="shared" si="0"/>
        <v>391633.6</v>
      </c>
      <c r="I21" s="67"/>
      <c r="J21" s="68"/>
      <c r="K21" s="46"/>
      <c r="L21" s="47"/>
      <c r="M21" s="48"/>
      <c r="N21" s="47"/>
      <c r="O21" s="47"/>
      <c r="P21" s="47"/>
      <c r="Q21" s="47"/>
      <c r="S21" s="3"/>
      <c r="XFD21" s="3"/>
    </row>
    <row r="22" ht="24" customHeight="1" spans="1:19 16384:16384">
      <c r="A22" s="97"/>
      <c r="B22" s="162" t="s">
        <v>159</v>
      </c>
      <c r="C22" s="64">
        <v>0.525792492179353</v>
      </c>
      <c r="D22" s="64">
        <v>0.395587804275049</v>
      </c>
      <c r="E22" s="65">
        <v>0.525897792652202</v>
      </c>
      <c r="F22" s="65">
        <v>0.000105300472848735</v>
      </c>
      <c r="G22" s="160">
        <v>5.60051094893282</v>
      </c>
      <c r="H22" s="50">
        <f t="shared" si="0"/>
        <v>27970.4</v>
      </c>
      <c r="I22" s="67"/>
      <c r="J22" s="68"/>
      <c r="K22" s="46"/>
      <c r="L22" s="47"/>
      <c r="M22" s="48"/>
      <c r="N22" s="47"/>
      <c r="O22" s="47"/>
      <c r="P22" s="47"/>
      <c r="Q22" s="47"/>
      <c r="S22" s="3"/>
      <c r="XFD22" s="3"/>
    </row>
    <row r="23" ht="24" customHeight="1" spans="1:19 16384:16384">
      <c r="A23" s="97"/>
      <c r="B23" s="162" t="s">
        <v>160</v>
      </c>
      <c r="C23" s="64">
        <v>0.330641479219425</v>
      </c>
      <c r="D23" s="64">
        <v>0.318337501359139</v>
      </c>
      <c r="E23" s="65">
        <v>0.375499191516565</v>
      </c>
      <c r="F23" s="65">
        <v>0.0448577122971395</v>
      </c>
      <c r="G23" s="160">
        <v>2385.80228623566</v>
      </c>
      <c r="H23" s="50">
        <f t="shared" si="0"/>
        <v>19971.3</v>
      </c>
      <c r="I23" s="67"/>
      <c r="J23" s="68"/>
      <c r="K23" s="46"/>
      <c r="L23" s="47"/>
      <c r="M23" s="48"/>
      <c r="N23" s="47"/>
      <c r="O23" s="47"/>
      <c r="P23" s="47"/>
      <c r="Q23" s="47"/>
      <c r="S23" s="3"/>
      <c r="XFD23" s="3"/>
    </row>
    <row r="24" ht="24" customHeight="1" spans="1:19 16384:16384">
      <c r="A24" s="97"/>
      <c r="B24" s="162" t="s">
        <v>161</v>
      </c>
      <c r="C24" s="64">
        <v>-1.1633690227916</v>
      </c>
      <c r="D24" s="64">
        <v>-0.984224911078686</v>
      </c>
      <c r="E24" s="65">
        <v>-1.39400594141315</v>
      </c>
      <c r="F24" s="65">
        <v>-0.230636918621554</v>
      </c>
      <c r="G24" s="160">
        <v>-12266.655153806</v>
      </c>
      <c r="H24" s="50">
        <f t="shared" si="0"/>
        <v>-74141.5999999998</v>
      </c>
      <c r="I24" s="67"/>
      <c r="J24" s="68"/>
      <c r="K24" s="46"/>
      <c r="L24" s="47"/>
      <c r="M24" s="48"/>
      <c r="N24" s="47"/>
      <c r="O24" s="47"/>
      <c r="P24" s="47"/>
      <c r="Q24" s="47"/>
      <c r="S24" s="3"/>
      <c r="XFD24" s="3"/>
    </row>
    <row r="25" ht="24" customHeight="1" spans="1:19 16384:16384">
      <c r="A25" s="97"/>
      <c r="B25" s="162" t="s">
        <v>162</v>
      </c>
      <c r="C25" s="64">
        <v>0.742022381945479</v>
      </c>
      <c r="D25" s="64">
        <v>0.652962905971154</v>
      </c>
      <c r="E25" s="65">
        <v>0.538876772082879</v>
      </c>
      <c r="F25" s="65">
        <v>-0.2031456098626</v>
      </c>
      <c r="G25" s="160">
        <v>-10804.5024061522</v>
      </c>
      <c r="H25" s="50">
        <f t="shared" si="0"/>
        <v>28660.7</v>
      </c>
      <c r="I25" s="67"/>
      <c r="J25" s="68"/>
      <c r="K25" s="46"/>
      <c r="L25" s="47"/>
      <c r="M25" s="48"/>
      <c r="N25" s="47"/>
      <c r="O25" s="47"/>
      <c r="P25" s="47"/>
      <c r="Q25" s="47"/>
      <c r="S25" s="3"/>
      <c r="XFD25" s="3"/>
    </row>
    <row r="26" ht="24" customHeight="1" spans="1:19 16384:16384">
      <c r="A26" s="49"/>
      <c r="B26" s="162" t="s">
        <v>163</v>
      </c>
      <c r="C26" s="64">
        <v>3.66611146283331</v>
      </c>
      <c r="D26" s="64">
        <v>5.23235773456777</v>
      </c>
      <c r="E26" s="65">
        <v>2.51252397247396</v>
      </c>
      <c r="F26" s="65">
        <v>-1.15358749035935</v>
      </c>
      <c r="G26" s="160">
        <v>-61354.7042622524</v>
      </c>
      <c r="H26" s="50">
        <f t="shared" si="0"/>
        <v>133631.1</v>
      </c>
      <c r="I26" s="67"/>
      <c r="J26" s="68"/>
      <c r="K26" s="46"/>
      <c r="L26" s="47"/>
      <c r="M26" s="48"/>
      <c r="N26" s="47"/>
      <c r="O26" s="47"/>
      <c r="P26" s="47"/>
      <c r="Q26" s="47"/>
      <c r="S26" s="3"/>
      <c r="XFD26" s="3"/>
    </row>
    <row r="27" ht="17.1" hidden="1" customHeight="1" spans="1:19 16384:16384">
      <c r="B27" s="163" t="s">
        <v>164</v>
      </c>
      <c r="C27" s="64">
        <v>1.525156599136</v>
      </c>
      <c r="D27" s="64">
        <v>0.139585235489262</v>
      </c>
      <c r="E27" s="75">
        <v>-0.127477704590446</v>
      </c>
      <c r="F27" s="65"/>
      <c r="G27" s="75">
        <f>(F27/C27)-1</f>
        <v>-1</v>
      </c>
      <c r="H27" s="65" t="e">
        <f>#REF!/$C$4</f>
        <v>#REF!</v>
      </c>
      <c r="I27" s="75"/>
      <c r="J27" s="73"/>
      <c r="K27" s="67"/>
      <c r="L27" s="68"/>
      <c r="M27" s="69"/>
      <c r="N27" s="70"/>
      <c r="O27" s="71"/>
      <c r="P27" s="76"/>
      <c r="Q27" s="70"/>
      <c r="R27" s="70"/>
      <c r="S27" s="70"/>
    </row>
    <row r="28" ht="16.2" hidden="1" customHeight="1" spans="1:19 16384:16384">
      <c r="B28" s="163" t="s">
        <v>165</v>
      </c>
      <c r="C28" s="64">
        <v>0.10143467779511</v>
      </c>
      <c r="D28" s="64">
        <v>1.96350966795105</v>
      </c>
      <c r="E28" s="75">
        <v>0.247606110347068</v>
      </c>
      <c r="F28" s="65"/>
      <c r="G28" s="75">
        <f>(F28/C28)-1</f>
        <v>-1</v>
      </c>
      <c r="H28" s="65" t="e">
        <f>#REF!/$C$4</f>
        <v>#REF!</v>
      </c>
      <c r="I28" s="75"/>
      <c r="J28" s="73"/>
      <c r="K28" s="67"/>
      <c r="L28" s="68"/>
      <c r="M28" s="69"/>
      <c r="N28" s="70"/>
      <c r="O28" s="71"/>
      <c r="P28" s="76"/>
      <c r="Q28" s="70"/>
      <c r="R28" s="70"/>
      <c r="S28" s="70"/>
    </row>
    <row r="29" ht="16.2" hidden="1" customHeight="1" spans="1:19 16384:16384">
      <c r="B29" s="163" t="s">
        <v>166</v>
      </c>
      <c r="C29" s="64">
        <v>1.13877114437939</v>
      </c>
      <c r="D29" s="64">
        <v>1.8673517613264</v>
      </c>
      <c r="E29" s="75">
        <v>0.299213995308242</v>
      </c>
      <c r="F29" s="65"/>
      <c r="G29" s="75">
        <f>(F29/C29)-1</f>
        <v>-1</v>
      </c>
      <c r="H29" s="65" t="e">
        <f>#REF!/$C$4</f>
        <v>#REF!</v>
      </c>
      <c r="I29" s="75"/>
      <c r="J29" s="73"/>
      <c r="K29" s="77"/>
      <c r="L29" s="68"/>
      <c r="M29" s="69"/>
      <c r="N29" s="70"/>
      <c r="O29" s="71"/>
      <c r="P29" s="76"/>
      <c r="Q29" s="70"/>
      <c r="R29" s="70"/>
      <c r="S29" s="70"/>
    </row>
    <row r="30" ht="15.6" customHeight="1" spans="1:19 16384:16384">
      <c r="A30" s="164" t="s">
        <v>167</v>
      </c>
      <c r="B30" s="165" t="s">
        <v>168</v>
      </c>
      <c r="C30" s="164" t="s">
        <v>169</v>
      </c>
      <c r="D30" s="164" t="s">
        <v>170</v>
      </c>
      <c r="E30" s="166" t="s">
        <v>171</v>
      </c>
      <c r="F30" s="167" t="s">
        <v>172</v>
      </c>
      <c r="G30" s="168">
        <v>29664</v>
      </c>
      <c r="H30" s="169" t="s">
        <v>173</v>
      </c>
      <c r="I30" s="170">
        <v>53265</v>
      </c>
      <c r="J30" s="171" t="s">
        <v>174</v>
      </c>
      <c r="K30" s="172">
        <v>53186</v>
      </c>
      <c r="L30" s="169"/>
      <c r="M30" s="169"/>
    </row>
    <row r="31" ht="16.2" customHeight="1" spans="1:19 16384:16384">
      <c r="A31" s="49"/>
      <c r="B31" s="86"/>
      <c r="C31" s="49"/>
      <c r="D31" s="49"/>
      <c r="E31" s="173" t="s">
        <v>175</v>
      </c>
      <c r="F31" s="174" t="s">
        <v>176</v>
      </c>
      <c r="G31" s="174" t="s">
        <v>177</v>
      </c>
      <c r="H31" s="175" t="s">
        <v>178</v>
      </c>
      <c r="I31" s="175" t="s">
        <v>179</v>
      </c>
      <c r="J31" s="175" t="s">
        <v>180</v>
      </c>
      <c r="K31" s="175" t="s">
        <v>181</v>
      </c>
      <c r="L31" s="175" t="s">
        <v>562</v>
      </c>
      <c r="M31" s="164" t="s">
        <v>185</v>
      </c>
    </row>
    <row r="32" ht="15.6" customHeight="1" spans="1:19 16384:16384">
      <c r="A32" s="89" t="s">
        <v>122</v>
      </c>
      <c r="B32" s="90">
        <v>6666110101</v>
      </c>
      <c r="C32" s="91" t="s">
        <v>186</v>
      </c>
      <c r="D32" s="92" t="s">
        <v>187</v>
      </c>
      <c r="E32" s="93">
        <v>30.08166832869</v>
      </c>
      <c r="F32" s="176">
        <v>0.560180043364804</v>
      </c>
      <c r="G32" s="87">
        <v>32.5110517068874</v>
      </c>
      <c r="H32" s="177">
        <v>0.883932890344954</v>
      </c>
      <c r="I32" s="178">
        <v>31.0102200000001</v>
      </c>
      <c r="J32" s="95">
        <v>0.583052306998083</v>
      </c>
      <c r="K32" s="179"/>
      <c r="L32" s="88"/>
      <c r="M32" s="96"/>
    </row>
    <row r="33" ht="15.6" customHeight="1" spans="1:14">
      <c r="A33" s="97"/>
      <c r="B33" s="90">
        <v>6666110106</v>
      </c>
      <c r="C33" s="91" t="s">
        <v>188</v>
      </c>
      <c r="D33" s="92" t="s">
        <v>189</v>
      </c>
      <c r="E33" s="93">
        <v>0</v>
      </c>
      <c r="F33" s="176">
        <v>0</v>
      </c>
      <c r="G33" s="87">
        <v>0</v>
      </c>
      <c r="H33" s="177">
        <v>0</v>
      </c>
      <c r="I33" s="178">
        <v>0</v>
      </c>
      <c r="J33" s="95">
        <v>0</v>
      </c>
      <c r="K33" s="179"/>
      <c r="L33" s="88"/>
      <c r="M33" s="98"/>
    </row>
    <row r="34" ht="15.6" customHeight="1" spans="1:14">
      <c r="A34" s="97"/>
      <c r="B34" s="90">
        <v>6666110107</v>
      </c>
      <c r="C34" s="91" t="s">
        <v>190</v>
      </c>
      <c r="D34" s="92" t="s">
        <v>191</v>
      </c>
      <c r="E34" s="93">
        <v>230.929785799026</v>
      </c>
      <c r="F34" s="176">
        <v>4.30036845063363</v>
      </c>
      <c r="G34" s="87">
        <v>230.141952905908</v>
      </c>
      <c r="H34" s="177">
        <v>6.25725809967123</v>
      </c>
      <c r="I34" s="178">
        <v>161.26505</v>
      </c>
      <c r="J34" s="95">
        <v>3.03209585229196</v>
      </c>
      <c r="K34" s="88"/>
      <c r="L34" s="88"/>
      <c r="M34" s="50"/>
      <c r="N34">
        <v>1.17</v>
      </c>
    </row>
    <row r="35" ht="15.6" customHeight="1" spans="1:14">
      <c r="A35" s="97"/>
      <c r="B35" s="90">
        <v>6666110110</v>
      </c>
      <c r="C35" s="91" t="s">
        <v>192</v>
      </c>
      <c r="D35" s="92" t="s">
        <v>193</v>
      </c>
      <c r="E35" s="93">
        <v>299.324990188259</v>
      </c>
      <c r="F35" s="176">
        <v>5.57402216365473</v>
      </c>
      <c r="G35" s="87">
        <v>300.83235175783</v>
      </c>
      <c r="H35" s="177">
        <v>8.17923740505247</v>
      </c>
      <c r="I35" s="178">
        <v>237.372050000001</v>
      </c>
      <c r="J35" s="95">
        <v>4.46305512728915</v>
      </c>
      <c r="K35" s="88"/>
      <c r="L35" s="88"/>
      <c r="M35" s="50"/>
    </row>
    <row r="36" ht="15.6" customHeight="1" spans="1:14">
      <c r="A36" s="97"/>
      <c r="B36" s="90">
        <v>6666110112</v>
      </c>
      <c r="C36" s="91" t="s">
        <v>194</v>
      </c>
      <c r="D36" s="92" t="s">
        <v>195</v>
      </c>
      <c r="E36" s="93">
        <v>11.2620147603606</v>
      </c>
      <c r="F36" s="176">
        <v>0.209720945258112</v>
      </c>
      <c r="G36" s="87">
        <v>13.9306132009132</v>
      </c>
      <c r="H36" s="177">
        <v>0.378755116936194</v>
      </c>
      <c r="I36" s="178">
        <v>2.7967</v>
      </c>
      <c r="J36" s="95">
        <v>0.0525833866054978</v>
      </c>
      <c r="K36" s="88"/>
      <c r="L36" s="88"/>
      <c r="M36" s="96"/>
    </row>
    <row r="37" ht="15.6" customHeight="1" spans="1:14">
      <c r="A37" s="97"/>
      <c r="B37" s="90">
        <v>6666110204</v>
      </c>
      <c r="C37" s="91" t="s">
        <v>196</v>
      </c>
      <c r="D37" s="92" t="s">
        <v>197</v>
      </c>
      <c r="E37" s="93">
        <v>0.252514969628324</v>
      </c>
      <c r="F37" s="176">
        <v>0.00470232718116059</v>
      </c>
      <c r="G37" s="87">
        <v>0.25251</v>
      </c>
      <c r="H37" s="177">
        <v>0.00686541598694943</v>
      </c>
      <c r="I37" s="178">
        <v>0.07575</v>
      </c>
      <c r="J37" s="95">
        <v>0.00142424698228857</v>
      </c>
      <c r="K37" s="88"/>
      <c r="L37" s="88"/>
      <c r="M37" s="98"/>
    </row>
    <row r="38" ht="15.6" customHeight="1" spans="1:14">
      <c r="A38" s="97"/>
      <c r="B38" s="90">
        <v>6666110207</v>
      </c>
      <c r="C38" s="91" t="s">
        <v>198</v>
      </c>
      <c r="D38" s="92" t="s">
        <v>199</v>
      </c>
      <c r="E38" s="93">
        <v>6.78395250143866</v>
      </c>
      <c r="F38" s="176">
        <v>0.126330586618969</v>
      </c>
      <c r="G38" s="87">
        <v>2.56680292846271</v>
      </c>
      <c r="H38" s="177">
        <v>0.069788007842923</v>
      </c>
      <c r="I38" s="178">
        <v>0.93009</v>
      </c>
      <c r="J38" s="95">
        <v>0.0174874967096604</v>
      </c>
      <c r="K38" s="88"/>
      <c r="L38" s="88"/>
      <c r="M38" s="96"/>
    </row>
    <row r="39" ht="15.6" customHeight="1" spans="1:14">
      <c r="A39" s="97"/>
      <c r="B39" s="90">
        <v>6666110506</v>
      </c>
      <c r="C39" s="91" t="s">
        <v>200</v>
      </c>
      <c r="D39" s="92" t="s">
        <v>201</v>
      </c>
      <c r="E39" s="93">
        <v>0.68159</v>
      </c>
      <c r="F39" s="176">
        <v>0.0126925512104283</v>
      </c>
      <c r="G39" s="87">
        <v>0</v>
      </c>
      <c r="H39" s="177">
        <v>0</v>
      </c>
      <c r="I39" s="95">
        <v>0</v>
      </c>
      <c r="J39" s="95">
        <v>0</v>
      </c>
      <c r="K39" s="88"/>
      <c r="L39" s="88"/>
      <c r="M39" s="98"/>
    </row>
    <row r="40" ht="15.6" customHeight="1" spans="1:14">
      <c r="A40" s="97"/>
      <c r="B40" s="90">
        <v>6666110206</v>
      </c>
      <c r="C40" s="91" t="s">
        <v>202</v>
      </c>
      <c r="D40" s="92" t="s">
        <v>203</v>
      </c>
      <c r="E40" s="100"/>
      <c r="F40" s="176">
        <v>0</v>
      </c>
      <c r="G40" s="87"/>
      <c r="H40" s="177">
        <v>0</v>
      </c>
      <c r="I40" s="95">
        <v>0</v>
      </c>
      <c r="J40" s="95">
        <v>0</v>
      </c>
      <c r="K40" s="88"/>
      <c r="L40" s="88"/>
      <c r="M40" s="98"/>
    </row>
    <row r="41" ht="16.2" customHeight="1" spans="1:14">
      <c r="A41" s="49"/>
      <c r="B41" s="90" t="s">
        <v>204</v>
      </c>
      <c r="C41" s="101" t="s">
        <v>205</v>
      </c>
      <c r="D41" s="102" t="s">
        <v>206</v>
      </c>
      <c r="E41" s="103">
        <v>824.01968</v>
      </c>
      <c r="F41" s="176">
        <v>27.7784412081985</v>
      </c>
      <c r="G41" s="103">
        <v>569.226440833335</v>
      </c>
      <c r="H41" s="180">
        <v>10.6866880847336</v>
      </c>
      <c r="I41" s="95">
        <v>433.44986</v>
      </c>
      <c r="J41" s="95">
        <v>8.14969841687663</v>
      </c>
      <c r="K41" s="88"/>
      <c r="L41" s="88"/>
      <c r="M41" s="98"/>
    </row>
    <row r="42" ht="15.6" customHeight="1" spans="1:14">
      <c r="A42" s="89" t="s">
        <v>144</v>
      </c>
      <c r="B42" s="90">
        <v>5001010205</v>
      </c>
      <c r="C42" s="91" t="s">
        <v>207</v>
      </c>
      <c r="D42" s="92" t="s">
        <v>208</v>
      </c>
      <c r="E42" s="100">
        <v>9.34405</v>
      </c>
      <c r="F42" s="176">
        <v>0.174004655493482</v>
      </c>
      <c r="G42" s="87">
        <v>10.1185428119688</v>
      </c>
      <c r="H42" s="177">
        <v>0.275109918759347</v>
      </c>
      <c r="I42" s="95">
        <v>6.57644</v>
      </c>
      <c r="J42" s="95">
        <v>0.123649832662731</v>
      </c>
      <c r="K42" s="88"/>
      <c r="L42" s="88"/>
      <c r="M42" s="98"/>
    </row>
    <row r="43" ht="23.1" customHeight="1" spans="1:14">
      <c r="A43" s="97"/>
      <c r="B43" s="90">
        <v>6666010380</v>
      </c>
      <c r="C43" s="91" t="s">
        <v>209</v>
      </c>
      <c r="D43" s="92" t="s">
        <v>210</v>
      </c>
      <c r="E43" s="100">
        <v>-0.35328</v>
      </c>
      <c r="F43" s="176">
        <v>-0.00657877094972067</v>
      </c>
      <c r="G43" s="87">
        <v>-26.2521962915078</v>
      </c>
      <c r="H43" s="177">
        <v>-0.713762813798472</v>
      </c>
      <c r="I43" s="95">
        <v>-1.48382</v>
      </c>
      <c r="J43" s="95">
        <v>-0.027898695145339</v>
      </c>
      <c r="K43" s="88"/>
      <c r="L43" s="88"/>
      <c r="M43" s="98"/>
    </row>
    <row r="44" ht="23.1" customHeight="1" spans="1:14">
      <c r="A44" s="97"/>
      <c r="B44" s="90">
        <v>6666010019</v>
      </c>
      <c r="C44" s="91" t="s">
        <v>211</v>
      </c>
      <c r="D44" s="92"/>
      <c r="E44" s="100">
        <v>73.69048</v>
      </c>
      <c r="F44" s="176">
        <v>1.37226219739292</v>
      </c>
      <c r="G44" s="87">
        <v>104.979881674176</v>
      </c>
      <c r="H44" s="177">
        <v>2.85426540712822</v>
      </c>
      <c r="I44" s="95">
        <v>56.41294</v>
      </c>
      <c r="J44" s="95">
        <v>1.06067273342609</v>
      </c>
      <c r="K44" s="88"/>
      <c r="L44" s="88"/>
      <c r="M44" s="50"/>
    </row>
    <row r="45" ht="26.1" customHeight="1" spans="1:14">
      <c r="A45" s="97"/>
      <c r="B45" s="90">
        <v>6666010183</v>
      </c>
      <c r="C45" s="91" t="s">
        <v>213</v>
      </c>
      <c r="D45" s="92" t="s">
        <v>214</v>
      </c>
      <c r="E45" s="100">
        <v>94.37846</v>
      </c>
      <c r="F45" s="176">
        <v>1.75751322160149</v>
      </c>
      <c r="G45" s="87">
        <v>0</v>
      </c>
      <c r="H45" s="177">
        <v>0</v>
      </c>
      <c r="I45" s="95">
        <v>8.86122</v>
      </c>
      <c r="J45" s="95">
        <v>0.166608129959012</v>
      </c>
      <c r="K45" s="88"/>
      <c r="L45" s="88"/>
      <c r="M45" s="98"/>
    </row>
    <row r="46" ht="36" customHeight="1" spans="1:14">
      <c r="A46" s="97"/>
      <c r="B46" s="90">
        <v>6666010229</v>
      </c>
      <c r="C46" s="91" t="s">
        <v>215</v>
      </c>
      <c r="D46" s="92" t="s">
        <v>216</v>
      </c>
      <c r="E46" s="100">
        <v>10.89326</v>
      </c>
      <c r="F46" s="176">
        <v>0.202854003724395</v>
      </c>
      <c r="G46" s="87">
        <v>8.56880930351801</v>
      </c>
      <c r="H46" s="177">
        <v>0.232974695582328</v>
      </c>
      <c r="I46" s="95">
        <v>10.57159</v>
      </c>
      <c r="J46" s="95">
        <v>0.198766404692964</v>
      </c>
      <c r="K46" s="88"/>
      <c r="L46" s="88"/>
      <c r="M46" s="181"/>
    </row>
    <row r="47" ht="33.9" customHeight="1" spans="1:14">
      <c r="A47" s="97"/>
      <c r="B47" s="90">
        <v>6666010188</v>
      </c>
      <c r="C47" s="91" t="s">
        <v>217</v>
      </c>
      <c r="D47" s="92" t="s">
        <v>218</v>
      </c>
      <c r="E47" s="100">
        <v>370.23077</v>
      </c>
      <c r="F47" s="176">
        <v>6.89442774674115</v>
      </c>
      <c r="G47" s="87">
        <v>481.305130996507</v>
      </c>
      <c r="H47" s="177">
        <v>13.0860557639072</v>
      </c>
      <c r="I47" s="95">
        <v>312.0039</v>
      </c>
      <c r="J47" s="95">
        <v>5.8662787199639</v>
      </c>
      <c r="K47" s="179"/>
      <c r="L47" s="88"/>
      <c r="M47" s="111"/>
    </row>
    <row r="48" ht="15.6" customHeight="1" spans="1:14">
      <c r="A48" s="97"/>
      <c r="B48" s="90">
        <v>5102040406</v>
      </c>
      <c r="C48" s="91" t="s">
        <v>220</v>
      </c>
      <c r="D48" s="92" t="s">
        <v>221</v>
      </c>
      <c r="E48" s="100">
        <v>0</v>
      </c>
      <c r="F48" s="176">
        <v>0</v>
      </c>
      <c r="G48" s="87">
        <v>0</v>
      </c>
      <c r="H48" s="177">
        <v>0</v>
      </c>
      <c r="I48" s="95"/>
      <c r="J48" s="95"/>
      <c r="K48" s="179"/>
      <c r="L48" s="88"/>
      <c r="M48" s="98"/>
    </row>
    <row r="49" ht="15.6" customHeight="1" spans="1:13">
      <c r="A49" s="97"/>
      <c r="B49" s="90">
        <v>6666010115</v>
      </c>
      <c r="C49" s="91" t="s">
        <v>222</v>
      </c>
      <c r="D49" s="92" t="s">
        <v>223</v>
      </c>
      <c r="E49" s="100">
        <v>4.82629</v>
      </c>
      <c r="F49" s="176">
        <v>0.0898750465549348</v>
      </c>
      <c r="G49" s="87">
        <v>0</v>
      </c>
      <c r="H49" s="177">
        <v>0</v>
      </c>
      <c r="I49" s="95">
        <v>-1.30866</v>
      </c>
      <c r="J49" s="95">
        <v>-0.0246053472718385</v>
      </c>
      <c r="K49" s="179"/>
      <c r="L49" s="88"/>
      <c r="M49" s="98"/>
    </row>
    <row r="50" ht="16.2" customHeight="1" spans="1:13">
      <c r="A50" s="49"/>
      <c r="B50" s="90" t="s">
        <v>224</v>
      </c>
      <c r="C50" s="101" t="s">
        <v>225</v>
      </c>
      <c r="D50" s="102" t="s">
        <v>226</v>
      </c>
      <c r="E50" s="103">
        <v>382.06162</v>
      </c>
      <c r="F50" s="176">
        <v>12.8796392934196</v>
      </c>
      <c r="G50" s="103">
        <v>502.710509175787</v>
      </c>
      <c r="H50" s="180">
        <v>9.43791437483877</v>
      </c>
      <c r="I50" s="95">
        <v>391.63361</v>
      </c>
      <c r="J50" s="95">
        <v>7.36347177828752</v>
      </c>
      <c r="K50" s="182"/>
      <c r="L50" s="88"/>
      <c r="M50" s="98"/>
    </row>
    <row r="51" ht="15.6" customHeight="1" spans="1:13">
      <c r="A51" s="89" t="s">
        <v>159</v>
      </c>
      <c r="B51" s="90">
        <v>8701530201</v>
      </c>
      <c r="C51" s="91" t="s">
        <v>227</v>
      </c>
      <c r="D51" s="92" t="s">
        <v>228</v>
      </c>
      <c r="E51" s="100">
        <v>0</v>
      </c>
      <c r="F51" s="176">
        <v>0</v>
      </c>
      <c r="G51" s="87">
        <v>0</v>
      </c>
      <c r="H51" s="177">
        <v>0</v>
      </c>
      <c r="I51" s="95">
        <v>0</v>
      </c>
      <c r="J51" s="95">
        <v>0</v>
      </c>
      <c r="K51" s="179"/>
      <c r="L51" s="88"/>
      <c r="M51" s="98"/>
    </row>
    <row r="52" ht="15.6" customHeight="1" spans="1:13">
      <c r="A52" s="97"/>
      <c r="B52" s="90">
        <v>6666050309</v>
      </c>
      <c r="C52" s="91" t="s">
        <v>229</v>
      </c>
      <c r="D52" s="92" t="s">
        <v>230</v>
      </c>
      <c r="E52" s="100">
        <v>15.24772</v>
      </c>
      <c r="F52" s="176">
        <v>0.283942644320298</v>
      </c>
      <c r="G52" s="87">
        <v>14.5528841436705</v>
      </c>
      <c r="H52" s="177">
        <v>0.395673848386909</v>
      </c>
      <c r="I52" s="95">
        <v>4.86599</v>
      </c>
      <c r="J52" s="95">
        <v>0.0914900537735494</v>
      </c>
      <c r="K52" s="179"/>
      <c r="L52" s="88"/>
      <c r="M52" s="98"/>
    </row>
    <row r="53" ht="15.6" customHeight="1" spans="1:13">
      <c r="A53" s="97"/>
      <c r="B53" s="90">
        <v>6666050308</v>
      </c>
      <c r="C53" s="91" t="s">
        <v>232</v>
      </c>
      <c r="D53" s="92" t="s">
        <v>233</v>
      </c>
      <c r="E53" s="100">
        <v>12.98944</v>
      </c>
      <c r="F53" s="176">
        <v>0.241889013035382</v>
      </c>
      <c r="G53" s="87">
        <v>0</v>
      </c>
      <c r="H53" s="177">
        <v>0</v>
      </c>
      <c r="I53" s="95">
        <v>22.05431</v>
      </c>
      <c r="J53" s="95">
        <v>0.414663821306359</v>
      </c>
      <c r="K53" s="179"/>
      <c r="L53" s="88"/>
      <c r="M53" s="98"/>
    </row>
    <row r="54" ht="15.6" customHeight="1" spans="1:13">
      <c r="A54" s="97"/>
      <c r="B54" s="90">
        <v>6666050306</v>
      </c>
      <c r="C54" s="91" t="s">
        <v>234</v>
      </c>
      <c r="D54" s="92" t="s">
        <v>235</v>
      </c>
      <c r="E54" s="100">
        <v>0</v>
      </c>
      <c r="F54" s="176">
        <v>0</v>
      </c>
      <c r="G54" s="87">
        <v>0</v>
      </c>
      <c r="H54" s="177">
        <v>0</v>
      </c>
      <c r="I54" s="95">
        <v>1.05008</v>
      </c>
      <c r="J54" s="95">
        <v>0.0197435415334863</v>
      </c>
      <c r="K54" s="179"/>
      <c r="L54" s="88"/>
      <c r="M54" s="98"/>
    </row>
    <row r="55" ht="16.2" customHeight="1" spans="1:13">
      <c r="A55" s="49"/>
      <c r="B55" s="90" t="s">
        <v>224</v>
      </c>
      <c r="C55" s="101" t="s">
        <v>236</v>
      </c>
      <c r="D55" s="102" t="s">
        <v>237</v>
      </c>
      <c r="E55" s="103">
        <v>20.36294</v>
      </c>
      <c r="F55" s="176">
        <v>0.686452939590075</v>
      </c>
      <c r="G55" s="103">
        <v>21.2293262155057</v>
      </c>
      <c r="H55" s="180">
        <v>0.398560522209813</v>
      </c>
      <c r="I55" s="95">
        <v>27.97038</v>
      </c>
      <c r="J55" s="95">
        <v>0.525897416613395</v>
      </c>
      <c r="K55" s="179"/>
      <c r="L55" s="88"/>
      <c r="M55" s="98"/>
    </row>
    <row r="56" ht="15.6" customHeight="1" spans="1:13">
      <c r="A56" s="89" t="s">
        <v>238</v>
      </c>
      <c r="B56" s="90">
        <v>5102010151</v>
      </c>
      <c r="C56" s="91" t="s">
        <v>239</v>
      </c>
      <c r="D56" s="92" t="s">
        <v>240</v>
      </c>
      <c r="E56" s="100">
        <v>0</v>
      </c>
      <c r="F56" s="176">
        <v>0</v>
      </c>
      <c r="G56" s="87">
        <v>0</v>
      </c>
      <c r="H56" s="177">
        <v>0</v>
      </c>
      <c r="I56" s="95">
        <v>0</v>
      </c>
      <c r="J56" s="95">
        <v>0</v>
      </c>
      <c r="K56" s="179"/>
      <c r="L56" s="88"/>
      <c r="M56" s="98"/>
    </row>
    <row r="57" ht="15.6" customHeight="1" spans="1:13">
      <c r="A57" s="97"/>
      <c r="B57" s="90">
        <v>5001010200</v>
      </c>
      <c r="C57" s="91" t="s">
        <v>241</v>
      </c>
      <c r="D57" s="92" t="s">
        <v>242</v>
      </c>
      <c r="E57" s="100">
        <v>0.01851</v>
      </c>
      <c r="F57" s="176">
        <v>0.000344692737430168</v>
      </c>
      <c r="G57" s="87">
        <v>0</v>
      </c>
      <c r="H57" s="177">
        <v>0</v>
      </c>
      <c r="I57" s="95">
        <v>0</v>
      </c>
      <c r="J57" s="95">
        <v>0</v>
      </c>
      <c r="K57" s="179"/>
      <c r="L57" s="88"/>
      <c r="M57" s="98"/>
    </row>
    <row r="58" ht="15.6" customHeight="1" spans="1:13">
      <c r="A58" s="97"/>
      <c r="B58" s="90">
        <v>5001010201</v>
      </c>
      <c r="C58" s="91" t="s">
        <v>243</v>
      </c>
      <c r="D58" s="92" t="s">
        <v>244</v>
      </c>
      <c r="E58" s="100">
        <v>0.00247</v>
      </c>
      <c r="F58" s="176">
        <v>4.59962756052142e-5</v>
      </c>
      <c r="G58" s="87">
        <v>0</v>
      </c>
      <c r="H58" s="177">
        <v>0</v>
      </c>
      <c r="I58" s="95">
        <v>0</v>
      </c>
      <c r="J58" s="95">
        <v>0</v>
      </c>
      <c r="K58" s="179"/>
      <c r="L58" s="88"/>
      <c r="M58" s="98"/>
    </row>
    <row r="59" ht="15.6" customHeight="1" spans="1:13">
      <c r="A59" s="97"/>
      <c r="B59" s="90">
        <v>5207000011</v>
      </c>
      <c r="C59" s="91" t="s">
        <v>245</v>
      </c>
      <c r="D59" s="92" t="s">
        <v>246</v>
      </c>
      <c r="E59" s="100">
        <v>0</v>
      </c>
      <c r="F59" s="176">
        <v>0</v>
      </c>
      <c r="G59" s="87">
        <v>0</v>
      </c>
      <c r="H59" s="177">
        <v>0</v>
      </c>
      <c r="I59" s="95">
        <v>0</v>
      </c>
      <c r="J59" s="95">
        <v>0</v>
      </c>
      <c r="K59" s="179"/>
      <c r="L59" s="88"/>
      <c r="M59" s="98"/>
    </row>
    <row r="60" ht="15.6" customHeight="1" spans="1:13">
      <c r="A60" s="97"/>
      <c r="B60" s="90">
        <v>5207000012</v>
      </c>
      <c r="C60" s="91" t="s">
        <v>247</v>
      </c>
      <c r="D60" s="92" t="s">
        <v>248</v>
      </c>
      <c r="E60" s="100">
        <v>0</v>
      </c>
      <c r="F60" s="176">
        <v>0</v>
      </c>
      <c r="G60" s="87">
        <v>0</v>
      </c>
      <c r="H60" s="177">
        <v>0</v>
      </c>
      <c r="I60" s="95">
        <v>0</v>
      </c>
      <c r="J60" s="95">
        <v>0</v>
      </c>
      <c r="K60" s="179"/>
      <c r="L60" s="88"/>
      <c r="M60" s="98"/>
    </row>
    <row r="61" ht="15.6" customHeight="1" spans="1:13">
      <c r="A61" s="97"/>
      <c r="B61" s="90">
        <v>5207000022</v>
      </c>
      <c r="C61" s="91" t="s">
        <v>249</v>
      </c>
      <c r="D61" s="92" t="s">
        <v>250</v>
      </c>
      <c r="E61" s="100">
        <v>0</v>
      </c>
      <c r="F61" s="176">
        <v>0</v>
      </c>
      <c r="G61" s="87">
        <v>0</v>
      </c>
      <c r="H61" s="177">
        <v>0</v>
      </c>
      <c r="I61" s="95">
        <v>0</v>
      </c>
      <c r="J61" s="95">
        <v>0</v>
      </c>
      <c r="K61" s="179"/>
      <c r="L61" s="88"/>
      <c r="M61" s="98"/>
    </row>
    <row r="62" ht="15.6" customHeight="1" spans="1:13">
      <c r="A62" s="97"/>
      <c r="B62" s="90">
        <v>5301060000</v>
      </c>
      <c r="C62" s="91" t="s">
        <v>251</v>
      </c>
      <c r="D62" s="92" t="s">
        <v>252</v>
      </c>
      <c r="E62" s="100">
        <v>0</v>
      </c>
      <c r="F62" s="176">
        <v>0</v>
      </c>
      <c r="G62" s="87">
        <v>0</v>
      </c>
      <c r="H62" s="177">
        <v>0</v>
      </c>
      <c r="I62" s="95">
        <v>0</v>
      </c>
      <c r="J62" s="95">
        <v>0</v>
      </c>
      <c r="K62" s="179"/>
      <c r="L62" s="88"/>
      <c r="M62" s="98"/>
    </row>
    <row r="63" ht="15.6" customHeight="1" spans="1:13">
      <c r="A63" s="97"/>
      <c r="B63" s="90">
        <v>5301999999</v>
      </c>
      <c r="C63" s="91" t="s">
        <v>253</v>
      </c>
      <c r="D63" s="92" t="s">
        <v>254</v>
      </c>
      <c r="E63" s="100">
        <v>0</v>
      </c>
      <c r="F63" s="176">
        <v>0</v>
      </c>
      <c r="G63" s="87">
        <v>0</v>
      </c>
      <c r="H63" s="177">
        <v>0</v>
      </c>
      <c r="I63" s="95">
        <v>-0.28006</v>
      </c>
      <c r="J63" s="95">
        <v>-0.00526567141729026</v>
      </c>
      <c r="K63" s="179"/>
      <c r="L63" s="88"/>
      <c r="M63" s="98"/>
    </row>
    <row r="64" ht="15.6" customHeight="1" spans="1:13">
      <c r="A64" s="97"/>
      <c r="B64" s="90">
        <v>5405030000</v>
      </c>
      <c r="C64" s="91" t="s">
        <v>255</v>
      </c>
      <c r="D64" s="92" t="s">
        <v>256</v>
      </c>
      <c r="E64" s="100">
        <v>0.00024</v>
      </c>
      <c r="F64" s="176">
        <v>4.46927374301676e-6</v>
      </c>
      <c r="G64" s="87">
        <v>0</v>
      </c>
      <c r="H64" s="177">
        <v>0</v>
      </c>
      <c r="I64" s="95">
        <v>0</v>
      </c>
      <c r="J64" s="95">
        <v>0</v>
      </c>
      <c r="K64" s="179"/>
      <c r="L64" s="88"/>
      <c r="M64" s="98"/>
    </row>
    <row r="65" ht="15.6" customHeight="1" spans="1:13">
      <c r="A65" s="97"/>
      <c r="B65" s="90">
        <v>5601050000</v>
      </c>
      <c r="C65" s="91" t="s">
        <v>257</v>
      </c>
      <c r="D65" s="92" t="s">
        <v>258</v>
      </c>
      <c r="E65" s="100">
        <v>0</v>
      </c>
      <c r="F65" s="176">
        <v>0</v>
      </c>
      <c r="G65" s="87">
        <v>0</v>
      </c>
      <c r="H65" s="177">
        <v>0</v>
      </c>
      <c r="I65" s="95">
        <v>0</v>
      </c>
      <c r="J65" s="95">
        <v>0</v>
      </c>
      <c r="K65" s="179"/>
      <c r="L65" s="88"/>
      <c r="M65" s="98"/>
    </row>
    <row r="66" ht="15.6" customHeight="1" spans="1:13">
      <c r="A66" s="97"/>
      <c r="B66" s="90">
        <v>5601050100</v>
      </c>
      <c r="C66" s="91" t="s">
        <v>259</v>
      </c>
      <c r="D66" s="92" t="s">
        <v>260</v>
      </c>
      <c r="E66" s="100">
        <v>0</v>
      </c>
      <c r="F66" s="176">
        <v>0</v>
      </c>
      <c r="G66" s="87">
        <v>0</v>
      </c>
      <c r="H66" s="177">
        <v>0</v>
      </c>
      <c r="I66" s="95">
        <v>0</v>
      </c>
      <c r="J66" s="95">
        <v>0</v>
      </c>
      <c r="K66" s="179"/>
      <c r="L66" s="88"/>
      <c r="M66" s="98"/>
    </row>
    <row r="67" ht="15.6" customHeight="1" spans="1:13">
      <c r="A67" s="97"/>
      <c r="B67" s="90">
        <v>5102040893</v>
      </c>
      <c r="C67" s="91" t="s">
        <v>261</v>
      </c>
      <c r="D67" s="92" t="s">
        <v>262</v>
      </c>
      <c r="E67" s="100">
        <v>0</v>
      </c>
      <c r="F67" s="176">
        <v>0</v>
      </c>
      <c r="G67" s="87"/>
      <c r="H67" s="177">
        <v>0</v>
      </c>
      <c r="I67" s="95">
        <v>0</v>
      </c>
      <c r="J67" s="95">
        <v>0</v>
      </c>
      <c r="K67" s="179"/>
      <c r="L67" s="88"/>
      <c r="M67" s="98"/>
    </row>
    <row r="68" ht="15.6" customHeight="1" spans="1:13">
      <c r="A68" s="97"/>
      <c r="B68" s="90">
        <v>5801000041</v>
      </c>
      <c r="C68" s="91" t="s">
        <v>263</v>
      </c>
      <c r="D68" s="92" t="s">
        <v>264</v>
      </c>
      <c r="E68" s="100">
        <v>0</v>
      </c>
      <c r="F68" s="176">
        <v>0</v>
      </c>
      <c r="G68" s="87">
        <v>0</v>
      </c>
      <c r="H68" s="177">
        <v>0</v>
      </c>
      <c r="I68" s="95">
        <v>0</v>
      </c>
      <c r="J68" s="95">
        <v>0</v>
      </c>
      <c r="K68" s="179"/>
      <c r="L68" s="88"/>
      <c r="M68" s="98"/>
    </row>
    <row r="69" ht="15.6" customHeight="1" spans="1:13">
      <c r="A69" s="97"/>
      <c r="B69" s="90">
        <v>6666010322</v>
      </c>
      <c r="C69" s="91" t="s">
        <v>265</v>
      </c>
      <c r="D69" s="92" t="s">
        <v>266</v>
      </c>
      <c r="E69" s="100">
        <v>1.25877</v>
      </c>
      <c r="F69" s="176">
        <v>0.023440782122905</v>
      </c>
      <c r="G69" s="87">
        <v>1.89522189008653</v>
      </c>
      <c r="H69" s="177">
        <v>0.0515285995129562</v>
      </c>
      <c r="I69" s="95">
        <v>-0.00074</v>
      </c>
      <c r="J69" s="95">
        <v>-1.39134358665814e-5</v>
      </c>
      <c r="K69" s="179"/>
      <c r="L69" s="88"/>
      <c r="M69" s="98"/>
    </row>
    <row r="70" ht="15.6" customHeight="1" spans="1:13">
      <c r="A70" s="97"/>
      <c r="B70" s="90">
        <v>6666020101</v>
      </c>
      <c r="C70" s="91" t="s">
        <v>267</v>
      </c>
      <c r="D70" s="92" t="s">
        <v>268</v>
      </c>
      <c r="E70" s="100">
        <v>5.07662</v>
      </c>
      <c r="F70" s="176">
        <v>0.0945366852886406</v>
      </c>
      <c r="G70" s="87">
        <v>4.39872646509317</v>
      </c>
      <c r="H70" s="177">
        <v>0.119595608077574</v>
      </c>
      <c r="I70" s="95">
        <v>0.00104</v>
      </c>
      <c r="J70" s="95">
        <v>1.9554017974655e-5</v>
      </c>
      <c r="K70" s="179"/>
      <c r="L70" s="88"/>
      <c r="M70" s="98"/>
    </row>
    <row r="71" ht="15.6" customHeight="1" spans="1:13">
      <c r="A71" s="97"/>
      <c r="B71" s="90">
        <v>6666020201</v>
      </c>
      <c r="C71" s="91" t="s">
        <v>269</v>
      </c>
      <c r="D71" s="92" t="s">
        <v>270</v>
      </c>
      <c r="E71" s="100">
        <v>0</v>
      </c>
      <c r="F71" s="176">
        <v>0</v>
      </c>
      <c r="G71" s="87">
        <v>2.38945273106235</v>
      </c>
      <c r="H71" s="177">
        <v>0.0649660883921248</v>
      </c>
      <c r="I71" s="95">
        <v>0.03142</v>
      </c>
      <c r="J71" s="95">
        <v>0.000590756966118903</v>
      </c>
      <c r="K71" s="179"/>
      <c r="L71" s="88"/>
      <c r="M71" s="98"/>
    </row>
    <row r="72" ht="15.6" customHeight="1" spans="1:13">
      <c r="A72" s="97"/>
      <c r="B72" s="90">
        <v>6666020202</v>
      </c>
      <c r="C72" s="91" t="s">
        <v>271</v>
      </c>
      <c r="D72" s="92" t="s">
        <v>272</v>
      </c>
      <c r="E72" s="100">
        <v>0.0106</v>
      </c>
      <c r="F72" s="176">
        <v>0.000197392923649907</v>
      </c>
      <c r="G72" s="87">
        <v>0</v>
      </c>
      <c r="H72" s="177">
        <v>0</v>
      </c>
      <c r="I72" s="95">
        <v>0.25368</v>
      </c>
      <c r="J72" s="95">
        <v>0.004769676230587</v>
      </c>
      <c r="K72" s="179"/>
      <c r="L72" s="88"/>
      <c r="M72" s="98"/>
    </row>
    <row r="73" ht="15.6" customHeight="1" spans="1:13">
      <c r="A73" s="97"/>
      <c r="B73" s="90">
        <v>6666020204</v>
      </c>
      <c r="C73" s="91" t="s">
        <v>273</v>
      </c>
      <c r="D73" s="92" t="s">
        <v>274</v>
      </c>
      <c r="E73" s="100">
        <v>0.05588</v>
      </c>
      <c r="F73" s="176">
        <v>0.00104059590316574</v>
      </c>
      <c r="G73" s="87">
        <v>0</v>
      </c>
      <c r="H73" s="177">
        <v>0</v>
      </c>
      <c r="I73" s="95">
        <v>2.67529</v>
      </c>
      <c r="J73" s="95">
        <v>0.0503006430263603</v>
      </c>
      <c r="K73" s="179"/>
      <c r="L73" s="88"/>
      <c r="M73" s="98"/>
    </row>
    <row r="74" ht="15.6" customHeight="1" spans="1:13">
      <c r="A74" s="97"/>
      <c r="B74" s="90">
        <v>6666020205</v>
      </c>
      <c r="C74" s="91" t="s">
        <v>275</v>
      </c>
      <c r="D74" s="92" t="s">
        <v>276</v>
      </c>
      <c r="E74" s="100">
        <v>0</v>
      </c>
      <c r="F74" s="176">
        <v>0</v>
      </c>
      <c r="G74" s="87">
        <v>0</v>
      </c>
      <c r="H74" s="177">
        <v>0</v>
      </c>
      <c r="I74" s="95">
        <v>0</v>
      </c>
      <c r="J74" s="95">
        <v>0</v>
      </c>
      <c r="K74" s="179"/>
      <c r="L74" s="88"/>
      <c r="M74" s="98"/>
    </row>
    <row r="75" ht="15.6" customHeight="1" spans="1:13">
      <c r="A75" s="97"/>
      <c r="B75" s="90">
        <v>6666020301</v>
      </c>
      <c r="C75" s="91" t="s">
        <v>277</v>
      </c>
      <c r="D75" s="92" t="s">
        <v>278</v>
      </c>
      <c r="E75" s="100">
        <v>0.66441</v>
      </c>
      <c r="F75" s="176">
        <v>0.012372625698324</v>
      </c>
      <c r="G75" s="87">
        <v>0.354181027061089</v>
      </c>
      <c r="H75" s="177">
        <v>0.00962971797338469</v>
      </c>
      <c r="I75" s="95">
        <v>0.07333</v>
      </c>
      <c r="J75" s="95">
        <v>0.00137874628661678</v>
      </c>
      <c r="K75" s="179"/>
      <c r="L75" s="88"/>
      <c r="M75" s="98"/>
    </row>
    <row r="76" ht="15.6" customHeight="1" spans="1:13">
      <c r="A76" s="97"/>
      <c r="B76" s="90">
        <v>6666020302</v>
      </c>
      <c r="C76" s="91" t="s">
        <v>279</v>
      </c>
      <c r="D76" s="92" t="s">
        <v>280</v>
      </c>
      <c r="E76" s="100">
        <v>0</v>
      </c>
      <c r="F76" s="176">
        <v>0</v>
      </c>
      <c r="G76" s="87">
        <v>0.0403917838881599</v>
      </c>
      <c r="H76" s="177">
        <v>0.00109819967069494</v>
      </c>
      <c r="I76" s="95">
        <v>0</v>
      </c>
      <c r="J76" s="95">
        <v>0</v>
      </c>
      <c r="K76" s="179"/>
      <c r="L76" s="88"/>
      <c r="M76" s="98"/>
    </row>
    <row r="77" ht="15.6" customHeight="1" spans="1:13">
      <c r="A77" s="97"/>
      <c r="B77" s="90" t="s">
        <v>281</v>
      </c>
      <c r="C77" s="91" t="s">
        <v>282</v>
      </c>
      <c r="D77" s="92" t="s">
        <v>283</v>
      </c>
      <c r="E77" s="100"/>
      <c r="F77" s="176">
        <v>0</v>
      </c>
      <c r="G77" s="87"/>
      <c r="H77" s="177">
        <v>0</v>
      </c>
      <c r="I77" s="95">
        <v>0</v>
      </c>
      <c r="J77" s="95">
        <v>0</v>
      </c>
      <c r="K77" s="179"/>
      <c r="L77" s="88"/>
      <c r="M77" s="98"/>
    </row>
    <row r="78" ht="15.6" customHeight="1" spans="1:13">
      <c r="A78" s="97"/>
      <c r="B78" s="90">
        <v>6666020405</v>
      </c>
      <c r="C78" s="91" t="s">
        <v>284</v>
      </c>
      <c r="D78" s="92" t="s">
        <v>285</v>
      </c>
      <c r="E78" s="100">
        <v>0</v>
      </c>
      <c r="F78" s="176">
        <v>0</v>
      </c>
      <c r="G78" s="87">
        <v>0</v>
      </c>
      <c r="H78" s="177">
        <v>0</v>
      </c>
      <c r="I78" s="95">
        <v>0</v>
      </c>
      <c r="J78" s="95">
        <v>0</v>
      </c>
      <c r="K78" s="179"/>
      <c r="L78" s="88"/>
      <c r="M78" s="98"/>
    </row>
    <row r="79" ht="15.6" customHeight="1" spans="1:13">
      <c r="A79" s="97"/>
      <c r="B79" s="90">
        <v>6666020495</v>
      </c>
      <c r="C79" s="91" t="s">
        <v>286</v>
      </c>
      <c r="D79" s="92" t="s">
        <v>287</v>
      </c>
      <c r="E79" s="100">
        <v>0.10084</v>
      </c>
      <c r="F79" s="176">
        <v>0.00187783985102421</v>
      </c>
      <c r="G79" s="87">
        <v>0</v>
      </c>
      <c r="H79" s="177">
        <v>0</v>
      </c>
      <c r="I79" s="95">
        <v>0.62974</v>
      </c>
      <c r="J79" s="95">
        <v>0.0118403339224608</v>
      </c>
      <c r="K79" s="179"/>
      <c r="L79" s="88"/>
      <c r="M79" s="98"/>
    </row>
    <row r="80" ht="15.6" customHeight="1" spans="1:13">
      <c r="A80" s="97"/>
      <c r="B80" s="90">
        <v>6666020504</v>
      </c>
      <c r="C80" s="91" t="s">
        <v>288</v>
      </c>
      <c r="D80" s="92" t="s">
        <v>289</v>
      </c>
      <c r="E80" s="100">
        <v>0.02649</v>
      </c>
      <c r="F80" s="176">
        <v>0.000493296089385475</v>
      </c>
      <c r="G80" s="87">
        <v>0.050143600564586</v>
      </c>
      <c r="H80" s="177">
        <v>0.00136333878642159</v>
      </c>
      <c r="I80" s="95">
        <v>0</v>
      </c>
      <c r="J80" s="95">
        <v>0</v>
      </c>
      <c r="K80" s="179"/>
      <c r="L80" s="88"/>
      <c r="M80" s="98"/>
    </row>
    <row r="81" ht="15.6" customHeight="1" spans="1:13">
      <c r="A81" s="97"/>
      <c r="B81" s="90">
        <v>6666020508</v>
      </c>
      <c r="C81" s="91" t="s">
        <v>290</v>
      </c>
      <c r="D81" s="92" t="s">
        <v>291</v>
      </c>
      <c r="E81" s="100">
        <v>0</v>
      </c>
      <c r="F81" s="176">
        <v>0</v>
      </c>
      <c r="G81" s="87">
        <v>0.410689933795784</v>
      </c>
      <c r="H81" s="177">
        <v>0.0111661210928707</v>
      </c>
      <c r="I81" s="95">
        <v>0.04565</v>
      </c>
      <c r="J81" s="95">
        <v>0.000858308577445192</v>
      </c>
      <c r="K81" s="179"/>
      <c r="L81" s="88"/>
      <c r="M81" s="98"/>
    </row>
    <row r="82" ht="15.6" customHeight="1" spans="1:13">
      <c r="A82" s="97"/>
      <c r="B82" s="90">
        <v>6666020602</v>
      </c>
      <c r="C82" s="91" t="s">
        <v>292</v>
      </c>
      <c r="D82" s="92" t="s">
        <v>293</v>
      </c>
      <c r="E82" s="100">
        <v>0</v>
      </c>
      <c r="F82" s="176">
        <v>0</v>
      </c>
      <c r="G82" s="87">
        <v>1.8707570986026</v>
      </c>
      <c r="H82" s="177">
        <v>0.050863433893491</v>
      </c>
      <c r="I82" s="95">
        <v>8.46272</v>
      </c>
      <c r="J82" s="95">
        <v>0.159115556725454</v>
      </c>
      <c r="K82" s="179"/>
      <c r="L82" s="88"/>
      <c r="M82" s="98"/>
    </row>
    <row r="83" ht="15.6" customHeight="1" spans="1:13">
      <c r="A83" s="97"/>
      <c r="B83" s="90">
        <v>6666020701</v>
      </c>
      <c r="C83" s="91" t="s">
        <v>294</v>
      </c>
      <c r="D83" s="92" t="s">
        <v>295</v>
      </c>
      <c r="E83" s="100">
        <v>0</v>
      </c>
      <c r="F83" s="176">
        <v>0</v>
      </c>
      <c r="G83" s="87">
        <v>0</v>
      </c>
      <c r="H83" s="177">
        <v>0</v>
      </c>
      <c r="I83" s="95">
        <v>0</v>
      </c>
      <c r="J83" s="95">
        <v>0</v>
      </c>
      <c r="K83" s="179"/>
      <c r="L83" s="88"/>
      <c r="M83" s="98"/>
    </row>
    <row r="84" ht="15.6" customHeight="1" spans="1:13">
      <c r="A84" s="97"/>
      <c r="B84" s="90">
        <v>6666020802</v>
      </c>
      <c r="C84" s="91" t="s">
        <v>296</v>
      </c>
      <c r="D84" s="92" t="s">
        <v>297</v>
      </c>
      <c r="E84" s="100">
        <v>11.03322</v>
      </c>
      <c r="F84" s="176">
        <v>0.205460335195531</v>
      </c>
      <c r="G84" s="87">
        <v>12.783</v>
      </c>
      <c r="H84" s="177">
        <v>0.347553017944535</v>
      </c>
      <c r="I84" s="95">
        <v>12.91982</v>
      </c>
      <c r="J84" s="95">
        <v>0.242917685105103</v>
      </c>
      <c r="K84" s="179"/>
      <c r="L84" s="88"/>
      <c r="M84" s="98"/>
    </row>
    <row r="85" ht="15.6" customHeight="1" spans="1:13">
      <c r="A85" s="97"/>
      <c r="B85" s="90">
        <v>6666020803</v>
      </c>
      <c r="C85" s="91" t="s">
        <v>298</v>
      </c>
      <c r="D85" s="92" t="s">
        <v>299</v>
      </c>
      <c r="E85" s="100">
        <v>3.58813</v>
      </c>
      <c r="F85" s="176">
        <v>0.0668180633147114</v>
      </c>
      <c r="G85" s="87">
        <v>3.64806208004436</v>
      </c>
      <c r="H85" s="177">
        <v>0.0991860271898956</v>
      </c>
      <c r="I85" s="95">
        <v>2.82137</v>
      </c>
      <c r="J85" s="95">
        <v>0.0530472304741849</v>
      </c>
      <c r="K85" s="179"/>
      <c r="L85" s="88"/>
      <c r="M85" s="98"/>
    </row>
    <row r="86" ht="15.6" customHeight="1" spans="1:13">
      <c r="A86" s="97"/>
      <c r="B86" s="90">
        <v>6666021100</v>
      </c>
      <c r="C86" s="91" t="s">
        <v>300</v>
      </c>
      <c r="D86" s="92" t="s">
        <v>301</v>
      </c>
      <c r="E86" s="100">
        <v>6.37014</v>
      </c>
      <c r="F86" s="176">
        <v>0.118624581005587</v>
      </c>
      <c r="G86" s="87">
        <v>5.51847847212928</v>
      </c>
      <c r="H86" s="177">
        <v>0.150040197719665</v>
      </c>
      <c r="I86" s="95">
        <v>7.32201</v>
      </c>
      <c r="J86" s="95">
        <v>0.137667995337119</v>
      </c>
      <c r="K86" s="179"/>
      <c r="L86" s="88"/>
      <c r="M86" s="98"/>
    </row>
    <row r="87" ht="15.6" customHeight="1" spans="1:13">
      <c r="A87" s="97"/>
      <c r="B87" s="90">
        <v>6666021104</v>
      </c>
      <c r="C87" s="91" t="s">
        <v>302</v>
      </c>
      <c r="D87" s="92" t="s">
        <v>303</v>
      </c>
      <c r="E87" s="100">
        <v>0</v>
      </c>
      <c r="F87" s="176">
        <v>0</v>
      </c>
      <c r="G87" s="87"/>
      <c r="H87" s="177">
        <v>0</v>
      </c>
      <c r="I87" s="95">
        <v>0</v>
      </c>
      <c r="J87" s="95">
        <v>0</v>
      </c>
      <c r="K87" s="179"/>
      <c r="L87" s="88"/>
      <c r="M87" s="98"/>
    </row>
    <row r="88" ht="15.6" customHeight="1" spans="1:13">
      <c r="A88" s="97"/>
      <c r="B88" s="90">
        <v>6666021902</v>
      </c>
      <c r="C88" s="91" t="s">
        <v>304</v>
      </c>
      <c r="D88" s="92" t="s">
        <v>305</v>
      </c>
      <c r="E88" s="100">
        <v>6.65347</v>
      </c>
      <c r="F88" s="176">
        <v>0.123900744878957</v>
      </c>
      <c r="G88" s="87">
        <v>7.63613861638059</v>
      </c>
      <c r="H88" s="177">
        <v>0.207616601859179</v>
      </c>
      <c r="I88" s="95">
        <v>9.34958</v>
      </c>
      <c r="J88" s="95">
        <v>0.175790245553341</v>
      </c>
      <c r="K88" s="179"/>
      <c r="L88" s="88"/>
      <c r="M88" s="98"/>
    </row>
    <row r="89" ht="15.6" customHeight="1" spans="1:13">
      <c r="A89" s="97"/>
      <c r="B89" s="90">
        <v>6666022100</v>
      </c>
      <c r="C89" s="91" t="s">
        <v>306</v>
      </c>
      <c r="D89" s="92" t="s">
        <v>307</v>
      </c>
      <c r="E89" s="100">
        <v>1.32657</v>
      </c>
      <c r="F89" s="176">
        <v>0.0247033519553073</v>
      </c>
      <c r="G89" s="87">
        <v>1.41417288048051</v>
      </c>
      <c r="H89" s="177">
        <v>0.0384495073540106</v>
      </c>
      <c r="I89" s="95">
        <v>1.47789</v>
      </c>
      <c r="J89" s="95">
        <v>0.0277871996390027</v>
      </c>
      <c r="K89" s="179"/>
      <c r="L89" s="88"/>
      <c r="M89" s="98"/>
    </row>
    <row r="90" ht="15.6" customHeight="1" spans="1:13">
      <c r="A90" s="97"/>
      <c r="B90" s="90">
        <v>6666022300</v>
      </c>
      <c r="C90" s="91" t="s">
        <v>308</v>
      </c>
      <c r="D90" s="92" t="s">
        <v>309</v>
      </c>
      <c r="E90" s="100">
        <v>0</v>
      </c>
      <c r="F90" s="176">
        <v>0</v>
      </c>
      <c r="G90" s="87">
        <v>0</v>
      </c>
      <c r="H90" s="177">
        <v>0</v>
      </c>
      <c r="I90" s="95">
        <v>0</v>
      </c>
      <c r="J90" s="95">
        <v>0</v>
      </c>
      <c r="K90" s="179"/>
      <c r="L90" s="88"/>
      <c r="M90" s="98"/>
    </row>
    <row r="91" ht="15.6" customHeight="1" spans="1:13">
      <c r="A91" s="97"/>
      <c r="B91" s="90">
        <v>6666029700</v>
      </c>
      <c r="C91" s="91" t="s">
        <v>310</v>
      </c>
      <c r="D91" s="92" t="s">
        <v>311</v>
      </c>
      <c r="E91" s="100">
        <v>0</v>
      </c>
      <c r="F91" s="176">
        <v>0</v>
      </c>
      <c r="G91" s="87">
        <v>0</v>
      </c>
      <c r="H91" s="177">
        <v>0</v>
      </c>
      <c r="I91" s="95">
        <v>0</v>
      </c>
      <c r="J91" s="95">
        <v>0</v>
      </c>
      <c r="K91" s="179"/>
      <c r="L91" s="88"/>
      <c r="M91" s="98"/>
    </row>
    <row r="92" ht="15.6" customHeight="1" spans="1:13">
      <c r="A92" s="97"/>
      <c r="B92" s="90">
        <v>6666029900</v>
      </c>
      <c r="C92" s="91" t="s">
        <v>312</v>
      </c>
      <c r="D92" s="92" t="s">
        <v>313</v>
      </c>
      <c r="E92" s="100">
        <v>0</v>
      </c>
      <c r="F92" s="176">
        <v>0</v>
      </c>
      <c r="G92" s="87">
        <v>0</v>
      </c>
      <c r="H92" s="177">
        <v>0</v>
      </c>
      <c r="I92" s="95">
        <v>0</v>
      </c>
      <c r="J92" s="95">
        <v>0</v>
      </c>
      <c r="K92" s="179"/>
      <c r="L92" s="88"/>
      <c r="M92" s="98"/>
    </row>
    <row r="93" ht="15.6" customHeight="1" spans="1:13">
      <c r="A93" s="97"/>
      <c r="B93" s="90">
        <v>6666029996</v>
      </c>
      <c r="C93" s="91" t="s">
        <v>314</v>
      </c>
      <c r="D93" s="92" t="s">
        <v>287</v>
      </c>
      <c r="E93" s="100">
        <v>0</v>
      </c>
      <c r="F93" s="176">
        <v>0</v>
      </c>
      <c r="G93" s="87"/>
      <c r="H93" s="177">
        <v>0</v>
      </c>
      <c r="I93" s="95">
        <v>0.03526</v>
      </c>
      <c r="J93" s="95">
        <v>0.000662956417102245</v>
      </c>
      <c r="K93" s="179"/>
      <c r="L93" s="88"/>
      <c r="M93" s="98"/>
    </row>
    <row r="94" ht="15.6" customHeight="1" spans="1:13">
      <c r="A94" s="97"/>
      <c r="B94" s="90">
        <v>6666029997</v>
      </c>
      <c r="C94" s="91" t="s">
        <v>315</v>
      </c>
      <c r="D94" s="92" t="s">
        <v>316</v>
      </c>
      <c r="E94" s="100">
        <v>0</v>
      </c>
      <c r="F94" s="176">
        <v>0</v>
      </c>
      <c r="G94" s="87">
        <v>0.571489565258149</v>
      </c>
      <c r="H94" s="177">
        <v>0.015538052345246</v>
      </c>
      <c r="I94" s="95">
        <v>0.26268</v>
      </c>
      <c r="J94" s="95">
        <v>0.0049388936938292</v>
      </c>
      <c r="K94" s="179"/>
      <c r="L94" s="88"/>
      <c r="M94" s="98"/>
    </row>
    <row r="95" ht="15.6" customHeight="1" spans="1:13">
      <c r="A95" s="97"/>
      <c r="B95" s="90">
        <v>6666030702</v>
      </c>
      <c r="C95" s="91" t="s">
        <v>317</v>
      </c>
      <c r="D95" s="92" t="s">
        <v>318</v>
      </c>
      <c r="E95" s="100">
        <v>0</v>
      </c>
      <c r="F95" s="176">
        <v>0</v>
      </c>
      <c r="G95" s="87">
        <v>0</v>
      </c>
      <c r="H95" s="177">
        <v>0</v>
      </c>
      <c r="I95" s="95">
        <v>0</v>
      </c>
      <c r="J95" s="95">
        <v>0</v>
      </c>
      <c r="K95" s="179"/>
      <c r="L95" s="88"/>
      <c r="M95" s="98"/>
    </row>
    <row r="96" ht="15.6" customHeight="1" spans="1:13">
      <c r="A96" s="97"/>
      <c r="B96" s="90">
        <v>6666031200</v>
      </c>
      <c r="C96" s="91" t="s">
        <v>319</v>
      </c>
      <c r="D96" s="92" t="s">
        <v>320</v>
      </c>
      <c r="E96" s="100">
        <v>0</v>
      </c>
      <c r="F96" s="176">
        <v>0</v>
      </c>
      <c r="G96" s="87">
        <v>0</v>
      </c>
      <c r="H96" s="177">
        <v>0</v>
      </c>
      <c r="I96" s="95">
        <v>0</v>
      </c>
      <c r="J96" s="95">
        <v>0</v>
      </c>
      <c r="K96" s="179"/>
      <c r="L96" s="88"/>
      <c r="M96" s="98"/>
    </row>
    <row r="97" ht="15.6" customHeight="1" spans="1:13">
      <c r="A97" s="97"/>
      <c r="B97" s="90">
        <v>6666050107</v>
      </c>
      <c r="C97" s="91" t="s">
        <v>321</v>
      </c>
      <c r="D97" s="92" t="s">
        <v>322</v>
      </c>
      <c r="E97" s="100">
        <v>0.01125</v>
      </c>
      <c r="F97" s="176">
        <v>0.000209497206703911</v>
      </c>
      <c r="G97" s="87">
        <v>0</v>
      </c>
      <c r="H97" s="177">
        <v>0</v>
      </c>
      <c r="I97" s="95">
        <v>0</v>
      </c>
      <c r="J97" s="95">
        <v>0</v>
      </c>
      <c r="K97" s="179"/>
      <c r="L97" s="88"/>
      <c r="M97" s="98"/>
    </row>
    <row r="98" ht="15.6" customHeight="1" spans="1:13">
      <c r="A98" s="97"/>
      <c r="B98" s="90">
        <v>6666070100</v>
      </c>
      <c r="C98" s="91" t="s">
        <v>323</v>
      </c>
      <c r="D98" s="92" t="s">
        <v>324</v>
      </c>
      <c r="E98" s="100">
        <v>0</v>
      </c>
      <c r="F98" s="176">
        <v>0</v>
      </c>
      <c r="G98" s="87">
        <v>0</v>
      </c>
      <c r="H98" s="177">
        <v>0</v>
      </c>
      <c r="I98" s="95">
        <v>0</v>
      </c>
      <c r="J98" s="95">
        <v>0</v>
      </c>
      <c r="K98" s="179"/>
      <c r="L98" s="88"/>
      <c r="M98" s="98"/>
    </row>
    <row r="99" ht="15.6" customHeight="1" spans="1:13">
      <c r="A99" s="97"/>
      <c r="B99" s="90">
        <v>6666070300</v>
      </c>
      <c r="C99" s="91" t="s">
        <v>325</v>
      </c>
      <c r="D99" s="92" t="s">
        <v>326</v>
      </c>
      <c r="E99" s="100">
        <v>0</v>
      </c>
      <c r="F99" s="176">
        <v>0</v>
      </c>
      <c r="G99" s="87">
        <v>0</v>
      </c>
      <c r="H99" s="177">
        <v>0</v>
      </c>
      <c r="I99" s="95">
        <v>0</v>
      </c>
      <c r="J99" s="95">
        <v>0</v>
      </c>
      <c r="K99" s="179"/>
      <c r="L99" s="88"/>
      <c r="M99" s="98"/>
    </row>
    <row r="100" ht="15.6" customHeight="1" spans="1:13">
      <c r="A100" s="97"/>
      <c r="B100" s="90">
        <v>6666070400</v>
      </c>
      <c r="C100" s="91" t="s">
        <v>327</v>
      </c>
      <c r="D100" s="92" t="s">
        <v>328</v>
      </c>
      <c r="E100" s="100">
        <v>3.51618</v>
      </c>
      <c r="F100" s="176">
        <v>0.0654782122905028</v>
      </c>
      <c r="G100" s="87">
        <v>12.2409734040554</v>
      </c>
      <c r="H100" s="177">
        <v>0.332816025123855</v>
      </c>
      <c r="I100" s="95">
        <v>2.41852</v>
      </c>
      <c r="J100" s="95">
        <v>0.0454728688000602</v>
      </c>
      <c r="K100" s="179"/>
      <c r="L100" s="88"/>
      <c r="M100" s="98"/>
    </row>
    <row r="101" ht="15.6" customHeight="1" spans="1:13">
      <c r="A101" s="97"/>
      <c r="B101" s="90">
        <v>5401050201</v>
      </c>
      <c r="C101" s="91" t="s">
        <v>329</v>
      </c>
      <c r="D101" s="92" t="s">
        <v>330</v>
      </c>
      <c r="E101" s="100">
        <v>0</v>
      </c>
      <c r="F101" s="176">
        <v>0</v>
      </c>
      <c r="G101" s="87"/>
      <c r="H101" s="177">
        <v>0</v>
      </c>
      <c r="I101" s="95">
        <v>0</v>
      </c>
      <c r="J101" s="95">
        <v>0</v>
      </c>
      <c r="K101" s="179"/>
      <c r="L101" s="88"/>
      <c r="M101" s="98"/>
    </row>
    <row r="102" ht="15.6" customHeight="1" spans="1:13">
      <c r="A102" s="97"/>
      <c r="B102" s="90">
        <v>5401020212</v>
      </c>
      <c r="C102" s="91" t="s">
        <v>331</v>
      </c>
      <c r="D102" s="92" t="s">
        <v>332</v>
      </c>
      <c r="E102" s="100">
        <v>0</v>
      </c>
      <c r="F102" s="176">
        <v>0</v>
      </c>
      <c r="G102" s="87"/>
      <c r="H102" s="177">
        <v>0</v>
      </c>
      <c r="I102" s="95">
        <v>0</v>
      </c>
      <c r="J102" s="95">
        <v>0</v>
      </c>
      <c r="K102" s="179"/>
      <c r="L102" s="88"/>
      <c r="M102" s="98"/>
    </row>
    <row r="103" ht="15.6" customHeight="1" spans="1:13">
      <c r="A103" s="49"/>
      <c r="B103" s="90">
        <v>6666020801</v>
      </c>
      <c r="C103" s="91" t="s">
        <v>333</v>
      </c>
      <c r="D103" s="92" t="s">
        <v>334</v>
      </c>
      <c r="E103" s="100"/>
      <c r="F103" s="176">
        <v>0</v>
      </c>
      <c r="G103" s="87">
        <v>1.20214702618665</v>
      </c>
      <c r="H103" s="177">
        <v>0.0326848022345473</v>
      </c>
      <c r="I103" s="95">
        <v>5.18232</v>
      </c>
      <c r="J103" s="95">
        <v>0.0974376715677058</v>
      </c>
      <c r="K103" s="179"/>
      <c r="L103" s="88"/>
      <c r="M103" s="98"/>
    </row>
    <row r="104" ht="16.2" customHeight="1" spans="1:13">
      <c r="A104" s="183"/>
      <c r="B104" t="s">
        <v>572</v>
      </c>
      <c r="C104" t="s">
        <v>573</v>
      </c>
      <c r="D104" t="s">
        <v>573</v>
      </c>
      <c r="I104">
        <v>-0.01367</v>
      </c>
      <c r="J104">
        <v>-0.000257022524724551</v>
      </c>
    </row>
    <row r="105" ht="15.6" customHeight="1" spans="1:13">
      <c r="A105" s="183"/>
      <c r="B105" t="s">
        <v>574</v>
      </c>
      <c r="C105" t="s">
        <v>575</v>
      </c>
      <c r="D105" t="s">
        <v>575</v>
      </c>
      <c r="I105">
        <v>0</v>
      </c>
      <c r="J105">
        <v>0</v>
      </c>
    </row>
    <row r="106" ht="15.6" customHeight="1" spans="1:13">
      <c r="A106" s="183"/>
      <c r="B106" t="s">
        <v>576</v>
      </c>
      <c r="C106" t="s">
        <v>577</v>
      </c>
      <c r="D106" t="s">
        <v>577</v>
      </c>
      <c r="I106">
        <v>0</v>
      </c>
      <c r="J106">
        <v>0</v>
      </c>
    </row>
    <row r="107" ht="15.6" customHeight="1" spans="1:13">
      <c r="A107" s="183"/>
      <c r="B107" s="90" t="s">
        <v>204</v>
      </c>
      <c r="C107" s="101" t="s">
        <v>336</v>
      </c>
      <c r="D107" s="102" t="s">
        <v>337</v>
      </c>
      <c r="E107" s="120">
        <v>39.71379</v>
      </c>
      <c r="F107" s="176">
        <v>0.739549162011173</v>
      </c>
      <c r="G107" s="103">
        <v>56.4240265746892</v>
      </c>
      <c r="H107" s="180">
        <v>1.53409533917045</v>
      </c>
      <c r="I107" s="95">
        <v>53.66785</v>
      </c>
      <c r="J107" s="95">
        <v>1.00905971496258</v>
      </c>
      <c r="K107" s="179"/>
      <c r="L107" s="88"/>
      <c r="M107" s="98"/>
    </row>
    <row r="108" ht="15.6" customHeight="1" spans="1:13">
      <c r="A108" s="183"/>
      <c r="B108" s="90">
        <v>6666110203</v>
      </c>
      <c r="C108" s="91" t="s">
        <v>338</v>
      </c>
      <c r="D108" s="92" t="s">
        <v>339</v>
      </c>
      <c r="E108" s="100">
        <v>19.10833</v>
      </c>
      <c r="F108" s="176">
        <v>0.355834823091248</v>
      </c>
      <c r="G108" s="87">
        <v>11.711</v>
      </c>
      <c r="H108" s="177">
        <v>0.318406742794997</v>
      </c>
      <c r="I108" s="95">
        <v>28.88567</v>
      </c>
      <c r="J108" s="95">
        <v>0.543106644605723</v>
      </c>
      <c r="K108" s="179"/>
      <c r="L108" s="88"/>
      <c r="M108" s="98"/>
    </row>
    <row r="109" ht="16.2" customHeight="1" spans="1:13">
      <c r="A109" s="97"/>
      <c r="B109" s="90">
        <v>5102040000</v>
      </c>
      <c r="C109" s="91" t="s">
        <v>340</v>
      </c>
      <c r="D109" s="92" t="s">
        <v>341</v>
      </c>
      <c r="E109" s="100">
        <v>0</v>
      </c>
      <c r="F109" s="176">
        <v>0</v>
      </c>
      <c r="G109" s="87">
        <v>0</v>
      </c>
      <c r="H109" s="177">
        <v>0</v>
      </c>
      <c r="I109" s="95">
        <v>0</v>
      </c>
      <c r="J109" s="95">
        <v>0</v>
      </c>
      <c r="K109" s="179"/>
      <c r="L109" s="88"/>
      <c r="M109" s="98"/>
    </row>
    <row r="110" ht="15.6" customHeight="1" spans="1:13">
      <c r="A110" s="97"/>
      <c r="B110" s="90">
        <v>6666050307</v>
      </c>
      <c r="C110" s="91" t="s">
        <v>342</v>
      </c>
      <c r="D110" s="92" t="s">
        <v>343</v>
      </c>
      <c r="E110" s="100">
        <v>-2.07812</v>
      </c>
      <c r="F110" s="176">
        <v>-0.0386986964618249</v>
      </c>
      <c r="G110" s="87">
        <v>0</v>
      </c>
      <c r="H110" s="177">
        <v>0</v>
      </c>
      <c r="I110" s="95">
        <v>-8.28034</v>
      </c>
      <c r="J110" s="95">
        <v>-0.155686458842553</v>
      </c>
      <c r="K110" s="179"/>
      <c r="L110" s="88"/>
      <c r="M110" s="98"/>
    </row>
    <row r="111" ht="16.2" customHeight="1" spans="1:13">
      <c r="A111" s="49"/>
      <c r="B111" s="90">
        <v>6666050312</v>
      </c>
      <c r="C111" s="91" t="s">
        <v>344</v>
      </c>
      <c r="D111" s="92" t="s">
        <v>345</v>
      </c>
      <c r="E111" s="100">
        <v>0.72656</v>
      </c>
      <c r="F111" s="176">
        <v>0.0135299813780261</v>
      </c>
      <c r="G111" s="87">
        <v>0</v>
      </c>
      <c r="H111" s="177">
        <v>0</v>
      </c>
      <c r="I111" s="95">
        <v>-0.63408</v>
      </c>
      <c r="J111" s="95">
        <v>-0.0119219343436243</v>
      </c>
      <c r="K111" s="179"/>
      <c r="L111" s="88"/>
      <c r="M111" s="98"/>
    </row>
    <row r="112" ht="15.6" customHeight="1" spans="1:13">
      <c r="A112" s="49"/>
      <c r="B112" s="90" t="s">
        <v>224</v>
      </c>
      <c r="C112" s="101" t="s">
        <v>346</v>
      </c>
      <c r="D112" s="102" t="s">
        <v>347</v>
      </c>
      <c r="E112" s="103">
        <v>17.75677</v>
      </c>
      <c r="F112" s="176">
        <v>0.330666108007449</v>
      </c>
      <c r="G112" s="103">
        <v>11.711</v>
      </c>
      <c r="H112" s="180">
        <v>0.318406742794997</v>
      </c>
      <c r="I112" s="95">
        <v>19.97125</v>
      </c>
      <c r="J112" s="95">
        <v>0.375498251419547</v>
      </c>
      <c r="K112" s="179"/>
      <c r="L112" s="88"/>
      <c r="M112" s="98"/>
    </row>
    <row r="113" ht="16.2" customHeight="1" spans="1:13">
      <c r="A113" s="49"/>
      <c r="B113" s="90">
        <v>6666100203</v>
      </c>
      <c r="C113" s="91" t="s">
        <v>348</v>
      </c>
      <c r="D113" s="92" t="s">
        <v>349</v>
      </c>
      <c r="E113" s="100">
        <v>2.08333</v>
      </c>
      <c r="F113" s="176">
        <v>0.0387957169459963</v>
      </c>
      <c r="G113" s="87">
        <v>8.44122411542036</v>
      </c>
      <c r="H113" s="177">
        <v>0.229505821517682</v>
      </c>
      <c r="I113" s="95">
        <v>-30.71528</v>
      </c>
      <c r="J113" s="95">
        <v>-0.577506862708231</v>
      </c>
      <c r="K113" s="179"/>
      <c r="L113" s="88"/>
      <c r="M113" s="98"/>
    </row>
    <row r="114" ht="15.6" customHeight="1" spans="1:13">
      <c r="A114" s="97"/>
      <c r="B114" s="90" t="s">
        <v>204</v>
      </c>
      <c r="C114" s="101" t="s">
        <v>351</v>
      </c>
      <c r="D114" s="102" t="s">
        <v>352</v>
      </c>
      <c r="E114" s="103">
        <v>2.08333</v>
      </c>
      <c r="F114" s="176">
        <v>0.0387957169459963</v>
      </c>
      <c r="G114" s="103">
        <v>8.44122411542036</v>
      </c>
      <c r="H114" s="180">
        <v>0.229505821517682</v>
      </c>
      <c r="I114" s="95">
        <v>-30.71528</v>
      </c>
      <c r="J114" s="95">
        <v>-0.577506862708231</v>
      </c>
      <c r="K114" s="179"/>
      <c r="L114" s="88"/>
      <c r="M114" s="98"/>
    </row>
    <row r="115" ht="15.6" customHeight="1" spans="1:13">
      <c r="A115" s="97"/>
      <c r="B115" s="90">
        <v>5301070000</v>
      </c>
      <c r="C115" s="91" t="s">
        <v>353</v>
      </c>
      <c r="D115" s="92" t="s">
        <v>354</v>
      </c>
      <c r="E115" s="100">
        <v>-62.47757</v>
      </c>
      <c r="F115" s="176">
        <v>-1.16345567970205</v>
      </c>
      <c r="G115" s="87">
        <v>-36.2076660287627</v>
      </c>
      <c r="H115" s="177">
        <v>-0.984438989362771</v>
      </c>
      <c r="I115" s="95">
        <v>-74.14161</v>
      </c>
      <c r="J115" s="95">
        <v>-1.39400612943256</v>
      </c>
      <c r="K115" s="179"/>
      <c r="L115" s="88"/>
      <c r="M115" s="98"/>
    </row>
    <row r="116" ht="15.6" customHeight="1" spans="1:13">
      <c r="A116" s="49"/>
      <c r="B116" s="90" t="s">
        <v>224</v>
      </c>
      <c r="C116" s="101" t="s">
        <v>356</v>
      </c>
      <c r="D116" s="102" t="s">
        <v>357</v>
      </c>
      <c r="E116" s="103">
        <v>-62.47757</v>
      </c>
      <c r="F116" s="176">
        <v>-1.16345567970205</v>
      </c>
      <c r="G116" s="103">
        <v>-36.2076660287627</v>
      </c>
      <c r="H116" s="180">
        <v>-0.984438989362771</v>
      </c>
      <c r="I116" s="95">
        <v>-74.14161</v>
      </c>
      <c r="J116" s="95">
        <v>-1.39400612943256</v>
      </c>
      <c r="K116" s="179"/>
      <c r="L116" s="88"/>
      <c r="M116" s="98"/>
    </row>
    <row r="117" ht="16.2" customHeight="1" spans="1:13">
      <c r="A117" s="49"/>
      <c r="B117" s="90">
        <v>6666021602</v>
      </c>
      <c r="C117" s="123" t="s">
        <v>358</v>
      </c>
      <c r="D117" s="124" t="s">
        <v>359</v>
      </c>
      <c r="E117" s="100">
        <v>6.00573</v>
      </c>
      <c r="F117" s="176">
        <v>0.111838547486034</v>
      </c>
      <c r="G117" s="87">
        <v>2.43199518535087</v>
      </c>
      <c r="H117" s="177">
        <v>0.0661227619725631</v>
      </c>
      <c r="I117" s="95">
        <v>2.00758</v>
      </c>
      <c r="J117" s="95">
        <v>0.037746399428421</v>
      </c>
      <c r="K117" s="179"/>
      <c r="L117" s="88"/>
      <c r="M117" s="98"/>
    </row>
    <row r="118" ht="15.6" customHeight="1" spans="1:13">
      <c r="A118" s="97"/>
      <c r="B118" s="90">
        <v>6666021603</v>
      </c>
      <c r="C118" s="123" t="s">
        <v>360</v>
      </c>
      <c r="D118" s="124" t="s">
        <v>361</v>
      </c>
      <c r="E118" s="100">
        <v>0.82863</v>
      </c>
      <c r="F118" s="176">
        <v>0.0154307262569832</v>
      </c>
      <c r="G118" s="87">
        <v>0.781885337497215</v>
      </c>
      <c r="H118" s="177">
        <v>0.0212584376698536</v>
      </c>
      <c r="I118" s="95">
        <v>0.57311</v>
      </c>
      <c r="J118" s="95">
        <v>0.0107755800398601</v>
      </c>
      <c r="K118" s="179"/>
      <c r="L118" s="88"/>
      <c r="M118" s="98"/>
    </row>
    <row r="119" ht="15.6" customHeight="1" spans="1:13">
      <c r="A119" s="49"/>
      <c r="B119" s="90">
        <v>6666021604</v>
      </c>
      <c r="C119" s="125" t="s">
        <v>362</v>
      </c>
      <c r="D119" s="126" t="s">
        <v>363</v>
      </c>
      <c r="E119" s="100">
        <v>0.69966</v>
      </c>
      <c r="F119" s="176">
        <v>0.0130290502793296</v>
      </c>
      <c r="G119" s="87">
        <v>0.315634583546407</v>
      </c>
      <c r="H119" s="177">
        <v>0.00858169068913559</v>
      </c>
      <c r="I119" s="95"/>
      <c r="J119" s="95"/>
      <c r="K119" s="179"/>
      <c r="L119" s="88"/>
      <c r="M119" s="98"/>
    </row>
    <row r="120" ht="16.2" customHeight="1" spans="1:13">
      <c r="A120" s="122" t="s">
        <v>364</v>
      </c>
      <c r="B120" s="90" t="s">
        <v>204</v>
      </c>
      <c r="C120" s="101" t="s">
        <v>365</v>
      </c>
      <c r="D120" s="102" t="s">
        <v>366</v>
      </c>
      <c r="E120" s="103">
        <v>7.53402</v>
      </c>
      <c r="F120" s="176">
        <v>0.140298324022346</v>
      </c>
      <c r="G120" s="103">
        <v>3.52951510639449</v>
      </c>
      <c r="H120" s="180">
        <v>0.0959628903315522</v>
      </c>
      <c r="I120" s="95">
        <v>2.12424098937342</v>
      </c>
      <c r="J120" s="95">
        <v>0.0399398523929873</v>
      </c>
      <c r="K120" s="179"/>
      <c r="L120" s="88"/>
      <c r="M120" s="98"/>
    </row>
    <row r="121" ht="15.6" customHeight="1" spans="1:13">
      <c r="A121" s="97"/>
      <c r="B121" s="90">
        <v>6666021600</v>
      </c>
      <c r="C121" s="91" t="s">
        <v>367</v>
      </c>
      <c r="D121" s="92" t="s">
        <v>368</v>
      </c>
      <c r="E121" s="100">
        <v>34.66258</v>
      </c>
      <c r="F121" s="176">
        <v>0.645485661080074</v>
      </c>
      <c r="G121" s="87">
        <v>21.344342716969</v>
      </c>
      <c r="H121" s="177">
        <v>0.580324706823518</v>
      </c>
      <c r="I121" s="95">
        <v>25.31079</v>
      </c>
      <c r="J121" s="95">
        <v>0.47589196405069</v>
      </c>
      <c r="K121" s="179"/>
      <c r="L121" s="88"/>
      <c r="M121" s="98"/>
    </row>
    <row r="122" ht="15.6" customHeight="1" spans="1:13">
      <c r="A122" s="97"/>
      <c r="B122" s="90">
        <v>6666021604</v>
      </c>
      <c r="C122" s="91" t="s">
        <v>369</v>
      </c>
      <c r="D122" s="92" t="s">
        <v>370</v>
      </c>
      <c r="E122" s="100">
        <v>0.69966</v>
      </c>
      <c r="F122" s="176">
        <v>0.0130290502793296</v>
      </c>
      <c r="G122" s="87">
        <v>2.67685666789779</v>
      </c>
      <c r="H122" s="177">
        <v>0.0727802247933059</v>
      </c>
      <c r="I122" s="95">
        <v>0</v>
      </c>
      <c r="J122" s="95">
        <v>0</v>
      </c>
      <c r="K122" s="179"/>
      <c r="L122" s="88"/>
      <c r="M122" s="98"/>
    </row>
    <row r="123" ht="15.6" customHeight="1" spans="1:13">
      <c r="A123" s="97"/>
      <c r="B123" s="90" t="s">
        <v>224</v>
      </c>
      <c r="C123" s="101" t="s">
        <v>371</v>
      </c>
      <c r="D123" s="102" t="s">
        <v>372</v>
      </c>
      <c r="E123" s="103">
        <v>35.36224</v>
      </c>
      <c r="F123" s="176">
        <v>0.658514711359404</v>
      </c>
      <c r="G123" s="103">
        <v>24.0211993848668</v>
      </c>
      <c r="H123" s="180">
        <v>0.653104931616824</v>
      </c>
      <c r="I123" s="95">
        <v>28.66065</v>
      </c>
      <c r="J123" s="95">
        <v>0.538875831985861</v>
      </c>
      <c r="K123" s="179"/>
      <c r="L123" s="88"/>
      <c r="M123" s="98"/>
    </row>
    <row r="124" ht="15.6" customHeight="1" spans="1:13">
      <c r="A124" s="97"/>
      <c r="B124" s="90">
        <v>5001010206</v>
      </c>
      <c r="C124" s="91" t="s">
        <v>373</v>
      </c>
      <c r="D124" s="92" t="s">
        <v>374</v>
      </c>
      <c r="E124" s="100">
        <v>3.75704</v>
      </c>
      <c r="F124" s="176">
        <v>0.0699635009310987</v>
      </c>
      <c r="G124" s="87">
        <v>3.75911761877119</v>
      </c>
      <c r="H124" s="177">
        <v>0.102205481750168</v>
      </c>
      <c r="I124" s="95">
        <v>3.56773</v>
      </c>
      <c r="J124" s="95">
        <v>0.0670802466814575</v>
      </c>
      <c r="K124" s="179"/>
      <c r="L124" s="88"/>
      <c r="M124" s="98"/>
    </row>
    <row r="125" ht="15.6" customHeight="1" spans="1:13">
      <c r="A125" s="97"/>
      <c r="B125" s="90">
        <v>6666010184</v>
      </c>
      <c r="C125" s="91" t="s">
        <v>375</v>
      </c>
      <c r="D125" s="92" t="s">
        <v>376</v>
      </c>
      <c r="E125" s="100">
        <v>-0.04302</v>
      </c>
      <c r="F125" s="176">
        <v>-0.000801117318435754</v>
      </c>
      <c r="G125" s="87">
        <v>-9.39846916577299</v>
      </c>
      <c r="H125" s="177">
        <v>-0.255532059972077</v>
      </c>
      <c r="I125" s="95">
        <v>-0.69547</v>
      </c>
      <c r="J125" s="95">
        <v>-0.0130761854623397</v>
      </c>
      <c r="K125" s="179"/>
      <c r="L125" s="88"/>
      <c r="M125" s="98"/>
    </row>
    <row r="126" ht="15.6" customHeight="1" spans="1:13">
      <c r="A126" s="97"/>
      <c r="B126" s="90">
        <v>6666010186</v>
      </c>
      <c r="C126" s="91" t="s">
        <v>377</v>
      </c>
      <c r="D126" s="92" t="s">
        <v>378</v>
      </c>
      <c r="E126" s="100">
        <v>37.71537</v>
      </c>
      <c r="F126" s="176">
        <v>0.702334636871508</v>
      </c>
      <c r="G126" s="87">
        <v>3.75784074994687</v>
      </c>
      <c r="H126" s="177">
        <v>0.102170765360165</v>
      </c>
      <c r="I126" s="95">
        <v>12.83036</v>
      </c>
      <c r="J126" s="95">
        <v>0.241235663520475</v>
      </c>
      <c r="K126" s="179"/>
      <c r="L126" s="88"/>
      <c r="M126" s="98"/>
    </row>
    <row r="127" ht="41.1" customHeight="1" spans="1:13">
      <c r="A127" s="49"/>
      <c r="B127" s="90">
        <v>6666010189</v>
      </c>
      <c r="C127" s="91" t="s">
        <v>379</v>
      </c>
      <c r="D127" s="92" t="s">
        <v>380</v>
      </c>
      <c r="E127" s="100">
        <v>0</v>
      </c>
      <c r="F127" s="176">
        <v>0</v>
      </c>
      <c r="G127" s="87">
        <v>0</v>
      </c>
      <c r="H127" s="177">
        <v>0</v>
      </c>
      <c r="I127" s="95">
        <v>0</v>
      </c>
      <c r="J127" s="95">
        <v>0</v>
      </c>
      <c r="K127" s="179"/>
      <c r="L127" s="88"/>
      <c r="M127" s="50"/>
    </row>
    <row r="128" ht="16.2" customHeight="1" spans="1:13">
      <c r="A128" s="97"/>
      <c r="B128" s="90">
        <v>6666010012</v>
      </c>
      <c r="C128" s="91" t="s">
        <v>382</v>
      </c>
      <c r="D128" s="92" t="s">
        <v>383</v>
      </c>
      <c r="E128" s="100">
        <v>33.28538</v>
      </c>
      <c r="F128" s="176">
        <v>0.61983947858473</v>
      </c>
      <c r="G128" s="87">
        <v>39.0008452947512</v>
      </c>
      <c r="H128" s="177">
        <v>1.060381873158</v>
      </c>
      <c r="I128" s="95">
        <v>31.74679</v>
      </c>
      <c r="J128" s="95">
        <v>0.596901252209228</v>
      </c>
      <c r="K128" s="179"/>
      <c r="L128" s="88"/>
      <c r="M128" s="98"/>
    </row>
    <row r="129" ht="15.6" customHeight="1" spans="1:13">
      <c r="A129" s="97"/>
      <c r="B129" s="90">
        <v>6666010226</v>
      </c>
      <c r="C129" s="91" t="s">
        <v>384</v>
      </c>
      <c r="D129" s="92" t="s">
        <v>385</v>
      </c>
      <c r="E129" s="100">
        <v>-2.52969</v>
      </c>
      <c r="F129" s="176">
        <v>-0.0471078212290503</v>
      </c>
      <c r="G129" s="87">
        <v>4.67018812001778</v>
      </c>
      <c r="H129" s="177">
        <v>0.126976294725878</v>
      </c>
      <c r="I129" s="95">
        <v>5.09175</v>
      </c>
      <c r="J129" s="95">
        <v>0.0957347798292784</v>
      </c>
      <c r="K129" s="88"/>
      <c r="L129" s="88"/>
      <c r="M129" s="98"/>
    </row>
    <row r="130" ht="15.6" customHeight="1" spans="1:13">
      <c r="A130" s="97"/>
      <c r="B130" s="90">
        <v>6666010102</v>
      </c>
      <c r="C130" s="91" t="s">
        <v>386</v>
      </c>
      <c r="D130" s="92" t="s">
        <v>387</v>
      </c>
      <c r="E130" s="100">
        <v>169.11187</v>
      </c>
      <c r="F130" s="176">
        <v>3.14919683426443</v>
      </c>
      <c r="G130" s="87">
        <v>186.695464410818</v>
      </c>
      <c r="H130" s="177">
        <v>5.07600501388847</v>
      </c>
      <c r="I130" s="95">
        <v>176.69946</v>
      </c>
      <c r="J130" s="95">
        <v>3.32229270860753</v>
      </c>
      <c r="K130" s="88"/>
      <c r="L130" s="88"/>
      <c r="M130" s="184"/>
    </row>
    <row r="131" ht="15.6" customHeight="1" spans="1:13">
      <c r="A131" s="97"/>
      <c r="B131" s="90" t="s">
        <v>389</v>
      </c>
      <c r="C131" s="101" t="s">
        <v>390</v>
      </c>
      <c r="D131" s="102" t="s">
        <v>391</v>
      </c>
      <c r="E131" s="103">
        <v>241.29695</v>
      </c>
      <c r="F131" s="176">
        <v>4.49342551210428</v>
      </c>
      <c r="G131" s="103">
        <v>228.484987028532</v>
      </c>
      <c r="H131" s="180">
        <v>6.2122073689106</v>
      </c>
      <c r="I131" s="95">
        <v>229.24062</v>
      </c>
      <c r="J131" s="95">
        <v>4.31016846538563</v>
      </c>
      <c r="K131" s="88"/>
      <c r="L131" s="88"/>
      <c r="M131" s="98"/>
    </row>
    <row r="132" ht="15.6" customHeight="1" spans="1:13">
      <c r="A132" s="97"/>
      <c r="B132" s="90">
        <v>6666010196</v>
      </c>
      <c r="C132" s="91" t="s">
        <v>392</v>
      </c>
      <c r="D132" s="92" t="s">
        <v>393</v>
      </c>
      <c r="E132" s="100">
        <v>10.63436</v>
      </c>
      <c r="F132" s="176">
        <v>0.198032774674115</v>
      </c>
      <c r="G132" s="87">
        <v>16.8213045469607</v>
      </c>
      <c r="H132" s="177">
        <v>0.457349226399149</v>
      </c>
      <c r="I132" s="95">
        <v>15.13705</v>
      </c>
      <c r="J132" s="95">
        <v>0.284605911330049</v>
      </c>
      <c r="K132" s="88"/>
      <c r="L132" s="88"/>
      <c r="M132" s="98"/>
    </row>
    <row r="133" ht="15.6" customHeight="1" spans="1:13">
      <c r="A133" s="97"/>
      <c r="B133" s="90">
        <v>6666010101</v>
      </c>
      <c r="C133" s="91" t="s">
        <v>394</v>
      </c>
      <c r="D133" s="92" t="s">
        <v>395</v>
      </c>
      <c r="E133" s="100">
        <v>65.08041</v>
      </c>
      <c r="F133" s="176">
        <v>1.21192569832402</v>
      </c>
      <c r="G133" s="87">
        <v>95.2942297695408</v>
      </c>
      <c r="H133" s="177">
        <v>2.59092522483798</v>
      </c>
      <c r="I133" s="95">
        <v>87.00453</v>
      </c>
      <c r="J133" s="95">
        <v>1.63585398413116</v>
      </c>
      <c r="K133" s="88"/>
      <c r="L133" s="88"/>
      <c r="M133" s="98"/>
    </row>
    <row r="134" ht="15.6" customHeight="1" spans="1:13">
      <c r="A134" s="97"/>
      <c r="B134" s="90">
        <v>6666010199</v>
      </c>
      <c r="C134" s="91" t="s">
        <v>396</v>
      </c>
      <c r="D134" s="92" t="s">
        <v>397</v>
      </c>
      <c r="E134" s="100">
        <v>3.527</v>
      </c>
      <c r="F134" s="176">
        <v>0.0656797020484171</v>
      </c>
      <c r="G134" s="87">
        <v>0</v>
      </c>
      <c r="H134" s="177">
        <v>0</v>
      </c>
      <c r="I134" s="95">
        <v>6.61315</v>
      </c>
      <c r="J134" s="95">
        <v>0.124340051893355</v>
      </c>
      <c r="K134" s="88"/>
      <c r="L134" s="88"/>
      <c r="M134" s="98"/>
    </row>
    <row r="135" ht="15.6" customHeight="1" spans="1:13">
      <c r="A135" s="97"/>
      <c r="B135" s="90">
        <v>6666010185</v>
      </c>
      <c r="C135" s="91" t="s">
        <v>398</v>
      </c>
      <c r="D135" s="92" t="s">
        <v>399</v>
      </c>
      <c r="E135" s="100">
        <v>-0.07295</v>
      </c>
      <c r="F135" s="176">
        <v>-0.0013584729981378</v>
      </c>
      <c r="G135" s="87">
        <v>-4.43893469763256</v>
      </c>
      <c r="H135" s="177">
        <v>-0.120688817227639</v>
      </c>
      <c r="I135" s="95">
        <v>-0.13696</v>
      </c>
      <c r="J135" s="95">
        <v>-0.00257511375173918</v>
      </c>
      <c r="K135" s="88"/>
      <c r="L135" s="88"/>
      <c r="M135" s="98"/>
    </row>
    <row r="136" ht="16.2" customHeight="1" spans="1:13">
      <c r="A136" s="97"/>
      <c r="B136" s="90">
        <v>6666010207</v>
      </c>
      <c r="C136" s="91" t="s">
        <v>400</v>
      </c>
      <c r="D136" s="92" t="s">
        <v>401</v>
      </c>
      <c r="E136" s="100">
        <v>0.95134</v>
      </c>
      <c r="F136" s="176">
        <v>0.0177158286778399</v>
      </c>
      <c r="G136" s="87">
        <v>1.6213305587432</v>
      </c>
      <c r="H136" s="177">
        <v>0.0440818531469059</v>
      </c>
      <c r="I136" s="95">
        <v>1.18697</v>
      </c>
      <c r="J136" s="95">
        <v>0.0223173391494002</v>
      </c>
      <c r="K136" s="88"/>
      <c r="L136" s="88"/>
      <c r="M136" s="98"/>
    </row>
    <row r="137" ht="15.6" customHeight="1" spans="1:13">
      <c r="A137" s="97"/>
      <c r="B137" s="90">
        <v>5102040406</v>
      </c>
      <c r="C137" s="91" t="s">
        <v>220</v>
      </c>
      <c r="D137" s="92" t="s">
        <v>402</v>
      </c>
      <c r="E137" s="100">
        <v>0</v>
      </c>
      <c r="F137" s="176">
        <v>0</v>
      </c>
      <c r="G137" s="87">
        <v>0</v>
      </c>
      <c r="H137" s="177">
        <v>0</v>
      </c>
      <c r="I137" s="95">
        <v>0</v>
      </c>
      <c r="J137" s="95">
        <v>0</v>
      </c>
      <c r="K137" s="88"/>
      <c r="L137" s="88"/>
      <c r="M137" s="98"/>
    </row>
    <row r="138" ht="15.6" customHeight="1" spans="1:13">
      <c r="A138" s="97"/>
      <c r="B138" s="90">
        <v>6666010227</v>
      </c>
      <c r="C138" s="91" t="s">
        <v>403</v>
      </c>
      <c r="D138" s="92" t="s">
        <v>404</v>
      </c>
      <c r="E138" s="100">
        <v>1.15876</v>
      </c>
      <c r="F138" s="176">
        <v>0.0215783985102421</v>
      </c>
      <c r="G138" s="87">
        <v>1.46023968755584</v>
      </c>
      <c r="H138" s="177">
        <v>0.0397020034680761</v>
      </c>
      <c r="I138" s="95">
        <v>1.79589</v>
      </c>
      <c r="J138" s="95">
        <v>0.0337662166735607</v>
      </c>
      <c r="K138" s="88"/>
      <c r="L138" s="88"/>
      <c r="M138" s="98"/>
    </row>
    <row r="139" ht="15.6" customHeight="1" spans="1:13">
      <c r="A139" s="97"/>
      <c r="B139" s="90" t="s">
        <v>389</v>
      </c>
      <c r="C139" s="101" t="s">
        <v>406</v>
      </c>
      <c r="D139" s="102" t="s">
        <v>407</v>
      </c>
      <c r="E139" s="103">
        <v>81.27892</v>
      </c>
      <c r="F139" s="176">
        <v>1.5135739292365</v>
      </c>
      <c r="G139" s="103">
        <v>110.758169865168</v>
      </c>
      <c r="H139" s="180">
        <v>3.01136949062447</v>
      </c>
      <c r="I139" s="95">
        <v>111.60063</v>
      </c>
      <c r="J139" s="95">
        <v>2.09830838942579</v>
      </c>
      <c r="K139" s="88"/>
      <c r="L139" s="88"/>
      <c r="M139" s="98"/>
    </row>
    <row r="140" ht="15.6" customHeight="1" spans="1:13">
      <c r="A140" s="97"/>
      <c r="B140" s="90">
        <v>6666010302</v>
      </c>
      <c r="C140" s="91" t="s">
        <v>408</v>
      </c>
      <c r="D140" s="92" t="s">
        <v>409</v>
      </c>
      <c r="E140" s="100">
        <v>5.83353</v>
      </c>
      <c r="F140" s="176">
        <v>0.108631843575419</v>
      </c>
      <c r="G140" s="87">
        <v>4.48870904409109</v>
      </c>
      <c r="H140" s="177">
        <v>0.122042116478822</v>
      </c>
      <c r="I140" s="95">
        <v>3.06121</v>
      </c>
      <c r="J140" s="95">
        <v>0.0575566878501861</v>
      </c>
      <c r="K140" s="88"/>
      <c r="L140" s="88"/>
      <c r="M140" s="98"/>
    </row>
    <row r="141" ht="15.6" customHeight="1" spans="1:13">
      <c r="A141" s="97"/>
      <c r="B141" s="90">
        <v>6666010314</v>
      </c>
      <c r="C141" s="91" t="s">
        <v>410</v>
      </c>
      <c r="D141" s="92" t="s">
        <v>411</v>
      </c>
      <c r="E141" s="100">
        <v>13.43668</v>
      </c>
      <c r="F141" s="176">
        <v>0.250217504655493</v>
      </c>
      <c r="G141" s="87">
        <v>4.82724309650556</v>
      </c>
      <c r="H141" s="177">
        <v>0.131246413716845</v>
      </c>
      <c r="I141" s="95">
        <v>0</v>
      </c>
      <c r="J141" s="95">
        <v>0</v>
      </c>
      <c r="K141" s="88"/>
      <c r="L141" s="88"/>
      <c r="M141" s="98"/>
    </row>
    <row r="142" ht="15.6" customHeight="1" spans="1:13">
      <c r="A142" s="97"/>
      <c r="B142" s="90">
        <v>6666010315</v>
      </c>
      <c r="C142" s="91" t="s">
        <v>412</v>
      </c>
      <c r="D142" s="92" t="s">
        <v>413</v>
      </c>
      <c r="E142" s="100"/>
      <c r="F142" s="176">
        <v>0</v>
      </c>
      <c r="G142" s="87">
        <v>10.9588344519195</v>
      </c>
      <c r="H142" s="177">
        <v>0.297956347251754</v>
      </c>
      <c r="I142" s="95">
        <v>0.03505</v>
      </c>
      <c r="J142" s="95">
        <v>0.000659008009626593</v>
      </c>
      <c r="K142" s="88"/>
      <c r="L142" s="88"/>
      <c r="M142" s="98"/>
    </row>
    <row r="143" ht="15.6" customHeight="1" spans="1:13">
      <c r="A143" s="97"/>
      <c r="B143" s="90">
        <v>6666020401</v>
      </c>
      <c r="C143" s="91" t="s">
        <v>414</v>
      </c>
      <c r="D143" s="92" t="s">
        <v>415</v>
      </c>
      <c r="E143" s="100">
        <v>30.33844</v>
      </c>
      <c r="F143" s="176">
        <v>0.564961638733706</v>
      </c>
      <c r="G143" s="87">
        <v>23.1658364293581</v>
      </c>
      <c r="H143" s="177">
        <v>0.629848733805277</v>
      </c>
      <c r="I143" s="95">
        <v>38.19261</v>
      </c>
      <c r="J143" s="95">
        <v>0.718095175422104</v>
      </c>
      <c r="K143" s="88"/>
      <c r="L143" s="88"/>
      <c r="M143" s="98"/>
    </row>
    <row r="144" ht="15.6" customHeight="1" spans="1:13">
      <c r="A144" s="97"/>
      <c r="B144" s="90">
        <v>6666020502</v>
      </c>
      <c r="C144" s="91" t="s">
        <v>416</v>
      </c>
      <c r="D144" s="92" t="s">
        <v>417</v>
      </c>
      <c r="E144" s="100">
        <v>31.29072</v>
      </c>
      <c r="F144" s="176">
        <v>0.582694972067039</v>
      </c>
      <c r="G144" s="87">
        <v>21.2696501243889</v>
      </c>
      <c r="H144" s="177">
        <v>0.578293913115522</v>
      </c>
      <c r="I144" s="95">
        <v>37.6714</v>
      </c>
      <c r="J144" s="95">
        <v>0.70829541608694</v>
      </c>
      <c r="K144" s="88"/>
      <c r="L144" s="88"/>
      <c r="M144" s="98"/>
    </row>
    <row r="145" ht="15.6" customHeight="1" spans="1:13">
      <c r="A145" s="97"/>
      <c r="B145" s="90">
        <v>6666020503</v>
      </c>
      <c r="C145" s="91" t="s">
        <v>418</v>
      </c>
      <c r="D145" s="92" t="s">
        <v>419</v>
      </c>
      <c r="E145" s="100">
        <v>0.35057</v>
      </c>
      <c r="F145" s="176">
        <v>0.00652830540037244</v>
      </c>
      <c r="G145" s="87">
        <v>1.66262179454091</v>
      </c>
      <c r="H145" s="177">
        <v>0.0452045077362945</v>
      </c>
      <c r="I145" s="95">
        <v>0.42842</v>
      </c>
      <c r="J145" s="95">
        <v>0.00805512728913624</v>
      </c>
      <c r="K145" s="88"/>
      <c r="L145" s="88"/>
      <c r="M145" s="98"/>
    </row>
    <row r="146" ht="15.6" customHeight="1" spans="1:13">
      <c r="A146" s="97"/>
      <c r="B146" s="90">
        <v>6666021502</v>
      </c>
      <c r="C146" s="91" t="s">
        <v>420</v>
      </c>
      <c r="D146" s="92" t="s">
        <v>421</v>
      </c>
      <c r="E146" s="100">
        <v>4.73112</v>
      </c>
      <c r="F146" s="176">
        <v>0.0881027932960894</v>
      </c>
      <c r="G146" s="87">
        <v>31.3595635168164</v>
      </c>
      <c r="H146" s="177">
        <v>0.852625435476248</v>
      </c>
      <c r="I146" s="95">
        <v>0.69722</v>
      </c>
      <c r="J146" s="95">
        <v>0.0131090888579701</v>
      </c>
      <c r="K146" s="88"/>
      <c r="L146" s="88"/>
      <c r="M146" s="50"/>
    </row>
    <row r="147" ht="18.9" customHeight="1" spans="1:13">
      <c r="A147" s="97"/>
      <c r="B147" s="90">
        <v>6666021503</v>
      </c>
      <c r="C147" s="91" t="s">
        <v>422</v>
      </c>
      <c r="D147" s="92" t="s">
        <v>423</v>
      </c>
      <c r="E147" s="100">
        <v>2.41609</v>
      </c>
      <c r="F147" s="176">
        <v>0.044992364990689</v>
      </c>
      <c r="G147" s="87">
        <v>7.5</v>
      </c>
      <c r="H147" s="177">
        <v>0.203915171288744</v>
      </c>
      <c r="I147" s="95">
        <v>6.59685</v>
      </c>
      <c r="J147" s="95">
        <v>0.124033580265483</v>
      </c>
      <c r="K147" s="179"/>
      <c r="L147" s="88"/>
      <c r="M147" s="98"/>
    </row>
    <row r="148" ht="15.6" customHeight="1" spans="1:13">
      <c r="A148" s="97"/>
      <c r="B148" s="90">
        <v>6666021506</v>
      </c>
      <c r="C148" s="91" t="s">
        <v>424</v>
      </c>
      <c r="D148" s="92" t="s">
        <v>425</v>
      </c>
      <c r="E148" s="100">
        <v>29.09008</v>
      </c>
      <c r="F148" s="176">
        <v>0.541714711359404</v>
      </c>
      <c r="G148" s="87">
        <v>43.2309204328519</v>
      </c>
      <c r="H148" s="177">
        <v>1.17539207267134</v>
      </c>
      <c r="I148" s="95">
        <v>23.21033</v>
      </c>
      <c r="J148" s="95">
        <v>0.436399240401609</v>
      </c>
      <c r="K148" s="179"/>
      <c r="L148" s="88"/>
      <c r="M148" s="50"/>
    </row>
    <row r="149" ht="16.2" customHeight="1" spans="1:13">
      <c r="A149" s="97"/>
      <c r="B149" s="90">
        <v>6666030300</v>
      </c>
      <c r="C149" s="91" t="s">
        <v>426</v>
      </c>
      <c r="D149" s="92" t="s">
        <v>427</v>
      </c>
      <c r="E149" s="100">
        <v>4.13298</v>
      </c>
      <c r="F149" s="176">
        <v>0.0769642458100559</v>
      </c>
      <c r="G149" s="87">
        <v>6.6212</v>
      </c>
      <c r="H149" s="177">
        <v>0.180021750951604</v>
      </c>
      <c r="I149" s="95">
        <v>1.45599</v>
      </c>
      <c r="J149" s="95">
        <v>0.0273754371451134</v>
      </c>
      <c r="K149" s="179"/>
      <c r="L149" s="88"/>
      <c r="M149" s="98"/>
    </row>
    <row r="150" ht="16.2" customHeight="1" spans="1:13">
      <c r="A150" s="97"/>
      <c r="B150" s="90">
        <v>6666091600</v>
      </c>
      <c r="C150" s="91" t="s">
        <v>428</v>
      </c>
      <c r="D150" s="92" t="s">
        <v>429</v>
      </c>
      <c r="E150" s="100">
        <v>0.52427</v>
      </c>
      <c r="F150" s="176">
        <v>0.00976294227188082</v>
      </c>
      <c r="G150" s="87">
        <v>0.625495437357676</v>
      </c>
      <c r="H150" s="177">
        <v>0.0170064012332158</v>
      </c>
      <c r="I150" s="95">
        <v>0</v>
      </c>
      <c r="J150" s="95">
        <v>0</v>
      </c>
      <c r="K150" s="179"/>
      <c r="L150" s="88"/>
      <c r="M150" s="98"/>
    </row>
    <row r="151" ht="15.6" customHeight="1" spans="1:13">
      <c r="A151" s="97"/>
      <c r="B151" s="90">
        <v>6666021500</v>
      </c>
      <c r="C151" s="130" t="s">
        <v>549</v>
      </c>
      <c r="D151" s="130" t="s">
        <v>549</v>
      </c>
      <c r="E151" s="100">
        <v>12.70395</v>
      </c>
      <c r="F151" s="176">
        <v>0.236572625698324</v>
      </c>
      <c r="G151" s="87"/>
      <c r="H151" s="177">
        <v>0</v>
      </c>
      <c r="I151" s="95">
        <v>0</v>
      </c>
      <c r="J151" s="95">
        <v>0</v>
      </c>
      <c r="K151" s="182"/>
      <c r="L151" s="88"/>
      <c r="M151" s="98"/>
    </row>
    <row r="152" ht="15.6" customHeight="1" spans="1:13">
      <c r="A152" s="185"/>
      <c r="B152" t="s">
        <v>578</v>
      </c>
      <c r="C152" t="s">
        <v>579</v>
      </c>
      <c r="D152" t="s">
        <v>579</v>
      </c>
      <c r="I152">
        <v>0.00168</v>
      </c>
      <c r="J152">
        <v>3.15872598052119e-5</v>
      </c>
    </row>
    <row r="153" ht="15.6" customHeight="1" spans="1:13">
      <c r="A153" s="183"/>
      <c r="B153" t="s">
        <v>580</v>
      </c>
      <c r="C153" t="s">
        <v>581</v>
      </c>
      <c r="D153" t="s">
        <v>581</v>
      </c>
      <c r="I153">
        <v>0</v>
      </c>
      <c r="J153">
        <v>0</v>
      </c>
    </row>
    <row r="154" ht="15.6" customHeight="1" spans="1:13">
      <c r="A154" s="183"/>
      <c r="B154" t="s">
        <v>582</v>
      </c>
      <c r="C154" t="s">
        <v>583</v>
      </c>
      <c r="D154" t="s">
        <v>583</v>
      </c>
      <c r="I154">
        <v>0</v>
      </c>
      <c r="J154">
        <v>0</v>
      </c>
    </row>
    <row r="155" ht="15.6" customHeight="1" spans="1:13">
      <c r="A155" s="183"/>
      <c r="B155" s="90" t="s">
        <v>389</v>
      </c>
      <c r="C155" s="101">
        <v>4</v>
      </c>
      <c r="D155" s="102" t="s">
        <v>430</v>
      </c>
      <c r="E155" s="103">
        <v>134.84843</v>
      </c>
      <c r="F155" s="176">
        <v>2.51114394785847</v>
      </c>
      <c r="G155" s="103">
        <v>155.71007432783</v>
      </c>
      <c r="H155" s="180">
        <v>4.23355286372567</v>
      </c>
      <c r="I155" s="95">
        <v>111.35076</v>
      </c>
      <c r="J155" s="95">
        <v>2.09361034858797</v>
      </c>
      <c r="K155" s="182"/>
      <c r="L155" s="88"/>
      <c r="M155" s="98"/>
    </row>
    <row r="156" ht="16.2" customHeight="1" spans="1:13">
      <c r="A156" s="185"/>
      <c r="B156" s="186"/>
      <c r="C156" s="186"/>
      <c r="D156" s="187"/>
      <c r="E156" s="188">
        <v>1667.9605865474</v>
      </c>
      <c r="F156" s="189">
        <v>31.0607185576797</v>
      </c>
      <c r="G156" s="188">
        <v>1736.38086551247</v>
      </c>
      <c r="H156" s="190">
        <v>47.2099202151297</v>
      </c>
      <c r="I156" s="188">
        <v>1304.95238098937</v>
      </c>
      <c r="J156" s="191">
        <v>24.5356368403221</v>
      </c>
      <c r="K156" s="188"/>
      <c r="L156" s="192"/>
      <c r="M156" s="98"/>
    </row>
    <row r="157" ht="15.6" customHeight="1" spans="1:13">
      <c r="A157" s="98"/>
      <c r="B157" s="98"/>
      <c r="C157" s="98"/>
      <c r="D157" s="136"/>
      <c r="E157" s="98"/>
      <c r="F157" s="94"/>
      <c r="G157" s="98"/>
      <c r="H157" s="88"/>
      <c r="I157" s="138"/>
      <c r="J157" s="138"/>
      <c r="K157" s="88"/>
      <c r="L157" s="88"/>
      <c r="M157" s="98"/>
    </row>
    <row r="158" ht="15.6" customHeight="1" spans="1:13">
      <c r="A158" s="97"/>
      <c r="B158" s="90">
        <v>6666110110</v>
      </c>
      <c r="C158" s="91" t="s">
        <v>192</v>
      </c>
      <c r="D158" s="92" t="s">
        <v>432</v>
      </c>
      <c r="E158" s="140">
        <v>0.05996</v>
      </c>
      <c r="F158" s="94">
        <v>0.00111657355679702</v>
      </c>
      <c r="G158" s="141"/>
      <c r="H158" s="88">
        <v>0</v>
      </c>
      <c r="I158" s="143">
        <v>0.09993</v>
      </c>
      <c r="J158" s="143">
        <v>0.0018788779001993</v>
      </c>
      <c r="K158" s="88"/>
      <c r="L158" s="88"/>
      <c r="M158" s="98"/>
    </row>
    <row r="159" ht="16.2" customHeight="1" spans="1:13">
      <c r="A159" s="49"/>
      <c r="B159" s="90">
        <v>6666110112</v>
      </c>
      <c r="C159" s="91" t="s">
        <v>194</v>
      </c>
      <c r="D159" s="92" t="s">
        <v>433</v>
      </c>
      <c r="E159" s="140">
        <v>0.07056</v>
      </c>
      <c r="F159" s="94">
        <v>0.00131396648044693</v>
      </c>
      <c r="G159" s="144">
        <v>0.279895145295638</v>
      </c>
      <c r="H159" s="88">
        <v>0.00760998219944638</v>
      </c>
      <c r="I159" s="143">
        <v>0.04939</v>
      </c>
      <c r="J159" s="143">
        <v>0.000928627834392509</v>
      </c>
      <c r="K159" s="88"/>
      <c r="L159" s="88"/>
      <c r="M159" s="98"/>
    </row>
    <row r="160" ht="15.6" customHeight="1" spans="1:13">
      <c r="A160" s="97"/>
      <c r="B160" s="90">
        <v>6666110207</v>
      </c>
      <c r="C160" s="91" t="s">
        <v>198</v>
      </c>
      <c r="D160" s="92" t="s">
        <v>434</v>
      </c>
      <c r="E160" s="140">
        <v>0.00116</v>
      </c>
      <c r="F160" s="94">
        <v>2.16014897579143e-5</v>
      </c>
      <c r="G160" s="87"/>
      <c r="H160" s="88">
        <v>0</v>
      </c>
      <c r="I160" s="143">
        <v>-0.00779</v>
      </c>
      <c r="J160" s="143">
        <v>-0.00014646711540631</v>
      </c>
      <c r="K160" s="88"/>
      <c r="L160" s="88"/>
      <c r="M160" s="98"/>
    </row>
    <row r="161" ht="15.6" customHeight="1" spans="1:13">
      <c r="A161" s="97"/>
      <c r="B161" s="90">
        <v>6666110506</v>
      </c>
      <c r="C161" s="91" t="s">
        <v>200</v>
      </c>
      <c r="D161" s="92" t="s">
        <v>435</v>
      </c>
      <c r="E161" s="140">
        <v>0.06397</v>
      </c>
      <c r="F161" s="94">
        <v>0.00119124767225326</v>
      </c>
      <c r="G161" s="87"/>
      <c r="H161" s="88">
        <v>0</v>
      </c>
      <c r="I161" s="143">
        <v>0.09865</v>
      </c>
      <c r="J161" s="143">
        <v>0.00185481141653819</v>
      </c>
      <c r="K161" s="88"/>
      <c r="L161" s="88"/>
      <c r="M161" s="98"/>
    </row>
    <row r="162" ht="15.6" customHeight="1" spans="1:13">
      <c r="A162" s="97"/>
      <c r="B162" s="90" t="s">
        <v>436</v>
      </c>
      <c r="C162" s="101" t="s">
        <v>205</v>
      </c>
      <c r="D162" s="102" t="s">
        <v>437</v>
      </c>
      <c r="E162" s="146">
        <v>0.19565</v>
      </c>
      <c r="F162" s="94">
        <v>0.00364338919925512</v>
      </c>
      <c r="G162" s="103">
        <v>0.279895145295638</v>
      </c>
      <c r="H162" s="88">
        <v>0.00760998219944638</v>
      </c>
      <c r="I162" s="143">
        <v>0.24018</v>
      </c>
      <c r="J162" s="143">
        <v>0.00451585003572369</v>
      </c>
      <c r="K162" s="88"/>
      <c r="L162" s="88"/>
      <c r="M162" s="98"/>
    </row>
    <row r="163" ht="15.6" customHeight="1" spans="1:13">
      <c r="A163" s="97"/>
      <c r="B163" s="90">
        <v>6666010380</v>
      </c>
      <c r="C163" s="91" t="s">
        <v>209</v>
      </c>
      <c r="D163" s="92" t="s">
        <v>438</v>
      </c>
      <c r="E163" s="146"/>
      <c r="F163" s="94">
        <v>0</v>
      </c>
      <c r="G163" s="87"/>
      <c r="H163" s="88">
        <v>0</v>
      </c>
      <c r="I163" s="143">
        <v>0</v>
      </c>
      <c r="J163" s="143">
        <v>0</v>
      </c>
      <c r="K163" s="88"/>
      <c r="L163" s="88"/>
      <c r="M163" s="98"/>
    </row>
    <row r="164" ht="15.6" customHeight="1" spans="1:13">
      <c r="A164" s="97"/>
      <c r="B164" s="90">
        <v>5102040406</v>
      </c>
      <c r="C164" s="91" t="s">
        <v>439</v>
      </c>
      <c r="D164" s="92" t="s">
        <v>440</v>
      </c>
      <c r="E164" s="140"/>
      <c r="F164" s="94">
        <v>0</v>
      </c>
      <c r="G164" s="87"/>
      <c r="H164" s="88">
        <v>0</v>
      </c>
      <c r="I164" s="143">
        <v>-3.21365</v>
      </c>
      <c r="J164" s="143">
        <v>-0.0604228556387019</v>
      </c>
      <c r="K164" s="88"/>
      <c r="L164" s="88"/>
      <c r="M164" s="98"/>
    </row>
    <row r="165" ht="15.6" customHeight="1" spans="1:13">
      <c r="A165" s="97"/>
      <c r="B165" s="90" t="s">
        <v>441</v>
      </c>
      <c r="C165" s="101" t="s">
        <v>225</v>
      </c>
      <c r="D165" s="102" t="s">
        <v>442</v>
      </c>
      <c r="E165" s="146">
        <v>0</v>
      </c>
      <c r="F165" s="94">
        <v>0</v>
      </c>
      <c r="G165" s="103">
        <v>0</v>
      </c>
      <c r="H165" s="88">
        <v>0</v>
      </c>
      <c r="I165" s="143">
        <v>-3.21365</v>
      </c>
      <c r="J165" s="143">
        <v>-0.0604228556387019</v>
      </c>
      <c r="K165" s="88"/>
      <c r="L165" s="88"/>
      <c r="M165" s="98"/>
    </row>
    <row r="166" ht="15.6" customHeight="1" spans="1:13">
      <c r="A166" s="97"/>
      <c r="B166" s="90">
        <v>6666029996</v>
      </c>
      <c r="C166" s="91" t="s">
        <v>314</v>
      </c>
      <c r="D166" s="92" t="s">
        <v>443</v>
      </c>
      <c r="E166" s="140">
        <v>0.00644</v>
      </c>
      <c r="F166" s="94">
        <v>0.000119925512104283</v>
      </c>
      <c r="G166" s="87"/>
      <c r="H166" s="88">
        <v>0</v>
      </c>
      <c r="I166" s="143">
        <v>0.00999</v>
      </c>
      <c r="J166" s="143">
        <v>0.000187831384198849</v>
      </c>
      <c r="K166" s="88"/>
      <c r="L166" s="88"/>
      <c r="M166" s="98"/>
    </row>
    <row r="167" ht="15.6" customHeight="1" spans="1:13">
      <c r="A167" s="97"/>
      <c r="B167" s="90">
        <v>6666029700</v>
      </c>
      <c r="C167" s="91" t="s">
        <v>310</v>
      </c>
      <c r="D167" s="92" t="s">
        <v>444</v>
      </c>
      <c r="E167" s="140">
        <v>47.88535</v>
      </c>
      <c r="F167" s="94">
        <v>0.891719739292365</v>
      </c>
      <c r="G167" s="87">
        <v>5.24075096818212</v>
      </c>
      <c r="H167" s="88">
        <v>0.142489150847801</v>
      </c>
      <c r="I167" s="143">
        <v>59.33796</v>
      </c>
      <c r="J167" s="143">
        <v>1.11566878501861</v>
      </c>
      <c r="K167" s="88"/>
      <c r="L167" s="88"/>
      <c r="M167" s="50"/>
    </row>
    <row r="168" ht="15.6" customHeight="1" spans="1:13">
      <c r="A168" s="97"/>
      <c r="B168" s="90">
        <v>6666010322</v>
      </c>
      <c r="C168" s="91" t="s">
        <v>265</v>
      </c>
      <c r="D168" s="92" t="s">
        <v>447</v>
      </c>
      <c r="E168" s="140">
        <v>0.03492</v>
      </c>
      <c r="F168" s="94">
        <v>0.000650279329608938</v>
      </c>
      <c r="G168" s="87">
        <v>2.9365637814514</v>
      </c>
      <c r="H168" s="88">
        <v>0.0798413208659978</v>
      </c>
      <c r="I168" s="143">
        <v>-0.00021</v>
      </c>
      <c r="J168" s="143">
        <v>-3.94840747565149e-6</v>
      </c>
      <c r="K168" s="88"/>
      <c r="L168" s="88"/>
      <c r="M168" s="98"/>
    </row>
    <row r="169" ht="15.6" customHeight="1" spans="1:13">
      <c r="A169" s="97"/>
      <c r="B169" s="90">
        <v>6666020495</v>
      </c>
      <c r="C169" s="91" t="s">
        <v>286</v>
      </c>
      <c r="D169" s="92" t="s">
        <v>448</v>
      </c>
      <c r="E169" s="140">
        <v>0.00102</v>
      </c>
      <c r="F169" s="94">
        <v>1.89944134078212e-5</v>
      </c>
      <c r="G169" s="87"/>
      <c r="H169" s="88">
        <v>0</v>
      </c>
      <c r="I169" s="143">
        <v>0.0278</v>
      </c>
      <c r="J169" s="143">
        <v>0.000522693942014816</v>
      </c>
      <c r="K169" s="88"/>
      <c r="L169" s="88"/>
      <c r="M169" s="98"/>
    </row>
    <row r="170" ht="15.6" customHeight="1" spans="1:13">
      <c r="A170" s="97"/>
      <c r="B170" s="90">
        <v>5301060000</v>
      </c>
      <c r="C170" s="91" t="s">
        <v>251</v>
      </c>
      <c r="D170" s="92" t="s">
        <v>449</v>
      </c>
      <c r="E170" s="140"/>
      <c r="F170" s="94">
        <v>0</v>
      </c>
      <c r="G170" s="87"/>
      <c r="H170" s="88">
        <v>0</v>
      </c>
      <c r="I170" s="143">
        <v>0</v>
      </c>
      <c r="J170" s="143">
        <v>0</v>
      </c>
      <c r="K170" s="88"/>
      <c r="L170" s="88"/>
      <c r="M170" s="98"/>
    </row>
    <row r="171" ht="15.6" customHeight="1" spans="1:13">
      <c r="A171" s="97"/>
      <c r="B171" s="90">
        <v>5601050000</v>
      </c>
      <c r="C171" s="91" t="s">
        <v>257</v>
      </c>
      <c r="D171" s="92" t="s">
        <v>450</v>
      </c>
      <c r="E171" s="140">
        <v>0</v>
      </c>
      <c r="F171" s="94">
        <v>0</v>
      </c>
      <c r="G171" s="87"/>
      <c r="H171" s="88">
        <v>0</v>
      </c>
      <c r="I171" s="143">
        <v>0</v>
      </c>
      <c r="J171" s="143">
        <v>0</v>
      </c>
      <c r="K171" s="88"/>
      <c r="L171" s="88"/>
      <c r="M171" s="98"/>
    </row>
    <row r="172" ht="15.6" customHeight="1" spans="1:13">
      <c r="A172" s="97"/>
      <c r="B172" s="90">
        <v>5601050100</v>
      </c>
      <c r="C172" s="91" t="s">
        <v>259</v>
      </c>
      <c r="D172" s="92" t="s">
        <v>451</v>
      </c>
      <c r="E172" s="140">
        <v>0.00673</v>
      </c>
      <c r="F172" s="94">
        <v>0.000125325884543762</v>
      </c>
      <c r="G172" s="87"/>
      <c r="H172" s="88">
        <v>0</v>
      </c>
      <c r="I172" s="143">
        <v>0</v>
      </c>
      <c r="J172" s="143">
        <v>0</v>
      </c>
      <c r="K172" s="88"/>
      <c r="L172" s="88"/>
      <c r="M172" s="98"/>
    </row>
    <row r="173" ht="15.6" customHeight="1" spans="1:13">
      <c r="A173" s="97"/>
      <c r="B173" s="90">
        <v>5601080000</v>
      </c>
      <c r="C173" s="91" t="s">
        <v>452</v>
      </c>
      <c r="D173" s="92" t="s">
        <v>453</v>
      </c>
      <c r="E173" s="140">
        <v>0.01769</v>
      </c>
      <c r="F173" s="94">
        <v>0.000329422718808194</v>
      </c>
      <c r="G173" s="87"/>
      <c r="H173" s="88">
        <v>0</v>
      </c>
      <c r="I173" s="143">
        <v>0.01096</v>
      </c>
      <c r="J173" s="143">
        <v>0.000206069266348287</v>
      </c>
      <c r="K173" s="88"/>
      <c r="L173" s="88"/>
      <c r="M173" s="98"/>
    </row>
    <row r="174" ht="15.6" customHeight="1" spans="1:13">
      <c r="A174" s="97"/>
      <c r="B174" s="90">
        <v>6666020101</v>
      </c>
      <c r="C174" s="91" t="s">
        <v>267</v>
      </c>
      <c r="D174" s="92" t="s">
        <v>454</v>
      </c>
      <c r="E174" s="140">
        <v>0.00153</v>
      </c>
      <c r="F174" s="94">
        <v>2.84916201117318e-5</v>
      </c>
      <c r="G174" s="87">
        <v>0.75516464632609</v>
      </c>
      <c r="H174" s="88">
        <v>0.0205319370942384</v>
      </c>
      <c r="I174" s="143">
        <v>0.82294</v>
      </c>
      <c r="J174" s="143">
        <v>0.0154728688000602</v>
      </c>
      <c r="K174" s="88"/>
      <c r="L174" s="88"/>
      <c r="M174" s="98"/>
    </row>
    <row r="175" ht="15.6" customHeight="1" spans="1:13">
      <c r="A175" s="97"/>
      <c r="B175" s="90">
        <v>6666021200</v>
      </c>
      <c r="C175" s="91" t="s">
        <v>455</v>
      </c>
      <c r="D175" s="92" t="s">
        <v>456</v>
      </c>
      <c r="E175" s="140">
        <v>0</v>
      </c>
      <c r="F175" s="94">
        <v>0</v>
      </c>
      <c r="G175" s="87">
        <v>2.57773881136026</v>
      </c>
      <c r="H175" s="88">
        <v>0.0700853401674894</v>
      </c>
      <c r="I175" s="143">
        <v>-0.14658</v>
      </c>
      <c r="J175" s="143">
        <v>-0.00275598841800474</v>
      </c>
      <c r="K175" s="88"/>
      <c r="L175" s="88"/>
      <c r="M175" s="98"/>
    </row>
    <row r="176" ht="15.6" customHeight="1" spans="1:13">
      <c r="A176" s="97"/>
      <c r="B176" s="90">
        <v>6666020201</v>
      </c>
      <c r="C176" s="91" t="s">
        <v>269</v>
      </c>
      <c r="D176" s="92" t="s">
        <v>457</v>
      </c>
      <c r="E176" s="140">
        <v>0.03457</v>
      </c>
      <c r="F176" s="94">
        <v>0.000643761638733706</v>
      </c>
      <c r="G176" s="87"/>
      <c r="H176" s="88">
        <v>0</v>
      </c>
      <c r="I176" s="143">
        <v>0.08729</v>
      </c>
      <c r="J176" s="143">
        <v>0.0016412213740458</v>
      </c>
      <c r="K176" s="88"/>
      <c r="L176" s="88"/>
      <c r="M176" s="98"/>
    </row>
    <row r="177" ht="15.6" customHeight="1" spans="1:13">
      <c r="A177" s="97"/>
      <c r="B177" s="90">
        <v>6666020202</v>
      </c>
      <c r="C177" s="91" t="s">
        <v>271</v>
      </c>
      <c r="D177" s="92" t="s">
        <v>458</v>
      </c>
      <c r="E177" s="140"/>
      <c r="F177" s="94">
        <v>0</v>
      </c>
      <c r="G177" s="87">
        <v>0.927895355919412</v>
      </c>
      <c r="H177" s="88">
        <v>0.0252282587253782</v>
      </c>
      <c r="I177" s="143">
        <v>0</v>
      </c>
      <c r="J177" s="143">
        <v>0</v>
      </c>
      <c r="K177" s="88"/>
      <c r="L177" s="88"/>
      <c r="M177" s="98"/>
    </row>
    <row r="178" ht="15.6" customHeight="1" spans="1:13">
      <c r="A178" s="97"/>
      <c r="B178" s="90">
        <v>6666020204</v>
      </c>
      <c r="C178" s="91" t="s">
        <v>273</v>
      </c>
      <c r="D178" s="92" t="s">
        <v>459</v>
      </c>
      <c r="E178" s="140">
        <v>0</v>
      </c>
      <c r="F178" s="94">
        <v>0</v>
      </c>
      <c r="G178" s="87">
        <v>0.512751095599367</v>
      </c>
      <c r="H178" s="88">
        <v>0.0139410303316848</v>
      </c>
      <c r="I178" s="143">
        <v>0.63238</v>
      </c>
      <c r="J178" s="143">
        <v>0.0118899710450118</v>
      </c>
      <c r="K178" s="88"/>
      <c r="L178" s="88"/>
      <c r="M178" s="98"/>
    </row>
    <row r="179" ht="15.6" customHeight="1" spans="1:13">
      <c r="A179" s="97"/>
      <c r="B179" s="90">
        <v>6666020301</v>
      </c>
      <c r="C179" s="91" t="s">
        <v>460</v>
      </c>
      <c r="D179" s="92" t="s">
        <v>461</v>
      </c>
      <c r="E179" s="140">
        <v>0.09768</v>
      </c>
      <c r="F179" s="94">
        <v>0.00181899441340782</v>
      </c>
      <c r="G179" s="87">
        <v>0.340412668003159</v>
      </c>
      <c r="H179" s="88">
        <v>0.009255374333963</v>
      </c>
      <c r="I179" s="143">
        <v>0.02807</v>
      </c>
      <c r="J179" s="143">
        <v>0.000527770465912082</v>
      </c>
      <c r="K179" s="88"/>
      <c r="L179" s="88"/>
      <c r="M179" s="98"/>
    </row>
    <row r="180" ht="15.6" customHeight="1" spans="1:13">
      <c r="A180" s="97"/>
      <c r="B180" s="90">
        <v>6666020403</v>
      </c>
      <c r="C180" s="91" t="s">
        <v>282</v>
      </c>
      <c r="D180" s="92" t="s">
        <v>462</v>
      </c>
      <c r="E180" s="140">
        <v>0</v>
      </c>
      <c r="F180" s="94">
        <v>0</v>
      </c>
      <c r="G180" s="87"/>
      <c r="H180" s="88">
        <v>0</v>
      </c>
      <c r="I180" s="143">
        <v>0</v>
      </c>
      <c r="J180" s="143">
        <v>0</v>
      </c>
      <c r="K180" s="88"/>
      <c r="L180" s="88"/>
      <c r="M180" s="98"/>
    </row>
    <row r="181" ht="15.6" customHeight="1" spans="1:13">
      <c r="A181" s="97"/>
      <c r="B181" s="90">
        <v>6666020504</v>
      </c>
      <c r="C181" s="91" t="s">
        <v>288</v>
      </c>
      <c r="D181" s="92" t="s">
        <v>463</v>
      </c>
      <c r="E181" s="140"/>
      <c r="F181" s="94">
        <v>0</v>
      </c>
      <c r="G181" s="87"/>
      <c r="H181" s="88">
        <v>0</v>
      </c>
      <c r="I181" s="143">
        <v>0</v>
      </c>
      <c r="J181" s="143">
        <v>0</v>
      </c>
      <c r="K181" s="88"/>
      <c r="L181" s="88"/>
      <c r="M181" s="98"/>
    </row>
    <row r="182" ht="15.6" customHeight="1" spans="1:13">
      <c r="A182" s="97"/>
      <c r="B182" s="90">
        <v>6666020508</v>
      </c>
      <c r="C182" s="91" t="s">
        <v>290</v>
      </c>
      <c r="D182" s="92" t="s">
        <v>464</v>
      </c>
      <c r="E182" s="140">
        <v>0.01252</v>
      </c>
      <c r="F182" s="94">
        <v>0.000233147113594041</v>
      </c>
      <c r="G182" s="87">
        <v>0.0209630038727285</v>
      </c>
      <c r="H182" s="88">
        <v>0.000569956603391204</v>
      </c>
      <c r="I182" s="143">
        <v>-0.01734</v>
      </c>
      <c r="J182" s="143">
        <v>-0.000326025645846651</v>
      </c>
      <c r="K182" s="88"/>
      <c r="L182" s="88"/>
      <c r="M182" s="98"/>
    </row>
    <row r="183" ht="15.6" customHeight="1" spans="1:13">
      <c r="A183" s="97"/>
      <c r="B183" s="90">
        <v>6666020601</v>
      </c>
      <c r="C183" s="91" t="s">
        <v>465</v>
      </c>
      <c r="D183" s="92" t="s">
        <v>466</v>
      </c>
      <c r="E183" s="140">
        <v>0</v>
      </c>
      <c r="F183" s="94">
        <v>0</v>
      </c>
      <c r="G183" s="87">
        <v>0.760758238274319</v>
      </c>
      <c r="H183" s="88">
        <v>0.0206840195289374</v>
      </c>
      <c r="I183" s="143">
        <v>0</v>
      </c>
      <c r="J183" s="143">
        <v>0</v>
      </c>
      <c r="K183" s="88"/>
      <c r="L183" s="88"/>
      <c r="M183" s="98"/>
    </row>
    <row r="184" ht="15.6" customHeight="1" spans="1:13">
      <c r="A184" s="97"/>
      <c r="B184" s="90">
        <v>6666020701</v>
      </c>
      <c r="C184" s="91" t="s">
        <v>294</v>
      </c>
      <c r="D184" s="92" t="s">
        <v>467</v>
      </c>
      <c r="E184" s="140">
        <v>19.35061</v>
      </c>
      <c r="F184" s="94">
        <v>0.360346554934823</v>
      </c>
      <c r="G184" s="87">
        <v>19.2312766666667</v>
      </c>
      <c r="H184" s="88">
        <v>0.522873210077942</v>
      </c>
      <c r="I184" s="143">
        <v>-28.08087</v>
      </c>
      <c r="J184" s="143">
        <v>-0.527974843003798</v>
      </c>
      <c r="K184" s="88"/>
      <c r="L184" s="88"/>
      <c r="M184" s="98"/>
    </row>
    <row r="185" ht="15.6" customHeight="1" spans="1:13">
      <c r="A185" s="97"/>
      <c r="B185" s="90">
        <v>6666020801</v>
      </c>
      <c r="C185" s="91" t="s">
        <v>468</v>
      </c>
      <c r="D185" s="92" t="s">
        <v>469</v>
      </c>
      <c r="E185" s="140">
        <v>0.19672</v>
      </c>
      <c r="F185" s="94">
        <v>0.0036633147113594</v>
      </c>
      <c r="G185" s="87">
        <v>0.922416666666667</v>
      </c>
      <c r="H185" s="88">
        <v>0.0250793003443901</v>
      </c>
      <c r="I185" s="143">
        <v>-0.40473</v>
      </c>
      <c r="J185" s="143">
        <v>-0.00760970932200203</v>
      </c>
      <c r="K185" s="88"/>
      <c r="L185" s="88"/>
      <c r="M185" s="98"/>
    </row>
    <row r="186" ht="15.6" customHeight="1" spans="1:13">
      <c r="A186" s="97"/>
      <c r="B186" s="90">
        <v>6666020803</v>
      </c>
      <c r="C186" s="91" t="s">
        <v>298</v>
      </c>
      <c r="D186" s="92" t="s">
        <v>470</v>
      </c>
      <c r="E186" s="140">
        <v>-0.01113</v>
      </c>
      <c r="F186" s="94">
        <v>-0.000207262569832402</v>
      </c>
      <c r="G186" s="87"/>
      <c r="H186" s="88">
        <v>0</v>
      </c>
      <c r="I186" s="143">
        <v>0.28132</v>
      </c>
      <c r="J186" s="143">
        <v>0.00528936186214417</v>
      </c>
      <c r="K186" s="88"/>
      <c r="L186" s="88"/>
      <c r="M186" s="98"/>
    </row>
    <row r="187" ht="15.6" customHeight="1" spans="1:13">
      <c r="A187" s="97"/>
      <c r="B187" s="90">
        <v>6666021100</v>
      </c>
      <c r="C187" s="91" t="s">
        <v>300</v>
      </c>
      <c r="D187" s="92" t="s">
        <v>471</v>
      </c>
      <c r="E187" s="140">
        <v>-0.4395</v>
      </c>
      <c r="F187" s="94">
        <v>-0.00818435754189944</v>
      </c>
      <c r="G187" s="87">
        <v>1.05636796135884</v>
      </c>
      <c r="H187" s="88">
        <v>0.0287212605045905</v>
      </c>
      <c r="I187" s="143">
        <v>0.43844</v>
      </c>
      <c r="J187" s="143">
        <v>0.00824352273154589</v>
      </c>
      <c r="K187" s="88"/>
      <c r="L187" s="88"/>
      <c r="M187" s="98"/>
    </row>
    <row r="188" ht="15.6" customHeight="1" spans="1:13">
      <c r="A188" s="97"/>
      <c r="B188" s="90">
        <v>6666021102</v>
      </c>
      <c r="C188" s="91" t="s">
        <v>472</v>
      </c>
      <c r="D188" s="92" t="s">
        <v>473</v>
      </c>
      <c r="E188" s="140">
        <v>-2.80952</v>
      </c>
      <c r="F188" s="94">
        <v>-0.0523188081936685</v>
      </c>
      <c r="G188" s="87">
        <v>2.84986521069777</v>
      </c>
      <c r="H188" s="88">
        <v>0.0774841003452357</v>
      </c>
      <c r="I188" s="143">
        <v>1.26217</v>
      </c>
      <c r="J188" s="143">
        <v>0.0237312450644907</v>
      </c>
      <c r="K188" s="88"/>
      <c r="L188" s="88"/>
      <c r="M188" s="98"/>
    </row>
    <row r="189" ht="15.6" customHeight="1" spans="1:13">
      <c r="A189" s="97"/>
      <c r="B189" s="90">
        <v>6666021104</v>
      </c>
      <c r="C189" s="91" t="s">
        <v>302</v>
      </c>
      <c r="D189" s="92" t="s">
        <v>474</v>
      </c>
      <c r="E189" s="140">
        <v>0.00347</v>
      </c>
      <c r="F189" s="94">
        <v>6.46182495344506e-5</v>
      </c>
      <c r="G189" s="87">
        <v>0.540986994865496</v>
      </c>
      <c r="H189" s="88">
        <v>0.0147087274297307</v>
      </c>
      <c r="I189" s="143">
        <v>0.11706</v>
      </c>
      <c r="J189" s="143">
        <v>0.0022009551385703</v>
      </c>
      <c r="K189" s="88"/>
      <c r="L189" s="88"/>
      <c r="M189" s="98"/>
    </row>
    <row r="190" ht="15.6" customHeight="1" spans="1:13">
      <c r="A190" s="97"/>
      <c r="B190" s="90">
        <v>6666021103</v>
      </c>
      <c r="C190" s="91" t="s">
        <v>475</v>
      </c>
      <c r="D190" s="92" t="s">
        <v>476</v>
      </c>
      <c r="E190" s="140">
        <v>0.18138</v>
      </c>
      <c r="F190" s="94">
        <v>0.00337765363128492</v>
      </c>
      <c r="G190" s="87">
        <v>3.67652257410532</v>
      </c>
      <c r="H190" s="88">
        <v>0.0999598307260827</v>
      </c>
      <c r="I190" s="143">
        <v>-0.23413</v>
      </c>
      <c r="J190" s="143">
        <v>-0.0044020982965442</v>
      </c>
      <c r="K190" s="88"/>
      <c r="L190" s="88"/>
      <c r="M190" s="98"/>
    </row>
    <row r="191" ht="15.6" customHeight="1" spans="1:13">
      <c r="A191" s="97"/>
      <c r="B191" s="90">
        <v>6666021300</v>
      </c>
      <c r="C191" s="91" t="s">
        <v>477</v>
      </c>
      <c r="D191" s="92" t="s">
        <v>478</v>
      </c>
      <c r="E191" s="140">
        <v>-0.00452</v>
      </c>
      <c r="F191" s="94">
        <v>-8.4171322160149e-5</v>
      </c>
      <c r="G191" s="87">
        <v>3.5101284159639</v>
      </c>
      <c r="H191" s="88">
        <v>0.0954357916249021</v>
      </c>
      <c r="I191" s="143">
        <v>1.0846</v>
      </c>
      <c r="J191" s="143">
        <v>0.0203925845147219</v>
      </c>
      <c r="K191" s="88"/>
      <c r="L191" s="88"/>
      <c r="M191" s="98"/>
    </row>
    <row r="192" ht="15.6" customHeight="1" spans="1:13">
      <c r="A192" s="97"/>
      <c r="B192" s="90">
        <v>6666021902</v>
      </c>
      <c r="C192" s="91" t="s">
        <v>304</v>
      </c>
      <c r="D192" s="92" t="s">
        <v>479</v>
      </c>
      <c r="E192" s="140">
        <v>-0.01183</v>
      </c>
      <c r="F192" s="94">
        <v>-0.000220297951582868</v>
      </c>
      <c r="G192" s="87">
        <v>4.01548077357898</v>
      </c>
      <c r="H192" s="88">
        <v>0.109175659966802</v>
      </c>
      <c r="I192" s="143">
        <v>0.02193</v>
      </c>
      <c r="J192" s="143">
        <v>0.000412326552100177</v>
      </c>
      <c r="K192" s="88"/>
      <c r="L192" s="88"/>
      <c r="M192" s="98"/>
    </row>
    <row r="193" ht="15.6" customHeight="1" spans="1:13">
      <c r="A193" s="97"/>
      <c r="B193" s="90">
        <v>6666022100</v>
      </c>
      <c r="C193" s="91" t="s">
        <v>306</v>
      </c>
      <c r="D193" s="92" t="s">
        <v>480</v>
      </c>
      <c r="E193" s="140">
        <v>4.9626</v>
      </c>
      <c r="F193" s="94">
        <v>0.092413407821229</v>
      </c>
      <c r="G193" s="87">
        <v>0.544287023617356</v>
      </c>
      <c r="H193" s="88">
        <v>0.0147984508868232</v>
      </c>
      <c r="I193" s="143">
        <v>0</v>
      </c>
      <c r="J193" s="143">
        <v>0</v>
      </c>
      <c r="K193" s="88"/>
      <c r="L193" s="88"/>
      <c r="M193" s="98"/>
    </row>
    <row r="194" ht="15.6" customHeight="1" spans="1:13">
      <c r="A194" s="97"/>
      <c r="B194" s="90">
        <v>6666022300</v>
      </c>
      <c r="C194" s="91" t="s">
        <v>308</v>
      </c>
      <c r="D194" s="92" t="s">
        <v>481</v>
      </c>
      <c r="E194" s="140">
        <v>0.32491</v>
      </c>
      <c r="F194" s="94">
        <v>0.00605046554934823</v>
      </c>
      <c r="G194" s="87">
        <v>7.36333162061196</v>
      </c>
      <c r="H194" s="88">
        <v>0.200199337156388</v>
      </c>
      <c r="I194" s="143">
        <v>1.17529</v>
      </c>
      <c r="J194" s="143">
        <v>0.0220977324859926</v>
      </c>
      <c r="K194" s="88"/>
      <c r="L194" s="88"/>
      <c r="M194" s="98"/>
    </row>
    <row r="195" ht="15.6" customHeight="1" spans="1:13">
      <c r="A195" s="97"/>
      <c r="B195" s="90">
        <v>6666029900</v>
      </c>
      <c r="C195" s="91" t="s">
        <v>312</v>
      </c>
      <c r="D195" s="92" t="s">
        <v>482</v>
      </c>
      <c r="E195" s="140">
        <v>0</v>
      </c>
      <c r="F195" s="94">
        <v>0</v>
      </c>
      <c r="G195" s="87"/>
      <c r="H195" s="88">
        <v>0</v>
      </c>
      <c r="I195" s="143">
        <v>0.01222</v>
      </c>
      <c r="J195" s="143">
        <v>0.000229759711202196</v>
      </c>
      <c r="K195" s="88"/>
      <c r="L195" s="88"/>
      <c r="M195" s="98"/>
    </row>
    <row r="196" ht="15.6" customHeight="1" spans="1:13">
      <c r="A196" s="97"/>
      <c r="B196" s="90">
        <v>6666029997</v>
      </c>
      <c r="C196" s="91" t="s">
        <v>315</v>
      </c>
      <c r="D196" s="92" t="s">
        <v>483</v>
      </c>
      <c r="E196" s="140"/>
      <c r="F196" s="94">
        <v>0</v>
      </c>
      <c r="G196" s="87"/>
      <c r="H196" s="88">
        <v>0</v>
      </c>
      <c r="I196" s="143">
        <v>0</v>
      </c>
      <c r="J196" s="143">
        <v>0</v>
      </c>
      <c r="K196" s="88"/>
      <c r="L196" s="88"/>
      <c r="M196" s="98"/>
    </row>
    <row r="197" ht="16.2" customHeight="1" spans="1:13">
      <c r="A197" s="97"/>
      <c r="B197" s="90">
        <v>6666031100</v>
      </c>
      <c r="C197" s="91" t="s">
        <v>484</v>
      </c>
      <c r="D197" s="92" t="s">
        <v>485</v>
      </c>
      <c r="E197" s="140">
        <v>0</v>
      </c>
      <c r="F197" s="94">
        <v>0</v>
      </c>
      <c r="G197" s="87"/>
      <c r="H197" s="88">
        <v>0</v>
      </c>
      <c r="I197" s="143">
        <v>0</v>
      </c>
      <c r="J197" s="143">
        <v>0</v>
      </c>
      <c r="K197" s="88"/>
      <c r="L197" s="88"/>
      <c r="M197" s="98"/>
    </row>
    <row r="198" ht="15.6" customHeight="1" spans="1:13">
      <c r="A198" s="97"/>
      <c r="B198" s="90">
        <v>6666050107</v>
      </c>
      <c r="C198" s="91" t="s">
        <v>321</v>
      </c>
      <c r="D198" s="92" t="s">
        <v>486</v>
      </c>
      <c r="E198" s="140"/>
      <c r="F198" s="94">
        <v>0</v>
      </c>
      <c r="G198" s="87"/>
      <c r="H198" s="88">
        <v>0</v>
      </c>
      <c r="I198" s="143">
        <v>0</v>
      </c>
      <c r="J198" s="143">
        <v>0</v>
      </c>
      <c r="K198" s="88"/>
      <c r="L198" s="88"/>
      <c r="M198" s="98"/>
    </row>
    <row r="199" ht="16.2" customHeight="1" spans="1:13">
      <c r="A199" s="97"/>
      <c r="B199" s="90">
        <v>6666079999</v>
      </c>
      <c r="C199" s="91" t="s">
        <v>487</v>
      </c>
      <c r="D199" s="92" t="s">
        <v>488</v>
      </c>
      <c r="E199" s="140">
        <v>110.01524</v>
      </c>
      <c r="F199" s="94">
        <v>2.0487009310987</v>
      </c>
      <c r="G199" s="87">
        <v>90.6972225</v>
      </c>
      <c r="H199" s="88">
        <v>2.46593862153344</v>
      </c>
      <c r="I199" s="143">
        <v>89.41512</v>
      </c>
      <c r="J199" s="143">
        <v>1.68117775354417</v>
      </c>
      <c r="K199" s="88"/>
      <c r="L199" s="88"/>
      <c r="M199" s="98"/>
    </row>
    <row r="200" ht="15.6" customHeight="1" spans="1:13">
      <c r="A200" s="97"/>
      <c r="B200" s="90">
        <v>6666090100</v>
      </c>
      <c r="C200" s="91" t="s">
        <v>489</v>
      </c>
      <c r="D200" s="92" t="s">
        <v>490</v>
      </c>
      <c r="E200" s="140"/>
      <c r="F200" s="94">
        <v>0</v>
      </c>
      <c r="G200" s="87"/>
      <c r="H200" s="88">
        <v>0</v>
      </c>
      <c r="I200" s="143">
        <v>0</v>
      </c>
      <c r="J200" s="143">
        <v>0</v>
      </c>
      <c r="K200" s="88"/>
      <c r="L200" s="88"/>
      <c r="M200" s="98"/>
    </row>
    <row r="201" ht="15.6" customHeight="1" spans="1:13">
      <c r="A201" s="97"/>
      <c r="B201" s="90">
        <v>6666093800</v>
      </c>
      <c r="C201" s="91" t="s">
        <v>491</v>
      </c>
      <c r="D201" s="92" t="s">
        <v>492</v>
      </c>
      <c r="E201" s="140">
        <v>0.03629</v>
      </c>
      <c r="F201" s="94">
        <v>0.000675791433891993</v>
      </c>
      <c r="G201" s="87"/>
      <c r="H201" s="88">
        <v>0</v>
      </c>
      <c r="I201" s="143">
        <v>0.03986</v>
      </c>
      <c r="J201" s="143">
        <v>0.000749445342759373</v>
      </c>
      <c r="K201" s="88"/>
      <c r="L201" s="88"/>
      <c r="M201" s="98"/>
    </row>
    <row r="202" ht="23" customHeight="1" spans="1:13">
      <c r="A202" s="97"/>
      <c r="B202" s="90">
        <v>6666021400</v>
      </c>
      <c r="C202" s="91" t="s">
        <v>493</v>
      </c>
      <c r="D202" s="92" t="s">
        <v>494</v>
      </c>
      <c r="E202" s="140"/>
      <c r="F202" s="94">
        <v>0</v>
      </c>
      <c r="G202" s="87">
        <v>0.645917944967594</v>
      </c>
      <c r="H202" s="88">
        <v>0.0175616624515387</v>
      </c>
      <c r="I202" s="143">
        <v>0.945</v>
      </c>
      <c r="J202" s="143">
        <v>0.0177678336404317</v>
      </c>
      <c r="K202" s="88"/>
      <c r="L202" s="88"/>
      <c r="M202" s="98"/>
    </row>
    <row r="203" ht="17" customHeight="1" spans="1:13">
      <c r="B203" s="193" t="s">
        <v>584</v>
      </c>
      <c r="C203" s="194" t="s">
        <v>585</v>
      </c>
      <c r="D203" s="195" t="s">
        <v>585</v>
      </c>
      <c r="E203" s="140"/>
      <c r="F203" s="94"/>
      <c r="G203" s="196"/>
      <c r="H203" s="197"/>
      <c r="I203" s="94">
        <v>0.00779</v>
      </c>
      <c r="J203" s="94">
        <v>0.00014646711540631</v>
      </c>
      <c r="K203" s="197"/>
      <c r="L203" s="197"/>
      <c r="M203" s="107"/>
    </row>
    <row r="204" ht="15.6" customHeight="1" spans="1:13">
      <c r="B204" s="193" t="s">
        <v>586</v>
      </c>
      <c r="C204" s="194" t="s">
        <v>587</v>
      </c>
      <c r="D204" s="195" t="s">
        <v>587</v>
      </c>
      <c r="E204" s="140"/>
      <c r="F204" s="94"/>
      <c r="G204" s="196"/>
      <c r="H204" s="197"/>
      <c r="I204" s="94">
        <v>0.07172</v>
      </c>
      <c r="J204" s="94">
        <v>0.00134847516263678</v>
      </c>
      <c r="K204" s="197"/>
      <c r="L204" s="197"/>
      <c r="M204" s="107"/>
    </row>
    <row r="205" ht="16.2" customHeight="1" spans="1:13">
      <c r="B205" s="193" t="s">
        <v>588</v>
      </c>
      <c r="C205" s="194" t="s">
        <v>589</v>
      </c>
      <c r="D205" s="195" t="s">
        <v>589</v>
      </c>
      <c r="E205" s="140"/>
      <c r="F205" s="94"/>
      <c r="G205" s="196"/>
      <c r="H205" s="197"/>
      <c r="I205" s="94">
        <v>0.22909</v>
      </c>
      <c r="J205" s="94">
        <v>0.00430733651712857</v>
      </c>
      <c r="K205" s="197"/>
      <c r="L205" s="197"/>
      <c r="M205" s="107"/>
    </row>
    <row r="206" ht="15.6" customHeight="1" spans="1:13">
      <c r="A206" s="185"/>
      <c r="B206" s="193" t="s">
        <v>590</v>
      </c>
      <c r="C206" s="194" t="s">
        <v>591</v>
      </c>
      <c r="D206" s="195" t="s">
        <v>591</v>
      </c>
      <c r="E206" s="140"/>
      <c r="F206" s="94"/>
      <c r="G206" s="196"/>
      <c r="H206" s="197"/>
      <c r="I206" s="94">
        <v>0</v>
      </c>
      <c r="J206" s="94">
        <v>0</v>
      </c>
      <c r="K206" s="197"/>
      <c r="L206" s="197"/>
      <c r="M206" s="107"/>
    </row>
    <row r="207" ht="15.6" customHeight="1" spans="1:13">
      <c r="A207" s="183"/>
      <c r="B207" s="193" t="s">
        <v>592</v>
      </c>
      <c r="C207" s="194" t="s">
        <v>593</v>
      </c>
      <c r="D207" s="195" t="s">
        <v>593</v>
      </c>
      <c r="E207" s="140"/>
      <c r="F207" s="94"/>
      <c r="G207" s="196"/>
      <c r="H207" s="197"/>
      <c r="I207" s="94">
        <v>0.05441</v>
      </c>
      <c r="J207" s="94">
        <v>0.00102301357500094</v>
      </c>
      <c r="K207" s="197"/>
      <c r="L207" s="197"/>
      <c r="M207" s="107"/>
    </row>
    <row r="208" ht="15.6" customHeight="1" spans="1:13">
      <c r="A208" s="183"/>
      <c r="B208" s="193" t="s">
        <v>594</v>
      </c>
      <c r="C208" s="194" t="s">
        <v>595</v>
      </c>
      <c r="D208" s="195" t="s">
        <v>595</v>
      </c>
      <c r="E208" s="140"/>
      <c r="F208" s="94"/>
      <c r="G208" s="196"/>
      <c r="H208" s="197"/>
      <c r="I208" s="94">
        <v>0</v>
      </c>
      <c r="J208" s="94">
        <v>0</v>
      </c>
      <c r="K208" s="197"/>
      <c r="L208" s="197"/>
      <c r="M208" s="107"/>
    </row>
    <row r="209" ht="15.6" customHeight="1" spans="1:13">
      <c r="A209" s="183"/>
      <c r="B209" s="193" t="s">
        <v>596</v>
      </c>
      <c r="C209" s="194" t="s">
        <v>597</v>
      </c>
      <c r="D209" s="195" t="s">
        <v>597</v>
      </c>
      <c r="E209" s="140"/>
      <c r="F209" s="94"/>
      <c r="G209" s="196"/>
      <c r="H209" s="197"/>
      <c r="I209" s="94">
        <v>-0.00459</v>
      </c>
      <c r="J209" s="94">
        <v>-8.63009062535254e-5</v>
      </c>
      <c r="K209" s="197"/>
      <c r="L209" s="197"/>
      <c r="M209" s="107"/>
    </row>
    <row r="210" ht="15.6" customHeight="1" spans="1:13">
      <c r="A210" s="183"/>
      <c r="B210" s="90" t="s">
        <v>495</v>
      </c>
      <c r="C210" s="101" t="s">
        <v>336</v>
      </c>
      <c r="D210" s="102" t="s">
        <v>496</v>
      </c>
      <c r="E210" s="146">
        <v>179.89317</v>
      </c>
      <c r="F210" s="94">
        <v>3.34996592178771</v>
      </c>
      <c r="G210" s="103">
        <v>149.126802922089</v>
      </c>
      <c r="H210" s="88">
        <v>4.05456234154674</v>
      </c>
      <c r="I210" s="143">
        <v>127.22496</v>
      </c>
      <c r="J210" s="143">
        <v>2.39207611025458</v>
      </c>
      <c r="K210" s="88"/>
      <c r="L210" s="88"/>
      <c r="M210" s="98"/>
    </row>
    <row r="211" ht="16.2" customHeight="1" spans="1:13">
      <c r="A211" s="185"/>
      <c r="B211" s="90">
        <v>5102040000</v>
      </c>
      <c r="C211" s="90" t="s">
        <v>340</v>
      </c>
      <c r="D211" s="148" t="s">
        <v>497</v>
      </c>
      <c r="E211" s="140"/>
      <c r="F211" s="94">
        <v>0</v>
      </c>
      <c r="G211" s="87"/>
      <c r="H211" s="88">
        <v>0</v>
      </c>
      <c r="I211" s="143">
        <v>-17.20795</v>
      </c>
      <c r="J211" s="143">
        <v>-0.323542849622081</v>
      </c>
      <c r="K211" s="88"/>
      <c r="L211" s="88"/>
      <c r="M211" s="98"/>
    </row>
    <row r="212" ht="15.6" customHeight="1" spans="1:13">
      <c r="A212" s="49"/>
      <c r="B212" s="90" t="s">
        <v>498</v>
      </c>
      <c r="C212" s="101" t="s">
        <v>346</v>
      </c>
      <c r="D212" s="102" t="s">
        <v>499</v>
      </c>
      <c r="E212" s="146">
        <v>0</v>
      </c>
      <c r="F212" s="94">
        <v>0</v>
      </c>
      <c r="G212" s="103">
        <v>0</v>
      </c>
      <c r="H212" s="88">
        <v>0</v>
      </c>
      <c r="I212" s="143">
        <v>-17.20795</v>
      </c>
      <c r="J212" s="143">
        <v>-0.323542849622081</v>
      </c>
      <c r="K212" s="88"/>
      <c r="L212" s="88"/>
      <c r="M212" s="98"/>
    </row>
    <row r="213" ht="15.6" customHeight="1" spans="1:13">
      <c r="A213" s="97"/>
      <c r="B213" s="90">
        <v>6666021600</v>
      </c>
      <c r="C213" s="90" t="s">
        <v>367</v>
      </c>
      <c r="D213" s="148" t="s">
        <v>368</v>
      </c>
      <c r="E213" s="140">
        <v>0.96012</v>
      </c>
      <c r="F213" s="94">
        <v>0.0178793296089385</v>
      </c>
      <c r="G213" s="87">
        <v>1.36259525172735</v>
      </c>
      <c r="H213" s="88">
        <v>0.0370471792204282</v>
      </c>
      <c r="I213" s="143">
        <v>0.42357</v>
      </c>
      <c r="J213" s="143">
        <v>0.00796393787838905</v>
      </c>
      <c r="K213" s="88"/>
      <c r="L213" s="88"/>
      <c r="M213" s="98"/>
    </row>
    <row r="214" ht="15.6" customHeight="1" spans="1:13">
      <c r="A214" s="97"/>
      <c r="B214" s="90">
        <v>6666021604</v>
      </c>
      <c r="C214" s="90" t="s">
        <v>369</v>
      </c>
      <c r="D214" s="148" t="s">
        <v>500</v>
      </c>
      <c r="E214" s="140"/>
      <c r="F214" s="94">
        <v>0</v>
      </c>
      <c r="G214" s="87"/>
      <c r="H214" s="88">
        <v>0</v>
      </c>
      <c r="I214" s="143">
        <v>0.09384</v>
      </c>
      <c r="J214" s="143">
        <v>0.00176437408340541</v>
      </c>
      <c r="K214" s="88"/>
      <c r="L214" s="88"/>
      <c r="M214" s="98"/>
    </row>
    <row r="215" ht="15.6" customHeight="1" spans="1:13">
      <c r="A215" s="97"/>
      <c r="B215" s="90" t="s">
        <v>498</v>
      </c>
      <c r="C215" s="101" t="s">
        <v>371</v>
      </c>
      <c r="D215" s="102" t="s">
        <v>501</v>
      </c>
      <c r="E215" s="146">
        <v>0.96012</v>
      </c>
      <c r="F215" s="94">
        <v>0.0178793296089385</v>
      </c>
      <c r="G215" s="103">
        <v>1.36259525172735</v>
      </c>
      <c r="H215" s="88">
        <v>0.0370471792204282</v>
      </c>
      <c r="I215" s="143">
        <v>0.42357</v>
      </c>
      <c r="J215" s="143">
        <v>0.00796393787838905</v>
      </c>
      <c r="K215" s="88"/>
      <c r="L215" s="88"/>
      <c r="M215" s="98"/>
    </row>
    <row r="216" ht="15.6" customHeight="1" spans="1:13">
      <c r="A216" s="97"/>
      <c r="B216" s="90">
        <v>6666010012</v>
      </c>
      <c r="C216" s="90" t="s">
        <v>382</v>
      </c>
      <c r="D216" s="148" t="s">
        <v>502</v>
      </c>
      <c r="E216" s="140"/>
      <c r="F216" s="94">
        <v>0</v>
      </c>
      <c r="G216" s="87"/>
      <c r="H216" s="88">
        <v>0</v>
      </c>
      <c r="I216" s="143">
        <v>0</v>
      </c>
      <c r="J216" s="143">
        <v>0</v>
      </c>
      <c r="K216" s="88"/>
      <c r="L216" s="88"/>
      <c r="M216" s="98"/>
    </row>
    <row r="217" ht="15.6" customHeight="1" spans="1:13">
      <c r="A217" s="97"/>
      <c r="B217" s="90">
        <v>6666010102</v>
      </c>
      <c r="C217" s="90" t="s">
        <v>503</v>
      </c>
      <c r="D217" s="148" t="s">
        <v>504</v>
      </c>
      <c r="E217" s="140">
        <v>0.02547</v>
      </c>
      <c r="F217" s="94">
        <v>0.000474301675977654</v>
      </c>
      <c r="G217" s="87"/>
      <c r="H217" s="88">
        <v>0</v>
      </c>
      <c r="I217" s="143">
        <v>0.0301</v>
      </c>
      <c r="J217" s="143">
        <v>0.00056593840484338</v>
      </c>
      <c r="K217" s="88"/>
      <c r="L217" s="88"/>
      <c r="M217" s="98"/>
    </row>
    <row r="218" ht="15.6" customHeight="1" spans="1:13">
      <c r="A218" s="49"/>
      <c r="B218" s="90" t="s">
        <v>505</v>
      </c>
      <c r="C218" s="101" t="s">
        <v>390</v>
      </c>
      <c r="D218" s="102" t="s">
        <v>506</v>
      </c>
      <c r="E218" s="146">
        <v>0.02547</v>
      </c>
      <c r="F218" s="94">
        <v>0.000474301675977654</v>
      </c>
      <c r="G218" s="103">
        <v>0</v>
      </c>
      <c r="H218" s="88">
        <v>0</v>
      </c>
      <c r="I218" s="143">
        <v>0.0301</v>
      </c>
      <c r="J218" s="143">
        <v>0.00056593840484338</v>
      </c>
      <c r="K218" s="88"/>
      <c r="L218" s="88"/>
      <c r="M218" s="98"/>
    </row>
    <row r="219" ht="16.2" customHeight="1" spans="1:13">
      <c r="A219" s="139" t="s">
        <v>507</v>
      </c>
      <c r="B219" s="90">
        <v>6666010196</v>
      </c>
      <c r="C219" s="90" t="s">
        <v>392</v>
      </c>
      <c r="D219" s="148" t="s">
        <v>508</v>
      </c>
      <c r="E219" s="140">
        <v>1.64424</v>
      </c>
      <c r="F219" s="94">
        <v>0.0306189944134078</v>
      </c>
      <c r="G219" s="87"/>
      <c r="H219" s="88">
        <v>0</v>
      </c>
      <c r="I219" s="143">
        <v>2.78528</v>
      </c>
      <c r="J219" s="143">
        <v>0.0523686684465837</v>
      </c>
      <c r="K219" s="88"/>
      <c r="L219" s="88"/>
      <c r="M219" s="98"/>
    </row>
    <row r="220" ht="16.2" customHeight="1" spans="1:13">
      <c r="A220" s="97"/>
      <c r="B220" s="90">
        <v>6666010101</v>
      </c>
      <c r="C220" s="90" t="s">
        <v>394</v>
      </c>
      <c r="D220" s="148" t="s">
        <v>510</v>
      </c>
      <c r="E220" s="140">
        <v>12.51226</v>
      </c>
      <c r="F220" s="94">
        <v>0.233002979515829</v>
      </c>
      <c r="G220" s="87">
        <v>37.0658333333333</v>
      </c>
      <c r="H220" s="88">
        <v>1.00777143375023</v>
      </c>
      <c r="I220" s="143">
        <v>16.89814</v>
      </c>
      <c r="J220" s="143">
        <v>0.317717820479073</v>
      </c>
      <c r="K220" s="88"/>
      <c r="L220" s="88"/>
      <c r="M220" s="50"/>
    </row>
    <row r="221" ht="16.2" customHeight="1" spans="1:13">
      <c r="A221" s="97"/>
      <c r="B221" s="90">
        <v>6666010199</v>
      </c>
      <c r="C221" s="90" t="s">
        <v>396</v>
      </c>
      <c r="D221" s="148" t="s">
        <v>511</v>
      </c>
      <c r="E221" s="140">
        <v>1.51593</v>
      </c>
      <c r="F221" s="94">
        <v>0.0282296089385475</v>
      </c>
      <c r="G221" s="87"/>
      <c r="H221" s="88">
        <v>0</v>
      </c>
      <c r="I221" s="143">
        <v>4.46373</v>
      </c>
      <c r="J221" s="143">
        <v>0.0839267852442372</v>
      </c>
      <c r="K221" s="88"/>
      <c r="L221" s="88"/>
      <c r="M221" s="98"/>
    </row>
    <row r="222" ht="15.6" customHeight="1" spans="1:13">
      <c r="A222" s="97"/>
      <c r="B222" s="90">
        <v>6666010207</v>
      </c>
      <c r="C222" s="90" t="s">
        <v>400</v>
      </c>
      <c r="D222" s="148" t="s">
        <v>512</v>
      </c>
      <c r="E222" s="140">
        <v>0.16028</v>
      </c>
      <c r="F222" s="94">
        <v>0.00298472998137803</v>
      </c>
      <c r="G222" s="87"/>
      <c r="H222" s="88">
        <v>0</v>
      </c>
      <c r="I222" s="143">
        <v>0.25856</v>
      </c>
      <c r="J222" s="143">
        <v>0.00486142969954499</v>
      </c>
      <c r="K222" s="88"/>
      <c r="L222" s="88"/>
      <c r="M222" s="98"/>
    </row>
    <row r="223" ht="15.6" customHeight="1" spans="1:13">
      <c r="A223" s="97"/>
      <c r="B223" s="90">
        <v>6666010227</v>
      </c>
      <c r="C223" s="90" t="s">
        <v>513</v>
      </c>
      <c r="D223" s="148" t="s">
        <v>514</v>
      </c>
      <c r="E223" s="140">
        <v>0.15111</v>
      </c>
      <c r="F223" s="94">
        <v>0.00281396648044693</v>
      </c>
      <c r="G223" s="87"/>
      <c r="H223" s="88">
        <v>0</v>
      </c>
      <c r="I223" s="143">
        <v>0.2385</v>
      </c>
      <c r="J223" s="143">
        <v>0.00448426277591847</v>
      </c>
      <c r="K223" s="88"/>
      <c r="L223" s="88"/>
      <c r="M223" s="98"/>
    </row>
    <row r="224" spans="1:13">
      <c r="B224" t="s">
        <v>598</v>
      </c>
      <c r="C224" t="s">
        <v>599</v>
      </c>
      <c r="D224" t="s">
        <v>599</v>
      </c>
      <c r="I224">
        <v>-0.02098</v>
      </c>
      <c r="J224">
        <v>-0.000394464708757944</v>
      </c>
    </row>
    <row r="225" ht="16.2" customHeight="1" spans="1:17">
      <c r="A225" s="49"/>
      <c r="B225" s="90" t="s">
        <v>516</v>
      </c>
      <c r="C225" s="101" t="s">
        <v>406</v>
      </c>
      <c r="D225" s="102" t="s">
        <v>517</v>
      </c>
      <c r="E225" s="146">
        <v>15.98382</v>
      </c>
      <c r="F225" s="94">
        <v>0.297650279329609</v>
      </c>
      <c r="G225" s="103">
        <v>37.0658333333333</v>
      </c>
      <c r="H225" s="88">
        <v>1.00777143375023</v>
      </c>
      <c r="I225" s="143">
        <v>24.62323</v>
      </c>
      <c r="J225" s="143">
        <v>0.4629645019366</v>
      </c>
      <c r="K225" s="88"/>
      <c r="L225" s="88"/>
      <c r="M225" s="50"/>
    </row>
    <row r="226" ht="15.6" customHeight="1" spans="1:17">
      <c r="A226" s="139" t="s">
        <v>405</v>
      </c>
      <c r="B226" s="90">
        <v>6666010314</v>
      </c>
      <c r="C226" s="90" t="s">
        <v>410</v>
      </c>
      <c r="D226" s="148" t="s">
        <v>411</v>
      </c>
      <c r="E226" s="140"/>
      <c r="F226" s="94">
        <v>0</v>
      </c>
      <c r="G226" s="87">
        <v>0.469713995524043</v>
      </c>
      <c r="H226" s="88">
        <v>0.0127709079805341</v>
      </c>
      <c r="I226" s="143">
        <v>0.05626</v>
      </c>
      <c r="J226" s="143">
        <v>0.00105779716466739</v>
      </c>
      <c r="K226" s="88"/>
      <c r="L226" s="88"/>
      <c r="M226" s="98"/>
    </row>
    <row r="227" ht="15.6" customHeight="1" spans="1:17">
      <c r="A227" s="97"/>
      <c r="B227" s="90">
        <v>6666020401</v>
      </c>
      <c r="C227" s="90" t="s">
        <v>414</v>
      </c>
      <c r="D227" s="148" t="s">
        <v>518</v>
      </c>
      <c r="E227" s="140">
        <v>0.09042</v>
      </c>
      <c r="F227" s="94">
        <v>0.00168379888268156</v>
      </c>
      <c r="G227" s="87">
        <v>1.58464257921524</v>
      </c>
      <c r="H227" s="88">
        <v>0.0430843550629483</v>
      </c>
      <c r="I227" s="143">
        <v>0.09554</v>
      </c>
      <c r="J227" s="143">
        <v>0.00179633738201782</v>
      </c>
      <c r="K227" s="88"/>
      <c r="L227" s="88"/>
      <c r="M227" s="98"/>
    </row>
    <row r="228" ht="15.6" customHeight="1" spans="1:17">
      <c r="A228" s="97"/>
      <c r="B228" s="90">
        <v>6666020502</v>
      </c>
      <c r="C228" s="90" t="s">
        <v>416</v>
      </c>
      <c r="D228" s="148" t="s">
        <v>417</v>
      </c>
      <c r="E228" s="140">
        <v>-0.29135</v>
      </c>
      <c r="F228" s="94">
        <v>-0.00542551210428305</v>
      </c>
      <c r="G228" s="87">
        <v>2.20066347817953</v>
      </c>
      <c r="H228" s="88">
        <v>0.0598331560135816</v>
      </c>
      <c r="I228" s="143">
        <v>1.31263</v>
      </c>
      <c r="J228" s="143">
        <v>0.0246799909750686</v>
      </c>
      <c r="K228" s="88"/>
      <c r="L228" s="88"/>
      <c r="M228" s="98"/>
    </row>
    <row r="229" ht="15.6" customHeight="1" spans="1:17">
      <c r="A229" s="97"/>
      <c r="B229" s="90">
        <v>6666020503</v>
      </c>
      <c r="C229" s="90" t="s">
        <v>418</v>
      </c>
      <c r="D229" s="148" t="s">
        <v>419</v>
      </c>
      <c r="E229" s="140">
        <v>0.0034</v>
      </c>
      <c r="F229" s="94">
        <v>6.33147113594041e-5</v>
      </c>
      <c r="G229" s="87"/>
      <c r="H229" s="88">
        <v>0</v>
      </c>
      <c r="I229" s="143">
        <v>0.01652</v>
      </c>
      <c r="J229" s="143">
        <v>0.00031060805475125</v>
      </c>
      <c r="K229" s="88"/>
      <c r="L229" s="88"/>
      <c r="M229" s="98"/>
    </row>
    <row r="230" ht="15.6" customHeight="1" spans="1:17">
      <c r="A230" s="97"/>
      <c r="B230" s="90">
        <v>6666021502</v>
      </c>
      <c r="C230" s="90" t="s">
        <v>420</v>
      </c>
      <c r="D230" s="148" t="s">
        <v>519</v>
      </c>
      <c r="E230" s="140">
        <v>-0.0006</v>
      </c>
      <c r="F230" s="94">
        <v>-1.11731843575419e-5</v>
      </c>
      <c r="G230" s="87"/>
      <c r="H230" s="88">
        <v>0</v>
      </c>
      <c r="I230" s="143">
        <v>0.01097</v>
      </c>
      <c r="J230" s="143">
        <v>0.00020625728575189</v>
      </c>
      <c r="K230" s="88"/>
      <c r="L230" s="88"/>
      <c r="M230" s="98"/>
    </row>
    <row r="231" ht="15.6" customHeight="1" spans="1:17">
      <c r="A231" s="97"/>
      <c r="B231" s="90">
        <v>6666021505</v>
      </c>
      <c r="C231" s="90" t="s">
        <v>520</v>
      </c>
      <c r="D231" s="148" t="s">
        <v>521</v>
      </c>
      <c r="E231" s="140">
        <v>0.02475</v>
      </c>
      <c r="F231" s="94">
        <v>0.000460893854748603</v>
      </c>
      <c r="G231" s="87"/>
      <c r="H231" s="88">
        <v>0</v>
      </c>
      <c r="I231" s="143">
        <v>0.01874</v>
      </c>
      <c r="J231" s="143">
        <v>0.000352348362350995</v>
      </c>
      <c r="K231" s="88"/>
      <c r="L231" s="88"/>
      <c r="M231" s="98"/>
    </row>
    <row r="232" ht="15.6" customHeight="1" spans="1:17">
      <c r="A232" s="49"/>
      <c r="B232" s="90">
        <v>6666091600</v>
      </c>
      <c r="C232" s="90" t="s">
        <v>428</v>
      </c>
      <c r="D232" s="148" t="s">
        <v>429</v>
      </c>
      <c r="E232" s="140"/>
      <c r="F232" s="94">
        <v>0</v>
      </c>
      <c r="G232" s="87">
        <v>0.39782963391474</v>
      </c>
      <c r="H232" s="88">
        <v>0.0108164663924617</v>
      </c>
      <c r="I232" s="143">
        <v>0</v>
      </c>
      <c r="J232" s="143">
        <v>0</v>
      </c>
      <c r="K232" s="88"/>
      <c r="L232" s="88"/>
      <c r="M232" s="98"/>
    </row>
    <row r="233" spans="1:17">
      <c r="B233" t="s">
        <v>600</v>
      </c>
      <c r="C233" t="s">
        <v>601</v>
      </c>
      <c r="D233" t="s">
        <v>601</v>
      </c>
      <c r="I233">
        <v>0</v>
      </c>
      <c r="J233">
        <v>0</v>
      </c>
    </row>
    <row r="234" spans="1:17">
      <c r="B234" t="s">
        <v>602</v>
      </c>
      <c r="C234" t="s">
        <v>603</v>
      </c>
      <c r="D234" t="s">
        <v>603</v>
      </c>
      <c r="I234">
        <v>0.02279</v>
      </c>
      <c r="J234">
        <v>0.000428496220809988</v>
      </c>
    </row>
    <row r="235" ht="16.2" customHeight="1" spans="1:17">
      <c r="C235" s="151"/>
      <c r="D235" s="198"/>
      <c r="E235" s="146">
        <v>-0.17338</v>
      </c>
      <c r="F235" s="94">
        <v>-0.00322867783985102</v>
      </c>
      <c r="G235" s="103">
        <v>4.65284968683355</v>
      </c>
      <c r="H235" s="88">
        <v>0.126504885449526</v>
      </c>
      <c r="I235" s="104"/>
      <c r="J235" s="103"/>
      <c r="K235" s="104"/>
      <c r="L235" s="88"/>
      <c r="M235" s="88"/>
      <c r="N235" s="149"/>
    </row>
    <row r="236" ht="16.2" customHeight="1" spans="1:17">
      <c r="C236" s="199" t="s">
        <v>522</v>
      </c>
      <c r="D236" s="199"/>
      <c r="E236" s="188">
        <v>196.88485</v>
      </c>
      <c r="F236" s="188">
        <v>3.66638454376164</v>
      </c>
      <c r="G236" s="188">
        <v>192.487976339279</v>
      </c>
      <c r="H236" s="192">
        <v>5.23349582216637</v>
      </c>
      <c r="I236" s="94">
        <v>133.6311</v>
      </c>
      <c r="J236" s="94">
        <v>2.51252397247396</v>
      </c>
      <c r="K236" s="104"/>
      <c r="L236" s="88"/>
      <c r="M236" s="88"/>
      <c r="N236" s="98"/>
    </row>
    <row r="237" ht="16.2" customHeight="1" spans="1:17">
      <c r="C237" s="200" t="s">
        <v>571</v>
      </c>
      <c r="D237" s="200"/>
      <c r="E237" s="188">
        <v>1864.8454365474</v>
      </c>
      <c r="F237" s="188">
        <v>34.7271031014414</v>
      </c>
      <c r="G237" s="188">
        <v>1928.86884185175</v>
      </c>
      <c r="H237" s="192">
        <v>52.4434160372961</v>
      </c>
      <c r="I237" s="94">
        <v>1438.58348098937</v>
      </c>
      <c r="J237" s="94">
        <v>27.048160812796</v>
      </c>
      <c r="N237" s="40"/>
      <c r="O237" s="41"/>
      <c r="Q237" s="40"/>
    </row>
  </sheetData>
  <mergeCells count="37">
    <mergeCell ref="B1:V1"/>
    <mergeCell ref="A2:A3"/>
    <mergeCell ref="A6:A11"/>
    <mergeCell ref="A13:A26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7"/>
    <mergeCell ref="A198:A199"/>
    <mergeCell ref="A200:A202"/>
    <mergeCell ref="A203:A205"/>
    <mergeCell ref="A206:A211"/>
    <mergeCell ref="A212:A218"/>
    <mergeCell ref="B2:B3"/>
    <mergeCell ref="B30:B31"/>
    <mergeCell ref="C2:C3"/>
    <mergeCell ref="C30:C31"/>
    <mergeCell ref="D2:D3"/>
    <mergeCell ref="D30:D31"/>
    <mergeCell ref="E2:E3"/>
    <mergeCell ref="F2:F3"/>
    <mergeCell ref="G2:G3"/>
    <mergeCell ref="G4:G12"/>
    <mergeCell ref="H2:H3"/>
    <mergeCell ref="I2:I3"/>
  </mergeCells>
  <conditionalFormatting sqref="E27:E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" operator="equal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0"/>
  <sheetViews>
    <sheetView topLeftCell="A19" workbookViewId="0">
      <selection activeCell="E17" sqref="A15:E17"/>
    </sheetView>
  </sheetViews>
  <sheetFormatPr defaultColWidth="8.88888888888889" defaultRowHeight="14.4"/>
  <cols>
    <col min="1" max="1" width="35.7777777777778" style="3" customWidth="1"/>
    <col min="2" max="2" width="28.3333333333333" style="3" customWidth="1"/>
    <col min="3" max="3" width="35.4444444444444" style="3" customWidth="1"/>
    <col min="4" max="5" width="22.4444444444444" style="3" customWidth="1"/>
    <col min="6" max="6" width="23.4444444444444" style="3" customWidth="1"/>
    <col min="7" max="7" width="49.4444444444444" style="3" customWidth="1"/>
    <col min="8" max="8" width="30.6666666666667" style="3" customWidth="1"/>
    <col min="9" max="9" width="57.1111111111111" style="3" customWidth="1"/>
    <col min="10" max="11" width="54.7777777777778" style="3" hidden="1" customWidth="1"/>
    <col min="12" max="12" width="23.3333333333333" style="3" customWidth="1"/>
    <col min="13" max="13" width="35.3333333333333" style="40" customWidth="1"/>
    <col min="14" max="14" width="41" style="40" customWidth="1"/>
    <col min="15" max="16" width="23.3333333333333" style="41" customWidth="1"/>
    <col min="17" max="17" width="23.3333333333333" style="40" customWidth="1"/>
    <col min="18" max="18" width="31.2222222222222" style="40" customWidth="1"/>
    <col min="19" max="19" width="45.1111111111111" style="3" customWidth="1"/>
    <col min="20" max="20" width="27.7777777777778" style="3" customWidth="1"/>
    <col min="21" max="21" width="8.77777777777778" style="3" customWidth="1"/>
    <col min="22" max="16384" width="8.88888888888889" style="3" customWidth="1"/>
  </cols>
  <sheetData>
    <row r="1" ht="132" hidden="1" customHeight="1" spans="1:17">
      <c r="A1" s="42" t="s">
        <v>550</v>
      </c>
    </row>
    <row r="2" ht="18" customHeight="1" spans="1:17">
      <c r="A2" s="43" t="s">
        <v>604</v>
      </c>
      <c r="B2" s="43" t="s">
        <v>605</v>
      </c>
      <c r="C2" s="43" t="s">
        <v>606</v>
      </c>
      <c r="D2" s="43" t="s">
        <v>607</v>
      </c>
      <c r="E2" s="43" t="s">
        <v>608</v>
      </c>
      <c r="F2" s="43" t="s">
        <v>609</v>
      </c>
      <c r="G2" s="43" t="s">
        <v>610</v>
      </c>
      <c r="H2" s="44"/>
      <c r="I2" s="45"/>
      <c r="J2" s="46"/>
      <c r="K2" s="47"/>
      <c r="L2" s="48"/>
      <c r="M2" s="47"/>
      <c r="N2" s="47"/>
      <c r="O2" s="47"/>
      <c r="P2" s="47"/>
      <c r="Q2" s="47"/>
    </row>
    <row r="3" ht="18" customHeight="1" spans="1:17">
      <c r="A3" s="49"/>
      <c r="B3" s="49"/>
      <c r="C3" s="49"/>
      <c r="D3" s="49"/>
      <c r="E3" s="49"/>
      <c r="F3" s="49"/>
      <c r="G3" s="49"/>
      <c r="I3" s="45"/>
      <c r="J3" s="46"/>
      <c r="K3" s="47"/>
      <c r="L3" s="48"/>
      <c r="M3" s="47"/>
      <c r="N3" s="47"/>
      <c r="O3" s="47"/>
      <c r="P3" s="47"/>
      <c r="Q3" s="47"/>
    </row>
    <row r="4" ht="18" customHeight="1" spans="1:17">
      <c r="A4" s="50" t="s">
        <v>611</v>
      </c>
      <c r="B4" s="51">
        <v>478100</v>
      </c>
      <c r="C4" s="51">
        <v>565020</v>
      </c>
      <c r="D4" s="52">
        <f t="shared" ref="D4:D26" si="0">C4-B4</f>
        <v>86920</v>
      </c>
      <c r="E4" s="51"/>
      <c r="F4" s="52"/>
      <c r="G4" s="50"/>
      <c r="H4" s="53"/>
      <c r="I4" s="53"/>
      <c r="J4" s="46"/>
      <c r="K4" s="47"/>
      <c r="L4" s="48"/>
      <c r="M4" s="47"/>
      <c r="N4" s="47"/>
      <c r="O4" s="47"/>
      <c r="P4" s="47"/>
      <c r="Q4" s="47"/>
    </row>
    <row r="5" ht="18" customHeight="1" spans="1:17">
      <c r="A5" s="50" t="s">
        <v>612</v>
      </c>
      <c r="B5" s="51">
        <v>237</v>
      </c>
      <c r="C5" s="51">
        <v>220</v>
      </c>
      <c r="D5" s="52">
        <f t="shared" si="0"/>
        <v>-17</v>
      </c>
      <c r="E5" s="54"/>
      <c r="F5" s="52"/>
      <c r="G5" s="50"/>
      <c r="H5" s="53"/>
      <c r="I5" s="53"/>
      <c r="J5" s="46"/>
      <c r="K5" s="47"/>
      <c r="L5" s="48"/>
      <c r="M5" s="47"/>
      <c r="N5" s="47"/>
      <c r="O5" s="47"/>
      <c r="P5" s="47"/>
      <c r="Q5" s="47"/>
    </row>
    <row r="6" ht="18" customHeight="1" spans="1:17">
      <c r="A6" s="50" t="s">
        <v>613</v>
      </c>
      <c r="B6" s="51">
        <v>2372</v>
      </c>
      <c r="C6" s="51">
        <v>2969</v>
      </c>
      <c r="D6" s="52">
        <f t="shared" si="0"/>
        <v>597</v>
      </c>
      <c r="E6" s="54"/>
      <c r="F6" s="52"/>
      <c r="G6" s="50"/>
      <c r="J6" s="55"/>
      <c r="K6" s="47"/>
      <c r="L6" s="48"/>
      <c r="M6" s="47"/>
      <c r="N6" s="47"/>
      <c r="O6" s="47"/>
      <c r="P6" s="47"/>
      <c r="Q6" s="47"/>
    </row>
    <row r="7" ht="38.1" customHeight="1" spans="1:17">
      <c r="A7" s="50" t="s">
        <v>614</v>
      </c>
      <c r="B7" s="56">
        <f>0.114397955970597*1000</f>
        <v>114.397955970597</v>
      </c>
      <c r="C7" s="56">
        <f>0.113723208386452*1000</f>
        <v>113.723208386452</v>
      </c>
      <c r="D7" s="52">
        <f t="shared" si="0"/>
        <v>-0.674747584144995</v>
      </c>
      <c r="E7" s="57"/>
      <c r="F7" s="50"/>
      <c r="G7" s="58" t="s">
        <v>615</v>
      </c>
      <c r="H7" s="53"/>
      <c r="I7" s="53"/>
      <c r="J7" s="46"/>
      <c r="K7" s="47"/>
      <c r="L7" s="48"/>
      <c r="M7" s="47"/>
      <c r="N7" s="47"/>
      <c r="O7" s="47"/>
      <c r="P7" s="47"/>
      <c r="Q7" s="47"/>
    </row>
    <row r="8" ht="18" customHeight="1" spans="1:17">
      <c r="A8" s="50" t="s">
        <v>616</v>
      </c>
      <c r="B8" s="59">
        <v>1000</v>
      </c>
      <c r="C8" s="59">
        <v>1020</v>
      </c>
      <c r="D8" s="52">
        <f t="shared" si="0"/>
        <v>20</v>
      </c>
      <c r="E8" s="54"/>
      <c r="F8" s="52"/>
      <c r="G8" s="50"/>
      <c r="H8" s="53"/>
      <c r="I8" s="53"/>
      <c r="J8" s="46"/>
      <c r="K8" s="47"/>
      <c r="L8" s="48"/>
      <c r="M8" s="47"/>
      <c r="N8" s="47"/>
      <c r="O8" s="47"/>
      <c r="P8" s="47"/>
      <c r="Q8" s="47"/>
    </row>
    <row r="9" ht="18" customHeight="1" spans="1:17">
      <c r="A9" s="50" t="s">
        <v>617</v>
      </c>
      <c r="B9" s="60">
        <f>2575/B8*1000</f>
        <v>2575</v>
      </c>
      <c r="C9" s="60">
        <f>2701/C8*1000</f>
        <v>2648.03921568627</v>
      </c>
      <c r="D9" s="52">
        <f t="shared" si="0"/>
        <v>73.0392156862745</v>
      </c>
      <c r="E9" s="61"/>
      <c r="F9" s="52"/>
      <c r="G9" s="50"/>
      <c r="H9" s="53"/>
      <c r="I9" s="53"/>
      <c r="J9" s="46"/>
      <c r="K9" s="47"/>
      <c r="L9" s="48"/>
      <c r="M9" s="47"/>
      <c r="N9" s="47"/>
      <c r="O9" s="47"/>
      <c r="P9" s="47"/>
      <c r="Q9" s="47"/>
    </row>
    <row r="10" ht="18" customHeight="1" spans="1:17">
      <c r="A10" s="50" t="s">
        <v>618</v>
      </c>
      <c r="B10" s="59">
        <v>293</v>
      </c>
      <c r="C10" s="59">
        <v>323</v>
      </c>
      <c r="D10" s="52">
        <f t="shared" si="0"/>
        <v>30</v>
      </c>
      <c r="E10" s="62"/>
      <c r="F10" s="52"/>
      <c r="G10" s="50"/>
      <c r="H10" s="53"/>
      <c r="I10" s="53"/>
      <c r="J10" s="46"/>
      <c r="K10" s="47"/>
      <c r="L10" s="48"/>
      <c r="M10" s="47"/>
      <c r="N10" s="47"/>
      <c r="O10" s="47"/>
      <c r="P10" s="47"/>
      <c r="Q10" s="47"/>
    </row>
    <row r="11" ht="33.9" customHeight="1" spans="1:17">
      <c r="A11" s="50" t="s">
        <v>619</v>
      </c>
      <c r="B11" s="63">
        <f>1047/B10*1000</f>
        <v>3573.37883959044</v>
      </c>
      <c r="C11" s="63">
        <f>1249/C10*1000</f>
        <v>3866.87306501548</v>
      </c>
      <c r="D11" s="52">
        <f t="shared" si="0"/>
        <v>293.494225425036</v>
      </c>
      <c r="E11" s="63"/>
      <c r="F11" s="52"/>
      <c r="G11" s="58" t="s">
        <v>620</v>
      </c>
      <c r="H11" s="53"/>
      <c r="I11" s="53"/>
      <c r="J11" s="46"/>
      <c r="K11" s="47"/>
      <c r="L11" s="48"/>
      <c r="M11" s="47"/>
      <c r="N11" s="47"/>
      <c r="O11" s="47"/>
      <c r="P11" s="47"/>
      <c r="Q11" s="47"/>
    </row>
    <row r="12" ht="18" customHeight="1" spans="1:17">
      <c r="A12" s="50" t="s">
        <v>621</v>
      </c>
      <c r="B12" s="64">
        <v>10.3047997728102</v>
      </c>
      <c r="C12" s="64">
        <v>10.4007477935901</v>
      </c>
      <c r="D12" s="52">
        <f t="shared" si="0"/>
        <v>0.0959480207798986</v>
      </c>
      <c r="E12" s="65"/>
      <c r="F12" s="52"/>
      <c r="G12" s="50"/>
      <c r="H12" s="53"/>
      <c r="I12" s="53"/>
      <c r="J12" s="46"/>
      <c r="K12" s="47"/>
      <c r="L12" s="48"/>
      <c r="M12" s="47"/>
      <c r="N12" s="47"/>
      <c r="O12" s="47"/>
      <c r="P12" s="47"/>
      <c r="Q12" s="47"/>
    </row>
    <row r="13" ht="18" customHeight="1" spans="1:17">
      <c r="A13" s="50" t="s">
        <v>622</v>
      </c>
      <c r="B13" s="64">
        <f>SUM(B14:B26)</f>
        <v>42.4960332064333</v>
      </c>
      <c r="C13" s="64">
        <f>SUM(C14:C26)</f>
        <v>39.9750457805096</v>
      </c>
      <c r="D13" s="52">
        <f t="shared" si="0"/>
        <v>-2.52098742592366</v>
      </c>
      <c r="E13" s="64"/>
      <c r="F13" s="52"/>
      <c r="G13" s="50"/>
      <c r="H13" s="53"/>
      <c r="I13" s="53"/>
      <c r="J13" s="46"/>
      <c r="K13" s="47"/>
      <c r="L13" s="48"/>
      <c r="M13" s="47"/>
      <c r="N13" s="47"/>
      <c r="O13" s="47"/>
      <c r="P13" s="47"/>
      <c r="Q13" s="47"/>
    </row>
    <row r="14" ht="27" customHeight="1" spans="1:17">
      <c r="A14" s="66" t="s">
        <v>623</v>
      </c>
      <c r="B14" s="64">
        <v>13.9552047502341</v>
      </c>
      <c r="C14" s="64">
        <v>12.3959244064833</v>
      </c>
      <c r="D14" s="52">
        <f t="shared" si="0"/>
        <v>-1.5592803437508</v>
      </c>
      <c r="E14" s="65"/>
      <c r="F14" s="52"/>
      <c r="G14" s="50"/>
      <c r="H14" s="67"/>
      <c r="I14" s="68"/>
      <c r="J14" s="69"/>
      <c r="K14" s="70"/>
      <c r="L14" s="71"/>
      <c r="M14" s="70"/>
      <c r="N14" s="70"/>
      <c r="O14" s="70"/>
      <c r="P14" s="70"/>
      <c r="Q14" s="70"/>
    </row>
    <row r="15" ht="33" customHeight="1" spans="1:17">
      <c r="A15" s="72" t="s">
        <v>624</v>
      </c>
      <c r="B15" s="65">
        <v>1.00826315801836</v>
      </c>
      <c r="C15" s="65">
        <v>1.1921553650566</v>
      </c>
      <c r="D15" s="52">
        <f t="shared" si="0"/>
        <v>0.18389220703824</v>
      </c>
      <c r="E15" s="65"/>
      <c r="F15" s="52"/>
      <c r="G15" s="58" t="s">
        <v>625</v>
      </c>
      <c r="H15" s="67"/>
      <c r="I15" s="68"/>
      <c r="J15" s="69"/>
      <c r="K15" s="70"/>
      <c r="L15" s="71"/>
      <c r="M15" s="70"/>
      <c r="N15" s="70"/>
      <c r="O15" s="70"/>
      <c r="P15" s="70"/>
      <c r="Q15" s="70"/>
    </row>
    <row r="16" ht="16.2" customHeight="1" spans="1:17">
      <c r="A16" s="72" t="s">
        <v>626</v>
      </c>
      <c r="B16" s="65">
        <v>0.509540708988416</v>
      </c>
      <c r="C16" s="65">
        <v>0.176985464409426</v>
      </c>
      <c r="D16" s="52">
        <f t="shared" si="0"/>
        <v>-0.33255524457899</v>
      </c>
      <c r="E16" s="65"/>
      <c r="F16" s="52"/>
      <c r="G16" s="73"/>
      <c r="H16" s="67"/>
      <c r="I16" s="68"/>
      <c r="J16" s="69"/>
      <c r="K16" s="70"/>
      <c r="L16" s="71"/>
      <c r="M16" s="70"/>
      <c r="N16" s="70"/>
      <c r="O16" s="70"/>
      <c r="P16" s="70"/>
      <c r="Q16" s="70"/>
    </row>
    <row r="17" ht="16.2" customHeight="1" spans="1:18">
      <c r="A17" s="72" t="s">
        <v>627</v>
      </c>
      <c r="B17" s="65">
        <v>0.153805236739788</v>
      </c>
      <c r="C17" s="65">
        <v>0.115970965377298</v>
      </c>
      <c r="D17" s="52">
        <f t="shared" si="0"/>
        <v>-0.03783427136249</v>
      </c>
      <c r="E17" s="65"/>
      <c r="F17" s="52"/>
      <c r="G17" s="73"/>
      <c r="H17" s="67"/>
      <c r="I17" s="68"/>
      <c r="J17" s="69"/>
      <c r="K17" s="70"/>
      <c r="L17" s="71"/>
      <c r="M17" s="70"/>
      <c r="N17" s="70"/>
      <c r="O17" s="70"/>
      <c r="P17" s="70"/>
      <c r="Q17" s="70"/>
    </row>
    <row r="18" ht="16.2" customHeight="1" spans="1:18">
      <c r="A18" s="72" t="s">
        <v>628</v>
      </c>
      <c r="B18" s="65">
        <v>5.51511069792992</v>
      </c>
      <c r="C18" s="65">
        <v>4.78092677163892</v>
      </c>
      <c r="D18" s="52">
        <f t="shared" si="0"/>
        <v>-0.734183926291</v>
      </c>
      <c r="E18" s="65"/>
      <c r="F18" s="52"/>
      <c r="G18" s="50"/>
      <c r="H18" s="67"/>
      <c r="I18" s="68"/>
      <c r="J18" s="69"/>
      <c r="K18" s="70"/>
      <c r="L18" s="71"/>
      <c r="M18" s="70"/>
      <c r="N18" s="70"/>
      <c r="O18" s="70"/>
      <c r="P18" s="70"/>
      <c r="Q18" s="70"/>
    </row>
    <row r="19" ht="16.2" customHeight="1" spans="1:18">
      <c r="A19" s="72" t="s">
        <v>618</v>
      </c>
      <c r="B19" s="65">
        <v>2.24331777395774</v>
      </c>
      <c r="C19" s="65">
        <v>2.21128417422864</v>
      </c>
      <c r="D19" s="52">
        <f t="shared" si="0"/>
        <v>-0.0320335997290999</v>
      </c>
      <c r="E19" s="65"/>
      <c r="F19" s="52"/>
      <c r="G19" s="73"/>
      <c r="H19" s="67"/>
      <c r="I19" s="68"/>
      <c r="J19" s="69"/>
      <c r="K19" s="70"/>
      <c r="L19" s="71"/>
      <c r="M19" s="70"/>
      <c r="N19" s="70"/>
      <c r="O19" s="70"/>
      <c r="P19" s="70"/>
      <c r="Q19" s="70"/>
    </row>
    <row r="20" ht="44.1" customHeight="1" spans="1:18">
      <c r="A20" s="72" t="s">
        <v>629</v>
      </c>
      <c r="B20" s="65">
        <v>3.3250590240261</v>
      </c>
      <c r="C20" s="65">
        <v>3.81544435437912</v>
      </c>
      <c r="D20" s="52">
        <f t="shared" si="0"/>
        <v>0.49038533035302</v>
      </c>
      <c r="E20" s="65"/>
      <c r="F20" s="52"/>
      <c r="G20" s="58" t="s">
        <v>630</v>
      </c>
      <c r="H20" s="67"/>
      <c r="I20" s="68"/>
      <c r="J20" s="69"/>
      <c r="K20" s="70"/>
      <c r="L20" s="71"/>
      <c r="M20" s="70"/>
      <c r="N20" s="70"/>
      <c r="O20" s="70"/>
      <c r="P20" s="70"/>
      <c r="Q20" s="70"/>
    </row>
    <row r="21" ht="16.2" customHeight="1" spans="1:18">
      <c r="A21" s="72" t="s">
        <v>631</v>
      </c>
      <c r="B21" s="64">
        <v>11.0957446037039</v>
      </c>
      <c r="C21" s="64">
        <v>10.7559775080972</v>
      </c>
      <c r="D21" s="52">
        <f t="shared" si="0"/>
        <v>-0.3397670956067</v>
      </c>
      <c r="E21" s="65"/>
      <c r="F21" s="52"/>
      <c r="G21" s="73"/>
      <c r="H21" s="67"/>
      <c r="I21" s="68"/>
      <c r="J21" s="69"/>
      <c r="K21" s="70"/>
      <c r="L21" s="71"/>
      <c r="M21" s="70"/>
      <c r="N21" s="70"/>
      <c r="O21" s="70"/>
      <c r="P21" s="70"/>
      <c r="Q21" s="70"/>
    </row>
    <row r="22" ht="16.2" customHeight="1" spans="1:18">
      <c r="A22" s="72" t="s">
        <v>632</v>
      </c>
      <c r="B22" s="64">
        <v>0.581966370299484</v>
      </c>
      <c r="C22" s="64">
        <v>0.440011780624342</v>
      </c>
      <c r="D22" s="52">
        <f t="shared" si="0"/>
        <v>-0.141954589675142</v>
      </c>
      <c r="E22" s="65"/>
      <c r="F22" s="52"/>
      <c r="G22" s="73"/>
      <c r="H22" s="67"/>
      <c r="I22" s="68"/>
      <c r="J22" s="69"/>
      <c r="K22" s="70"/>
      <c r="L22" s="71"/>
      <c r="M22" s="70"/>
      <c r="N22" s="70"/>
      <c r="O22" s="70"/>
      <c r="P22" s="70"/>
      <c r="Q22" s="70"/>
    </row>
    <row r="23" ht="16.2" customHeight="1" spans="1:18">
      <c r="A23" s="72" t="s">
        <v>633</v>
      </c>
      <c r="B23" s="64">
        <v>0.293115599378773</v>
      </c>
      <c r="C23" s="64">
        <v>0.327477071689244</v>
      </c>
      <c r="D23" s="52">
        <f t="shared" si="0"/>
        <v>0.034361472310471</v>
      </c>
      <c r="E23" s="65"/>
      <c r="F23" s="52"/>
      <c r="G23" s="73"/>
      <c r="H23" s="67"/>
      <c r="I23" s="68"/>
      <c r="J23" s="69"/>
      <c r="K23" s="70"/>
      <c r="L23" s="71"/>
      <c r="M23" s="70"/>
      <c r="N23" s="70"/>
      <c r="O23" s="70"/>
      <c r="P23" s="70"/>
      <c r="Q23" s="70"/>
    </row>
    <row r="24" ht="16.2" customHeight="1" spans="1:18">
      <c r="A24" s="72" t="s">
        <v>634</v>
      </c>
      <c r="B24" s="64">
        <v>-1.36290030614803</v>
      </c>
      <c r="C24" s="64">
        <v>-1.03651564218825</v>
      </c>
      <c r="D24" s="52">
        <f t="shared" si="0"/>
        <v>0.32638466395978</v>
      </c>
      <c r="E24" s="65"/>
      <c r="F24" s="52"/>
      <c r="G24" s="73"/>
      <c r="H24" s="67"/>
      <c r="I24" s="68"/>
      <c r="J24" s="69"/>
      <c r="K24" s="70"/>
      <c r="L24" s="71"/>
      <c r="M24" s="70"/>
      <c r="N24" s="70"/>
      <c r="O24" s="70"/>
      <c r="P24" s="70"/>
      <c r="Q24" s="70"/>
    </row>
    <row r="25" ht="16.2" customHeight="1" spans="1:18">
      <c r="A25" s="72" t="s">
        <v>635</v>
      </c>
      <c r="B25" s="64">
        <v>0.642020608158948</v>
      </c>
      <c r="C25" s="64">
        <v>0.717356256966</v>
      </c>
      <c r="D25" s="52">
        <f t="shared" si="0"/>
        <v>0.075335648807052</v>
      </c>
      <c r="E25" s="65"/>
      <c r="F25" s="52"/>
      <c r="G25" s="73"/>
      <c r="H25" s="67"/>
      <c r="I25" s="68"/>
      <c r="J25" s="69"/>
      <c r="K25" s="70"/>
      <c r="L25" s="71"/>
      <c r="M25" s="70"/>
      <c r="N25" s="70"/>
      <c r="O25" s="70"/>
      <c r="P25" s="70"/>
      <c r="Q25" s="70"/>
    </row>
    <row r="26" ht="16.2" customHeight="1" spans="1:18">
      <c r="A26" s="74" t="s">
        <v>636</v>
      </c>
      <c r="B26" s="64">
        <v>4.53578498114577</v>
      </c>
      <c r="C26" s="64">
        <v>4.08204730374777</v>
      </c>
      <c r="D26" s="52">
        <f t="shared" si="0"/>
        <v>-0.453737677397999</v>
      </c>
      <c r="E26" s="65"/>
      <c r="F26" s="52"/>
      <c r="G26" s="50"/>
      <c r="H26" s="67"/>
      <c r="I26" s="68"/>
      <c r="J26" s="69"/>
      <c r="K26" s="70"/>
      <c r="L26" s="71"/>
      <c r="M26" s="70"/>
      <c r="N26" s="70"/>
      <c r="O26" s="70"/>
      <c r="P26" s="70"/>
      <c r="Q26" s="70"/>
    </row>
    <row r="27" ht="16.2" hidden="1" customHeight="1" spans="1:18">
      <c r="A27" s="74" t="s">
        <v>164</v>
      </c>
      <c r="B27" s="64">
        <v>2.05989170492681</v>
      </c>
      <c r="C27" s="64">
        <v>1.79730143867784</v>
      </c>
      <c r="D27" s="75">
        <v>-0.127477704590446</v>
      </c>
      <c r="E27" s="65"/>
      <c r="F27" s="75">
        <f>(E27/B27)-1</f>
        <v>-1</v>
      </c>
      <c r="G27" s="75"/>
      <c r="H27" s="73"/>
      <c r="I27" s="67"/>
      <c r="J27" s="68"/>
      <c r="K27" s="69"/>
      <c r="L27" s="70"/>
      <c r="M27" s="71"/>
      <c r="N27" s="71"/>
      <c r="O27" s="76"/>
      <c r="P27" s="70"/>
      <c r="Q27" s="70"/>
      <c r="R27" s="70"/>
    </row>
    <row r="28" ht="16.2" hidden="1" customHeight="1" spans="1:18">
      <c r="A28" s="74" t="s">
        <v>165</v>
      </c>
      <c r="B28" s="64">
        <v>0.103648061600544</v>
      </c>
      <c r="C28" s="64">
        <v>0.129311954978468</v>
      </c>
      <c r="D28" s="75">
        <v>0.247606110347068</v>
      </c>
      <c r="E28" s="65"/>
      <c r="F28" s="75">
        <f>(E28/B28)-1</f>
        <v>-1</v>
      </c>
      <c r="G28" s="75"/>
      <c r="H28" s="73"/>
      <c r="I28" s="67"/>
      <c r="J28" s="68"/>
      <c r="K28" s="69"/>
      <c r="L28" s="70"/>
      <c r="M28" s="71"/>
      <c r="N28" s="71"/>
      <c r="O28" s="76"/>
      <c r="P28" s="70"/>
      <c r="Q28" s="70"/>
      <c r="R28" s="70"/>
    </row>
    <row r="29" ht="16.2" hidden="1" customHeight="1" spans="1:18">
      <c r="A29" s="74" t="s">
        <v>166</v>
      </c>
      <c r="B29" s="64">
        <v>1.43729344670688</v>
      </c>
      <c r="C29" s="64">
        <v>1.8673517613264</v>
      </c>
      <c r="D29" s="75">
        <v>0.299213995308242</v>
      </c>
      <c r="E29" s="65"/>
      <c r="F29" s="75">
        <f>(E29/B29)-1</f>
        <v>-1</v>
      </c>
      <c r="G29" s="75"/>
      <c r="H29" s="73"/>
      <c r="I29" s="77"/>
      <c r="J29" s="68"/>
      <c r="K29" s="69"/>
      <c r="L29" s="70"/>
      <c r="M29" s="71"/>
      <c r="N29" s="71"/>
      <c r="O29" s="76"/>
      <c r="P29" s="70"/>
      <c r="Q29" s="70"/>
      <c r="R29" s="70"/>
    </row>
    <row r="30" ht="15.6" customHeight="1" spans="1:18">
      <c r="A30" s="78" t="s">
        <v>167</v>
      </c>
      <c r="B30" s="79" t="s">
        <v>637</v>
      </c>
      <c r="C30" s="78" t="s">
        <v>638</v>
      </c>
      <c r="D30" s="78" t="s">
        <v>639</v>
      </c>
      <c r="E30" s="80" t="s">
        <v>171</v>
      </c>
      <c r="F30" s="81" t="s">
        <v>640</v>
      </c>
      <c r="G30" s="82">
        <v>478100</v>
      </c>
      <c r="H30" s="83" t="s">
        <v>641</v>
      </c>
      <c r="I30" s="84">
        <v>565020</v>
      </c>
      <c r="J30" s="85" t="s">
        <v>642</v>
      </c>
      <c r="K30" s="80"/>
      <c r="L30" s="83"/>
      <c r="M30" s="83"/>
      <c r="N30" s="83"/>
    </row>
    <row r="31" ht="16.2" customHeight="1" spans="1:18">
      <c r="A31" s="49"/>
      <c r="B31" s="86"/>
      <c r="C31" s="49"/>
      <c r="D31" s="49"/>
      <c r="E31" s="87" t="s">
        <v>643</v>
      </c>
      <c r="F31" s="87" t="s">
        <v>644</v>
      </c>
      <c r="G31" s="87" t="s">
        <v>645</v>
      </c>
      <c r="H31" s="88" t="s">
        <v>646</v>
      </c>
      <c r="I31" s="88" t="s">
        <v>647</v>
      </c>
      <c r="J31" s="88" t="s">
        <v>648</v>
      </c>
      <c r="K31" s="88" t="s">
        <v>649</v>
      </c>
      <c r="L31" s="88" t="s">
        <v>650</v>
      </c>
      <c r="M31" s="78" t="s">
        <v>651</v>
      </c>
      <c r="N31" s="78" t="s">
        <v>536</v>
      </c>
    </row>
    <row r="32" ht="15.6" customHeight="1" spans="1:18">
      <c r="A32" s="89" t="s">
        <v>122</v>
      </c>
      <c r="B32" s="90">
        <v>6666110101</v>
      </c>
      <c r="C32" s="91" t="s">
        <v>186</v>
      </c>
      <c r="D32" s="92" t="s">
        <v>187</v>
      </c>
      <c r="E32" s="93">
        <v>364.298498773134</v>
      </c>
      <c r="F32" s="94">
        <v>0.761971342340796</v>
      </c>
      <c r="G32" s="87">
        <v>383.103182333333</v>
      </c>
      <c r="H32" s="88">
        <v>0.67803472856418</v>
      </c>
      <c r="I32" s="95"/>
      <c r="J32" s="95"/>
      <c r="K32" s="88"/>
      <c r="L32" s="88">
        <f t="shared" ref="L32:L95" si="1">H32-F32</f>
        <v>-0.083936613776616</v>
      </c>
      <c r="M32" s="96"/>
      <c r="N32" s="96"/>
    </row>
    <row r="33" ht="15.6" customHeight="1" spans="1:14">
      <c r="A33" s="97"/>
      <c r="B33" s="90">
        <v>6666110106</v>
      </c>
      <c r="C33" s="91" t="s">
        <v>188</v>
      </c>
      <c r="D33" s="92" t="s">
        <v>189</v>
      </c>
      <c r="E33" s="93">
        <v>0</v>
      </c>
      <c r="F33" s="94">
        <v>0</v>
      </c>
      <c r="G33" s="87">
        <v>0</v>
      </c>
      <c r="H33" s="88">
        <v>0</v>
      </c>
      <c r="I33" s="95"/>
      <c r="J33" s="95"/>
      <c r="K33" s="88"/>
      <c r="L33" s="88">
        <f t="shared" si="1"/>
        <v>0</v>
      </c>
      <c r="M33" s="98"/>
      <c r="N33" s="98"/>
    </row>
    <row r="34" ht="15.6" customHeight="1" spans="1:14">
      <c r="A34" s="97"/>
      <c r="B34" s="90">
        <v>6666110107</v>
      </c>
      <c r="C34" s="91" t="s">
        <v>190</v>
      </c>
      <c r="D34" s="92" t="s">
        <v>191</v>
      </c>
      <c r="E34" s="93">
        <v>2576.67936579903</v>
      </c>
      <c r="F34" s="94">
        <v>5.38941511357253</v>
      </c>
      <c r="G34" s="87">
        <v>2795.03284890579</v>
      </c>
      <c r="H34" s="88">
        <v>4.94678568706557</v>
      </c>
      <c r="I34" s="95"/>
      <c r="J34" s="95"/>
      <c r="K34" s="88"/>
      <c r="L34" s="88">
        <f t="shared" si="1"/>
        <v>-0.44262942650696</v>
      </c>
      <c r="M34" s="50"/>
      <c r="N34" s="50"/>
    </row>
    <row r="35" ht="15.6" customHeight="1" spans="1:14">
      <c r="A35" s="97"/>
      <c r="B35" s="90">
        <v>6666110110</v>
      </c>
      <c r="C35" s="91" t="s">
        <v>192</v>
      </c>
      <c r="D35" s="92" t="s">
        <v>193</v>
      </c>
      <c r="E35" s="93">
        <v>3385.45859129937</v>
      </c>
      <c r="F35" s="94">
        <v>7.08106795921223</v>
      </c>
      <c r="G35" s="87">
        <v>3606.35980409421</v>
      </c>
      <c r="H35" s="88">
        <v>6.38271176966162</v>
      </c>
      <c r="I35" s="95"/>
      <c r="J35" s="95"/>
      <c r="K35" s="88"/>
      <c r="L35" s="88">
        <f t="shared" si="1"/>
        <v>-0.698356189550609</v>
      </c>
      <c r="M35" s="50"/>
      <c r="N35" s="50"/>
    </row>
    <row r="36" ht="15.6" customHeight="1" spans="1:14">
      <c r="A36" s="97"/>
      <c r="B36" s="90">
        <v>6666110112</v>
      </c>
      <c r="C36" s="91" t="s">
        <v>194</v>
      </c>
      <c r="D36" s="92" t="s">
        <v>195</v>
      </c>
      <c r="E36" s="93">
        <v>116.108767871472</v>
      </c>
      <c r="F36" s="94">
        <v>0.242854565721547</v>
      </c>
      <c r="G36" s="87">
        <v>175.224786666667</v>
      </c>
      <c r="H36" s="88">
        <v>0.310121388033463</v>
      </c>
      <c r="I36" s="95"/>
      <c r="J36" s="95"/>
      <c r="K36" s="88"/>
      <c r="L36" s="88">
        <f t="shared" si="1"/>
        <v>0.067266822311916</v>
      </c>
      <c r="M36" s="96"/>
      <c r="N36" s="96"/>
    </row>
    <row r="37" ht="15.6" customHeight="1" spans="1:14">
      <c r="A37" s="97"/>
      <c r="B37" s="90">
        <v>6666110204</v>
      </c>
      <c r="C37" s="91" t="s">
        <v>196</v>
      </c>
      <c r="D37" s="92" t="s">
        <v>197</v>
      </c>
      <c r="E37" s="93">
        <v>2.83637163629499</v>
      </c>
      <c r="F37" s="94">
        <v>0.00593259074732271</v>
      </c>
      <c r="G37" s="87">
        <v>3.0302</v>
      </c>
      <c r="H37" s="88">
        <v>0.00536299600014159</v>
      </c>
      <c r="I37" s="95"/>
      <c r="J37" s="95"/>
      <c r="K37" s="88"/>
      <c r="L37" s="88">
        <f t="shared" si="1"/>
        <v>-0.00056959474718112</v>
      </c>
      <c r="M37" s="98"/>
      <c r="N37" s="98"/>
    </row>
    <row r="38" ht="15.6" customHeight="1" spans="1:14">
      <c r="A38" s="97"/>
      <c r="B38" s="90">
        <v>6666110207</v>
      </c>
      <c r="C38" s="91" t="s">
        <v>198</v>
      </c>
      <c r="D38" s="92" t="s">
        <v>199</v>
      </c>
      <c r="E38" s="93">
        <v>60.9715589458831</v>
      </c>
      <c r="F38" s="94">
        <v>0.127528882965662</v>
      </c>
      <c r="G38" s="87">
        <v>41.219178</v>
      </c>
      <c r="H38" s="88">
        <v>0.0729517149835404</v>
      </c>
      <c r="I38" s="99"/>
      <c r="J38" s="95"/>
      <c r="K38" s="88"/>
      <c r="L38" s="88">
        <f t="shared" si="1"/>
        <v>-0.0545771679821216</v>
      </c>
      <c r="M38" s="96"/>
      <c r="N38" s="96"/>
    </row>
    <row r="39" ht="15.6" customHeight="1" spans="1:14">
      <c r="A39" s="97"/>
      <c r="B39" s="90">
        <v>6666110506</v>
      </c>
      <c r="C39" s="91" t="s">
        <v>200</v>
      </c>
      <c r="D39" s="92" t="s">
        <v>201</v>
      </c>
      <c r="E39" s="93">
        <v>7.5633707716324</v>
      </c>
      <c r="F39" s="94">
        <v>0.0158196418565831</v>
      </c>
      <c r="G39" s="87">
        <v>0</v>
      </c>
      <c r="H39" s="88">
        <v>0</v>
      </c>
      <c r="I39" s="95"/>
      <c r="J39" s="95"/>
      <c r="K39" s="88"/>
      <c r="L39" s="88">
        <f t="shared" si="1"/>
        <v>-0.0158196418565831</v>
      </c>
      <c r="M39" s="98"/>
      <c r="N39" s="98"/>
    </row>
    <row r="40" ht="15.6" customHeight="1" spans="1:14">
      <c r="A40" s="97"/>
      <c r="B40" s="90" t="s">
        <v>652</v>
      </c>
      <c r="C40" s="91" t="s">
        <v>202</v>
      </c>
      <c r="D40" s="92" t="s">
        <v>203</v>
      </c>
      <c r="E40" s="100"/>
      <c r="F40" s="94">
        <v>0</v>
      </c>
      <c r="G40" s="87">
        <v>0</v>
      </c>
      <c r="H40" s="88">
        <v>0</v>
      </c>
      <c r="I40" s="95"/>
      <c r="J40" s="95"/>
      <c r="K40" s="88"/>
      <c r="L40" s="88">
        <f t="shared" si="1"/>
        <v>0</v>
      </c>
      <c r="M40" s="98"/>
      <c r="N40" s="98"/>
    </row>
    <row r="41" ht="16.2" customHeight="1" spans="1:14">
      <c r="A41" s="49"/>
      <c r="B41" s="90" t="s">
        <v>204</v>
      </c>
      <c r="C41" s="101" t="s">
        <v>205</v>
      </c>
      <c r="D41" s="102" t="s">
        <v>206</v>
      </c>
      <c r="E41" s="103">
        <v>6513.91652509681</v>
      </c>
      <c r="F41" s="94">
        <v>13.6245900964167</v>
      </c>
      <c r="G41" s="103">
        <v>7003.97</v>
      </c>
      <c r="H41" s="104">
        <v>12.3959682843085</v>
      </c>
      <c r="I41" s="105"/>
      <c r="J41" s="105"/>
      <c r="K41" s="88"/>
      <c r="L41" s="88">
        <f t="shared" si="1"/>
        <v>-1.2286218121082</v>
      </c>
      <c r="M41" s="98"/>
      <c r="N41" s="50"/>
    </row>
    <row r="42" ht="15.6" customHeight="1" spans="1:14">
      <c r="A42" s="89" t="s">
        <v>144</v>
      </c>
      <c r="B42" s="90">
        <v>5001010205</v>
      </c>
      <c r="C42" s="91" t="s">
        <v>207</v>
      </c>
      <c r="D42" s="92" t="s">
        <v>208</v>
      </c>
      <c r="E42" s="100">
        <v>82.58064</v>
      </c>
      <c r="F42" s="94">
        <v>0.172726709893328</v>
      </c>
      <c r="G42" s="87">
        <v>110.381669927713</v>
      </c>
      <c r="H42" s="88">
        <v>0.195358872124373</v>
      </c>
      <c r="I42" s="95"/>
      <c r="J42" s="95"/>
      <c r="K42" s="88"/>
      <c r="L42" s="88">
        <f t="shared" si="1"/>
        <v>0.022632162231045</v>
      </c>
      <c r="M42" s="98"/>
      <c r="N42" s="98"/>
    </row>
    <row r="43" ht="62.1" customHeight="1" spans="1:14">
      <c r="A43" s="97"/>
      <c r="B43" s="90">
        <v>6666010380</v>
      </c>
      <c r="C43" s="91" t="s">
        <v>209</v>
      </c>
      <c r="D43" s="92" t="s">
        <v>210</v>
      </c>
      <c r="E43" s="100">
        <v>6.35019</v>
      </c>
      <c r="F43" s="94">
        <v>0.0132821376281113</v>
      </c>
      <c r="G43" s="87">
        <v>-287.172619841871</v>
      </c>
      <c r="H43" s="88">
        <v>-0.508252132388006</v>
      </c>
      <c r="I43" s="95"/>
      <c r="J43" s="95"/>
      <c r="K43" s="88"/>
      <c r="L43" s="88">
        <f t="shared" si="1"/>
        <v>-0.521534270016117</v>
      </c>
      <c r="M43" s="98"/>
      <c r="N43" s="106" t="s">
        <v>653</v>
      </c>
    </row>
    <row r="44" ht="96" customHeight="1" spans="1:14">
      <c r="A44" s="97"/>
      <c r="B44" s="90">
        <v>6666010019</v>
      </c>
      <c r="C44" s="91" t="s">
        <v>211</v>
      </c>
      <c r="D44" s="92"/>
      <c r="E44" s="100">
        <v>659.07762</v>
      </c>
      <c r="F44" s="94">
        <v>1.37853507634386</v>
      </c>
      <c r="G44" s="87">
        <v>1145.20982550002</v>
      </c>
      <c r="H44" s="88">
        <v>2.02684829829036</v>
      </c>
      <c r="I44" s="95"/>
      <c r="J44" s="95"/>
      <c r="K44" s="88"/>
      <c r="L44" s="88">
        <f t="shared" si="1"/>
        <v>0.6483132219465</v>
      </c>
      <c r="M44" s="50"/>
      <c r="N44" s="106" t="s">
        <v>654</v>
      </c>
    </row>
    <row r="45" ht="26.1" customHeight="1" spans="1:14">
      <c r="A45" s="97"/>
      <c r="B45" s="90">
        <v>6666010183</v>
      </c>
      <c r="C45" s="91" t="s">
        <v>213</v>
      </c>
      <c r="D45" s="92" t="s">
        <v>214</v>
      </c>
      <c r="E45" s="100">
        <v>317.14723</v>
      </c>
      <c r="F45" s="94">
        <v>0.663349152896883</v>
      </c>
      <c r="G45" s="87">
        <v>0</v>
      </c>
      <c r="H45" s="88">
        <v>0</v>
      </c>
      <c r="I45" s="95"/>
      <c r="J45" s="95"/>
      <c r="K45" s="88"/>
      <c r="L45" s="88">
        <f t="shared" si="1"/>
        <v>-0.663349152896883</v>
      </c>
      <c r="M45" s="98"/>
      <c r="N45" s="107"/>
    </row>
    <row r="46" ht="15.6" customHeight="1" spans="1:14">
      <c r="A46" s="97"/>
      <c r="B46" s="90">
        <v>6666010229</v>
      </c>
      <c r="C46" s="91" t="s">
        <v>215</v>
      </c>
      <c r="D46" s="92" t="s">
        <v>216</v>
      </c>
      <c r="E46" s="108">
        <v>108.11015</v>
      </c>
      <c r="F46" s="94">
        <v>0.226124555532315</v>
      </c>
      <c r="G46" s="109">
        <v>101.51214499312</v>
      </c>
      <c r="H46" s="88">
        <v>0.179661153575307</v>
      </c>
      <c r="I46" s="95"/>
      <c r="J46" s="95"/>
      <c r="K46" s="88"/>
      <c r="L46" s="88">
        <f t="shared" si="1"/>
        <v>-0.046463401957008</v>
      </c>
      <c r="M46" s="98"/>
      <c r="N46" s="107"/>
    </row>
    <row r="47" ht="33.9" customHeight="1" spans="1:14">
      <c r="A47" s="97"/>
      <c r="B47" s="90">
        <v>6666010188</v>
      </c>
      <c r="C47" s="91" t="s">
        <v>217</v>
      </c>
      <c r="D47" s="92" t="s">
        <v>218</v>
      </c>
      <c r="E47" s="110">
        <v>4063.17884</v>
      </c>
      <c r="F47" s="94">
        <v>8.49859619326501</v>
      </c>
      <c r="G47" s="109">
        <v>5007.43290300111</v>
      </c>
      <c r="H47" s="88">
        <v>8.86239938940411</v>
      </c>
      <c r="I47" s="95"/>
      <c r="J47" s="95"/>
      <c r="K47" s="88"/>
      <c r="L47" s="88">
        <f t="shared" si="1"/>
        <v>0.3638031961391</v>
      </c>
      <c r="M47" s="111"/>
      <c r="N47" s="107"/>
    </row>
    <row r="48" ht="15.6" customHeight="1" spans="1:14">
      <c r="A48" s="97"/>
      <c r="B48" s="90">
        <v>5102040406</v>
      </c>
      <c r="C48" s="91" t="s">
        <v>220</v>
      </c>
      <c r="D48" s="92" t="s">
        <v>221</v>
      </c>
      <c r="E48" s="100">
        <v>0</v>
      </c>
      <c r="F48" s="94">
        <v>0</v>
      </c>
      <c r="G48" s="87">
        <v>0</v>
      </c>
      <c r="H48" s="88">
        <v>0</v>
      </c>
      <c r="I48" s="95"/>
      <c r="J48" s="95"/>
      <c r="K48" s="88"/>
      <c r="L48" s="88">
        <f t="shared" si="1"/>
        <v>0</v>
      </c>
      <c r="M48" s="98"/>
      <c r="N48" s="107"/>
    </row>
    <row r="49" ht="15.6" customHeight="1" spans="1:14">
      <c r="A49" s="97"/>
      <c r="B49" s="90">
        <v>6666010115</v>
      </c>
      <c r="C49" s="91" t="s">
        <v>222</v>
      </c>
      <c r="D49" s="92" t="s">
        <v>223</v>
      </c>
      <c r="E49" s="100">
        <v>-55.43767</v>
      </c>
      <c r="F49" s="94">
        <v>-0.115954130934951</v>
      </c>
      <c r="G49" s="87">
        <v>0</v>
      </c>
      <c r="H49" s="88">
        <v>0</v>
      </c>
      <c r="I49" s="95"/>
      <c r="J49" s="95"/>
      <c r="K49" s="88"/>
      <c r="L49" s="88">
        <f t="shared" si="1"/>
        <v>0.115954130934951</v>
      </c>
      <c r="M49" s="98"/>
      <c r="N49" s="107"/>
    </row>
    <row r="50" ht="16.2" customHeight="1" spans="1:14">
      <c r="A50" s="49"/>
      <c r="B50" s="90" t="s">
        <v>224</v>
      </c>
      <c r="C50" s="101" t="s">
        <v>225</v>
      </c>
      <c r="D50" s="102" t="s">
        <v>226</v>
      </c>
      <c r="E50" s="103">
        <v>5181.007</v>
      </c>
      <c r="F50" s="94">
        <v>10.8366596946246</v>
      </c>
      <c r="G50" s="103">
        <v>6077.3639235801</v>
      </c>
      <c r="H50" s="104">
        <v>10.7560155810062</v>
      </c>
      <c r="I50" s="105"/>
      <c r="J50" s="105"/>
      <c r="K50" s="88"/>
      <c r="L50" s="88">
        <f t="shared" si="1"/>
        <v>-0.0806441136184013</v>
      </c>
      <c r="M50" s="98"/>
      <c r="N50" s="107"/>
    </row>
    <row r="51" ht="15.6" customHeight="1" spans="1:14">
      <c r="A51" s="89" t="s">
        <v>159</v>
      </c>
      <c r="B51" s="90">
        <v>8701530201</v>
      </c>
      <c r="C51" s="91" t="s">
        <v>227</v>
      </c>
      <c r="D51" s="92" t="s">
        <v>228</v>
      </c>
      <c r="E51" s="100">
        <v>0</v>
      </c>
      <c r="F51" s="94">
        <v>0</v>
      </c>
      <c r="G51" s="87">
        <v>0</v>
      </c>
      <c r="H51" s="88">
        <v>0</v>
      </c>
      <c r="I51" s="95"/>
      <c r="J51" s="95"/>
      <c r="K51" s="88"/>
      <c r="L51" s="88">
        <f t="shared" si="1"/>
        <v>0</v>
      </c>
      <c r="M51" s="98"/>
      <c r="N51" s="107"/>
    </row>
    <row r="52" ht="15.6" customHeight="1" spans="1:14">
      <c r="A52" s="97"/>
      <c r="B52" s="90">
        <v>6666050309</v>
      </c>
      <c r="C52" s="91" t="s">
        <v>229</v>
      </c>
      <c r="D52" s="92" t="s">
        <v>230</v>
      </c>
      <c r="E52" s="100">
        <v>124.32366</v>
      </c>
      <c r="F52" s="94">
        <v>0.260036937879105</v>
      </c>
      <c r="G52" s="87">
        <v>248.616336311927</v>
      </c>
      <c r="H52" s="88">
        <v>0.440013338133034</v>
      </c>
      <c r="I52" s="95"/>
      <c r="J52" s="95"/>
      <c r="K52" s="88"/>
      <c r="L52" s="88">
        <f t="shared" si="1"/>
        <v>0.179976400253929</v>
      </c>
      <c r="M52" s="98"/>
      <c r="N52" s="107"/>
    </row>
    <row r="53" ht="78" customHeight="1" spans="1:14">
      <c r="A53" s="97"/>
      <c r="B53" s="90">
        <v>6666050308</v>
      </c>
      <c r="C53" s="91" t="s">
        <v>232</v>
      </c>
      <c r="D53" s="92" t="s">
        <v>233</v>
      </c>
      <c r="E53" s="100">
        <v>145.2031</v>
      </c>
      <c r="F53" s="94">
        <v>0.303708638360176</v>
      </c>
      <c r="G53" s="87">
        <v>0</v>
      </c>
      <c r="H53" s="88">
        <v>0</v>
      </c>
      <c r="I53" s="95"/>
      <c r="J53" s="95"/>
      <c r="K53" s="88"/>
      <c r="L53" s="88">
        <f t="shared" si="1"/>
        <v>-0.303708638360176</v>
      </c>
      <c r="M53" s="98"/>
      <c r="N53" s="112" t="s">
        <v>655</v>
      </c>
    </row>
    <row r="54" ht="15.6" customHeight="1" spans="1:14">
      <c r="A54" s="97"/>
      <c r="B54" s="90">
        <v>6666050306</v>
      </c>
      <c r="C54" s="91" t="s">
        <v>234</v>
      </c>
      <c r="D54" s="92" t="s">
        <v>235</v>
      </c>
      <c r="E54" s="100">
        <v>2.86061</v>
      </c>
      <c r="F54" s="94">
        <v>0.00598328801505961</v>
      </c>
      <c r="G54" s="87">
        <v>0</v>
      </c>
      <c r="H54" s="88">
        <v>0</v>
      </c>
      <c r="I54" s="95"/>
      <c r="J54" s="95"/>
      <c r="K54" s="88"/>
      <c r="L54" s="88">
        <f t="shared" si="1"/>
        <v>-0.00598328801505961</v>
      </c>
      <c r="M54" s="98"/>
      <c r="N54" s="107"/>
    </row>
    <row r="55" ht="16.2" customHeight="1" spans="1:14">
      <c r="A55" s="49"/>
      <c r="B55" s="90" t="s">
        <v>224</v>
      </c>
      <c r="C55" s="101" t="s">
        <v>236</v>
      </c>
      <c r="D55" s="102" t="s">
        <v>237</v>
      </c>
      <c r="E55" s="103">
        <v>272.38737</v>
      </c>
      <c r="F55" s="94">
        <v>0.56972886425434</v>
      </c>
      <c r="G55" s="103">
        <v>248.616336311927</v>
      </c>
      <c r="H55" s="104">
        <v>0.440013338133034</v>
      </c>
      <c r="I55" s="105"/>
      <c r="J55" s="105"/>
      <c r="K55" s="88"/>
      <c r="L55" s="88">
        <f t="shared" si="1"/>
        <v>-0.129715526121306</v>
      </c>
      <c r="M55" s="98"/>
      <c r="N55" s="107"/>
    </row>
    <row r="56" ht="15.6" customHeight="1" spans="1:14">
      <c r="A56" s="89" t="s">
        <v>238</v>
      </c>
      <c r="B56" s="90">
        <v>5102010151</v>
      </c>
      <c r="C56" s="91" t="s">
        <v>239</v>
      </c>
      <c r="D56" s="92" t="s">
        <v>240</v>
      </c>
      <c r="E56" s="100">
        <v>0</v>
      </c>
      <c r="F56" s="94">
        <v>0</v>
      </c>
      <c r="G56" s="87">
        <v>0</v>
      </c>
      <c r="H56" s="88">
        <v>0</v>
      </c>
      <c r="I56" s="95"/>
      <c r="J56" s="95"/>
      <c r="K56" s="88"/>
      <c r="L56" s="88">
        <f t="shared" si="1"/>
        <v>0</v>
      </c>
      <c r="M56" s="98"/>
      <c r="N56" s="107"/>
    </row>
    <row r="57" ht="15.6" customHeight="1" spans="1:14">
      <c r="A57" s="97"/>
      <c r="B57" s="90">
        <v>5001010200</v>
      </c>
      <c r="C57" s="91" t="s">
        <v>241</v>
      </c>
      <c r="D57" s="92" t="s">
        <v>242</v>
      </c>
      <c r="E57" s="100">
        <v>0.22851</v>
      </c>
      <c r="F57" s="94">
        <v>0.000477954402844593</v>
      </c>
      <c r="G57" s="87">
        <v>0</v>
      </c>
      <c r="H57" s="88">
        <v>0</v>
      </c>
      <c r="I57" s="95"/>
      <c r="J57" s="95"/>
      <c r="K57" s="88"/>
      <c r="L57" s="88">
        <f t="shared" si="1"/>
        <v>-0.000477954402844593</v>
      </c>
      <c r="M57" s="98"/>
      <c r="N57" s="107"/>
    </row>
    <row r="58" ht="15.6" customHeight="1" spans="1:14">
      <c r="A58" s="97"/>
      <c r="B58" s="90">
        <v>5001010201</v>
      </c>
      <c r="C58" s="91" t="s">
        <v>243</v>
      </c>
      <c r="D58" s="92" t="s">
        <v>244</v>
      </c>
      <c r="E58" s="100">
        <v>0.18324</v>
      </c>
      <c r="F58" s="94">
        <v>0.000383267098933277</v>
      </c>
      <c r="G58" s="87">
        <v>0</v>
      </c>
      <c r="H58" s="88">
        <v>0</v>
      </c>
      <c r="I58" s="95"/>
      <c r="J58" s="95"/>
      <c r="K58" s="88"/>
      <c r="L58" s="88">
        <f t="shared" si="1"/>
        <v>-0.000383267098933277</v>
      </c>
      <c r="M58" s="98"/>
      <c r="N58" s="107"/>
    </row>
    <row r="59" ht="15.6" customHeight="1" spans="1:14">
      <c r="A59" s="97"/>
      <c r="B59" s="90">
        <v>5207000011</v>
      </c>
      <c r="C59" s="91" t="s">
        <v>245</v>
      </c>
      <c r="D59" s="92" t="s">
        <v>246</v>
      </c>
      <c r="E59" s="100">
        <v>0</v>
      </c>
      <c r="F59" s="94">
        <v>0</v>
      </c>
      <c r="G59" s="87">
        <v>0</v>
      </c>
      <c r="H59" s="88">
        <v>0</v>
      </c>
      <c r="I59" s="95"/>
      <c r="J59" s="95"/>
      <c r="K59" s="88"/>
      <c r="L59" s="88">
        <f t="shared" si="1"/>
        <v>0</v>
      </c>
      <c r="M59" s="98"/>
      <c r="N59" s="107"/>
    </row>
    <row r="60" ht="15.6" customHeight="1" spans="1:14">
      <c r="A60" s="97"/>
      <c r="B60" s="90">
        <v>5207000012</v>
      </c>
      <c r="C60" s="91" t="s">
        <v>247</v>
      </c>
      <c r="D60" s="92" t="s">
        <v>248</v>
      </c>
      <c r="E60" s="100">
        <v>0</v>
      </c>
      <c r="F60" s="94">
        <v>0</v>
      </c>
      <c r="G60" s="87">
        <v>0</v>
      </c>
      <c r="H60" s="88">
        <v>0</v>
      </c>
      <c r="I60" s="95"/>
      <c r="J60" s="95"/>
      <c r="K60" s="88"/>
      <c r="L60" s="88">
        <f t="shared" si="1"/>
        <v>0</v>
      </c>
      <c r="M60" s="98"/>
      <c r="N60" s="107"/>
    </row>
    <row r="61" ht="15.6" customHeight="1" spans="1:14">
      <c r="A61" s="97"/>
      <c r="B61" s="90">
        <v>5207000022</v>
      </c>
      <c r="C61" s="91" t="s">
        <v>249</v>
      </c>
      <c r="D61" s="92" t="s">
        <v>250</v>
      </c>
      <c r="E61" s="100">
        <v>0</v>
      </c>
      <c r="F61" s="94">
        <v>0</v>
      </c>
      <c r="G61" s="87">
        <v>0</v>
      </c>
      <c r="H61" s="88">
        <v>0</v>
      </c>
      <c r="I61" s="95"/>
      <c r="J61" s="95"/>
      <c r="K61" s="88"/>
      <c r="L61" s="88">
        <f t="shared" si="1"/>
        <v>0</v>
      </c>
      <c r="M61" s="98"/>
      <c r="N61" s="107"/>
    </row>
    <row r="62" ht="15.6" customHeight="1" spans="1:14">
      <c r="A62" s="97"/>
      <c r="B62" s="90">
        <v>5301060000</v>
      </c>
      <c r="C62" s="91" t="s">
        <v>251</v>
      </c>
      <c r="D62" s="92" t="s">
        <v>252</v>
      </c>
      <c r="E62" s="100">
        <v>0</v>
      </c>
      <c r="F62" s="94">
        <v>0</v>
      </c>
      <c r="G62" s="87">
        <v>0</v>
      </c>
      <c r="H62" s="88">
        <v>0</v>
      </c>
      <c r="I62" s="95"/>
      <c r="J62" s="95"/>
      <c r="K62" s="88"/>
      <c r="L62" s="88">
        <f t="shared" si="1"/>
        <v>0</v>
      </c>
      <c r="M62" s="98"/>
      <c r="N62" s="107"/>
    </row>
    <row r="63" ht="15.6" customHeight="1" spans="1:14">
      <c r="A63" s="97"/>
      <c r="B63" s="90">
        <v>5301999999</v>
      </c>
      <c r="C63" s="91" t="s">
        <v>253</v>
      </c>
      <c r="D63" s="92" t="s">
        <v>254</v>
      </c>
      <c r="E63" s="100">
        <v>-0.06594</v>
      </c>
      <c r="F63" s="94">
        <v>-0.00013792093704246</v>
      </c>
      <c r="G63" s="87">
        <v>0</v>
      </c>
      <c r="H63" s="88">
        <v>0</v>
      </c>
      <c r="I63" s="95"/>
      <c r="J63" s="95"/>
      <c r="K63" s="88"/>
      <c r="L63" s="88">
        <f t="shared" si="1"/>
        <v>0.00013792093704246</v>
      </c>
      <c r="M63" s="98"/>
      <c r="N63" s="107"/>
    </row>
    <row r="64" ht="15.6" customHeight="1" spans="1:14">
      <c r="A64" s="97"/>
      <c r="B64" s="90">
        <v>5405030000</v>
      </c>
      <c r="C64" s="91" t="s">
        <v>255</v>
      </c>
      <c r="D64" s="92" t="s">
        <v>256</v>
      </c>
      <c r="E64" s="100">
        <v>1.47277</v>
      </c>
      <c r="F64" s="94">
        <v>0.0030804643380046</v>
      </c>
      <c r="G64" s="87">
        <v>0</v>
      </c>
      <c r="H64" s="88">
        <v>0</v>
      </c>
      <c r="I64" s="95"/>
      <c r="J64" s="95"/>
      <c r="K64" s="88"/>
      <c r="L64" s="88">
        <f t="shared" si="1"/>
        <v>-0.0030804643380046</v>
      </c>
      <c r="M64" s="98"/>
      <c r="N64" s="107"/>
    </row>
    <row r="65" ht="15.6" customHeight="1" spans="1:14">
      <c r="A65" s="97"/>
      <c r="B65" s="90">
        <v>5601050000</v>
      </c>
      <c r="C65" s="91" t="s">
        <v>257</v>
      </c>
      <c r="D65" s="92" t="s">
        <v>258</v>
      </c>
      <c r="E65" s="100">
        <v>0.06526</v>
      </c>
      <c r="F65" s="94">
        <v>0.000136498640451788</v>
      </c>
      <c r="G65" s="87">
        <v>0</v>
      </c>
      <c r="H65" s="88">
        <v>0</v>
      </c>
      <c r="I65" s="95"/>
      <c r="J65" s="95"/>
      <c r="K65" s="88"/>
      <c r="L65" s="88">
        <f t="shared" si="1"/>
        <v>-0.000136498640451788</v>
      </c>
      <c r="M65" s="98"/>
      <c r="N65" s="107"/>
    </row>
    <row r="66" ht="15.6" customHeight="1" spans="1:14">
      <c r="A66" s="97"/>
      <c r="B66" s="90">
        <v>5601050100</v>
      </c>
      <c r="C66" s="91" t="s">
        <v>259</v>
      </c>
      <c r="D66" s="92" t="s">
        <v>260</v>
      </c>
      <c r="E66" s="100">
        <v>0.05161</v>
      </c>
      <c r="F66" s="94">
        <v>0.000107948128006693</v>
      </c>
      <c r="G66" s="87">
        <v>0</v>
      </c>
      <c r="H66" s="88">
        <v>0</v>
      </c>
      <c r="I66" s="95"/>
      <c r="J66" s="95"/>
      <c r="K66" s="88"/>
      <c r="L66" s="88">
        <f t="shared" si="1"/>
        <v>-0.000107948128006693</v>
      </c>
      <c r="M66" s="98"/>
      <c r="N66" s="107"/>
    </row>
    <row r="67" ht="15.6" customHeight="1" spans="1:14">
      <c r="A67" s="97"/>
      <c r="B67" s="90">
        <v>5102040893</v>
      </c>
      <c r="C67" s="91" t="s">
        <v>261</v>
      </c>
      <c r="D67" s="92" t="s">
        <v>262</v>
      </c>
      <c r="E67" s="100">
        <v>0</v>
      </c>
      <c r="F67" s="94">
        <v>0</v>
      </c>
      <c r="G67" s="87">
        <v>0</v>
      </c>
      <c r="H67" s="88">
        <v>0</v>
      </c>
      <c r="I67" s="95"/>
      <c r="J67" s="95"/>
      <c r="K67" s="88"/>
      <c r="L67" s="88">
        <f t="shared" si="1"/>
        <v>0</v>
      </c>
      <c r="M67" s="98"/>
      <c r="N67" s="107"/>
    </row>
    <row r="68" ht="15.6" customHeight="1" spans="1:14">
      <c r="A68" s="97"/>
      <c r="B68" s="90">
        <v>5801000041</v>
      </c>
      <c r="C68" s="91" t="s">
        <v>263</v>
      </c>
      <c r="D68" s="92" t="s">
        <v>264</v>
      </c>
      <c r="E68" s="100">
        <v>0</v>
      </c>
      <c r="F68" s="94">
        <v>0</v>
      </c>
      <c r="G68" s="87">
        <v>0</v>
      </c>
      <c r="H68" s="88">
        <v>0</v>
      </c>
      <c r="I68" s="95"/>
      <c r="J68" s="95"/>
      <c r="K68" s="88"/>
      <c r="L68" s="88">
        <f t="shared" si="1"/>
        <v>0</v>
      </c>
      <c r="M68" s="98"/>
      <c r="N68" s="107"/>
    </row>
    <row r="69" ht="15.6" customHeight="1" spans="1:14">
      <c r="A69" s="97"/>
      <c r="B69" s="90">
        <v>6666010322</v>
      </c>
      <c r="C69" s="91" t="s">
        <v>265</v>
      </c>
      <c r="D69" s="92" t="s">
        <v>266</v>
      </c>
      <c r="E69" s="100">
        <v>16.08902</v>
      </c>
      <c r="F69" s="94">
        <v>0.0336519974900648</v>
      </c>
      <c r="G69" s="87">
        <v>22.4521322025001</v>
      </c>
      <c r="H69" s="88">
        <v>0.0397368804688331</v>
      </c>
      <c r="I69" s="95"/>
      <c r="J69" s="95"/>
      <c r="K69" s="88"/>
      <c r="L69" s="88">
        <f t="shared" si="1"/>
        <v>0.0060848829787683</v>
      </c>
      <c r="M69" s="98"/>
      <c r="N69" s="107"/>
    </row>
    <row r="70" ht="62.4" customHeight="1" spans="1:14">
      <c r="A70" s="97"/>
      <c r="B70" s="90">
        <v>6666020101</v>
      </c>
      <c r="C70" s="91" t="s">
        <v>267</v>
      </c>
      <c r="D70" s="92" t="s">
        <v>268</v>
      </c>
      <c r="E70" s="100">
        <v>-7.82509</v>
      </c>
      <c r="F70" s="94">
        <v>-0.0163670571010249</v>
      </c>
      <c r="G70" s="87">
        <v>52.1104091470782</v>
      </c>
      <c r="H70" s="88">
        <v>0.0922275479577328</v>
      </c>
      <c r="I70" s="95"/>
      <c r="J70" s="95"/>
      <c r="K70" s="88"/>
      <c r="L70" s="88">
        <f t="shared" si="1"/>
        <v>0.108594605058758</v>
      </c>
      <c r="M70" s="98"/>
      <c r="N70" s="113" t="s">
        <v>656</v>
      </c>
    </row>
    <row r="71" ht="15.6" customHeight="1" spans="1:14">
      <c r="A71" s="97"/>
      <c r="B71" s="90">
        <v>6666020201</v>
      </c>
      <c r="C71" s="91" t="s">
        <v>269</v>
      </c>
      <c r="D71" s="92" t="s">
        <v>270</v>
      </c>
      <c r="E71" s="100">
        <v>9.49769</v>
      </c>
      <c r="F71" s="94">
        <v>0.0198654883915499</v>
      </c>
      <c r="G71" s="87">
        <v>28.3071385414335</v>
      </c>
      <c r="H71" s="88">
        <v>0.0500993567332723</v>
      </c>
      <c r="I71" s="95"/>
      <c r="J71" s="95"/>
      <c r="K71" s="88"/>
      <c r="L71" s="88">
        <f t="shared" si="1"/>
        <v>0.0302338683417224</v>
      </c>
      <c r="M71" s="98"/>
      <c r="N71" s="114" t="s">
        <v>657</v>
      </c>
    </row>
    <row r="72" ht="15.6" customHeight="1" spans="1:14">
      <c r="A72" s="97"/>
      <c r="B72" s="90">
        <v>6666020202</v>
      </c>
      <c r="C72" s="91" t="s">
        <v>271</v>
      </c>
      <c r="D72" s="92" t="s">
        <v>272</v>
      </c>
      <c r="E72" s="100">
        <v>1.38056</v>
      </c>
      <c r="F72" s="94">
        <v>0.00288759673708429</v>
      </c>
      <c r="G72" s="87">
        <v>0</v>
      </c>
      <c r="H72" s="88">
        <v>0</v>
      </c>
      <c r="I72" s="95"/>
      <c r="J72" s="95"/>
      <c r="K72" s="88"/>
      <c r="L72" s="88">
        <f t="shared" si="1"/>
        <v>-0.00288759673708429</v>
      </c>
      <c r="M72" s="98"/>
      <c r="N72" s="107"/>
    </row>
    <row r="73" ht="15.6" customHeight="1" spans="1:14">
      <c r="A73" s="97"/>
      <c r="B73" s="90">
        <v>6666020204</v>
      </c>
      <c r="C73" s="91" t="s">
        <v>273</v>
      </c>
      <c r="D73" s="92" t="s">
        <v>274</v>
      </c>
      <c r="E73" s="100">
        <v>4.52682</v>
      </c>
      <c r="F73" s="94">
        <v>0.00946835390085756</v>
      </c>
      <c r="G73" s="87">
        <v>0</v>
      </c>
      <c r="H73" s="88">
        <v>0</v>
      </c>
      <c r="I73" s="95"/>
      <c r="J73" s="95"/>
      <c r="K73" s="88"/>
      <c r="L73" s="88">
        <f t="shared" si="1"/>
        <v>-0.00946835390085756</v>
      </c>
      <c r="M73" s="98"/>
      <c r="N73" s="107"/>
    </row>
    <row r="74" ht="15.6" customHeight="1" spans="1:14">
      <c r="A74" s="97"/>
      <c r="B74" s="90">
        <v>6666020205</v>
      </c>
      <c r="C74" s="91" t="s">
        <v>275</v>
      </c>
      <c r="D74" s="92" t="s">
        <v>276</v>
      </c>
      <c r="E74" s="100">
        <v>-0.18314</v>
      </c>
      <c r="F74" s="94">
        <v>-0.000383057937669943</v>
      </c>
      <c r="G74" s="87">
        <v>0</v>
      </c>
      <c r="H74" s="88">
        <v>0</v>
      </c>
      <c r="I74" s="95"/>
      <c r="J74" s="95"/>
      <c r="K74" s="88"/>
      <c r="L74" s="88">
        <f t="shared" si="1"/>
        <v>0.000383057937669943</v>
      </c>
      <c r="M74" s="98"/>
      <c r="N74" s="107"/>
    </row>
    <row r="75" ht="15.6" customHeight="1" spans="1:14">
      <c r="A75" s="97"/>
      <c r="B75" s="90">
        <v>6666020301</v>
      </c>
      <c r="C75" s="91" t="s">
        <v>277</v>
      </c>
      <c r="D75" s="92" t="s">
        <v>278</v>
      </c>
      <c r="E75" s="100">
        <v>4.75334</v>
      </c>
      <c r="F75" s="94">
        <v>0.00994214599456181</v>
      </c>
      <c r="G75" s="87">
        <v>4.19587768840606</v>
      </c>
      <c r="H75" s="88">
        <v>0.00742606932215861</v>
      </c>
      <c r="I75" s="95"/>
      <c r="J75" s="95"/>
      <c r="K75" s="88"/>
      <c r="L75" s="88">
        <f t="shared" si="1"/>
        <v>-0.0025160766724032</v>
      </c>
      <c r="M75" s="98"/>
      <c r="N75" s="107"/>
    </row>
    <row r="76" ht="15.6" customHeight="1" spans="1:14">
      <c r="A76" s="97"/>
      <c r="B76" s="90">
        <v>6666020302</v>
      </c>
      <c r="C76" s="91" t="s">
        <v>279</v>
      </c>
      <c r="D76" s="92" t="s">
        <v>280</v>
      </c>
      <c r="E76" s="100">
        <v>0</v>
      </c>
      <c r="F76" s="94">
        <v>0</v>
      </c>
      <c r="G76" s="87">
        <v>0.478509496167952</v>
      </c>
      <c r="H76" s="88">
        <v>0.000846889483855354</v>
      </c>
      <c r="I76" s="95"/>
      <c r="J76" s="95"/>
      <c r="K76" s="88"/>
      <c r="L76" s="88">
        <f t="shared" si="1"/>
        <v>0.000846889483855354</v>
      </c>
      <c r="M76" s="98"/>
      <c r="N76" s="107"/>
    </row>
    <row r="77" ht="15.6" customHeight="1" spans="1:14">
      <c r="A77" s="97"/>
      <c r="B77" s="90" t="s">
        <v>281</v>
      </c>
      <c r="C77" s="91" t="s">
        <v>282</v>
      </c>
      <c r="D77" s="92" t="s">
        <v>283</v>
      </c>
      <c r="E77" s="88"/>
      <c r="F77" s="94">
        <v>0</v>
      </c>
      <c r="G77" s="87">
        <v>0</v>
      </c>
      <c r="H77" s="88">
        <v>0</v>
      </c>
      <c r="I77" s="95"/>
      <c r="J77" s="95"/>
      <c r="K77" s="88"/>
      <c r="L77" s="88">
        <f t="shared" si="1"/>
        <v>0</v>
      </c>
      <c r="M77" s="98"/>
      <c r="N77" s="107"/>
    </row>
    <row r="78" ht="15.6" customHeight="1" spans="1:14">
      <c r="A78" s="97"/>
      <c r="B78" s="90">
        <v>6666020405</v>
      </c>
      <c r="C78" s="91" t="s">
        <v>284</v>
      </c>
      <c r="D78" s="92" t="s">
        <v>285</v>
      </c>
      <c r="E78" s="100">
        <v>0</v>
      </c>
      <c r="F78" s="94">
        <v>0</v>
      </c>
      <c r="G78" s="87">
        <v>0</v>
      </c>
      <c r="H78" s="88">
        <v>0</v>
      </c>
      <c r="I78" s="95"/>
      <c r="J78" s="95"/>
      <c r="K78" s="88"/>
      <c r="L78" s="88">
        <f t="shared" si="1"/>
        <v>0</v>
      </c>
      <c r="M78" s="98"/>
      <c r="N78" s="107"/>
    </row>
    <row r="79" ht="15.6" customHeight="1" spans="1:14">
      <c r="A79" s="97"/>
      <c r="B79" s="90">
        <v>6666020495</v>
      </c>
      <c r="C79" s="91" t="s">
        <v>286</v>
      </c>
      <c r="D79" s="92" t="s">
        <v>287</v>
      </c>
      <c r="E79" s="100">
        <v>3.21211</v>
      </c>
      <c r="F79" s="94">
        <v>0.00671848985567873</v>
      </c>
      <c r="G79" s="87">
        <v>0</v>
      </c>
      <c r="H79" s="88">
        <v>0</v>
      </c>
      <c r="I79" s="95"/>
      <c r="J79" s="95"/>
      <c r="K79" s="88"/>
      <c r="L79" s="88">
        <f t="shared" si="1"/>
        <v>-0.00671848985567873</v>
      </c>
      <c r="M79" s="98"/>
      <c r="N79" s="107"/>
    </row>
    <row r="80" ht="15.6" customHeight="1" spans="1:14">
      <c r="A80" s="97"/>
      <c r="B80" s="90">
        <v>6666020504</v>
      </c>
      <c r="C80" s="91" t="s">
        <v>288</v>
      </c>
      <c r="D80" s="92" t="s">
        <v>289</v>
      </c>
      <c r="E80" s="100">
        <v>0.29938</v>
      </c>
      <c r="F80" s="94">
        <v>0.000626186990169421</v>
      </c>
      <c r="G80" s="87">
        <v>0.594036378998367</v>
      </c>
      <c r="H80" s="88">
        <v>0.00105135460514383</v>
      </c>
      <c r="I80" s="95"/>
      <c r="J80" s="95"/>
      <c r="K80" s="88"/>
      <c r="L80" s="88">
        <f t="shared" si="1"/>
        <v>0.000425167614974409</v>
      </c>
      <c r="M80" s="98"/>
      <c r="N80" s="107"/>
    </row>
    <row r="81" ht="15.6" customHeight="1" spans="1:14">
      <c r="A81" s="97"/>
      <c r="B81" s="90">
        <v>6666020508</v>
      </c>
      <c r="C81" s="91" t="s">
        <v>290</v>
      </c>
      <c r="D81" s="92" t="s">
        <v>291</v>
      </c>
      <c r="E81" s="100">
        <v>0.04867</v>
      </c>
      <c r="F81" s="94">
        <v>0.000101798786864673</v>
      </c>
      <c r="G81" s="87">
        <v>4.86532196364509</v>
      </c>
      <c r="H81" s="88">
        <v>0.00861088450611499</v>
      </c>
      <c r="I81" s="95"/>
      <c r="J81" s="95"/>
      <c r="K81" s="88"/>
      <c r="L81" s="88">
        <f t="shared" si="1"/>
        <v>0.00850908571925032</v>
      </c>
      <c r="M81" s="98"/>
      <c r="N81" s="107"/>
    </row>
    <row r="82" ht="31.2" customHeight="1" spans="1:14">
      <c r="A82" s="97"/>
      <c r="B82" s="90">
        <v>6666020602</v>
      </c>
      <c r="C82" s="91" t="s">
        <v>292</v>
      </c>
      <c r="D82" s="92" t="s">
        <v>293</v>
      </c>
      <c r="E82" s="100">
        <v>4.70704</v>
      </c>
      <c r="F82" s="94">
        <v>0.00984530432963815</v>
      </c>
      <c r="G82" s="87">
        <v>22.1623050663864</v>
      </c>
      <c r="H82" s="88">
        <v>0.0392239302438611</v>
      </c>
      <c r="I82" s="95"/>
      <c r="J82" s="95"/>
      <c r="K82" s="88"/>
      <c r="L82" s="88">
        <f t="shared" si="1"/>
        <v>0.029378625914223</v>
      </c>
      <c r="M82" s="98"/>
      <c r="N82" s="113" t="s">
        <v>658</v>
      </c>
    </row>
    <row r="83" ht="15.6" customHeight="1" spans="1:14">
      <c r="A83" s="97"/>
      <c r="B83" s="90">
        <v>6666020701</v>
      </c>
      <c r="C83" s="91" t="s">
        <v>294</v>
      </c>
      <c r="D83" s="92" t="s">
        <v>295</v>
      </c>
      <c r="E83" s="100">
        <v>0</v>
      </c>
      <c r="F83" s="94">
        <v>0</v>
      </c>
      <c r="G83" s="87">
        <v>0</v>
      </c>
      <c r="H83" s="88">
        <v>0</v>
      </c>
      <c r="I83" s="95"/>
      <c r="J83" s="95"/>
      <c r="K83" s="88"/>
      <c r="L83" s="88">
        <f t="shared" si="1"/>
        <v>0</v>
      </c>
      <c r="M83" s="98"/>
      <c r="N83" s="107"/>
    </row>
    <row r="84" ht="15.6" customHeight="1" spans="1:14">
      <c r="A84" s="97"/>
      <c r="B84" s="90">
        <v>6666020802</v>
      </c>
      <c r="C84" s="91" t="s">
        <v>296</v>
      </c>
      <c r="D84" s="92" t="s">
        <v>297</v>
      </c>
      <c r="E84" s="100">
        <v>133.42406</v>
      </c>
      <c r="F84" s="94">
        <v>0.279071449487555</v>
      </c>
      <c r="G84" s="87">
        <v>156.396</v>
      </c>
      <c r="H84" s="88">
        <v>0.276797281512159</v>
      </c>
      <c r="I84" s="95"/>
      <c r="J84" s="95"/>
      <c r="K84" s="88"/>
      <c r="L84" s="88">
        <f t="shared" si="1"/>
        <v>-0.00227416797539604</v>
      </c>
      <c r="M84" s="98"/>
      <c r="N84" s="107"/>
    </row>
    <row r="85" ht="15.6" customHeight="1" spans="1:14">
      <c r="A85" s="97"/>
      <c r="B85" s="90">
        <v>6666020803</v>
      </c>
      <c r="C85" s="91" t="s">
        <v>298</v>
      </c>
      <c r="D85" s="92" t="s">
        <v>299</v>
      </c>
      <c r="E85" s="100">
        <v>50.53832</v>
      </c>
      <c r="F85" s="94">
        <v>0.105706588579795</v>
      </c>
      <c r="G85" s="87">
        <v>43.2175105894033</v>
      </c>
      <c r="H85" s="88">
        <v>0.0764884616286208</v>
      </c>
      <c r="I85" s="95"/>
      <c r="J85" s="95"/>
      <c r="K85" s="88"/>
      <c r="L85" s="88">
        <f t="shared" si="1"/>
        <v>-0.0292181269511742</v>
      </c>
      <c r="M85" s="98"/>
      <c r="N85" s="107"/>
    </row>
    <row r="86" ht="15.6" customHeight="1" spans="1:14">
      <c r="A86" s="97"/>
      <c r="B86" s="90">
        <v>6666021100</v>
      </c>
      <c r="C86" s="91" t="s">
        <v>300</v>
      </c>
      <c r="D86" s="92" t="s">
        <v>301</v>
      </c>
      <c r="E86" s="100">
        <v>72.90402</v>
      </c>
      <c r="F86" s="94">
        <v>0.152486969253294</v>
      </c>
      <c r="G86" s="87">
        <v>65.3757794066215</v>
      </c>
      <c r="H86" s="88">
        <v>0.115705248321513</v>
      </c>
      <c r="I86" s="95"/>
      <c r="J86" s="95"/>
      <c r="K86" s="88"/>
      <c r="L86" s="88">
        <f t="shared" si="1"/>
        <v>-0.036781720931781</v>
      </c>
      <c r="M86" s="98"/>
      <c r="N86" s="107"/>
    </row>
    <row r="87" ht="15.6" customHeight="1" spans="1:14">
      <c r="A87" s="97"/>
      <c r="B87" s="90">
        <v>6666021104</v>
      </c>
      <c r="C87" s="91" t="s">
        <v>302</v>
      </c>
      <c r="D87" s="92" t="s">
        <v>303</v>
      </c>
      <c r="E87" s="100">
        <v>-0.03701</v>
      </c>
      <c r="F87" s="94">
        <v>-7.74105835599247e-5</v>
      </c>
      <c r="G87" s="87">
        <v>0</v>
      </c>
      <c r="H87" s="88">
        <v>0</v>
      </c>
      <c r="I87" s="95"/>
      <c r="J87" s="95"/>
      <c r="K87" s="88"/>
      <c r="L87" s="88">
        <f t="shared" si="1"/>
        <v>7.74105835599247e-5</v>
      </c>
      <c r="M87" s="98"/>
      <c r="N87" s="107"/>
    </row>
    <row r="88" ht="15.6" customHeight="1" spans="1:14">
      <c r="A88" s="97"/>
      <c r="B88" s="90">
        <v>6666021902</v>
      </c>
      <c r="C88" s="91" t="s">
        <v>304</v>
      </c>
      <c r="D88" s="92" t="s">
        <v>305</v>
      </c>
      <c r="E88" s="100">
        <v>83.46437</v>
      </c>
      <c r="F88" s="94">
        <v>0.17457513072579</v>
      </c>
      <c r="G88" s="87">
        <v>90.4630717006786</v>
      </c>
      <c r="H88" s="88">
        <v>0.160105963860887</v>
      </c>
      <c r="I88" s="95"/>
      <c r="J88" s="95"/>
      <c r="K88" s="88"/>
      <c r="L88" s="88">
        <f t="shared" si="1"/>
        <v>-0.014469166864903</v>
      </c>
      <c r="M88" s="98"/>
      <c r="N88" s="107"/>
    </row>
    <row r="89" ht="15.6" customHeight="1" spans="1:14">
      <c r="A89" s="97"/>
      <c r="B89" s="90">
        <v>6666022100</v>
      </c>
      <c r="C89" s="91" t="s">
        <v>306</v>
      </c>
      <c r="D89" s="92" t="s">
        <v>307</v>
      </c>
      <c r="E89" s="100">
        <v>13.81918</v>
      </c>
      <c r="F89" s="94">
        <v>0.0289043714704037</v>
      </c>
      <c r="G89" s="87">
        <v>16.7532871142013</v>
      </c>
      <c r="H89" s="88">
        <v>0.0296507860150106</v>
      </c>
      <c r="I89" s="95"/>
      <c r="J89" s="95"/>
      <c r="K89" s="88"/>
      <c r="L89" s="88">
        <f t="shared" si="1"/>
        <v>0.000746414544606899</v>
      </c>
      <c r="M89" s="98"/>
      <c r="N89" s="107"/>
    </row>
    <row r="90" ht="15.6" customHeight="1" spans="1:14">
      <c r="A90" s="97"/>
      <c r="B90" s="90">
        <v>6666022300</v>
      </c>
      <c r="C90" s="91" t="s">
        <v>308</v>
      </c>
      <c r="D90" s="92" t="s">
        <v>309</v>
      </c>
      <c r="E90" s="100">
        <v>0</v>
      </c>
      <c r="F90" s="94">
        <v>0</v>
      </c>
      <c r="G90" s="87">
        <v>0</v>
      </c>
      <c r="H90" s="88">
        <v>0</v>
      </c>
      <c r="I90" s="95"/>
      <c r="J90" s="95"/>
      <c r="K90" s="88"/>
      <c r="L90" s="88">
        <f t="shared" si="1"/>
        <v>0</v>
      </c>
      <c r="M90" s="98"/>
      <c r="N90" s="107"/>
    </row>
    <row r="91" ht="15.6" customHeight="1" spans="1:14">
      <c r="A91" s="97"/>
      <c r="B91" s="90">
        <v>6666029700</v>
      </c>
      <c r="C91" s="91" t="s">
        <v>310</v>
      </c>
      <c r="D91" s="92" t="s">
        <v>311</v>
      </c>
      <c r="E91" s="100">
        <v>0</v>
      </c>
      <c r="F91" s="94">
        <v>0</v>
      </c>
      <c r="G91" s="87">
        <v>0</v>
      </c>
      <c r="H91" s="88">
        <v>0</v>
      </c>
      <c r="I91" s="95"/>
      <c r="J91" s="95"/>
      <c r="K91" s="88"/>
      <c r="L91" s="88">
        <f t="shared" si="1"/>
        <v>0</v>
      </c>
      <c r="M91" s="98"/>
      <c r="N91" s="107"/>
    </row>
    <row r="92" ht="15.6" customHeight="1" spans="1:14">
      <c r="A92" s="97"/>
      <c r="B92" s="90">
        <v>6666029900</v>
      </c>
      <c r="C92" s="91" t="s">
        <v>312</v>
      </c>
      <c r="D92" s="92" t="s">
        <v>313</v>
      </c>
      <c r="E92" s="100">
        <v>0.07586</v>
      </c>
      <c r="F92" s="94">
        <v>0.000158669734365196</v>
      </c>
      <c r="G92" s="87">
        <v>0</v>
      </c>
      <c r="H92" s="88">
        <v>0</v>
      </c>
      <c r="I92" s="95"/>
      <c r="J92" s="95"/>
      <c r="K92" s="88"/>
      <c r="L92" s="88">
        <f t="shared" si="1"/>
        <v>-0.000158669734365196</v>
      </c>
      <c r="M92" s="98"/>
      <c r="N92" s="107"/>
    </row>
    <row r="93" ht="15.6" customHeight="1" spans="1:14">
      <c r="A93" s="97"/>
      <c r="B93" s="90">
        <v>6666029996</v>
      </c>
      <c r="C93" s="91" t="s">
        <v>314</v>
      </c>
      <c r="D93" s="92" t="s">
        <v>287</v>
      </c>
      <c r="E93" s="100">
        <v>0.17373</v>
      </c>
      <c r="F93" s="94">
        <v>0.000363375862790211</v>
      </c>
      <c r="G93" s="87">
        <v>0</v>
      </c>
      <c r="H93" s="88">
        <v>0</v>
      </c>
      <c r="I93" s="95"/>
      <c r="J93" s="95"/>
      <c r="K93" s="88"/>
      <c r="L93" s="88">
        <f t="shared" si="1"/>
        <v>-0.000363375862790211</v>
      </c>
      <c r="M93" s="98"/>
      <c r="N93" s="107"/>
    </row>
    <row r="94" ht="15.6" customHeight="1" spans="1:14">
      <c r="A94" s="97"/>
      <c r="B94" s="90">
        <v>6666029997</v>
      </c>
      <c r="C94" s="91" t="s">
        <v>315</v>
      </c>
      <c r="D94" s="92" t="s">
        <v>316</v>
      </c>
      <c r="E94" s="100">
        <v>14.93904</v>
      </c>
      <c r="F94" s="94">
        <v>0.0312466847939762</v>
      </c>
      <c r="G94" s="87">
        <v>8.25195598743002</v>
      </c>
      <c r="H94" s="88">
        <v>0.0146047148551025</v>
      </c>
      <c r="I94" s="95"/>
      <c r="J94" s="95"/>
      <c r="K94" s="88"/>
      <c r="L94" s="88">
        <f t="shared" si="1"/>
        <v>-0.0166419699388737</v>
      </c>
      <c r="M94" s="98"/>
      <c r="N94" s="107"/>
    </row>
    <row r="95" ht="15.6" customHeight="1" spans="1:14">
      <c r="A95" s="97"/>
      <c r="B95" s="90">
        <v>6666030702</v>
      </c>
      <c r="C95" s="91" t="s">
        <v>317</v>
      </c>
      <c r="D95" s="92" t="s">
        <v>318</v>
      </c>
      <c r="E95" s="100">
        <v>0</v>
      </c>
      <c r="F95" s="94">
        <v>0</v>
      </c>
      <c r="G95" s="87">
        <v>0</v>
      </c>
      <c r="H95" s="88">
        <v>0</v>
      </c>
      <c r="I95" s="95"/>
      <c r="J95" s="95"/>
      <c r="K95" s="88"/>
      <c r="L95" s="88">
        <f t="shared" si="1"/>
        <v>0</v>
      </c>
      <c r="M95" s="98"/>
      <c r="N95" s="107"/>
    </row>
    <row r="96" ht="15.6" customHeight="1" spans="1:14">
      <c r="A96" s="97"/>
      <c r="B96" s="90">
        <v>6666031200</v>
      </c>
      <c r="C96" s="91" t="s">
        <v>319</v>
      </c>
      <c r="D96" s="92" t="s">
        <v>320</v>
      </c>
      <c r="E96" s="100">
        <v>-0.0089</v>
      </c>
      <c r="F96" s="94">
        <v>-1.86153524367287e-5</v>
      </c>
      <c r="G96" s="87">
        <v>0</v>
      </c>
      <c r="H96" s="88">
        <v>0</v>
      </c>
      <c r="I96" s="95"/>
      <c r="J96" s="95"/>
      <c r="K96" s="88"/>
      <c r="L96" s="88">
        <f t="shared" ref="L96:L159" si="2">H96-F96</f>
        <v>1.86153524367287e-5</v>
      </c>
      <c r="M96" s="98"/>
      <c r="N96" s="107"/>
    </row>
    <row r="97" ht="15.6" customHeight="1" spans="1:14">
      <c r="A97" s="97"/>
      <c r="B97" s="90">
        <v>6666050107</v>
      </c>
      <c r="C97" s="91" t="s">
        <v>321</v>
      </c>
      <c r="D97" s="92" t="s">
        <v>322</v>
      </c>
      <c r="E97" s="100">
        <v>-3.46944695195361e-18</v>
      </c>
      <c r="F97" s="94">
        <v>-7.25673907541019e-21</v>
      </c>
      <c r="G97" s="87">
        <v>0</v>
      </c>
      <c r="H97" s="88">
        <v>0</v>
      </c>
      <c r="I97" s="95"/>
      <c r="J97" s="95"/>
      <c r="K97" s="88"/>
      <c r="L97" s="88">
        <f t="shared" si="2"/>
        <v>7.25673907541019e-21</v>
      </c>
      <c r="M97" s="98"/>
      <c r="N97" s="107"/>
    </row>
    <row r="98" ht="15.6" customHeight="1" spans="1:14">
      <c r="A98" s="97"/>
      <c r="B98" s="90">
        <v>6666070100</v>
      </c>
      <c r="C98" s="91" t="s">
        <v>323</v>
      </c>
      <c r="D98" s="92" t="s">
        <v>324</v>
      </c>
      <c r="E98" s="100">
        <v>0</v>
      </c>
      <c r="F98" s="94">
        <v>0</v>
      </c>
      <c r="G98" s="87">
        <v>0</v>
      </c>
      <c r="H98" s="88">
        <v>0</v>
      </c>
      <c r="I98" s="95"/>
      <c r="J98" s="95"/>
      <c r="K98" s="88"/>
      <c r="L98" s="88">
        <f t="shared" si="2"/>
        <v>0</v>
      </c>
      <c r="M98" s="98"/>
      <c r="N98" s="107"/>
    </row>
    <row r="99" ht="15.6" customHeight="1" spans="1:14">
      <c r="A99" s="97"/>
      <c r="B99" s="90">
        <v>6666070300</v>
      </c>
      <c r="C99" s="91" t="s">
        <v>325</v>
      </c>
      <c r="D99" s="92" t="s">
        <v>326</v>
      </c>
      <c r="E99" s="100">
        <v>0</v>
      </c>
      <c r="F99" s="94">
        <v>0</v>
      </c>
      <c r="G99" s="87">
        <v>0</v>
      </c>
      <c r="H99" s="88">
        <v>0</v>
      </c>
      <c r="I99" s="95"/>
      <c r="J99" s="95"/>
      <c r="K99" s="88"/>
      <c r="L99" s="88">
        <f t="shared" si="2"/>
        <v>0</v>
      </c>
      <c r="M99" s="98"/>
      <c r="N99" s="107"/>
    </row>
    <row r="100" ht="46.8" customHeight="1" spans="1:14">
      <c r="A100" s="97"/>
      <c r="B100" s="90">
        <v>6666070400</v>
      </c>
      <c r="C100" s="91" t="s">
        <v>327</v>
      </c>
      <c r="D100" s="92" t="s">
        <v>328</v>
      </c>
      <c r="E100" s="115">
        <v>62.40957</v>
      </c>
      <c r="F100" s="116">
        <v>0.130536645053336</v>
      </c>
      <c r="G100" s="117">
        <v>145.015185078192</v>
      </c>
      <c r="H100" s="118">
        <v>0.256654959254879</v>
      </c>
      <c r="I100" s="119"/>
      <c r="J100" s="119"/>
      <c r="K100" s="88"/>
      <c r="L100" s="88">
        <f t="shared" si="2"/>
        <v>0.126118314201543</v>
      </c>
      <c r="M100" s="98"/>
      <c r="N100" s="113" t="s">
        <v>659</v>
      </c>
    </row>
    <row r="101" ht="15.6" customHeight="1" spans="1:14">
      <c r="A101" s="97"/>
      <c r="B101" s="90">
        <v>5401050201</v>
      </c>
      <c r="C101" s="91" t="s">
        <v>329</v>
      </c>
      <c r="D101" s="92" t="s">
        <v>330</v>
      </c>
      <c r="E101" s="100">
        <v>0.02369</v>
      </c>
      <c r="F101" s="94">
        <v>4.95503032838318e-5</v>
      </c>
      <c r="G101" s="87">
        <v>0</v>
      </c>
      <c r="H101" s="88">
        <v>0</v>
      </c>
      <c r="I101" s="95"/>
      <c r="J101" s="95"/>
      <c r="K101" s="88"/>
      <c r="L101" s="88">
        <f t="shared" si="2"/>
        <v>-4.95503032838318e-5</v>
      </c>
      <c r="M101" s="98"/>
      <c r="N101" s="107"/>
    </row>
    <row r="102" ht="15.6" customHeight="1" spans="1:14">
      <c r="A102" s="97"/>
      <c r="B102" s="90">
        <v>5401020212</v>
      </c>
      <c r="C102" s="91" t="s">
        <v>331</v>
      </c>
      <c r="D102" s="92" t="s">
        <v>332</v>
      </c>
      <c r="E102" s="100">
        <v>-0.14776</v>
      </c>
      <c r="F102" s="94">
        <v>-0.000309056682702363</v>
      </c>
      <c r="G102" s="87">
        <v>0</v>
      </c>
      <c r="H102" s="88">
        <v>0</v>
      </c>
      <c r="I102" s="95"/>
      <c r="J102" s="95"/>
      <c r="K102" s="88"/>
      <c r="L102" s="88">
        <f t="shared" si="2"/>
        <v>0.000309056682702363</v>
      </c>
      <c r="M102" s="98"/>
      <c r="N102" s="107"/>
    </row>
    <row r="103" ht="15.6" customHeight="1" spans="1:14">
      <c r="A103" s="49"/>
      <c r="B103" s="90">
        <v>6666020801</v>
      </c>
      <c r="C103" s="91" t="s">
        <v>333</v>
      </c>
      <c r="D103" s="92" t="s">
        <v>334</v>
      </c>
      <c r="E103" s="100"/>
      <c r="F103" s="94">
        <v>0</v>
      </c>
      <c r="G103" s="87">
        <v>12.9554883138695</v>
      </c>
      <c r="H103" s="88">
        <v>0.0229292561570732</v>
      </c>
      <c r="I103" s="95"/>
      <c r="J103" s="95"/>
      <c r="K103" s="88"/>
      <c r="L103" s="88">
        <f t="shared" si="2"/>
        <v>0.0229292561570732</v>
      </c>
      <c r="M103" s="98"/>
      <c r="N103" s="107"/>
    </row>
    <row r="104" ht="16.2" customHeight="1" spans="1:14">
      <c r="A104" s="89" t="s">
        <v>335</v>
      </c>
      <c r="B104" s="90" t="s">
        <v>204</v>
      </c>
      <c r="C104" s="101" t="s">
        <v>336</v>
      </c>
      <c r="D104" s="102" t="s">
        <v>337</v>
      </c>
      <c r="E104" s="120">
        <v>470.02002</v>
      </c>
      <c r="F104" s="94">
        <v>0.983099811754863</v>
      </c>
      <c r="G104" s="103">
        <v>673.594008675012</v>
      </c>
      <c r="H104" s="104">
        <v>1.19215958492622</v>
      </c>
      <c r="I104" s="105"/>
      <c r="J104" s="105"/>
      <c r="K104" s="88"/>
      <c r="L104" s="88">
        <f t="shared" si="2"/>
        <v>0.209059773171357</v>
      </c>
      <c r="M104" s="98"/>
      <c r="N104" s="107"/>
    </row>
    <row r="105" ht="15.6" customHeight="1" spans="1:14">
      <c r="A105" s="97"/>
      <c r="B105" s="90">
        <v>6666110203</v>
      </c>
      <c r="C105" s="91" t="s">
        <v>338</v>
      </c>
      <c r="D105" s="92" t="s">
        <v>339</v>
      </c>
      <c r="E105" s="100">
        <v>145.49291</v>
      </c>
      <c r="F105" s="94">
        <v>0.304314808617444</v>
      </c>
      <c r="G105" s="87">
        <v>185.03175</v>
      </c>
      <c r="H105" s="88">
        <v>0.327478230859085</v>
      </c>
      <c r="I105" s="95"/>
      <c r="J105" s="95"/>
      <c r="K105" s="88"/>
      <c r="L105" s="88">
        <f t="shared" si="2"/>
        <v>0.023163422241641</v>
      </c>
      <c r="M105" s="98"/>
      <c r="N105" s="107"/>
    </row>
    <row r="106" ht="15.6" customHeight="1" spans="1:14">
      <c r="A106" s="97"/>
      <c r="B106" s="90">
        <v>5102040000</v>
      </c>
      <c r="C106" s="91" t="s">
        <v>340</v>
      </c>
      <c r="D106" s="92" t="s">
        <v>341</v>
      </c>
      <c r="E106" s="100">
        <v>-0.64556</v>
      </c>
      <c r="F106" s="94">
        <v>-0.00135026145157917</v>
      </c>
      <c r="G106" s="87">
        <v>0</v>
      </c>
      <c r="H106" s="88">
        <v>0</v>
      </c>
      <c r="I106" s="95"/>
      <c r="J106" s="95"/>
      <c r="K106" s="88"/>
      <c r="L106" s="88">
        <f t="shared" si="2"/>
        <v>0.00135026145157917</v>
      </c>
      <c r="M106" s="98"/>
      <c r="N106" s="107"/>
    </row>
    <row r="107" ht="15.6" customHeight="1" spans="1:14">
      <c r="A107" s="97"/>
      <c r="B107" s="90">
        <v>6666050307</v>
      </c>
      <c r="C107" s="91" t="s">
        <v>342</v>
      </c>
      <c r="D107" s="92" t="s">
        <v>343</v>
      </c>
      <c r="E107" s="100">
        <v>-69.74854</v>
      </c>
      <c r="F107" s="94">
        <v>-0.145886927421042</v>
      </c>
      <c r="G107" s="87">
        <v>0</v>
      </c>
      <c r="H107" s="88">
        <v>0</v>
      </c>
      <c r="I107" s="95"/>
      <c r="J107" s="95"/>
      <c r="K107" s="88"/>
      <c r="L107" s="88">
        <f t="shared" si="2"/>
        <v>0.145886927421042</v>
      </c>
      <c r="M107" s="98"/>
      <c r="N107" s="107"/>
    </row>
    <row r="108" ht="15.6" customHeight="1" spans="1:14">
      <c r="A108" s="49"/>
      <c r="B108" s="90">
        <v>6666050312</v>
      </c>
      <c r="C108" s="91" t="s">
        <v>344</v>
      </c>
      <c r="D108" s="92" t="s">
        <v>345</v>
      </c>
      <c r="E108" s="100">
        <v>60.27341</v>
      </c>
      <c r="F108" s="94">
        <v>0.1260686258105</v>
      </c>
      <c r="G108" s="87">
        <v>0</v>
      </c>
      <c r="H108" s="88">
        <v>0</v>
      </c>
      <c r="I108" s="95"/>
      <c r="J108" s="95"/>
      <c r="K108" s="88"/>
      <c r="L108" s="88">
        <f t="shared" si="2"/>
        <v>-0.1260686258105</v>
      </c>
      <c r="M108" s="98"/>
      <c r="N108" s="107"/>
    </row>
    <row r="109" ht="16.2" customHeight="1" spans="1:14">
      <c r="A109" s="89" t="s">
        <v>153</v>
      </c>
      <c r="B109" s="90" t="s">
        <v>224</v>
      </c>
      <c r="C109" s="101" t="s">
        <v>346</v>
      </c>
      <c r="D109" s="102" t="s">
        <v>347</v>
      </c>
      <c r="E109" s="103">
        <v>135.37222</v>
      </c>
      <c r="F109" s="94">
        <v>0.283146245555323</v>
      </c>
      <c r="G109" s="103">
        <v>185.03175</v>
      </c>
      <c r="H109" s="104">
        <v>0.327478230859085</v>
      </c>
      <c r="I109" s="105"/>
      <c r="J109" s="105"/>
      <c r="K109" s="88"/>
      <c r="L109" s="88">
        <f t="shared" si="2"/>
        <v>0.044331985303762</v>
      </c>
      <c r="M109" s="98"/>
      <c r="N109" s="107"/>
    </row>
    <row r="110" ht="15.6" customHeight="1" spans="1:14">
      <c r="A110" s="49"/>
      <c r="B110" s="90">
        <v>6666100203</v>
      </c>
      <c r="C110" s="91" t="s">
        <v>348</v>
      </c>
      <c r="D110" s="92" t="s">
        <v>349</v>
      </c>
      <c r="E110" s="100">
        <v>238.79033</v>
      </c>
      <c r="F110" s="94">
        <v>0.499456870947501</v>
      </c>
      <c r="G110" s="87">
        <v>100.000681071543</v>
      </c>
      <c r="H110" s="88">
        <v>0.17698609088447</v>
      </c>
      <c r="I110" s="95"/>
      <c r="J110" s="95"/>
      <c r="K110" s="88"/>
      <c r="L110" s="88">
        <f t="shared" si="2"/>
        <v>-0.322470780063031</v>
      </c>
      <c r="M110" s="98"/>
      <c r="N110" s="107"/>
    </row>
    <row r="111" ht="16.2" customHeight="1" spans="1:14">
      <c r="A111" s="89" t="s">
        <v>161</v>
      </c>
      <c r="B111" s="90" t="s">
        <v>204</v>
      </c>
      <c r="C111" s="101" t="s">
        <v>351</v>
      </c>
      <c r="D111" s="102" t="s">
        <v>352</v>
      </c>
      <c r="E111" s="103">
        <v>238.79033</v>
      </c>
      <c r="F111" s="94">
        <v>0.499456870947501</v>
      </c>
      <c r="G111" s="103">
        <v>100.000681071543</v>
      </c>
      <c r="H111" s="104">
        <v>0.17698609088447</v>
      </c>
      <c r="I111" s="105"/>
      <c r="J111" s="105"/>
      <c r="K111" s="88"/>
      <c r="L111" s="88">
        <f t="shared" si="2"/>
        <v>-0.322470780063031</v>
      </c>
      <c r="M111" s="98"/>
      <c r="N111" s="107"/>
    </row>
    <row r="112" ht="46.8" customHeight="1" spans="1:14">
      <c r="A112" s="49"/>
      <c r="B112" s="90">
        <v>5301070000</v>
      </c>
      <c r="C112" s="91" t="s">
        <v>353</v>
      </c>
      <c r="D112" s="92" t="s">
        <v>354</v>
      </c>
      <c r="E112" s="100">
        <v>-636.57822</v>
      </c>
      <c r="F112" s="94">
        <v>-1.33147504706128</v>
      </c>
      <c r="G112" s="87">
        <v>-585.654141180491</v>
      </c>
      <c r="H112" s="88">
        <v>-1.0365193111403</v>
      </c>
      <c r="I112" s="95"/>
      <c r="J112" s="95"/>
      <c r="K112" s="88"/>
      <c r="L112" s="88">
        <f t="shared" si="2"/>
        <v>0.29495573592098</v>
      </c>
      <c r="M112" s="98"/>
      <c r="N112" s="121" t="s">
        <v>660</v>
      </c>
    </row>
    <row r="113" ht="16.2" customHeight="1" spans="1:14">
      <c r="A113" s="122" t="s">
        <v>355</v>
      </c>
      <c r="B113" s="90" t="s">
        <v>224</v>
      </c>
      <c r="C113" s="101" t="s">
        <v>356</v>
      </c>
      <c r="D113" s="102" t="s">
        <v>357</v>
      </c>
      <c r="E113" s="103">
        <v>-636.57822</v>
      </c>
      <c r="F113" s="94">
        <v>-1.33147504706128</v>
      </c>
      <c r="G113" s="103">
        <v>-585.654141180491</v>
      </c>
      <c r="H113" s="104">
        <v>-1.0365193111403</v>
      </c>
      <c r="I113" s="105"/>
      <c r="J113" s="105"/>
      <c r="K113" s="88"/>
      <c r="L113" s="88">
        <f t="shared" si="2"/>
        <v>0.29495573592098</v>
      </c>
      <c r="M113" s="98"/>
      <c r="N113" s="107"/>
    </row>
    <row r="114" ht="15.6" customHeight="1" spans="1:14">
      <c r="A114" s="97"/>
      <c r="B114" s="90">
        <v>6666021602</v>
      </c>
      <c r="C114" s="123" t="s">
        <v>358</v>
      </c>
      <c r="D114" s="124" t="s">
        <v>359</v>
      </c>
      <c r="E114" s="100">
        <v>58.2384</v>
      </c>
      <c r="F114" s="94">
        <v>0.121812173185526</v>
      </c>
      <c r="G114" s="87">
        <v>48.5245293290605</v>
      </c>
      <c r="H114" s="88">
        <v>0.0858810826679772</v>
      </c>
      <c r="I114" s="95"/>
      <c r="J114" s="95"/>
      <c r="K114" s="88"/>
      <c r="L114" s="88">
        <f t="shared" si="2"/>
        <v>-0.0359310905175488</v>
      </c>
      <c r="M114" s="98"/>
      <c r="N114" s="107"/>
    </row>
    <row r="115" ht="15.6" customHeight="1" spans="1:14">
      <c r="A115" s="97"/>
      <c r="B115" s="90">
        <v>6666021603</v>
      </c>
      <c r="C115" s="123" t="s">
        <v>360</v>
      </c>
      <c r="D115" s="124" t="s">
        <v>361</v>
      </c>
      <c r="E115" s="100">
        <v>9.29013</v>
      </c>
      <c r="F115" s="94">
        <v>0.0194313532733738</v>
      </c>
      <c r="G115" s="87">
        <v>12.5232943458888</v>
      </c>
      <c r="H115" s="88">
        <v>0.0221643381577445</v>
      </c>
      <c r="I115" s="95"/>
      <c r="J115" s="95"/>
      <c r="K115" s="88"/>
      <c r="L115" s="88">
        <f t="shared" si="2"/>
        <v>0.0027329848843707</v>
      </c>
      <c r="M115" s="98"/>
      <c r="N115" s="107"/>
    </row>
    <row r="116" ht="15.6" customHeight="1" spans="1:14">
      <c r="A116" s="49"/>
      <c r="B116" s="90">
        <v>6666021604</v>
      </c>
      <c r="C116" s="125" t="s">
        <v>362</v>
      </c>
      <c r="D116" s="126" t="s">
        <v>363</v>
      </c>
      <c r="E116" s="100">
        <v>23</v>
      </c>
      <c r="F116" s="94">
        <v>0.048107090566827</v>
      </c>
      <c r="G116" s="87">
        <v>4.47832312446251</v>
      </c>
      <c r="H116" s="88">
        <v>0.00792595505373705</v>
      </c>
      <c r="I116" s="95"/>
      <c r="J116" s="95"/>
      <c r="K116" s="88"/>
      <c r="L116" s="88">
        <f t="shared" si="2"/>
        <v>-0.04018113551309</v>
      </c>
      <c r="M116" s="98"/>
      <c r="N116" s="107"/>
    </row>
    <row r="117" ht="16.2" customHeight="1" spans="1:14">
      <c r="A117" s="122" t="s">
        <v>364</v>
      </c>
      <c r="B117" s="90" t="s">
        <v>204</v>
      </c>
      <c r="C117" s="101" t="s">
        <v>365</v>
      </c>
      <c r="D117" s="102" t="s">
        <v>366</v>
      </c>
      <c r="E117" s="103">
        <v>90.52853</v>
      </c>
      <c r="F117" s="94">
        <v>0.189350617025727</v>
      </c>
      <c r="G117" s="103">
        <v>65.5261467994118</v>
      </c>
      <c r="H117" s="104">
        <v>0.115971375879459</v>
      </c>
      <c r="I117" s="105"/>
      <c r="J117" s="105"/>
      <c r="K117" s="88"/>
      <c r="L117" s="88">
        <f t="shared" si="2"/>
        <v>-0.073379241146268</v>
      </c>
      <c r="M117" s="98"/>
      <c r="N117" s="107"/>
    </row>
    <row r="118" ht="15.6" customHeight="1" spans="1:14">
      <c r="A118" s="97"/>
      <c r="B118" s="90">
        <v>6666021600</v>
      </c>
      <c r="C118" s="91" t="s">
        <v>367</v>
      </c>
      <c r="D118" s="92" t="s">
        <v>368</v>
      </c>
      <c r="E118" s="100">
        <v>269.13172</v>
      </c>
      <c r="F118" s="94">
        <v>0.562919305584606</v>
      </c>
      <c r="G118" s="87">
        <v>336.528414730881</v>
      </c>
      <c r="H118" s="88">
        <v>0.595604429455384</v>
      </c>
      <c r="I118" s="95"/>
      <c r="J118" s="95"/>
      <c r="K118" s="88"/>
      <c r="L118" s="88">
        <f t="shared" si="2"/>
        <v>0.032685123870778</v>
      </c>
      <c r="M118" s="98"/>
      <c r="N118" s="107"/>
    </row>
    <row r="119" ht="15.6" customHeight="1" spans="1:14">
      <c r="A119" s="49"/>
      <c r="B119" s="90">
        <v>6666021604</v>
      </c>
      <c r="C119" s="91" t="s">
        <v>369</v>
      </c>
      <c r="D119" s="92" t="s">
        <v>370</v>
      </c>
      <c r="E119" s="100">
        <v>14.71514</v>
      </c>
      <c r="F119" s="94">
        <v>0.0307783727253713</v>
      </c>
      <c r="G119" s="87">
        <v>68.7936522925622</v>
      </c>
      <c r="H119" s="88">
        <v>0.121754366734916</v>
      </c>
      <c r="I119" s="95"/>
      <c r="J119" s="95"/>
      <c r="K119" s="88"/>
      <c r="L119" s="88">
        <f t="shared" si="2"/>
        <v>0.0909759940095447</v>
      </c>
      <c r="M119" s="98"/>
      <c r="N119" s="107"/>
    </row>
    <row r="120" ht="16.2" customHeight="1" spans="1:14">
      <c r="A120" s="89" t="s">
        <v>146</v>
      </c>
      <c r="B120" s="90" t="s">
        <v>224</v>
      </c>
      <c r="C120" s="101" t="s">
        <v>371</v>
      </c>
      <c r="D120" s="102" t="s">
        <v>372</v>
      </c>
      <c r="E120" s="103">
        <v>283.84686</v>
      </c>
      <c r="F120" s="94">
        <v>0.593697678309977</v>
      </c>
      <c r="G120" s="103">
        <v>405.322067023443</v>
      </c>
      <c r="H120" s="104">
        <v>0.7173587961903</v>
      </c>
      <c r="I120" s="105"/>
      <c r="J120" s="105"/>
      <c r="K120" s="88"/>
      <c r="L120" s="88">
        <f t="shared" si="2"/>
        <v>0.123661117880323</v>
      </c>
      <c r="M120" s="98"/>
      <c r="N120" s="107"/>
    </row>
    <row r="121" ht="15.6" customHeight="1" spans="1:14">
      <c r="A121" s="97"/>
      <c r="B121" s="90">
        <v>5001010206</v>
      </c>
      <c r="C121" s="91" t="s">
        <v>373</v>
      </c>
      <c r="D121" s="92" t="s">
        <v>374</v>
      </c>
      <c r="E121" s="100">
        <v>36.4622</v>
      </c>
      <c r="F121" s="94">
        <v>0.0762647981593809</v>
      </c>
      <c r="G121" s="87">
        <v>41.7069971485281</v>
      </c>
      <c r="H121" s="88">
        <v>0.073815081144965</v>
      </c>
      <c r="I121" s="95"/>
      <c r="J121" s="95"/>
      <c r="K121" s="88"/>
      <c r="L121" s="88">
        <f t="shared" si="2"/>
        <v>-0.0024497170144159</v>
      </c>
      <c r="M121" s="98"/>
      <c r="N121" s="107"/>
    </row>
    <row r="122" ht="31.2" customHeight="1" spans="1:14">
      <c r="A122" s="97"/>
      <c r="B122" s="90">
        <v>6666010184</v>
      </c>
      <c r="C122" s="91" t="s">
        <v>375</v>
      </c>
      <c r="D122" s="92" t="s">
        <v>376</v>
      </c>
      <c r="E122" s="100">
        <v>-1.76551</v>
      </c>
      <c r="F122" s="94">
        <v>-0.00369276302028864</v>
      </c>
      <c r="G122" s="87">
        <v>-104.359984791084</v>
      </c>
      <c r="H122" s="88">
        <v>-0.184701399580695</v>
      </c>
      <c r="I122" s="95"/>
      <c r="J122" s="95"/>
      <c r="K122" s="88"/>
      <c r="L122" s="88">
        <f t="shared" si="2"/>
        <v>-0.181008636560406</v>
      </c>
      <c r="M122" s="98"/>
      <c r="N122" s="127" t="s">
        <v>661</v>
      </c>
    </row>
    <row r="123" ht="15.6" customHeight="1" spans="1:14">
      <c r="A123" s="97"/>
      <c r="B123" s="90">
        <v>6666010186</v>
      </c>
      <c r="C123" s="91" t="s">
        <v>377</v>
      </c>
      <c r="D123" s="92" t="s">
        <v>378</v>
      </c>
      <c r="E123" s="100">
        <v>175.42799</v>
      </c>
      <c r="F123" s="94">
        <v>0.366927400125497</v>
      </c>
      <c r="G123" s="87">
        <v>65.5536011346778</v>
      </c>
      <c r="H123" s="88">
        <v>0.116019965903292</v>
      </c>
      <c r="I123" s="95"/>
      <c r="J123" s="95"/>
      <c r="K123" s="88"/>
      <c r="L123" s="88">
        <f t="shared" si="2"/>
        <v>-0.250907434222205</v>
      </c>
      <c r="M123" s="98"/>
      <c r="N123" s="107"/>
    </row>
    <row r="124" ht="15.6" customHeight="1" spans="1:14">
      <c r="A124" s="97"/>
      <c r="B124" s="90">
        <v>6666010189</v>
      </c>
      <c r="C124" s="91" t="s">
        <v>379</v>
      </c>
      <c r="D124" s="92" t="s">
        <v>380</v>
      </c>
      <c r="E124" s="100">
        <v>131.52929</v>
      </c>
      <c r="F124" s="94">
        <v>0.275108324618281</v>
      </c>
      <c r="G124" s="87">
        <v>160.2540113491</v>
      </c>
      <c r="H124" s="88">
        <v>0.283625378480585</v>
      </c>
      <c r="I124" s="95"/>
      <c r="J124" s="95"/>
      <c r="K124" s="88"/>
      <c r="L124" s="88">
        <f t="shared" si="2"/>
        <v>0.008517053862304</v>
      </c>
      <c r="M124" s="50"/>
      <c r="N124" s="107"/>
    </row>
    <row r="125" ht="15.6" customHeight="1" spans="1:14">
      <c r="A125" s="97"/>
      <c r="B125" s="90">
        <v>6666010012</v>
      </c>
      <c r="C125" s="91" t="s">
        <v>382</v>
      </c>
      <c r="D125" s="92" t="s">
        <v>383</v>
      </c>
      <c r="E125" s="100">
        <v>327.10203</v>
      </c>
      <c r="F125" s="94">
        <v>0.684170738339259</v>
      </c>
      <c r="G125" s="87">
        <v>432.710095415979</v>
      </c>
      <c r="H125" s="88">
        <v>0.765831466879011</v>
      </c>
      <c r="I125" s="95"/>
      <c r="J125" s="95"/>
      <c r="K125" s="88"/>
      <c r="L125" s="88">
        <f t="shared" si="2"/>
        <v>0.081660728539752</v>
      </c>
      <c r="M125" s="98"/>
      <c r="N125" s="107"/>
    </row>
    <row r="126" ht="15.6" customHeight="1" spans="1:14">
      <c r="A126" s="97"/>
      <c r="B126" s="90">
        <v>6666010226</v>
      </c>
      <c r="C126" s="91" t="s">
        <v>384</v>
      </c>
      <c r="D126" s="92" t="s">
        <v>385</v>
      </c>
      <c r="E126" s="100">
        <v>38.83729</v>
      </c>
      <c r="F126" s="94">
        <v>0.0812325664087011</v>
      </c>
      <c r="G126" s="87">
        <v>55.3263349424469</v>
      </c>
      <c r="H126" s="88">
        <v>0.0979192505441345</v>
      </c>
      <c r="I126" s="95"/>
      <c r="J126" s="95"/>
      <c r="K126" s="88"/>
      <c r="L126" s="88">
        <f t="shared" si="2"/>
        <v>0.0166866841354334</v>
      </c>
      <c r="M126" s="98"/>
      <c r="N126" s="107"/>
    </row>
    <row r="127" ht="15.6" customHeight="1" spans="1:14">
      <c r="A127" s="49"/>
      <c r="B127" s="90">
        <v>6666010102</v>
      </c>
      <c r="C127" s="91" t="s">
        <v>386</v>
      </c>
      <c r="D127" s="92" t="s">
        <v>387</v>
      </c>
      <c r="E127" s="100">
        <v>1867.34463</v>
      </c>
      <c r="F127" s="94">
        <v>3.90576161890818</v>
      </c>
      <c r="G127" s="87">
        <v>2050.13775116532</v>
      </c>
      <c r="H127" s="88">
        <v>3.62843395130317</v>
      </c>
      <c r="I127" s="95"/>
      <c r="J127" s="95"/>
      <c r="K127" s="88"/>
      <c r="L127" s="88">
        <f t="shared" si="2"/>
        <v>-0.27732766760501</v>
      </c>
      <c r="M127" s="98"/>
      <c r="N127" s="107"/>
    </row>
    <row r="128" ht="16.2" customHeight="1" spans="1:14">
      <c r="A128" s="89" t="s">
        <v>388</v>
      </c>
      <c r="B128" s="90" t="s">
        <v>389</v>
      </c>
      <c r="C128" s="101" t="s">
        <v>390</v>
      </c>
      <c r="D128" s="102" t="s">
        <v>391</v>
      </c>
      <c r="E128" s="103">
        <v>2574.93792</v>
      </c>
      <c r="F128" s="94">
        <v>5.38577268353901</v>
      </c>
      <c r="G128" s="103">
        <v>2701.32880636497</v>
      </c>
      <c r="H128" s="104">
        <v>4.78094369467447</v>
      </c>
      <c r="I128" s="105"/>
      <c r="J128" s="105"/>
      <c r="K128" s="88"/>
      <c r="L128" s="88">
        <f t="shared" si="2"/>
        <v>-0.60482898886454</v>
      </c>
      <c r="M128" s="98"/>
      <c r="N128" s="107"/>
    </row>
    <row r="129" ht="15.6" customHeight="1" spans="1:14">
      <c r="A129" s="97"/>
      <c r="B129" s="90">
        <v>6666010196</v>
      </c>
      <c r="C129" s="91" t="s">
        <v>392</v>
      </c>
      <c r="D129" s="92" t="s">
        <v>393</v>
      </c>
      <c r="E129" s="100">
        <v>136.18887</v>
      </c>
      <c r="F129" s="94">
        <v>0.284854361012341</v>
      </c>
      <c r="G129" s="87">
        <v>190.557656186689</v>
      </c>
      <c r="H129" s="88">
        <v>0.337258249595924</v>
      </c>
      <c r="I129" s="95"/>
      <c r="J129" s="95"/>
      <c r="K129" s="88"/>
      <c r="L129" s="88">
        <f t="shared" si="2"/>
        <v>0.052403888583583</v>
      </c>
      <c r="M129" s="98"/>
      <c r="N129" s="107"/>
    </row>
    <row r="130" ht="15.6" customHeight="1" spans="1:14">
      <c r="A130" s="97"/>
      <c r="B130" s="90">
        <v>6666010101</v>
      </c>
      <c r="C130" s="91" t="s">
        <v>394</v>
      </c>
      <c r="D130" s="92" t="s">
        <v>395</v>
      </c>
      <c r="E130" s="100">
        <v>877.73175</v>
      </c>
      <c r="F130" s="94">
        <v>1.83587481698389</v>
      </c>
      <c r="G130" s="87">
        <v>1073.1871854306</v>
      </c>
      <c r="H130" s="88">
        <v>1.89937911123606</v>
      </c>
      <c r="I130" s="95"/>
      <c r="J130" s="95"/>
      <c r="K130" s="88"/>
      <c r="L130" s="88">
        <f t="shared" si="2"/>
        <v>0.06350429425217</v>
      </c>
      <c r="M130" s="98"/>
      <c r="N130" s="107"/>
    </row>
    <row r="131" ht="15.6" customHeight="1" spans="1:14">
      <c r="A131" s="97"/>
      <c r="B131" s="90">
        <v>6666010199</v>
      </c>
      <c r="C131" s="91" t="s">
        <v>396</v>
      </c>
      <c r="D131" s="92" t="s">
        <v>397</v>
      </c>
      <c r="E131" s="100">
        <v>7.82294999999999</v>
      </c>
      <c r="F131" s="94">
        <v>0.0163625810499895</v>
      </c>
      <c r="G131" s="87">
        <v>0</v>
      </c>
      <c r="H131" s="88">
        <v>0</v>
      </c>
      <c r="I131" s="95"/>
      <c r="J131" s="95"/>
      <c r="K131" s="88"/>
      <c r="L131" s="88">
        <f t="shared" si="2"/>
        <v>-0.0163625810499895</v>
      </c>
      <c r="M131" s="98"/>
      <c r="N131" s="107"/>
    </row>
    <row r="132" ht="15.6" customHeight="1" spans="1:14">
      <c r="A132" s="97"/>
      <c r="B132" s="90">
        <v>6666010185</v>
      </c>
      <c r="C132" s="91" t="s">
        <v>398</v>
      </c>
      <c r="D132" s="92" t="s">
        <v>399</v>
      </c>
      <c r="E132" s="100">
        <v>-3.01285</v>
      </c>
      <c r="F132" s="94">
        <v>-0.00630171512235934</v>
      </c>
      <c r="G132" s="87">
        <v>-49.9870080347595</v>
      </c>
      <c r="H132" s="88">
        <v>-0.0884694489305856</v>
      </c>
      <c r="I132" s="95"/>
      <c r="J132" s="95"/>
      <c r="K132" s="88"/>
      <c r="L132" s="88">
        <f t="shared" si="2"/>
        <v>-0.0821677338082263</v>
      </c>
      <c r="M132" s="98"/>
      <c r="N132" s="107"/>
    </row>
    <row r="133" ht="15.6" customHeight="1" spans="1:14">
      <c r="A133" s="97"/>
      <c r="B133" s="90">
        <v>6666010207</v>
      </c>
      <c r="C133" s="91" t="s">
        <v>400</v>
      </c>
      <c r="D133" s="92" t="s">
        <v>401</v>
      </c>
      <c r="E133" s="100">
        <v>11.46886</v>
      </c>
      <c r="F133" s="94">
        <v>0.0239884124660113</v>
      </c>
      <c r="G133" s="87">
        <v>18.367003005946</v>
      </c>
      <c r="H133" s="88">
        <v>0.0325068192381615</v>
      </c>
      <c r="I133" s="95"/>
      <c r="J133" s="95"/>
      <c r="K133" s="88"/>
      <c r="L133" s="88">
        <f t="shared" si="2"/>
        <v>0.0085184067721502</v>
      </c>
      <c r="M133" s="98"/>
      <c r="N133" s="107"/>
    </row>
    <row r="134" ht="15.6" customHeight="1" spans="1:14">
      <c r="A134" s="97"/>
      <c r="B134" s="90">
        <v>5102040406</v>
      </c>
      <c r="C134" s="91" t="s">
        <v>220</v>
      </c>
      <c r="D134" s="92" t="s">
        <v>402</v>
      </c>
      <c r="E134" s="100">
        <v>0</v>
      </c>
      <c r="F134" s="94">
        <v>0</v>
      </c>
      <c r="G134" s="87">
        <v>0</v>
      </c>
      <c r="H134" s="88">
        <v>0</v>
      </c>
      <c r="I134" s="95"/>
      <c r="J134" s="95"/>
      <c r="K134" s="88"/>
      <c r="L134" s="88">
        <f t="shared" si="2"/>
        <v>0</v>
      </c>
      <c r="M134" s="98"/>
      <c r="N134" s="107"/>
    </row>
    <row r="135" ht="15.6" customHeight="1" spans="1:14">
      <c r="A135" s="49"/>
      <c r="B135" s="90">
        <v>6666010227</v>
      </c>
      <c r="C135" s="91" t="s">
        <v>403</v>
      </c>
      <c r="D135" s="92" t="s">
        <v>404</v>
      </c>
      <c r="E135" s="100">
        <v>16.47136</v>
      </c>
      <c r="F135" s="94">
        <v>0.0344517046642962</v>
      </c>
      <c r="G135" s="87">
        <v>17.2993701025381</v>
      </c>
      <c r="H135" s="88">
        <v>0.0306172703666031</v>
      </c>
      <c r="I135" s="95"/>
      <c r="J135" s="95"/>
      <c r="K135" s="88"/>
      <c r="L135" s="88">
        <f t="shared" si="2"/>
        <v>-0.0038344342976931</v>
      </c>
      <c r="M135" s="98"/>
      <c r="N135" s="107"/>
    </row>
    <row r="136" ht="16.2" customHeight="1" spans="1:14">
      <c r="A136" s="89" t="s">
        <v>405</v>
      </c>
      <c r="B136" s="90" t="s">
        <v>389</v>
      </c>
      <c r="C136" s="101" t="s">
        <v>406</v>
      </c>
      <c r="D136" s="102" t="s">
        <v>407</v>
      </c>
      <c r="E136" s="103">
        <v>1046.67094</v>
      </c>
      <c r="F136" s="94">
        <v>2.18923016105417</v>
      </c>
      <c r="G136" s="103">
        <v>1249.42420669101</v>
      </c>
      <c r="H136" s="104">
        <v>2.21129200150616</v>
      </c>
      <c r="I136" s="105"/>
      <c r="J136" s="105"/>
      <c r="K136" s="88"/>
      <c r="L136" s="88">
        <f t="shared" si="2"/>
        <v>0.0220618404519901</v>
      </c>
      <c r="M136" s="98"/>
      <c r="N136" s="107"/>
    </row>
    <row r="137" ht="15.6" customHeight="1" spans="1:14">
      <c r="A137" s="97"/>
      <c r="B137" s="90">
        <v>6666010302</v>
      </c>
      <c r="C137" s="91" t="s">
        <v>408</v>
      </c>
      <c r="D137" s="92" t="s">
        <v>409</v>
      </c>
      <c r="E137" s="100">
        <v>69.39378</v>
      </c>
      <c r="F137" s="94">
        <v>0.145144906923238</v>
      </c>
      <c r="G137" s="87">
        <v>53.1764060998101</v>
      </c>
      <c r="H137" s="88">
        <v>0.0941142014438606</v>
      </c>
      <c r="I137" s="95"/>
      <c r="J137" s="95"/>
      <c r="K137" s="88"/>
      <c r="L137" s="88">
        <f t="shared" si="2"/>
        <v>-0.0510307054793774</v>
      </c>
      <c r="M137" s="98"/>
      <c r="N137" s="107"/>
    </row>
    <row r="138" ht="15.6" customHeight="1" spans="1:14">
      <c r="A138" s="97"/>
      <c r="B138" s="90">
        <v>6666010314</v>
      </c>
      <c r="C138" s="91" t="s">
        <v>410</v>
      </c>
      <c r="D138" s="92" t="s">
        <v>411</v>
      </c>
      <c r="E138" s="100">
        <v>131.58787</v>
      </c>
      <c r="F138" s="94">
        <v>0.275230851286342</v>
      </c>
      <c r="G138" s="87">
        <v>57.1869187155708</v>
      </c>
      <c r="H138" s="88">
        <v>0.101212202604458</v>
      </c>
      <c r="I138" s="95"/>
      <c r="J138" s="95"/>
      <c r="K138" s="88"/>
      <c r="L138" s="88">
        <f t="shared" si="2"/>
        <v>-0.174018648681884</v>
      </c>
      <c r="M138" s="98"/>
      <c r="N138" s="107"/>
    </row>
    <row r="139" ht="62.4" customHeight="1" spans="1:14">
      <c r="A139" s="97"/>
      <c r="B139" s="90">
        <v>6666010315</v>
      </c>
      <c r="C139" s="91" t="s">
        <v>412</v>
      </c>
      <c r="D139" s="92" t="s">
        <v>413</v>
      </c>
      <c r="E139" s="100"/>
      <c r="F139" s="94">
        <v>0</v>
      </c>
      <c r="G139" s="87">
        <v>129.826064793171</v>
      </c>
      <c r="H139" s="88">
        <v>0.229772512111378</v>
      </c>
      <c r="I139" s="95"/>
      <c r="J139" s="95"/>
      <c r="K139" s="88"/>
      <c r="L139" s="88">
        <f t="shared" si="2"/>
        <v>0.229772512111378</v>
      </c>
      <c r="M139" s="98"/>
      <c r="N139" s="128" t="s">
        <v>662</v>
      </c>
    </row>
    <row r="140" ht="15.6" customHeight="1" spans="1:14">
      <c r="A140" s="97"/>
      <c r="B140" s="90">
        <v>6666020401</v>
      </c>
      <c r="C140" s="91" t="s">
        <v>414</v>
      </c>
      <c r="D140" s="92" t="s">
        <v>415</v>
      </c>
      <c r="E140" s="100">
        <v>359.63645</v>
      </c>
      <c r="F140" s="94">
        <v>0.752220142229659</v>
      </c>
      <c r="G140" s="87">
        <v>433.524219246447</v>
      </c>
      <c r="H140" s="88">
        <v>0.767272343008118</v>
      </c>
      <c r="I140" s="95"/>
      <c r="J140" s="95"/>
      <c r="K140" s="88"/>
      <c r="L140" s="88">
        <f t="shared" si="2"/>
        <v>0.0150522007784589</v>
      </c>
      <c r="M140" s="98"/>
      <c r="N140" s="129"/>
    </row>
    <row r="141" ht="15.6" customHeight="1" spans="1:14">
      <c r="A141" s="97"/>
      <c r="B141" s="90">
        <v>6666020502</v>
      </c>
      <c r="C141" s="91" t="s">
        <v>416</v>
      </c>
      <c r="D141" s="92" t="s">
        <v>417</v>
      </c>
      <c r="E141" s="100">
        <v>376.65979</v>
      </c>
      <c r="F141" s="94">
        <v>0.787826375235307</v>
      </c>
      <c r="G141" s="87">
        <v>401.653630632393</v>
      </c>
      <c r="H141" s="88">
        <v>0.710866218244298</v>
      </c>
      <c r="I141" s="95"/>
      <c r="J141" s="95"/>
      <c r="K141" s="88"/>
      <c r="L141" s="88">
        <f t="shared" si="2"/>
        <v>-0.076960156991009</v>
      </c>
      <c r="M141" s="98"/>
      <c r="N141" s="129"/>
    </row>
    <row r="142" ht="15.6" customHeight="1" spans="1:14">
      <c r="A142" s="97"/>
      <c r="B142" s="90">
        <v>6666020503</v>
      </c>
      <c r="C142" s="91" t="s">
        <v>418</v>
      </c>
      <c r="D142" s="92" t="s">
        <v>419</v>
      </c>
      <c r="E142" s="100">
        <v>4.96508</v>
      </c>
      <c r="F142" s="94">
        <v>0.0103850240535453</v>
      </c>
      <c r="G142" s="87">
        <v>19.6965877869246</v>
      </c>
      <c r="H142" s="88">
        <v>0.0348599833402793</v>
      </c>
      <c r="I142" s="95"/>
      <c r="J142" s="95"/>
      <c r="K142" s="88"/>
      <c r="L142" s="88">
        <f t="shared" si="2"/>
        <v>0.024474959286734</v>
      </c>
      <c r="M142" s="98"/>
      <c r="N142" s="129"/>
    </row>
    <row r="143" ht="78" customHeight="1" spans="1:14">
      <c r="A143" s="97"/>
      <c r="B143" s="90">
        <v>6666021502</v>
      </c>
      <c r="C143" s="91" t="s">
        <v>420</v>
      </c>
      <c r="D143" s="92" t="s">
        <v>421</v>
      </c>
      <c r="E143" s="100">
        <v>105.03852</v>
      </c>
      <c r="F143" s="94">
        <v>0.219699895419368</v>
      </c>
      <c r="G143" s="87">
        <v>371.507457556916</v>
      </c>
      <c r="H143" s="88">
        <v>0.657512048346813</v>
      </c>
      <c r="I143" s="95"/>
      <c r="J143" s="95"/>
      <c r="K143" s="88"/>
      <c r="L143" s="88">
        <f t="shared" si="2"/>
        <v>0.437812152927445</v>
      </c>
      <c r="M143" s="50"/>
      <c r="N143" s="128" t="s">
        <v>663</v>
      </c>
    </row>
    <row r="144" ht="15.6" customHeight="1" spans="1:14">
      <c r="A144" s="97"/>
      <c r="B144" s="90">
        <v>6666021503</v>
      </c>
      <c r="C144" s="91" t="s">
        <v>422</v>
      </c>
      <c r="D144" s="92" t="s">
        <v>423</v>
      </c>
      <c r="E144" s="100">
        <v>42.95258</v>
      </c>
      <c r="F144" s="94">
        <v>0.0898401589625601</v>
      </c>
      <c r="G144" s="87">
        <v>90</v>
      </c>
      <c r="H144" s="88">
        <v>0.159286396941701</v>
      </c>
      <c r="I144" s="95"/>
      <c r="J144" s="95"/>
      <c r="K144" s="88"/>
      <c r="L144" s="88">
        <f t="shared" si="2"/>
        <v>0.0694462379791409</v>
      </c>
      <c r="M144" s="98"/>
      <c r="N144" s="107"/>
    </row>
    <row r="145" ht="15.6" customHeight="1" spans="1:14">
      <c r="A145" s="97"/>
      <c r="B145" s="90">
        <v>6666021506</v>
      </c>
      <c r="C145" s="91" t="s">
        <v>424</v>
      </c>
      <c r="D145" s="92" t="s">
        <v>425</v>
      </c>
      <c r="E145" s="115">
        <v>301.29591</v>
      </c>
      <c r="F145" s="116">
        <v>0.630194331729763</v>
      </c>
      <c r="G145" s="117">
        <v>512.745386048473</v>
      </c>
      <c r="H145" s="118">
        <v>0.907481834357143</v>
      </c>
      <c r="I145" s="119"/>
      <c r="J145" s="119"/>
      <c r="K145" s="88"/>
      <c r="L145" s="88">
        <f t="shared" si="2"/>
        <v>0.27728750262738</v>
      </c>
      <c r="M145" s="50"/>
      <c r="N145" s="107"/>
    </row>
    <row r="146" ht="15.6" customHeight="1" spans="1:14">
      <c r="A146" s="97"/>
      <c r="B146" s="90">
        <v>6666030300</v>
      </c>
      <c r="C146" s="91" t="s">
        <v>426</v>
      </c>
      <c r="D146" s="92" t="s">
        <v>427</v>
      </c>
      <c r="E146" s="100">
        <v>65.17352</v>
      </c>
      <c r="F146" s="94">
        <v>0.136317757791257</v>
      </c>
      <c r="G146" s="87">
        <v>79.08327</v>
      </c>
      <c r="H146" s="88">
        <v>0.139965434851864</v>
      </c>
      <c r="I146" s="95"/>
      <c r="J146" s="95"/>
      <c r="K146" s="88"/>
      <c r="L146" s="88">
        <f t="shared" si="2"/>
        <v>0.00364767706060701</v>
      </c>
      <c r="M146" s="98"/>
      <c r="N146" s="107"/>
    </row>
    <row r="147" ht="18.9" customHeight="1" spans="1:14">
      <c r="A147" s="97"/>
      <c r="B147" s="90">
        <v>6666091600</v>
      </c>
      <c r="C147" s="91" t="s">
        <v>428</v>
      </c>
      <c r="D147" s="92" t="s">
        <v>429</v>
      </c>
      <c r="E147" s="100">
        <v>5.79807</v>
      </c>
      <c r="F147" s="94">
        <v>0.0121273164609914</v>
      </c>
      <c r="G147" s="87">
        <v>7.41005912029328</v>
      </c>
      <c r="H147" s="88">
        <v>0.0131146846488501</v>
      </c>
      <c r="I147" s="95"/>
      <c r="J147" s="95"/>
      <c r="K147" s="88"/>
      <c r="L147" s="88">
        <f t="shared" si="2"/>
        <v>0.0009873681878587</v>
      </c>
      <c r="M147" s="98"/>
      <c r="N147" s="107"/>
    </row>
    <row r="148" ht="15.6" customHeight="1" spans="1:14">
      <c r="A148" s="97"/>
      <c r="B148" s="90">
        <v>6666021500</v>
      </c>
      <c r="C148" s="130" t="s">
        <v>549</v>
      </c>
      <c r="D148" s="130" t="s">
        <v>549</v>
      </c>
      <c r="E148" s="115">
        <v>89.72055</v>
      </c>
      <c r="F148" s="116">
        <v>0.187660635850241</v>
      </c>
      <c r="G148" s="117"/>
      <c r="H148" s="118">
        <v>0</v>
      </c>
      <c r="I148" s="119"/>
      <c r="J148" s="119"/>
      <c r="K148" s="88"/>
      <c r="L148" s="88">
        <f t="shared" si="2"/>
        <v>-0.187660635850241</v>
      </c>
      <c r="M148" s="50"/>
      <c r="N148" s="107"/>
    </row>
    <row r="149" ht="16.2" customHeight="1" spans="1:14">
      <c r="A149" s="49"/>
      <c r="B149" s="90" t="s">
        <v>389</v>
      </c>
      <c r="C149" s="101" t="s">
        <v>664</v>
      </c>
      <c r="D149" s="102" t="s">
        <v>430</v>
      </c>
      <c r="E149" s="103">
        <v>1552.22212</v>
      </c>
      <c r="F149" s="94">
        <v>3.24664739594227</v>
      </c>
      <c r="G149" s="103">
        <v>2155.81</v>
      </c>
      <c r="H149" s="104">
        <v>3.81545785989876</v>
      </c>
      <c r="I149" s="95"/>
      <c r="J149" s="95"/>
      <c r="K149" s="88"/>
      <c r="L149" s="88">
        <f t="shared" si="2"/>
        <v>0.56881046395649</v>
      </c>
      <c r="M149" s="98"/>
      <c r="N149" s="107"/>
    </row>
    <row r="150" ht="16.2" customHeight="1" spans="1:14">
      <c r="A150" s="98"/>
      <c r="B150" s="131"/>
      <c r="C150" s="131"/>
      <c r="D150" s="132"/>
      <c r="E150" s="133">
        <f>SUM(E149,E136,E128,E120,E117,E113,E111,E109,E104,E55,E50,E41)</f>
        <v>17723.1216150968</v>
      </c>
      <c r="F150" s="134">
        <f>SUM(F149,F136,F128,F120,F117,F113,F111,F109,F104,F55,F50,F41)</f>
        <v>37.0699050723632</v>
      </c>
      <c r="G150" s="133">
        <f>SUM(G149,G136,G128,G120,G117,G113,G111,G109,G104,G55,G50,G41)</f>
        <v>20280.3337853369</v>
      </c>
      <c r="H150" s="134">
        <f>SUM(H149,H136,H128,H120,H117,H113,H111,H109,H104,H55,H50,H41)</f>
        <v>35.8931255271264</v>
      </c>
      <c r="I150" s="135"/>
      <c r="J150" s="135"/>
      <c r="K150" s="88"/>
      <c r="L150" s="88">
        <f t="shared" si="2"/>
        <v>-1.17677954523684</v>
      </c>
      <c r="M150" s="98"/>
      <c r="N150" s="107"/>
    </row>
    <row r="151" ht="15.6" customHeight="1" spans="1:14">
      <c r="A151" s="98"/>
      <c r="B151" s="98"/>
      <c r="C151" s="98"/>
      <c r="D151" s="136"/>
      <c r="E151" s="98"/>
      <c r="F151" s="94"/>
      <c r="G151" s="98"/>
      <c r="H151" s="137"/>
      <c r="I151" s="138"/>
      <c r="J151" s="138"/>
      <c r="K151" s="88"/>
      <c r="L151" s="88">
        <f t="shared" si="2"/>
        <v>0</v>
      </c>
      <c r="M151" s="98"/>
      <c r="N151" s="107"/>
    </row>
    <row r="152" ht="15.6" customHeight="1" spans="1:14">
      <c r="A152" s="139" t="s">
        <v>122</v>
      </c>
      <c r="B152" s="90">
        <v>6666110110</v>
      </c>
      <c r="C152" s="91" t="s">
        <v>192</v>
      </c>
      <c r="D152" s="92" t="s">
        <v>432</v>
      </c>
      <c r="E152" s="140">
        <v>0.70595</v>
      </c>
      <c r="F152" s="94">
        <v>0.00147657393850659</v>
      </c>
      <c r="G152" s="141">
        <v>0</v>
      </c>
      <c r="H152" s="142">
        <v>0</v>
      </c>
      <c r="I152" s="143"/>
      <c r="J152" s="143"/>
      <c r="K152" s="88"/>
      <c r="L152" s="88">
        <f t="shared" si="2"/>
        <v>-0.00147657393850659</v>
      </c>
      <c r="M152" s="98"/>
      <c r="N152" s="107"/>
    </row>
    <row r="153" ht="15.6" customHeight="1" spans="1:14">
      <c r="A153" s="97"/>
      <c r="B153" s="90">
        <v>6666110112</v>
      </c>
      <c r="C153" s="91" t="s">
        <v>194</v>
      </c>
      <c r="D153" s="92" t="s">
        <v>433</v>
      </c>
      <c r="E153" s="140">
        <v>0.69771</v>
      </c>
      <c r="F153" s="94">
        <v>0.00145933905040786</v>
      </c>
      <c r="G153" s="144">
        <v>3.35874174354766</v>
      </c>
      <c r="H153" s="145">
        <v>0.00594446522874882</v>
      </c>
      <c r="I153" s="95"/>
      <c r="J153" s="95"/>
      <c r="K153" s="88"/>
      <c r="L153" s="88">
        <f t="shared" si="2"/>
        <v>0.00448512617834096</v>
      </c>
      <c r="M153" s="98"/>
      <c r="N153" s="107"/>
    </row>
    <row r="154" ht="15.6" customHeight="1" spans="1:14">
      <c r="A154" s="97"/>
      <c r="B154" s="90">
        <v>6666110207</v>
      </c>
      <c r="C154" s="91" t="s">
        <v>198</v>
      </c>
      <c r="D154" s="92" t="s">
        <v>434</v>
      </c>
      <c r="E154" s="140">
        <v>0.12211</v>
      </c>
      <c r="F154" s="94">
        <v>0.000255406818657185</v>
      </c>
      <c r="G154" s="87">
        <v>0</v>
      </c>
      <c r="H154" s="88">
        <v>0</v>
      </c>
      <c r="I154" s="95"/>
      <c r="J154" s="95"/>
      <c r="K154" s="88"/>
      <c r="L154" s="88">
        <f t="shared" si="2"/>
        <v>-0.000255406818657185</v>
      </c>
      <c r="M154" s="98"/>
      <c r="N154" s="107"/>
    </row>
    <row r="155" ht="15.6" customHeight="1" spans="1:14">
      <c r="A155" s="97"/>
      <c r="B155" s="90">
        <v>6666110506</v>
      </c>
      <c r="C155" s="91" t="s">
        <v>200</v>
      </c>
      <c r="D155" s="92" t="s">
        <v>435</v>
      </c>
      <c r="E155" s="140">
        <v>0.74828</v>
      </c>
      <c r="F155" s="94">
        <v>0.00156511190127588</v>
      </c>
      <c r="G155" s="87">
        <v>0</v>
      </c>
      <c r="H155" s="88">
        <v>0</v>
      </c>
      <c r="I155" s="95"/>
      <c r="J155" s="95"/>
      <c r="K155" s="88"/>
      <c r="L155" s="88">
        <f t="shared" si="2"/>
        <v>-0.00156511190127588</v>
      </c>
      <c r="M155" s="98"/>
      <c r="N155" s="107"/>
    </row>
    <row r="156" ht="16.2" customHeight="1" spans="1:14">
      <c r="A156" s="49"/>
      <c r="B156" s="90" t="s">
        <v>436</v>
      </c>
      <c r="C156" s="101" t="s">
        <v>205</v>
      </c>
      <c r="D156" s="102" t="s">
        <v>437</v>
      </c>
      <c r="E156" s="146">
        <v>2.27405</v>
      </c>
      <c r="F156" s="94">
        <v>0.00475643170884752</v>
      </c>
      <c r="G156" s="103">
        <v>3.35874174354766</v>
      </c>
      <c r="H156" s="88">
        <v>0.00594446522874882</v>
      </c>
      <c r="I156" s="147"/>
      <c r="J156" s="147"/>
      <c r="K156" s="88"/>
      <c r="L156" s="88">
        <f t="shared" si="2"/>
        <v>0.0011880335199013</v>
      </c>
      <c r="M156" s="98"/>
      <c r="N156" s="107"/>
    </row>
    <row r="157" ht="16.2" customHeight="1" spans="1:14">
      <c r="A157" s="139" t="s">
        <v>144</v>
      </c>
      <c r="B157" s="90">
        <v>6666010380</v>
      </c>
      <c r="C157" s="91" t="s">
        <v>209</v>
      </c>
      <c r="D157" s="92" t="s">
        <v>438</v>
      </c>
      <c r="E157" s="146">
        <v>0.22763</v>
      </c>
      <c r="F157" s="94">
        <v>0.000476113783727254</v>
      </c>
      <c r="G157" s="87">
        <v>0</v>
      </c>
      <c r="H157" s="104">
        <v>0</v>
      </c>
      <c r="I157" s="95"/>
      <c r="J157" s="95"/>
      <c r="K157" s="88"/>
      <c r="L157" s="88">
        <f t="shared" si="2"/>
        <v>-0.000476113783727254</v>
      </c>
      <c r="M157" s="98"/>
      <c r="N157" s="107"/>
    </row>
    <row r="158" ht="15.6" customHeight="1" spans="1:14">
      <c r="A158" s="97"/>
      <c r="B158" s="90">
        <v>5102040406</v>
      </c>
      <c r="C158" s="91" t="s">
        <v>439</v>
      </c>
      <c r="D158" s="92" t="s">
        <v>440</v>
      </c>
      <c r="E158" s="140">
        <v>0.00378</v>
      </c>
      <c r="F158" s="94">
        <v>7.90629575402635e-6</v>
      </c>
      <c r="G158" s="87">
        <v>0</v>
      </c>
      <c r="H158" s="88">
        <v>0</v>
      </c>
      <c r="I158" s="95"/>
      <c r="J158" s="95"/>
      <c r="K158" s="88"/>
      <c r="L158" s="88">
        <f t="shared" si="2"/>
        <v>-7.90629575402635e-6</v>
      </c>
      <c r="M158" s="98"/>
      <c r="N158" s="107"/>
    </row>
    <row r="159" ht="16.2" customHeight="1" spans="1:14">
      <c r="A159" s="49"/>
      <c r="B159" s="90" t="s">
        <v>441</v>
      </c>
      <c r="C159" s="101" t="s">
        <v>225</v>
      </c>
      <c r="D159" s="102" t="s">
        <v>442</v>
      </c>
      <c r="E159" s="146">
        <v>0.23141</v>
      </c>
      <c r="F159" s="94">
        <v>0.00048402007948128</v>
      </c>
      <c r="G159" s="103">
        <v>0</v>
      </c>
      <c r="H159" s="88">
        <v>0</v>
      </c>
      <c r="I159" s="147"/>
      <c r="J159" s="147"/>
      <c r="K159" s="88"/>
      <c r="L159" s="88">
        <f t="shared" si="2"/>
        <v>-0.00048402007948128</v>
      </c>
      <c r="M159" s="98"/>
      <c r="N159" s="107"/>
    </row>
    <row r="160" ht="16.2" customHeight="1" spans="1:14">
      <c r="A160" s="139" t="s">
        <v>238</v>
      </c>
      <c r="B160" s="90">
        <v>6666029996</v>
      </c>
      <c r="C160" s="91" t="s">
        <v>314</v>
      </c>
      <c r="D160" s="92" t="s">
        <v>443</v>
      </c>
      <c r="E160" s="140">
        <v>0.10118</v>
      </c>
      <c r="F160" s="94">
        <v>0.000211629366241372</v>
      </c>
      <c r="G160" s="87">
        <v>0</v>
      </c>
      <c r="H160" s="104">
        <v>0</v>
      </c>
      <c r="I160" s="95"/>
      <c r="J160" s="95"/>
      <c r="K160" s="88"/>
      <c r="L160" s="88">
        <f t="shared" ref="L160:L220" si="3">H160-F160</f>
        <v>-0.000211629366241372</v>
      </c>
      <c r="M160" s="98"/>
      <c r="N160" s="107"/>
    </row>
    <row r="161" ht="15.6" customHeight="1" spans="1:14">
      <c r="A161" s="97"/>
      <c r="B161" s="90">
        <v>6666029700</v>
      </c>
      <c r="C161" s="91" t="s">
        <v>310</v>
      </c>
      <c r="D161" s="92" t="s">
        <v>444</v>
      </c>
      <c r="E161" s="140">
        <v>550.02765</v>
      </c>
      <c r="F161" s="94">
        <v>1.15044478142648</v>
      </c>
      <c r="G161" s="87">
        <v>62.8890116181854</v>
      </c>
      <c r="H161" s="88">
        <v>0.111304045198728</v>
      </c>
      <c r="I161" s="95"/>
      <c r="J161" s="95"/>
      <c r="K161" s="88"/>
      <c r="L161" s="88">
        <f t="shared" si="3"/>
        <v>-1.03914073622775</v>
      </c>
      <c r="M161" s="50"/>
      <c r="N161" s="107"/>
    </row>
    <row r="162" ht="15.6" customHeight="1" spans="1:14">
      <c r="A162" s="97"/>
      <c r="B162" s="90">
        <v>6666010322</v>
      </c>
      <c r="C162" s="91" t="s">
        <v>265</v>
      </c>
      <c r="D162" s="92" t="s">
        <v>447</v>
      </c>
      <c r="E162" s="140">
        <v>1.7172</v>
      </c>
      <c r="F162" s="94">
        <v>0.00359171721397197</v>
      </c>
      <c r="G162" s="87">
        <v>35.2387653774168</v>
      </c>
      <c r="H162" s="88">
        <v>0.0623672885515854</v>
      </c>
      <c r="I162" s="95"/>
      <c r="J162" s="95"/>
      <c r="K162" s="88"/>
      <c r="L162" s="88">
        <f t="shared" si="3"/>
        <v>0.0587755713376134</v>
      </c>
      <c r="M162" s="98"/>
      <c r="N162" s="107"/>
    </row>
    <row r="163" ht="15.6" customHeight="1" spans="1:14">
      <c r="A163" s="97"/>
      <c r="B163" s="90">
        <v>6666020495</v>
      </c>
      <c r="C163" s="91" t="s">
        <v>286</v>
      </c>
      <c r="D163" s="92" t="s">
        <v>448</v>
      </c>
      <c r="E163" s="140">
        <v>4.46831</v>
      </c>
      <c r="F163" s="94">
        <v>0.00934597364568082</v>
      </c>
      <c r="G163" s="87">
        <v>0</v>
      </c>
      <c r="H163" s="88">
        <v>0</v>
      </c>
      <c r="I163" s="95"/>
      <c r="J163" s="95"/>
      <c r="K163" s="88"/>
      <c r="L163" s="88">
        <f t="shared" si="3"/>
        <v>-0.00934597364568082</v>
      </c>
      <c r="M163" s="98"/>
      <c r="N163" s="107"/>
    </row>
    <row r="164" ht="15.6" customHeight="1" spans="1:14">
      <c r="A164" s="97"/>
      <c r="B164" s="90">
        <v>5301060000</v>
      </c>
      <c r="C164" s="91" t="s">
        <v>251</v>
      </c>
      <c r="D164" s="92" t="s">
        <v>449</v>
      </c>
      <c r="E164" s="140">
        <v>-0.01509</v>
      </c>
      <c r="F164" s="94">
        <v>-3.15624346371052e-5</v>
      </c>
      <c r="G164" s="87">
        <v>0</v>
      </c>
      <c r="H164" s="88">
        <v>0</v>
      </c>
      <c r="I164" s="95"/>
      <c r="J164" s="95"/>
      <c r="K164" s="88"/>
      <c r="L164" s="88">
        <f t="shared" si="3"/>
        <v>3.15624346371052e-5</v>
      </c>
      <c r="M164" s="98"/>
      <c r="N164" s="107"/>
    </row>
    <row r="165" ht="15.6" customHeight="1" spans="1:14">
      <c r="A165" s="97"/>
      <c r="B165" s="90">
        <v>5601050000</v>
      </c>
      <c r="C165" s="91" t="s">
        <v>257</v>
      </c>
      <c r="D165" s="92" t="s">
        <v>450</v>
      </c>
      <c r="E165" s="140">
        <v>-0.03349</v>
      </c>
      <c r="F165" s="94">
        <v>-7.00481070905668e-5</v>
      </c>
      <c r="G165" s="87">
        <v>0</v>
      </c>
      <c r="H165" s="88">
        <v>0</v>
      </c>
      <c r="I165" s="95"/>
      <c r="J165" s="95"/>
      <c r="K165" s="88"/>
      <c r="L165" s="88">
        <f t="shared" si="3"/>
        <v>7.00481070905668e-5</v>
      </c>
      <c r="M165" s="98"/>
      <c r="N165" s="107"/>
    </row>
    <row r="166" ht="15.6" customHeight="1" spans="1:14">
      <c r="A166" s="97"/>
      <c r="B166" s="90">
        <v>5601050100</v>
      </c>
      <c r="C166" s="91" t="s">
        <v>259</v>
      </c>
      <c r="D166" s="92" t="s">
        <v>451</v>
      </c>
      <c r="E166" s="140">
        <v>0.47204</v>
      </c>
      <c r="F166" s="94">
        <v>0.000987324827441958</v>
      </c>
      <c r="G166" s="87">
        <v>0</v>
      </c>
      <c r="H166" s="88">
        <v>0</v>
      </c>
      <c r="I166" s="95"/>
      <c r="J166" s="95"/>
      <c r="K166" s="88"/>
      <c r="L166" s="88">
        <f t="shared" si="3"/>
        <v>-0.000987324827441958</v>
      </c>
      <c r="M166" s="98"/>
      <c r="N166" s="107"/>
    </row>
    <row r="167" ht="15.6" customHeight="1" spans="1:14">
      <c r="A167" s="97"/>
      <c r="B167" s="90">
        <v>5601080000</v>
      </c>
      <c r="C167" s="91" t="s">
        <v>452</v>
      </c>
      <c r="D167" s="92" t="s">
        <v>453</v>
      </c>
      <c r="E167" s="140">
        <v>1.14888</v>
      </c>
      <c r="F167" s="94">
        <v>0.00240301192219201</v>
      </c>
      <c r="G167" s="87">
        <v>0</v>
      </c>
      <c r="H167" s="88">
        <v>0</v>
      </c>
      <c r="I167" s="95"/>
      <c r="J167" s="95"/>
      <c r="K167" s="88"/>
      <c r="L167" s="88">
        <f t="shared" si="3"/>
        <v>-0.00240301192219201</v>
      </c>
      <c r="M167" s="98"/>
      <c r="N167" s="107"/>
    </row>
    <row r="168" ht="15.6" customHeight="1" spans="1:14">
      <c r="A168" s="97"/>
      <c r="B168" s="90">
        <v>6666020101</v>
      </c>
      <c r="C168" s="91" t="s">
        <v>267</v>
      </c>
      <c r="D168" s="92" t="s">
        <v>454</v>
      </c>
      <c r="E168" s="140">
        <v>4.05204</v>
      </c>
      <c r="F168" s="94">
        <v>0.00847529805480025</v>
      </c>
      <c r="G168" s="87">
        <v>9.06197575591308</v>
      </c>
      <c r="H168" s="88">
        <v>0.0160383274148049</v>
      </c>
      <c r="I168" s="95"/>
      <c r="J168" s="95"/>
      <c r="K168" s="88"/>
      <c r="L168" s="88">
        <f t="shared" si="3"/>
        <v>0.00756302936000465</v>
      </c>
      <c r="M168" s="98"/>
      <c r="N168" s="107"/>
    </row>
    <row r="169" ht="15.6" customHeight="1" spans="1:14">
      <c r="A169" s="97"/>
      <c r="B169" s="90">
        <v>6666021200</v>
      </c>
      <c r="C169" s="91" t="s">
        <v>455</v>
      </c>
      <c r="D169" s="92" t="s">
        <v>456</v>
      </c>
      <c r="E169" s="140">
        <v>1.14543</v>
      </c>
      <c r="F169" s="94">
        <v>0.00239579585860699</v>
      </c>
      <c r="G169" s="87">
        <v>30.9328657363231</v>
      </c>
      <c r="H169" s="88">
        <v>0.0547464970024479</v>
      </c>
      <c r="I169" s="95"/>
      <c r="J169" s="95"/>
      <c r="K169" s="88"/>
      <c r="L169" s="88">
        <f t="shared" si="3"/>
        <v>0.0523507011438409</v>
      </c>
      <c r="M169" s="98"/>
      <c r="N169" s="107"/>
    </row>
    <row r="170" ht="15.6" customHeight="1" spans="1:14">
      <c r="A170" s="97"/>
      <c r="B170" s="90">
        <v>6666020201</v>
      </c>
      <c r="C170" s="91" t="s">
        <v>269</v>
      </c>
      <c r="D170" s="92" t="s">
        <v>457</v>
      </c>
      <c r="E170" s="140">
        <v>1.69556</v>
      </c>
      <c r="F170" s="94">
        <v>0.00354645471658649</v>
      </c>
      <c r="G170" s="87">
        <v>0</v>
      </c>
      <c r="H170" s="88">
        <v>0</v>
      </c>
      <c r="I170" s="95"/>
      <c r="J170" s="95"/>
      <c r="K170" s="88"/>
      <c r="L170" s="88">
        <f t="shared" si="3"/>
        <v>-0.00354645471658649</v>
      </c>
      <c r="M170" s="98"/>
      <c r="N170" s="107"/>
    </row>
    <row r="171" ht="15.6" customHeight="1" spans="1:14">
      <c r="A171" s="97"/>
      <c r="B171" s="90">
        <v>6666020202</v>
      </c>
      <c r="C171" s="91" t="s">
        <v>271</v>
      </c>
      <c r="D171" s="92" t="s">
        <v>458</v>
      </c>
      <c r="E171" s="140">
        <v>0.16744</v>
      </c>
      <c r="F171" s="94">
        <v>0.000350219619326501</v>
      </c>
      <c r="G171" s="87">
        <v>11.1347442710329</v>
      </c>
      <c r="H171" s="88">
        <v>0.0197068143977787</v>
      </c>
      <c r="I171" s="95"/>
      <c r="J171" s="95"/>
      <c r="K171" s="88"/>
      <c r="L171" s="88">
        <f t="shared" si="3"/>
        <v>0.0193565947784522</v>
      </c>
      <c r="M171" s="98"/>
      <c r="N171" s="107"/>
    </row>
    <row r="172" ht="15.6" customHeight="1" spans="1:14">
      <c r="A172" s="97"/>
      <c r="B172" s="90">
        <v>6666020204</v>
      </c>
      <c r="C172" s="91" t="s">
        <v>273</v>
      </c>
      <c r="D172" s="92" t="s">
        <v>459</v>
      </c>
      <c r="E172" s="140">
        <v>1.01065</v>
      </c>
      <c r="F172" s="94">
        <v>0.00211388830788538</v>
      </c>
      <c r="G172" s="87">
        <v>6.1530131471924</v>
      </c>
      <c r="H172" s="88">
        <v>0.0108899032727911</v>
      </c>
      <c r="I172" s="95"/>
      <c r="J172" s="95"/>
      <c r="K172" s="88"/>
      <c r="L172" s="88">
        <f t="shared" si="3"/>
        <v>0.00877601496490572</v>
      </c>
      <c r="M172" s="98"/>
      <c r="N172" s="107"/>
    </row>
    <row r="173" ht="15.6" customHeight="1" spans="1:14">
      <c r="A173" s="97"/>
      <c r="B173" s="90">
        <v>6666020301</v>
      </c>
      <c r="C173" s="91" t="s">
        <v>460</v>
      </c>
      <c r="D173" s="92" t="s">
        <v>461</v>
      </c>
      <c r="E173" s="140">
        <v>1.27884</v>
      </c>
      <c r="F173" s="94">
        <v>0.00267483790002092</v>
      </c>
      <c r="G173" s="87">
        <v>4.08495201603791</v>
      </c>
      <c r="H173" s="88">
        <v>0.00722974764793797</v>
      </c>
      <c r="I173" s="95"/>
      <c r="J173" s="95"/>
      <c r="K173" s="88"/>
      <c r="L173" s="88">
        <f t="shared" si="3"/>
        <v>0.00455490974791705</v>
      </c>
      <c r="M173" s="98"/>
      <c r="N173" s="107"/>
    </row>
    <row r="174" ht="15.6" customHeight="1" spans="1:14">
      <c r="A174" s="97"/>
      <c r="B174" s="90">
        <v>6666020403</v>
      </c>
      <c r="C174" s="91" t="s">
        <v>282</v>
      </c>
      <c r="D174" s="92" t="s">
        <v>462</v>
      </c>
      <c r="E174" s="140">
        <v>2e-5</v>
      </c>
      <c r="F174" s="94">
        <v>4.18322526668061e-8</v>
      </c>
      <c r="G174" s="87">
        <v>0</v>
      </c>
      <c r="H174" s="88">
        <v>0</v>
      </c>
      <c r="I174" s="95"/>
      <c r="J174" s="95"/>
      <c r="K174" s="88"/>
      <c r="L174" s="88">
        <f t="shared" si="3"/>
        <v>-4.18322526668061e-8</v>
      </c>
      <c r="M174" s="98"/>
      <c r="N174" s="107"/>
    </row>
    <row r="175" ht="15.6" customHeight="1" spans="1:14">
      <c r="A175" s="97"/>
      <c r="B175" s="90">
        <v>6666020504</v>
      </c>
      <c r="C175" s="91" t="s">
        <v>288</v>
      </c>
      <c r="D175" s="92" t="s">
        <v>463</v>
      </c>
      <c r="E175" s="140">
        <v>0.09444</v>
      </c>
      <c r="F175" s="94">
        <v>0.000197531897092658</v>
      </c>
      <c r="G175" s="87">
        <v>0</v>
      </c>
      <c r="H175" s="88">
        <v>0</v>
      </c>
      <c r="I175" s="95"/>
      <c r="J175" s="95"/>
      <c r="K175" s="88"/>
      <c r="L175" s="88">
        <f t="shared" si="3"/>
        <v>-0.000197531897092658</v>
      </c>
      <c r="M175" s="98"/>
      <c r="N175" s="107"/>
    </row>
    <row r="176" ht="15.6" customHeight="1" spans="1:14">
      <c r="A176" s="97"/>
      <c r="B176" s="90">
        <v>6666020508</v>
      </c>
      <c r="C176" s="91" t="s">
        <v>290</v>
      </c>
      <c r="D176" s="92" t="s">
        <v>464</v>
      </c>
      <c r="E176" s="140">
        <v>0.5563</v>
      </c>
      <c r="F176" s="94">
        <v>0.00116356410792721</v>
      </c>
      <c r="G176" s="87">
        <v>0.251556046472741</v>
      </c>
      <c r="H176" s="88">
        <v>0.000445216180794912</v>
      </c>
      <c r="I176" s="95"/>
      <c r="J176" s="95"/>
      <c r="K176" s="88"/>
      <c r="L176" s="88">
        <f t="shared" si="3"/>
        <v>-0.000718347927132298</v>
      </c>
      <c r="M176" s="98"/>
      <c r="N176" s="107"/>
    </row>
    <row r="177" ht="15.6" customHeight="1" spans="1:14">
      <c r="A177" s="97"/>
      <c r="B177" s="90">
        <v>6666020601</v>
      </c>
      <c r="C177" s="91" t="s">
        <v>465</v>
      </c>
      <c r="D177" s="92" t="s">
        <v>466</v>
      </c>
      <c r="E177" s="140">
        <v>0.02884</v>
      </c>
      <c r="F177" s="94">
        <v>6.03221083455344e-5</v>
      </c>
      <c r="G177" s="87">
        <v>9.12909885929183</v>
      </c>
      <c r="H177" s="88">
        <v>0.0161571251624577</v>
      </c>
      <c r="I177" s="95"/>
      <c r="J177" s="95"/>
      <c r="K177" s="88"/>
      <c r="L177" s="88">
        <f t="shared" si="3"/>
        <v>0.0160968030541122</v>
      </c>
      <c r="M177" s="98"/>
      <c r="N177" s="107"/>
    </row>
    <row r="178" ht="15.6" customHeight="1" spans="1:14">
      <c r="A178" s="97"/>
      <c r="B178" s="90">
        <v>6666020701</v>
      </c>
      <c r="C178" s="91" t="s">
        <v>294</v>
      </c>
      <c r="D178" s="92" t="s">
        <v>467</v>
      </c>
      <c r="E178" s="140">
        <v>232.20731</v>
      </c>
      <c r="F178" s="94">
        <v>0.485687743149969</v>
      </c>
      <c r="G178" s="87">
        <v>230.77532</v>
      </c>
      <c r="H178" s="88">
        <v>0.408437435842979</v>
      </c>
      <c r="I178" s="95"/>
      <c r="J178" s="95"/>
      <c r="K178" s="88"/>
      <c r="L178" s="88">
        <f t="shared" si="3"/>
        <v>-0.07725030730699</v>
      </c>
      <c r="M178" s="98"/>
      <c r="N178" s="107"/>
    </row>
    <row r="179" ht="15.6" customHeight="1" spans="1:14">
      <c r="A179" s="97"/>
      <c r="B179" s="90">
        <v>6666020801</v>
      </c>
      <c r="C179" s="91" t="s">
        <v>468</v>
      </c>
      <c r="D179" s="92" t="s">
        <v>469</v>
      </c>
      <c r="E179" s="140">
        <v>1.16442</v>
      </c>
      <c r="F179" s="94">
        <v>0.00243551558251412</v>
      </c>
      <c r="G179" s="87">
        <v>11.069</v>
      </c>
      <c r="H179" s="88">
        <v>0.0195904569749743</v>
      </c>
      <c r="I179" s="95"/>
      <c r="J179" s="95"/>
      <c r="K179" s="88"/>
      <c r="L179" s="88">
        <f t="shared" si="3"/>
        <v>0.0171549413924602</v>
      </c>
      <c r="M179" s="98"/>
      <c r="N179" s="107"/>
    </row>
    <row r="180" ht="15.6" customHeight="1" spans="1:14">
      <c r="A180" s="97"/>
      <c r="B180" s="90">
        <v>6666020803</v>
      </c>
      <c r="C180" s="91" t="s">
        <v>298</v>
      </c>
      <c r="D180" s="92" t="s">
        <v>470</v>
      </c>
      <c r="E180" s="140">
        <v>3.01462</v>
      </c>
      <c r="F180" s="94">
        <v>0.00630541727672035</v>
      </c>
      <c r="G180" s="87">
        <v>0</v>
      </c>
      <c r="H180" s="88">
        <v>0</v>
      </c>
      <c r="I180" s="95"/>
      <c r="J180" s="95"/>
      <c r="K180" s="88"/>
      <c r="L180" s="88">
        <f t="shared" si="3"/>
        <v>-0.00630541727672035</v>
      </c>
      <c r="M180" s="98"/>
      <c r="N180" s="107"/>
    </row>
    <row r="181" ht="15.6" customHeight="1" spans="1:14">
      <c r="A181" s="97"/>
      <c r="B181" s="90">
        <v>6666021100</v>
      </c>
      <c r="C181" s="91" t="s">
        <v>300</v>
      </c>
      <c r="D181" s="92" t="s">
        <v>471</v>
      </c>
      <c r="E181" s="140">
        <v>13.63092</v>
      </c>
      <c r="F181" s="94">
        <v>0.028510604476051</v>
      </c>
      <c r="G181" s="87">
        <v>12.6764155363061</v>
      </c>
      <c r="H181" s="88">
        <v>0.0224353395212667</v>
      </c>
      <c r="I181" s="95"/>
      <c r="J181" s="95"/>
      <c r="K181" s="88"/>
      <c r="L181" s="88">
        <f t="shared" si="3"/>
        <v>-0.0060752649547843</v>
      </c>
      <c r="M181" s="98"/>
      <c r="N181" s="107"/>
    </row>
    <row r="182" ht="15.6" customHeight="1" spans="1:14">
      <c r="A182" s="97"/>
      <c r="B182" s="90">
        <v>6666021102</v>
      </c>
      <c r="C182" s="91" t="s">
        <v>472</v>
      </c>
      <c r="D182" s="92" t="s">
        <v>473</v>
      </c>
      <c r="E182" s="140">
        <v>29.47999</v>
      </c>
      <c r="F182" s="94">
        <v>0.0616607195147459</v>
      </c>
      <c r="G182" s="87">
        <v>34.1983825283733</v>
      </c>
      <c r="H182" s="88">
        <v>0.0605259681575401</v>
      </c>
      <c r="I182" s="95"/>
      <c r="J182" s="95"/>
      <c r="K182" s="88"/>
      <c r="L182" s="88">
        <f t="shared" si="3"/>
        <v>-0.0011347513572058</v>
      </c>
      <c r="M182" s="98"/>
      <c r="N182" s="107"/>
    </row>
    <row r="183" ht="15.6" customHeight="1" spans="1:14">
      <c r="A183" s="97"/>
      <c r="B183" s="90">
        <v>6666021104</v>
      </c>
      <c r="C183" s="91" t="s">
        <v>302</v>
      </c>
      <c r="D183" s="92" t="s">
        <v>474</v>
      </c>
      <c r="E183" s="140">
        <v>0.35245</v>
      </c>
      <c r="F183" s="94">
        <v>0.000737188872620791</v>
      </c>
      <c r="G183" s="87">
        <v>6.49184393838594</v>
      </c>
      <c r="H183" s="88">
        <v>0.0114895825605924</v>
      </c>
      <c r="I183" s="95"/>
      <c r="J183" s="95"/>
      <c r="K183" s="88"/>
      <c r="L183" s="88">
        <f t="shared" si="3"/>
        <v>0.0107523936879716</v>
      </c>
      <c r="M183" s="98"/>
      <c r="N183" s="107"/>
    </row>
    <row r="184" ht="15.6" customHeight="1" spans="1:14">
      <c r="A184" s="97"/>
      <c r="B184" s="90">
        <v>6666021103</v>
      </c>
      <c r="C184" s="91" t="s">
        <v>475</v>
      </c>
      <c r="D184" s="92" t="s">
        <v>476</v>
      </c>
      <c r="E184" s="140">
        <v>5.2446</v>
      </c>
      <c r="F184" s="94">
        <v>0.0109696716168166</v>
      </c>
      <c r="G184" s="87">
        <v>44.1182708892639</v>
      </c>
      <c r="H184" s="88">
        <v>0.0780826712138754</v>
      </c>
      <c r="I184" s="95"/>
      <c r="J184" s="95"/>
      <c r="K184" s="88"/>
      <c r="L184" s="88">
        <f t="shared" si="3"/>
        <v>0.0671129995970588</v>
      </c>
      <c r="M184" s="98"/>
      <c r="N184" s="107"/>
    </row>
    <row r="185" ht="15.6" customHeight="1" spans="1:14">
      <c r="A185" s="97"/>
      <c r="B185" s="90">
        <v>6666021300</v>
      </c>
      <c r="C185" s="91" t="s">
        <v>477</v>
      </c>
      <c r="D185" s="92" t="s">
        <v>478</v>
      </c>
      <c r="E185" s="140">
        <v>0.75437</v>
      </c>
      <c r="F185" s="94">
        <v>0.00157784982221293</v>
      </c>
      <c r="G185" s="87">
        <v>42.1215409915668</v>
      </c>
      <c r="H185" s="88">
        <v>0.0745487610908761</v>
      </c>
      <c r="I185" s="95"/>
      <c r="J185" s="95"/>
      <c r="K185" s="88"/>
      <c r="L185" s="88">
        <f t="shared" si="3"/>
        <v>0.0729709112686632</v>
      </c>
      <c r="M185" s="98"/>
      <c r="N185" s="107"/>
    </row>
    <row r="186" ht="15.6" customHeight="1" spans="1:14">
      <c r="A186" s="97"/>
      <c r="B186" s="90">
        <v>6666021902</v>
      </c>
      <c r="C186" s="91" t="s">
        <v>304</v>
      </c>
      <c r="D186" s="92" t="s">
        <v>479</v>
      </c>
      <c r="E186" s="140">
        <v>0.65037</v>
      </c>
      <c r="F186" s="94">
        <v>0.00136032210834553</v>
      </c>
      <c r="G186" s="87">
        <v>48.1857692829478</v>
      </c>
      <c r="H186" s="88">
        <v>0.0852815285882762</v>
      </c>
      <c r="I186" s="95"/>
      <c r="J186" s="95"/>
      <c r="K186" s="88"/>
      <c r="L186" s="88">
        <f t="shared" si="3"/>
        <v>0.0839212064799307</v>
      </c>
      <c r="M186" s="98"/>
      <c r="N186" s="107"/>
    </row>
    <row r="187" ht="15.6" customHeight="1" spans="1:14">
      <c r="A187" s="97"/>
      <c r="B187" s="90">
        <v>6666022100</v>
      </c>
      <c r="C187" s="91" t="s">
        <v>306</v>
      </c>
      <c r="D187" s="92" t="s">
        <v>480</v>
      </c>
      <c r="E187" s="140">
        <v>54.98485</v>
      </c>
      <c r="F187" s="94">
        <v>0.115007006902322</v>
      </c>
      <c r="G187" s="87">
        <v>6.53144428340827</v>
      </c>
      <c r="H187" s="88">
        <v>0.0115596691858842</v>
      </c>
      <c r="I187" s="95"/>
      <c r="J187" s="95"/>
      <c r="K187" s="88"/>
      <c r="L187" s="88">
        <f t="shared" si="3"/>
        <v>-0.103447337716438</v>
      </c>
      <c r="M187" s="98"/>
      <c r="N187" s="107"/>
    </row>
    <row r="188" ht="15.6" customHeight="1" spans="1:14">
      <c r="A188" s="97"/>
      <c r="B188" s="90">
        <v>6666022300</v>
      </c>
      <c r="C188" s="91" t="s">
        <v>308</v>
      </c>
      <c r="D188" s="92" t="s">
        <v>481</v>
      </c>
      <c r="E188" s="140">
        <v>0.91028</v>
      </c>
      <c r="F188" s="94">
        <v>0.00190395314787701</v>
      </c>
      <c r="G188" s="87">
        <v>83.695830298746</v>
      </c>
      <c r="H188" s="88">
        <v>0.148128969414792</v>
      </c>
      <c r="I188" s="95"/>
      <c r="J188" s="95"/>
      <c r="K188" s="88"/>
      <c r="L188" s="88">
        <f t="shared" si="3"/>
        <v>0.146225016266915</v>
      </c>
      <c r="M188" s="98"/>
      <c r="N188" s="107"/>
    </row>
    <row r="189" ht="15.6" customHeight="1" spans="1:14">
      <c r="A189" s="97"/>
      <c r="B189" s="90">
        <v>6666029900</v>
      </c>
      <c r="C189" s="91" t="s">
        <v>312</v>
      </c>
      <c r="D189" s="92" t="s">
        <v>482</v>
      </c>
      <c r="E189" s="140">
        <v>3.82707</v>
      </c>
      <c r="F189" s="94">
        <v>0.00800474796067768</v>
      </c>
      <c r="G189" s="87">
        <v>0</v>
      </c>
      <c r="H189" s="88">
        <v>0</v>
      </c>
      <c r="I189" s="95"/>
      <c r="J189" s="95"/>
      <c r="K189" s="88"/>
      <c r="L189" s="88">
        <f t="shared" si="3"/>
        <v>-0.00800474796067768</v>
      </c>
      <c r="M189" s="98"/>
      <c r="N189" s="107"/>
    </row>
    <row r="190" ht="15.6" customHeight="1" spans="1:14">
      <c r="A190" s="97"/>
      <c r="B190" s="90">
        <v>6666029997</v>
      </c>
      <c r="C190" s="91" t="s">
        <v>315</v>
      </c>
      <c r="D190" s="92" t="s">
        <v>483</v>
      </c>
      <c r="E190" s="140">
        <v>0.00354</v>
      </c>
      <c r="F190" s="94">
        <v>7.40430872202468e-6</v>
      </c>
      <c r="G190" s="87">
        <v>0</v>
      </c>
      <c r="H190" s="88">
        <v>0</v>
      </c>
      <c r="I190" s="95"/>
      <c r="J190" s="95"/>
      <c r="K190" s="88"/>
      <c r="L190" s="88">
        <f t="shared" si="3"/>
        <v>-7.40430872202468e-6</v>
      </c>
      <c r="M190" s="98"/>
      <c r="N190" s="107"/>
    </row>
    <row r="191" ht="15.6" customHeight="1" spans="1:14">
      <c r="A191" s="97"/>
      <c r="B191" s="90">
        <v>6666031100</v>
      </c>
      <c r="C191" s="91" t="s">
        <v>484</v>
      </c>
      <c r="D191" s="92" t="s">
        <v>485</v>
      </c>
      <c r="E191" s="140">
        <v>0</v>
      </c>
      <c r="F191" s="94">
        <v>0</v>
      </c>
      <c r="G191" s="87">
        <v>0</v>
      </c>
      <c r="H191" s="88">
        <v>0</v>
      </c>
      <c r="I191" s="95"/>
      <c r="J191" s="95"/>
      <c r="K191" s="88"/>
      <c r="L191" s="88">
        <f t="shared" si="3"/>
        <v>0</v>
      </c>
      <c r="M191" s="98"/>
      <c r="N191" s="107"/>
    </row>
    <row r="192" ht="15.6" customHeight="1" spans="1:14">
      <c r="A192" s="97"/>
      <c r="B192" s="90">
        <v>6666050107</v>
      </c>
      <c r="C192" s="91" t="s">
        <v>321</v>
      </c>
      <c r="D192" s="92" t="s">
        <v>486</v>
      </c>
      <c r="E192" s="140">
        <v>0.15551</v>
      </c>
      <c r="F192" s="94">
        <v>0.000325266680610751</v>
      </c>
      <c r="G192" s="87">
        <v>0</v>
      </c>
      <c r="H192" s="88">
        <v>0</v>
      </c>
      <c r="I192" s="95"/>
      <c r="J192" s="95"/>
      <c r="K192" s="88"/>
      <c r="L192" s="88">
        <f t="shared" si="3"/>
        <v>-0.000325266680610751</v>
      </c>
      <c r="M192" s="98"/>
      <c r="N192" s="107"/>
    </row>
    <row r="193" ht="15.6" customHeight="1" spans="1:14">
      <c r="A193" s="97"/>
      <c r="B193" s="90">
        <v>6666079999</v>
      </c>
      <c r="C193" s="91" t="s">
        <v>487</v>
      </c>
      <c r="D193" s="92" t="s">
        <v>488</v>
      </c>
      <c r="E193" s="140">
        <v>1012.03863</v>
      </c>
      <c r="F193" s="94">
        <v>2.11679278393641</v>
      </c>
      <c r="G193" s="87">
        <v>1088.36667</v>
      </c>
      <c r="H193" s="88">
        <v>1.92624450461931</v>
      </c>
      <c r="I193" s="95"/>
      <c r="J193" s="95"/>
      <c r="K193" s="88"/>
      <c r="L193" s="88">
        <f t="shared" si="3"/>
        <v>-0.1905482793171</v>
      </c>
      <c r="M193" s="98"/>
      <c r="N193" s="107"/>
    </row>
    <row r="194" ht="15.6" customHeight="1" spans="1:14">
      <c r="A194" s="97"/>
      <c r="B194" s="90">
        <v>6666090100</v>
      </c>
      <c r="C194" s="91" t="s">
        <v>489</v>
      </c>
      <c r="D194" s="92" t="s">
        <v>490</v>
      </c>
      <c r="E194" s="140">
        <v>4.39202</v>
      </c>
      <c r="F194" s="94">
        <v>0.00918640451788329</v>
      </c>
      <c r="G194" s="87">
        <v>0</v>
      </c>
      <c r="H194" s="88">
        <v>0</v>
      </c>
      <c r="I194" s="95"/>
      <c r="J194" s="95"/>
      <c r="K194" s="88"/>
      <c r="L194" s="88">
        <f t="shared" si="3"/>
        <v>-0.00918640451788329</v>
      </c>
      <c r="M194" s="98"/>
      <c r="N194" s="107"/>
    </row>
    <row r="195" ht="15.6" customHeight="1" spans="1:14">
      <c r="A195" s="97"/>
      <c r="B195" s="90">
        <v>6666093800</v>
      </c>
      <c r="C195" s="91" t="s">
        <v>491</v>
      </c>
      <c r="D195" s="92" t="s">
        <v>492</v>
      </c>
      <c r="E195" s="140">
        <v>0.47517</v>
      </c>
      <c r="F195" s="94">
        <v>0.000993871574984313</v>
      </c>
      <c r="G195" s="87">
        <v>0</v>
      </c>
      <c r="H195" s="88">
        <v>0</v>
      </c>
      <c r="I195" s="95"/>
      <c r="J195" s="95"/>
      <c r="K195" s="88"/>
      <c r="L195" s="88">
        <f t="shared" si="3"/>
        <v>-0.000993871574984313</v>
      </c>
      <c r="M195" s="98"/>
      <c r="N195" s="107"/>
    </row>
    <row r="196" ht="15.6" customHeight="1" spans="1:14">
      <c r="A196" s="97"/>
      <c r="B196" s="90">
        <v>6666021400</v>
      </c>
      <c r="C196" s="91" t="s">
        <v>493</v>
      </c>
      <c r="D196" s="92" t="s">
        <v>494</v>
      </c>
      <c r="E196" s="140">
        <v>0.01758</v>
      </c>
      <c r="F196" s="94">
        <v>3.67705500941226e-5</v>
      </c>
      <c r="G196" s="87">
        <v>7.75101533961113</v>
      </c>
      <c r="H196" s="88">
        <v>0.0137181256231835</v>
      </c>
      <c r="I196" s="95"/>
      <c r="J196" s="95"/>
      <c r="K196" s="88"/>
      <c r="L196" s="88">
        <f t="shared" si="3"/>
        <v>0.0136813550730894</v>
      </c>
      <c r="M196" s="98"/>
      <c r="N196" s="107"/>
    </row>
    <row r="197" ht="16.2" customHeight="1" spans="1:14">
      <c r="A197" s="49"/>
      <c r="B197" s="90" t="s">
        <v>495</v>
      </c>
      <c r="C197" s="101" t="s">
        <v>336</v>
      </c>
      <c r="D197" s="102" t="s">
        <v>496</v>
      </c>
      <c r="E197" s="146">
        <v>1931.21994</v>
      </c>
      <c r="F197" s="94">
        <v>4.03936402426271</v>
      </c>
      <c r="G197" s="103">
        <v>1784.85748591648</v>
      </c>
      <c r="H197" s="88">
        <v>3.15892797762288</v>
      </c>
      <c r="I197" s="147"/>
      <c r="J197" s="147"/>
      <c r="K197" s="88"/>
      <c r="L197" s="88">
        <f t="shared" si="3"/>
        <v>-0.88043604663983</v>
      </c>
      <c r="M197" s="98"/>
      <c r="N197" s="107"/>
    </row>
    <row r="198" ht="15.6" customHeight="1" spans="1:14">
      <c r="A198" s="139" t="s">
        <v>335</v>
      </c>
      <c r="B198" s="90">
        <v>5102040000</v>
      </c>
      <c r="C198" s="90" t="s">
        <v>340</v>
      </c>
      <c r="D198" s="148" t="s">
        <v>497</v>
      </c>
      <c r="E198" s="140">
        <v>-0.5459</v>
      </c>
      <c r="F198" s="94">
        <v>-0.00114181133654047</v>
      </c>
      <c r="G198" s="87">
        <v>0</v>
      </c>
      <c r="H198" s="88">
        <v>0</v>
      </c>
      <c r="I198" s="95"/>
      <c r="J198" s="95"/>
      <c r="K198" s="88"/>
      <c r="L198" s="88">
        <f t="shared" si="3"/>
        <v>0.00114181133654047</v>
      </c>
      <c r="M198" s="98"/>
      <c r="N198" s="107"/>
    </row>
    <row r="199" ht="16.2" customHeight="1" spans="1:14">
      <c r="A199" s="49"/>
      <c r="B199" s="90" t="s">
        <v>498</v>
      </c>
      <c r="C199" s="101" t="s">
        <v>346</v>
      </c>
      <c r="D199" s="102" t="s">
        <v>499</v>
      </c>
      <c r="E199" s="146">
        <v>-0.5459</v>
      </c>
      <c r="F199" s="94">
        <v>-0.00114181133654047</v>
      </c>
      <c r="G199" s="103">
        <v>0</v>
      </c>
      <c r="H199" s="104">
        <v>0</v>
      </c>
      <c r="I199" s="147"/>
      <c r="J199" s="147"/>
      <c r="K199" s="88"/>
      <c r="L199" s="88">
        <f t="shared" si="3"/>
        <v>0.00114181133654047</v>
      </c>
      <c r="M199" s="98"/>
      <c r="N199" s="107"/>
    </row>
    <row r="200" ht="15.6" customHeight="1" spans="1:14">
      <c r="A200" s="139" t="s">
        <v>364</v>
      </c>
      <c r="B200" s="90">
        <v>6666021600</v>
      </c>
      <c r="C200" s="90" t="s">
        <v>367</v>
      </c>
      <c r="D200" s="148" t="s">
        <v>368</v>
      </c>
      <c r="E200" s="140">
        <v>16.41377</v>
      </c>
      <c r="F200" s="94">
        <v>0.0343312486927421</v>
      </c>
      <c r="G200" s="87">
        <v>16.3511430207282</v>
      </c>
      <c r="H200" s="88">
        <v>0.0289390517516693</v>
      </c>
      <c r="I200" s="95"/>
      <c r="J200" s="95"/>
      <c r="K200" s="88"/>
      <c r="L200" s="88">
        <f t="shared" si="3"/>
        <v>-0.0053921969410728</v>
      </c>
      <c r="M200" s="98"/>
      <c r="N200" s="107"/>
    </row>
    <row r="201" ht="15.6" customHeight="1" spans="1:14">
      <c r="A201" s="97"/>
      <c r="B201" s="90">
        <v>6666021604</v>
      </c>
      <c r="C201" s="90" t="s">
        <v>369</v>
      </c>
      <c r="D201" s="148" t="s">
        <v>500</v>
      </c>
      <c r="E201" s="140">
        <v>0.13074</v>
      </c>
      <c r="F201" s="94">
        <v>0.000273457435682912</v>
      </c>
      <c r="G201" s="87">
        <v>0</v>
      </c>
      <c r="H201" s="88">
        <v>0</v>
      </c>
      <c r="I201" s="95"/>
      <c r="J201" s="95"/>
      <c r="K201" s="88"/>
      <c r="L201" s="88">
        <f t="shared" si="3"/>
        <v>-0.000273457435682912</v>
      </c>
      <c r="M201" s="98"/>
      <c r="N201" s="107"/>
    </row>
    <row r="202" ht="16.2" customHeight="1" spans="1:14">
      <c r="A202" s="49"/>
      <c r="B202" s="90" t="s">
        <v>498</v>
      </c>
      <c r="C202" s="101" t="s">
        <v>371</v>
      </c>
      <c r="D202" s="102" t="s">
        <v>501</v>
      </c>
      <c r="E202" s="146">
        <v>16.54451</v>
      </c>
      <c r="F202" s="94">
        <v>0.034604706128425</v>
      </c>
      <c r="G202" s="103">
        <v>16.3511430207282</v>
      </c>
      <c r="H202" s="104">
        <v>0.0289390517516693</v>
      </c>
      <c r="I202" s="147"/>
      <c r="J202" s="147"/>
      <c r="K202" s="88"/>
      <c r="L202" s="88">
        <f t="shared" si="3"/>
        <v>-0.0056656543767557</v>
      </c>
      <c r="M202" s="98"/>
      <c r="N202" s="107"/>
    </row>
    <row r="203" ht="15.6" customHeight="1" spans="1:14">
      <c r="A203" s="139" t="s">
        <v>146</v>
      </c>
      <c r="B203" s="90">
        <v>6666010012</v>
      </c>
      <c r="C203" s="90" t="s">
        <v>382</v>
      </c>
      <c r="D203" s="148" t="s">
        <v>502</v>
      </c>
      <c r="E203" s="140">
        <v>0.07561</v>
      </c>
      <c r="F203" s="94">
        <v>0.00015814683120686</v>
      </c>
      <c r="G203" s="87">
        <v>0</v>
      </c>
      <c r="H203" s="88">
        <v>0</v>
      </c>
      <c r="I203" s="95"/>
      <c r="J203" s="95"/>
      <c r="K203" s="88"/>
      <c r="L203" s="88">
        <f t="shared" si="3"/>
        <v>-0.00015814683120686</v>
      </c>
      <c r="M203" s="98"/>
      <c r="N203" s="107"/>
    </row>
    <row r="204" ht="15.6" customHeight="1" spans="1:14">
      <c r="A204" s="97"/>
      <c r="B204" s="90">
        <v>6666010102</v>
      </c>
      <c r="C204" s="90" t="s">
        <v>503</v>
      </c>
      <c r="D204" s="148" t="s">
        <v>504</v>
      </c>
      <c r="E204" s="140">
        <v>0.6094</v>
      </c>
      <c r="F204" s="94">
        <v>0.00127462873875758</v>
      </c>
      <c r="G204" s="87">
        <v>0</v>
      </c>
      <c r="H204" s="88">
        <v>0</v>
      </c>
      <c r="I204" s="95"/>
      <c r="J204" s="95"/>
      <c r="K204" s="88"/>
      <c r="L204" s="88">
        <f t="shared" si="3"/>
        <v>-0.00127462873875758</v>
      </c>
      <c r="M204" s="98"/>
      <c r="N204" s="107"/>
    </row>
    <row r="205" ht="16.2" customHeight="1" spans="1:14">
      <c r="A205" s="49"/>
      <c r="B205" s="90" t="s">
        <v>505</v>
      </c>
      <c r="C205" s="101" t="s">
        <v>390</v>
      </c>
      <c r="D205" s="102" t="s">
        <v>506</v>
      </c>
      <c r="E205" s="146">
        <v>0.68501</v>
      </c>
      <c r="F205" s="94">
        <v>0.00143277556996444</v>
      </c>
      <c r="G205" s="103">
        <v>0</v>
      </c>
      <c r="H205" s="104">
        <v>0</v>
      </c>
      <c r="I205" s="147"/>
      <c r="J205" s="147"/>
      <c r="K205" s="88"/>
      <c r="L205" s="88">
        <f t="shared" si="3"/>
        <v>-0.00143277556996444</v>
      </c>
      <c r="M205" s="98"/>
      <c r="N205" s="107"/>
    </row>
    <row r="206" ht="15.6" customHeight="1" spans="1:14">
      <c r="A206" s="139" t="s">
        <v>507</v>
      </c>
      <c r="B206" s="90">
        <v>6666010196</v>
      </c>
      <c r="C206" s="90" t="s">
        <v>392</v>
      </c>
      <c r="D206" s="148" t="s">
        <v>508</v>
      </c>
      <c r="E206" s="140">
        <v>17.32253</v>
      </c>
      <c r="F206" s="94">
        <v>0.0362320225894164</v>
      </c>
      <c r="G206" s="87">
        <v>0</v>
      </c>
      <c r="H206" s="88">
        <v>0</v>
      </c>
      <c r="I206" s="95"/>
      <c r="J206" s="95"/>
      <c r="K206" s="88"/>
      <c r="L206" s="88">
        <f t="shared" si="3"/>
        <v>-0.0362320225894164</v>
      </c>
      <c r="M206" s="98"/>
      <c r="N206" s="107"/>
    </row>
    <row r="207" ht="15.6" customHeight="1" spans="1:14">
      <c r="A207" s="97"/>
      <c r="B207" s="90">
        <v>6666010101</v>
      </c>
      <c r="C207" s="90" t="s">
        <v>394</v>
      </c>
      <c r="D207" s="148" t="s">
        <v>510</v>
      </c>
      <c r="E207" s="140">
        <v>130.90701</v>
      </c>
      <c r="F207" s="94">
        <v>0.273806755908806</v>
      </c>
      <c r="G207" s="87">
        <v>444.79</v>
      </c>
      <c r="H207" s="88">
        <v>0.787211072174436</v>
      </c>
      <c r="I207" s="95"/>
      <c r="J207" s="95"/>
      <c r="K207" s="88"/>
      <c r="L207" s="88">
        <f t="shared" si="3"/>
        <v>0.51340431626563</v>
      </c>
      <c r="M207" s="50"/>
      <c r="N207" s="149" t="s">
        <v>665</v>
      </c>
    </row>
    <row r="208" ht="15.6" customHeight="1" spans="1:14">
      <c r="A208" s="97"/>
      <c r="B208" s="90">
        <v>6666010199</v>
      </c>
      <c r="C208" s="90" t="s">
        <v>396</v>
      </c>
      <c r="D208" s="148" t="s">
        <v>511</v>
      </c>
      <c r="E208" s="140">
        <v>5.25921</v>
      </c>
      <c r="F208" s="94">
        <v>0.0110002300773897</v>
      </c>
      <c r="G208" s="87">
        <v>0</v>
      </c>
      <c r="H208" s="88">
        <v>0</v>
      </c>
      <c r="I208" s="95"/>
      <c r="J208" s="95"/>
      <c r="K208" s="88"/>
      <c r="L208" s="88">
        <f t="shared" si="3"/>
        <v>-0.0110002300773897</v>
      </c>
      <c r="M208" s="98"/>
      <c r="N208" s="107"/>
    </row>
    <row r="209" ht="15.6" customHeight="1" spans="1:14">
      <c r="A209" s="97"/>
      <c r="B209" s="90">
        <v>6666010207</v>
      </c>
      <c r="C209" s="90" t="s">
        <v>400</v>
      </c>
      <c r="D209" s="148" t="s">
        <v>512</v>
      </c>
      <c r="E209" s="140">
        <v>1.8143</v>
      </c>
      <c r="F209" s="94">
        <v>0.00379481280066932</v>
      </c>
      <c r="G209" s="87">
        <v>0</v>
      </c>
      <c r="H209" s="88">
        <v>0</v>
      </c>
      <c r="I209" s="95"/>
      <c r="J209" s="95"/>
      <c r="K209" s="88"/>
      <c r="L209" s="88">
        <f t="shared" si="3"/>
        <v>-0.00379481280066932</v>
      </c>
      <c r="M209" s="98"/>
      <c r="N209" s="107"/>
    </row>
    <row r="210" ht="15.6" customHeight="1" spans="1:14">
      <c r="A210" s="97"/>
      <c r="B210" s="90">
        <v>6666010227</v>
      </c>
      <c r="C210" s="90" t="s">
        <v>513</v>
      </c>
      <c r="D210" s="148" t="s">
        <v>514</v>
      </c>
      <c r="E210" s="140">
        <v>1.85876</v>
      </c>
      <c r="F210" s="94">
        <v>0.00388780589834763</v>
      </c>
      <c r="G210" s="87">
        <v>0</v>
      </c>
      <c r="H210" s="88">
        <v>0</v>
      </c>
      <c r="I210" s="95"/>
      <c r="J210" s="95"/>
      <c r="K210" s="88"/>
      <c r="L210" s="88">
        <f t="shared" si="3"/>
        <v>-0.00388780589834763</v>
      </c>
      <c r="M210" s="98"/>
      <c r="N210" s="107"/>
    </row>
    <row r="211" ht="16.2" customHeight="1" spans="1:14">
      <c r="A211" s="49"/>
      <c r="B211" s="90" t="s">
        <v>516</v>
      </c>
      <c r="C211" s="101" t="s">
        <v>406</v>
      </c>
      <c r="D211" s="102" t="s">
        <v>517</v>
      </c>
      <c r="E211" s="146">
        <v>157.16181</v>
      </c>
      <c r="F211" s="94">
        <v>0.328721627274629</v>
      </c>
      <c r="G211" s="103">
        <v>444.79</v>
      </c>
      <c r="H211" s="104">
        <v>0.787211072174436</v>
      </c>
      <c r="I211" s="147"/>
      <c r="J211" s="147"/>
      <c r="K211" s="88"/>
      <c r="L211" s="88">
        <f t="shared" si="3"/>
        <v>0.458489444899807</v>
      </c>
      <c r="M211" s="50"/>
      <c r="N211" s="107"/>
    </row>
    <row r="212" ht="46.8" customHeight="1" spans="1:14">
      <c r="A212" s="139" t="s">
        <v>405</v>
      </c>
      <c r="B212" s="90">
        <v>6666010314</v>
      </c>
      <c r="C212" s="90" t="s">
        <v>410</v>
      </c>
      <c r="D212" s="148" t="s">
        <v>411</v>
      </c>
      <c r="E212" s="140">
        <v>1.22372</v>
      </c>
      <c r="F212" s="94">
        <v>0.0025595482116712</v>
      </c>
      <c r="G212" s="87">
        <v>5.63656794628852</v>
      </c>
      <c r="H212" s="88">
        <v>0.0099758733253487</v>
      </c>
      <c r="I212" s="95"/>
      <c r="J212" s="95"/>
      <c r="K212" s="88"/>
      <c r="L212" s="88">
        <f t="shared" si="3"/>
        <v>0.0074163251136775</v>
      </c>
      <c r="M212" s="98"/>
      <c r="N212" s="150" t="s">
        <v>666</v>
      </c>
    </row>
    <row r="213" ht="15.6" customHeight="1" spans="1:14">
      <c r="A213" s="97"/>
      <c r="B213" s="90">
        <v>6666020401</v>
      </c>
      <c r="C213" s="90" t="s">
        <v>414</v>
      </c>
      <c r="D213" s="148" t="s">
        <v>518</v>
      </c>
      <c r="E213" s="140">
        <v>-0.61828</v>
      </c>
      <c r="F213" s="94">
        <v>-0.00129320225894164</v>
      </c>
      <c r="G213" s="87">
        <v>19.1861598237021</v>
      </c>
      <c r="H213" s="88">
        <v>0.033956602994057</v>
      </c>
      <c r="I213" s="95"/>
      <c r="J213" s="95"/>
      <c r="K213" s="88"/>
      <c r="L213" s="88">
        <f t="shared" si="3"/>
        <v>0.0352498052529986</v>
      </c>
      <c r="M213" s="98"/>
      <c r="N213" s="98" t="s">
        <v>667</v>
      </c>
    </row>
    <row r="214" ht="15.6" customHeight="1" spans="1:14">
      <c r="A214" s="97"/>
      <c r="B214" s="90">
        <v>6666020502</v>
      </c>
      <c r="C214" s="90" t="s">
        <v>416</v>
      </c>
      <c r="D214" s="148" t="s">
        <v>417</v>
      </c>
      <c r="E214" s="140">
        <v>0.38349</v>
      </c>
      <c r="F214" s="94">
        <v>0.000802112528759674</v>
      </c>
      <c r="G214" s="87">
        <v>27.4924776004558</v>
      </c>
      <c r="H214" s="88">
        <v>0.0486575299997448</v>
      </c>
      <c r="I214" s="95"/>
      <c r="J214" s="95"/>
      <c r="K214" s="88"/>
      <c r="L214" s="88">
        <f t="shared" si="3"/>
        <v>0.0478554174709851</v>
      </c>
      <c r="M214" s="98"/>
      <c r="N214" s="98" t="s">
        <v>668</v>
      </c>
    </row>
    <row r="215" ht="15.6" customHeight="1" spans="1:14">
      <c r="A215" s="97"/>
      <c r="B215" s="90">
        <v>6666020503</v>
      </c>
      <c r="C215" s="90" t="s">
        <v>418</v>
      </c>
      <c r="D215" s="148" t="s">
        <v>419</v>
      </c>
      <c r="E215" s="140">
        <v>0.18809</v>
      </c>
      <c r="F215" s="94">
        <v>0.000393411420204978</v>
      </c>
      <c r="G215" s="87">
        <v>0</v>
      </c>
      <c r="H215" s="88">
        <v>0</v>
      </c>
      <c r="I215" s="95"/>
      <c r="J215" s="95"/>
      <c r="K215" s="88"/>
      <c r="L215" s="88">
        <f t="shared" si="3"/>
        <v>-0.000393411420204978</v>
      </c>
      <c r="M215" s="98"/>
      <c r="N215" s="107"/>
    </row>
    <row r="216" ht="15.6" customHeight="1" spans="1:14">
      <c r="A216" s="97"/>
      <c r="B216" s="90">
        <v>6666021502</v>
      </c>
      <c r="C216" s="90" t="s">
        <v>420</v>
      </c>
      <c r="D216" s="148" t="s">
        <v>519</v>
      </c>
      <c r="E216" s="140">
        <v>2.3225</v>
      </c>
      <c r="F216" s="94">
        <v>0.00485777034093286</v>
      </c>
      <c r="G216" s="87">
        <v>0</v>
      </c>
      <c r="H216" s="88">
        <v>0</v>
      </c>
      <c r="I216" s="95"/>
      <c r="J216" s="95"/>
      <c r="K216" s="88"/>
      <c r="L216" s="88">
        <f t="shared" si="3"/>
        <v>-0.00485777034093286</v>
      </c>
      <c r="M216" s="98"/>
      <c r="N216" s="107"/>
    </row>
    <row r="217" ht="15.6" customHeight="1" spans="1:14">
      <c r="A217" s="97"/>
      <c r="B217" s="90">
        <v>6666021505</v>
      </c>
      <c r="C217" s="90" t="s">
        <v>520</v>
      </c>
      <c r="D217" s="148" t="s">
        <v>521</v>
      </c>
      <c r="E217" s="140">
        <v>0.03857</v>
      </c>
      <c r="F217" s="94">
        <v>8.06734992679356e-5</v>
      </c>
      <c r="G217" s="87">
        <v>0</v>
      </c>
      <c r="H217" s="88">
        <v>0</v>
      </c>
      <c r="I217" s="95"/>
      <c r="J217" s="95"/>
      <c r="K217" s="88"/>
      <c r="L217" s="88">
        <f t="shared" si="3"/>
        <v>-8.06734992679356e-5</v>
      </c>
      <c r="M217" s="98"/>
      <c r="N217" s="107"/>
    </row>
    <row r="218" ht="15.6" customHeight="1" spans="1:14">
      <c r="A218" s="97"/>
      <c r="B218" s="90">
        <v>6666091600</v>
      </c>
      <c r="C218" s="90" t="s">
        <v>428</v>
      </c>
      <c r="D218" s="148" t="s">
        <v>429</v>
      </c>
      <c r="E218" s="140">
        <v>0.02523</v>
      </c>
      <c r="F218" s="94">
        <v>5.27713867391759e-5</v>
      </c>
      <c r="G218" s="87">
        <v>4.77395560697687</v>
      </c>
      <c r="H218" s="88">
        <v>0.00844917986438864</v>
      </c>
      <c r="I218" s="95"/>
      <c r="J218" s="95"/>
      <c r="K218" s="88"/>
      <c r="L218" s="88">
        <f t="shared" si="3"/>
        <v>0.00839640847764946</v>
      </c>
      <c r="M218" s="98"/>
      <c r="N218" s="149" t="s">
        <v>669</v>
      </c>
    </row>
    <row r="219" ht="16.2" customHeight="1" spans="1:14">
      <c r="A219" s="49"/>
      <c r="B219" s="90" t="s">
        <v>629</v>
      </c>
      <c r="C219" s="101" t="s">
        <v>664</v>
      </c>
      <c r="D219" s="102" t="s">
        <v>670</v>
      </c>
      <c r="E219" s="146">
        <v>3.56332</v>
      </c>
      <c r="F219" s="94">
        <v>0.00745308512863418</v>
      </c>
      <c r="G219" s="103">
        <v>57.0891609774233</v>
      </c>
      <c r="H219" s="104">
        <v>0.101039186183539</v>
      </c>
      <c r="I219" s="147"/>
      <c r="J219" s="147"/>
      <c r="K219" s="88"/>
      <c r="L219" s="88">
        <f t="shared" si="3"/>
        <v>0.0935861010549048</v>
      </c>
      <c r="M219" s="50"/>
      <c r="N219" s="50"/>
    </row>
    <row r="220" ht="16.2" customHeight="1" spans="1:14">
      <c r="B220" s="151" t="s">
        <v>671</v>
      </c>
      <c r="C220" s="151"/>
      <c r="D220" s="151"/>
      <c r="E220" s="133">
        <f>SUM(E219,E211,E205,E202,E199,E197,E159,E156)</f>
        <v>2111.13415</v>
      </c>
      <c r="F220" s="134">
        <f>SUM(F219,F211,F205,F202,F199,F197,F159,F156)</f>
        <v>4.41567485881615</v>
      </c>
      <c r="G220" s="133">
        <f>SUM(G219,G211,G205,G202,G199,G197,G159,G156)</f>
        <v>2306.44653165818</v>
      </c>
      <c r="H220" s="134">
        <f>SUM(H219,H211,H205,H202,H199,H197,H159,H156)</f>
        <v>4.08206175296127</v>
      </c>
      <c r="I220" s="135"/>
      <c r="J220" s="135">
        <f>J219+J149</f>
        <v>0</v>
      </c>
      <c r="K220" s="88"/>
      <c r="L220" s="88">
        <f t="shared" si="3"/>
        <v>-0.333613105854878</v>
      </c>
      <c r="M220" s="98"/>
      <c r="N220" s="98"/>
    </row>
  </sheetData>
  <mergeCells count="33">
    <mergeCell ref="A1:U1"/>
    <mergeCell ref="A2:A3"/>
    <mergeCell ref="A30:A31"/>
    <mergeCell ref="A32:A41"/>
    <mergeCell ref="A42:A50"/>
    <mergeCell ref="A51:A55"/>
    <mergeCell ref="A56:A103"/>
    <mergeCell ref="A104:A108"/>
    <mergeCell ref="A109:A110"/>
    <mergeCell ref="A111:A112"/>
    <mergeCell ref="A113:A116"/>
    <mergeCell ref="A117:A119"/>
    <mergeCell ref="A120:A127"/>
    <mergeCell ref="A128:A135"/>
    <mergeCell ref="A136:A149"/>
    <mergeCell ref="A152:A156"/>
    <mergeCell ref="A157:A159"/>
    <mergeCell ref="A160:A197"/>
    <mergeCell ref="A198:A199"/>
    <mergeCell ref="A200:A202"/>
    <mergeCell ref="A203:A205"/>
    <mergeCell ref="A206:A211"/>
    <mergeCell ref="A212:A219"/>
    <mergeCell ref="B2:B3"/>
    <mergeCell ref="B30:B31"/>
    <mergeCell ref="C2:C3"/>
    <mergeCell ref="C30:C31"/>
    <mergeCell ref="D2:D3"/>
    <mergeCell ref="D30:D31"/>
    <mergeCell ref="E2:E3"/>
    <mergeCell ref="F2:F3"/>
    <mergeCell ref="G2:G3"/>
    <mergeCell ref="H2:H3"/>
  </mergeCells>
  <conditionalFormatting sqref="D4:D29">
    <cfRule type="cellIs" dxfId="0" priority="3" operator="equal">
      <formula>0</formula>
    </cfRule>
  </conditionalFormatting>
  <conditionalFormatting sqref="D27:D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6 F8:F26">
    <cfRule type="cellIs" dxfId="0" priority="1" operator="equal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56"/>
  <sheetViews>
    <sheetView workbookViewId="0">
      <selection activeCell="A1" sqref="A1:T1"/>
    </sheetView>
  </sheetViews>
  <sheetFormatPr defaultColWidth="8.88888888888889" defaultRowHeight="14.4"/>
  <cols>
    <col min="1" max="1" width="3.88888888888889" style="3" customWidth="1"/>
    <col min="2" max="2" width="11.2222222222222" style="3" customWidth="1"/>
    <col min="3" max="3" width="19.75" style="3" customWidth="1"/>
    <col min="4" max="4" width="60" style="3" customWidth="1"/>
    <col min="5" max="5" width="59.8425925925926" style="4" customWidth="1"/>
    <col min="6" max="6" width="5.44444444444444" style="3" customWidth="1"/>
    <col min="7" max="7" width="11.6666666666667" style="3" customWidth="1"/>
    <col min="8" max="8" width="16.1759259259259" style="3" customWidth="1"/>
    <col min="9" max="11" width="9.30555555555556" style="5" customWidth="1"/>
    <col min="12" max="20" width="9.25925925925926" style="5" customWidth="1"/>
    <col min="21" max="16369" width="8.88888888888889" style="3" customWidth="1"/>
  </cols>
  <sheetData>
    <row r="1" ht="77" customHeight="1" spans="1:1024 1025:16369">
      <c r="A1" s="6" t="s">
        <v>672</v>
      </c>
    </row>
    <row r="2" ht="103" customHeight="1" spans="1:1024 1025:16369">
      <c r="A2" s="38" t="s">
        <v>673</v>
      </c>
      <c r="B2" s="8"/>
      <c r="C2" s="8"/>
      <c r="D2" s="8"/>
      <c r="E2" s="8"/>
      <c r="F2" s="8"/>
      <c r="G2" s="8"/>
      <c r="H2" s="8"/>
      <c r="I2" s="39" t="s">
        <v>674</v>
      </c>
      <c r="J2" s="8"/>
      <c r="K2" s="8"/>
      <c r="L2" s="8"/>
      <c r="M2" s="8"/>
      <c r="N2" s="8"/>
      <c r="O2" s="8"/>
      <c r="P2" s="8"/>
      <c r="Q2" s="8"/>
      <c r="R2" s="8"/>
      <c r="S2" s="8"/>
      <c r="T2" s="9"/>
    </row>
    <row r="3" spans="1:1024 1025:16369">
      <c r="A3" s="10" t="s">
        <v>59</v>
      </c>
      <c r="B3" s="10" t="s">
        <v>675</v>
      </c>
      <c r="C3" s="10" t="s">
        <v>0</v>
      </c>
      <c r="D3" s="10" t="s">
        <v>676</v>
      </c>
      <c r="E3" s="10" t="s">
        <v>677</v>
      </c>
      <c r="F3" s="10" t="s">
        <v>678</v>
      </c>
      <c r="G3" s="10" t="s">
        <v>679</v>
      </c>
      <c r="H3" s="10" t="s">
        <v>680</v>
      </c>
      <c r="I3" s="14" t="s">
        <v>681</v>
      </c>
      <c r="J3" s="14" t="s">
        <v>682</v>
      </c>
      <c r="K3" s="14" t="s">
        <v>683</v>
      </c>
      <c r="L3" s="14" t="s">
        <v>684</v>
      </c>
      <c r="M3" s="14" t="s">
        <v>685</v>
      </c>
      <c r="N3" s="14" t="s">
        <v>686</v>
      </c>
      <c r="O3" s="14" t="s">
        <v>687</v>
      </c>
      <c r="P3" s="14" t="s">
        <v>688</v>
      </c>
      <c r="Q3" s="14" t="s">
        <v>689</v>
      </c>
      <c r="R3" s="14" t="s">
        <v>690</v>
      </c>
      <c r="S3" s="14" t="s">
        <v>691</v>
      </c>
      <c r="T3" s="14" t="s">
        <v>692</v>
      </c>
    </row>
    <row r="4" s="1" customFormat="1" ht="15" customHeight="1" spans="1:1024 1025:16369">
      <c r="A4" s="15">
        <v>1</v>
      </c>
      <c r="B4" s="15" t="s">
        <v>2</v>
      </c>
      <c r="C4" s="15" t="s">
        <v>86</v>
      </c>
      <c r="D4" s="16" t="s">
        <v>693</v>
      </c>
      <c r="E4" s="17" t="s">
        <v>694</v>
      </c>
      <c r="F4" s="18" t="s">
        <v>695</v>
      </c>
      <c r="G4" s="20">
        <v>46023</v>
      </c>
      <c r="H4" s="21">
        <f t="shared" ref="H4:H55" si="0">SUM(I4:T4)</f>
        <v>6630773.87636856</v>
      </c>
      <c r="I4" s="23">
        <v>1552518.100167</v>
      </c>
      <c r="J4" s="23">
        <v>1159647.81632706</v>
      </c>
      <c r="K4" s="23">
        <v>1112067.08409719</v>
      </c>
      <c r="L4" s="23">
        <v>757942.424416432</v>
      </c>
      <c r="M4" s="23">
        <v>398927.737433132</v>
      </c>
      <c r="N4" s="23">
        <v>156166.355780532</v>
      </c>
      <c r="O4" s="23">
        <v>336709.262949195</v>
      </c>
      <c r="P4" s="23">
        <v>364919.809419122</v>
      </c>
      <c r="Q4" s="23">
        <v>-59045.4577810434</v>
      </c>
      <c r="R4" s="23">
        <v>113498.709311472</v>
      </c>
      <c r="S4" s="23">
        <v>59630.6079441831</v>
      </c>
      <c r="T4" s="23">
        <v>677791.426304291</v>
      </c>
    </row>
    <row r="5" s="1" customFormat="1" ht="30" customHeight="1" spans="1:1024 1025:16369">
      <c r="A5" s="15">
        <v>2</v>
      </c>
      <c r="B5" s="15" t="s">
        <v>2</v>
      </c>
      <c r="C5" s="15" t="s">
        <v>86</v>
      </c>
      <c r="D5" s="16" t="s">
        <v>696</v>
      </c>
      <c r="E5" s="17" t="s">
        <v>697</v>
      </c>
      <c r="F5" s="18" t="s">
        <v>695</v>
      </c>
      <c r="G5" s="20">
        <v>46023</v>
      </c>
      <c r="H5" s="21">
        <f t="shared" si="0"/>
        <v>2631933.97412147</v>
      </c>
      <c r="I5" s="23">
        <v>999706.907024488</v>
      </c>
      <c r="J5" s="23">
        <v>463576.492247327</v>
      </c>
      <c r="K5" s="23">
        <v>673449.940899122</v>
      </c>
      <c r="L5" s="23">
        <v>446203.109789294</v>
      </c>
      <c r="M5" s="23">
        <v>142378.639222933</v>
      </c>
      <c r="N5" s="23">
        <v>-25115.4856163317</v>
      </c>
      <c r="O5" s="23">
        <v>188754.887534983</v>
      </c>
      <c r="P5" s="23">
        <v>147523.562040043</v>
      </c>
      <c r="Q5" s="23">
        <v>-183157.041624419</v>
      </c>
      <c r="R5" s="23">
        <v>-145001.403503822</v>
      </c>
      <c r="S5" s="23">
        <v>-119555.93933602</v>
      </c>
      <c r="T5" s="23">
        <v>43170.3054438753</v>
      </c>
    </row>
    <row r="6" s="1" customFormat="1" ht="45" customHeight="1" spans="1:1024 1025:16369">
      <c r="A6" s="15">
        <v>3</v>
      </c>
      <c r="B6" s="15" t="s">
        <v>2</v>
      </c>
      <c r="C6" s="15" t="s">
        <v>86</v>
      </c>
      <c r="D6" s="16" t="s">
        <v>698</v>
      </c>
      <c r="E6" s="17" t="s">
        <v>699</v>
      </c>
      <c r="F6" s="18" t="s">
        <v>695</v>
      </c>
      <c r="G6" s="20">
        <v>46023</v>
      </c>
      <c r="H6" s="21">
        <f t="shared" si="0"/>
        <v>-1219976.22442434</v>
      </c>
      <c r="I6" s="23">
        <v>-110347.790168868</v>
      </c>
      <c r="J6" s="23">
        <v>-109624.198102187</v>
      </c>
      <c r="K6" s="23">
        <v>-112880.362402252</v>
      </c>
      <c r="L6" s="23">
        <v>-112518.566368911</v>
      </c>
      <c r="M6" s="23">
        <v>-115412.934635635</v>
      </c>
      <c r="N6" s="23">
        <v>-119392.691002382</v>
      </c>
      <c r="O6" s="23">
        <v>-111071.382235549</v>
      </c>
      <c r="P6" s="23">
        <v>-73444.5947681317</v>
      </c>
      <c r="Q6" s="23">
        <v>-73082.7987347911</v>
      </c>
      <c r="R6" s="23">
        <v>-73082.7987347911</v>
      </c>
      <c r="S6" s="23">
        <v>-93705.1726352025</v>
      </c>
      <c r="T6" s="23">
        <v>-115412.934635635</v>
      </c>
    </row>
    <row r="7" s="1" customFormat="1" ht="45" customHeight="1" spans="1:1024 1025:16369">
      <c r="A7" s="15">
        <v>4</v>
      </c>
      <c r="B7" s="15" t="s">
        <v>2</v>
      </c>
      <c r="C7" s="15" t="s">
        <v>86</v>
      </c>
      <c r="D7" s="16" t="s">
        <v>700</v>
      </c>
      <c r="E7" s="17" t="s">
        <v>701</v>
      </c>
      <c r="F7" s="18" t="s">
        <v>695</v>
      </c>
      <c r="G7" s="20">
        <v>46023</v>
      </c>
      <c r="H7" s="21">
        <f t="shared" si="0"/>
        <v>-90188.1125910953</v>
      </c>
      <c r="I7" s="23">
        <v>-7551.1200822973</v>
      </c>
      <c r="J7" s="23">
        <v>-6934.70211639548</v>
      </c>
      <c r="K7" s="23">
        <v>-6780.59762492002</v>
      </c>
      <c r="L7" s="23">
        <v>-7088.80660787093</v>
      </c>
      <c r="M7" s="23">
        <v>-6780.59762492002</v>
      </c>
      <c r="N7" s="23">
        <v>-8256.91865325488</v>
      </c>
      <c r="O7" s="23">
        <v>-8167.53804819912</v>
      </c>
      <c r="P7" s="23">
        <v>-7806.93353814655</v>
      </c>
      <c r="Q7" s="23">
        <v>-7705.22457377275</v>
      </c>
      <c r="R7" s="23">
        <v>-7705.22457377275</v>
      </c>
      <c r="S7" s="23">
        <v>-7705.22457377275</v>
      </c>
      <c r="T7" s="23">
        <v>-7705.22457377275</v>
      </c>
    </row>
    <row r="8" s="1" customFormat="1" ht="15" customHeight="1" spans="1:1024 1025:16369">
      <c r="A8" s="15">
        <v>5</v>
      </c>
      <c r="B8" s="15" t="s">
        <v>2</v>
      </c>
      <c r="C8" s="15" t="s">
        <v>86</v>
      </c>
      <c r="D8" s="16" t="s">
        <v>702</v>
      </c>
      <c r="E8" s="17" t="s">
        <v>703</v>
      </c>
      <c r="F8" s="18" t="s">
        <v>695</v>
      </c>
      <c r="G8" s="20">
        <v>46023</v>
      </c>
      <c r="H8" s="21">
        <f t="shared" si="0"/>
        <v>-151722.1751682</v>
      </c>
      <c r="I8" s="23">
        <v>-11923.4778</v>
      </c>
      <c r="J8" s="23">
        <v>-16626.9882</v>
      </c>
      <c r="K8" s="23">
        <v>-16917.4752</v>
      </c>
      <c r="L8" s="23">
        <v>-11648.2241682</v>
      </c>
      <c r="M8" s="23">
        <v>-14227.4604</v>
      </c>
      <c r="N8" s="23">
        <v>-12178.8294</v>
      </c>
      <c r="O8" s="23">
        <v>-11957.4696</v>
      </c>
      <c r="P8" s="23">
        <v>-10990.992</v>
      </c>
      <c r="Q8" s="23">
        <v>-14074.7814</v>
      </c>
      <c r="R8" s="23">
        <v>-10822.6104</v>
      </c>
      <c r="S8" s="23">
        <v>-13544.9118</v>
      </c>
      <c r="T8" s="23">
        <v>-6808.9548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</row>
    <row r="9" s="1" customFormat="1" ht="15" customHeight="1" spans="1:1024 1025:16369">
      <c r="A9" s="15">
        <v>6</v>
      </c>
      <c r="B9" s="15" t="s">
        <v>704</v>
      </c>
      <c r="C9" s="15" t="s">
        <v>705</v>
      </c>
      <c r="D9" s="16" t="s">
        <v>706</v>
      </c>
      <c r="E9" s="17" t="s">
        <v>2</v>
      </c>
      <c r="F9" s="18" t="s">
        <v>695</v>
      </c>
      <c r="G9" s="20">
        <v>46023</v>
      </c>
      <c r="H9" s="21">
        <f t="shared" si="0"/>
        <v>115972.7</v>
      </c>
      <c r="I9" s="23">
        <v>10150.45</v>
      </c>
      <c r="J9" s="23">
        <v>9826.93</v>
      </c>
      <c r="K9" s="23">
        <v>10251.55</v>
      </c>
      <c r="L9" s="23">
        <v>10251.55</v>
      </c>
      <c r="M9" s="23">
        <v>10678.7</v>
      </c>
      <c r="N9" s="23">
        <v>3670.69</v>
      </c>
      <c r="O9" s="23">
        <v>10739.36</v>
      </c>
      <c r="P9" s="23">
        <v>10678.7</v>
      </c>
      <c r="Q9" s="23">
        <v>11105.85</v>
      </c>
      <c r="R9" s="23">
        <v>10251.55</v>
      </c>
      <c r="S9" s="23">
        <v>10678.7</v>
      </c>
      <c r="T9" s="23">
        <v>7688.67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</row>
    <row r="10" s="1" customFormat="1" ht="15" customHeight="1" spans="1:1024 1025:16369">
      <c r="A10" s="15">
        <v>7</v>
      </c>
      <c r="B10" s="15" t="s">
        <v>704</v>
      </c>
      <c r="C10" s="15" t="s">
        <v>705</v>
      </c>
      <c r="D10" s="16" t="s">
        <v>707</v>
      </c>
      <c r="E10" s="17" t="s">
        <v>2</v>
      </c>
      <c r="F10" s="18" t="s">
        <v>695</v>
      </c>
      <c r="G10" s="20">
        <v>46023</v>
      </c>
      <c r="H10" s="21">
        <f t="shared" si="0"/>
        <v>56467.89</v>
      </c>
      <c r="I10" s="23">
        <v>4942.32</v>
      </c>
      <c r="J10" s="23">
        <v>4784.8</v>
      </c>
      <c r="K10" s="23">
        <v>4991.55</v>
      </c>
      <c r="L10" s="23">
        <v>4991.55</v>
      </c>
      <c r="M10" s="23">
        <v>5199.53</v>
      </c>
      <c r="N10" s="23">
        <v>1787.29</v>
      </c>
      <c r="O10" s="23">
        <v>5229.07</v>
      </c>
      <c r="P10" s="23">
        <v>5199.53</v>
      </c>
      <c r="Q10" s="23">
        <v>5407.51</v>
      </c>
      <c r="R10" s="23">
        <v>4991.55</v>
      </c>
      <c r="S10" s="23">
        <v>5199.53</v>
      </c>
      <c r="T10" s="23">
        <v>3743.66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</row>
    <row r="11" s="1" customFormat="1" ht="15" customHeight="1" spans="1:1024 1025:16369">
      <c r="A11" s="15">
        <v>8</v>
      </c>
      <c r="B11" s="15" t="s">
        <v>704</v>
      </c>
      <c r="C11" s="15" t="s">
        <v>705</v>
      </c>
      <c r="D11" s="16" t="s">
        <v>708</v>
      </c>
      <c r="E11" s="17" t="s">
        <v>2</v>
      </c>
      <c r="F11" s="18" t="s">
        <v>695</v>
      </c>
      <c r="G11" s="20">
        <v>46023</v>
      </c>
      <c r="H11" s="21">
        <f t="shared" si="0"/>
        <v>71178.01</v>
      </c>
      <c r="I11" s="23">
        <v>6229.82</v>
      </c>
      <c r="J11" s="23">
        <v>6031.26</v>
      </c>
      <c r="K11" s="23">
        <v>6291.87</v>
      </c>
      <c r="L11" s="23">
        <v>6291.87</v>
      </c>
      <c r="M11" s="23">
        <v>6554.03</v>
      </c>
      <c r="N11" s="23">
        <v>2252.88</v>
      </c>
      <c r="O11" s="23">
        <v>6591.26</v>
      </c>
      <c r="P11" s="23">
        <v>6554.03</v>
      </c>
      <c r="Q11" s="23">
        <v>6816.19</v>
      </c>
      <c r="R11" s="23">
        <v>6291.87</v>
      </c>
      <c r="S11" s="23">
        <v>6554.03</v>
      </c>
      <c r="T11" s="23">
        <v>4718.9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</row>
    <row r="12" s="1" customFormat="1" ht="15" customHeight="1" spans="1:1024 1025:16369">
      <c r="A12" s="15">
        <v>9</v>
      </c>
      <c r="B12" s="15" t="s">
        <v>704</v>
      </c>
      <c r="C12" s="15" t="s">
        <v>705</v>
      </c>
      <c r="D12" s="16" t="s">
        <v>709</v>
      </c>
      <c r="E12" s="17" t="s">
        <v>2</v>
      </c>
      <c r="F12" s="18" t="s">
        <v>695</v>
      </c>
      <c r="G12" s="20">
        <v>46204</v>
      </c>
      <c r="H12" s="21">
        <f t="shared" si="0"/>
        <v>202208.83</v>
      </c>
      <c r="I12" s="23">
        <v>17698.23</v>
      </c>
      <c r="J12" s="23">
        <v>17134.14</v>
      </c>
      <c r="K12" s="23">
        <v>17874.5</v>
      </c>
      <c r="L12" s="23">
        <v>17874.5</v>
      </c>
      <c r="M12" s="23">
        <v>18619.27</v>
      </c>
      <c r="N12" s="23">
        <v>6400.18</v>
      </c>
      <c r="O12" s="23">
        <v>18725.04</v>
      </c>
      <c r="P12" s="23">
        <v>18619.27</v>
      </c>
      <c r="Q12" s="23">
        <v>19364.05</v>
      </c>
      <c r="R12" s="23">
        <v>17874.5</v>
      </c>
      <c r="S12" s="23">
        <v>18619.27</v>
      </c>
      <c r="T12" s="23">
        <v>13405.88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</row>
    <row r="13" s="1" customFormat="1" ht="15" customHeight="1" spans="1:1024 1025:16369">
      <c r="A13" s="15">
        <v>10</v>
      </c>
      <c r="B13" s="15" t="s">
        <v>704</v>
      </c>
      <c r="C13" s="15" t="s">
        <v>705</v>
      </c>
      <c r="D13" s="16" t="s">
        <v>710</v>
      </c>
      <c r="E13" s="17" t="s">
        <v>2</v>
      </c>
      <c r="F13" s="18" t="s">
        <v>695</v>
      </c>
      <c r="G13" s="20" t="s">
        <v>711</v>
      </c>
      <c r="H13" s="21">
        <f t="shared" si="0"/>
        <v>142356.04</v>
      </c>
      <c r="I13" s="23">
        <v>12459.64</v>
      </c>
      <c r="J13" s="23">
        <v>12062.52</v>
      </c>
      <c r="K13" s="23">
        <v>12583.74</v>
      </c>
      <c r="L13" s="23">
        <v>12583.74</v>
      </c>
      <c r="M13" s="23">
        <v>13108.06</v>
      </c>
      <c r="N13" s="23">
        <v>4505.76</v>
      </c>
      <c r="O13" s="23">
        <v>13182.52</v>
      </c>
      <c r="P13" s="23">
        <v>13108.06</v>
      </c>
      <c r="Q13" s="23">
        <v>13632.39</v>
      </c>
      <c r="R13" s="23">
        <v>12583.74</v>
      </c>
      <c r="S13" s="23">
        <v>13108.06</v>
      </c>
      <c r="T13" s="23">
        <v>9437.81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</row>
    <row r="14" s="1" customFormat="1" ht="15" customHeight="1" spans="1:1024 1025:16369">
      <c r="A14" s="15">
        <v>11</v>
      </c>
      <c r="B14" s="15" t="s">
        <v>704</v>
      </c>
      <c r="C14" s="15" t="s">
        <v>705</v>
      </c>
      <c r="D14" s="16" t="s">
        <v>712</v>
      </c>
      <c r="E14" s="17" t="s">
        <v>2</v>
      </c>
      <c r="F14" s="18" t="s">
        <v>695</v>
      </c>
      <c r="G14" s="20">
        <v>46174</v>
      </c>
      <c r="H14" s="21">
        <f t="shared" si="0"/>
        <v>15048.38</v>
      </c>
      <c r="I14" s="23"/>
      <c r="J14" s="23"/>
      <c r="K14" s="23"/>
      <c r="L14" s="23"/>
      <c r="M14" s="23"/>
      <c r="N14" s="23">
        <v>852.26</v>
      </c>
      <c r="O14" s="23">
        <v>2493.46</v>
      </c>
      <c r="P14" s="23">
        <v>2479.38</v>
      </c>
      <c r="Q14" s="23">
        <v>2578.55</v>
      </c>
      <c r="R14" s="23">
        <v>2380.2</v>
      </c>
      <c r="S14" s="23">
        <v>2479.38</v>
      </c>
      <c r="T14" s="23">
        <v>1785.15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</row>
    <row r="15" s="1" customFormat="1" ht="15" customHeight="1" spans="1:1024 1025:16369">
      <c r="A15" s="15">
        <v>12</v>
      </c>
      <c r="B15" s="15" t="s">
        <v>704</v>
      </c>
      <c r="C15" s="15" t="s">
        <v>705</v>
      </c>
      <c r="D15" s="16" t="s">
        <v>713</v>
      </c>
      <c r="E15" s="17" t="s">
        <v>2</v>
      </c>
      <c r="F15" s="18" t="s">
        <v>695</v>
      </c>
      <c r="G15" s="20">
        <v>46174</v>
      </c>
      <c r="H15" s="21">
        <f t="shared" si="0"/>
        <v>22841.28</v>
      </c>
      <c r="I15" s="23"/>
      <c r="J15" s="23"/>
      <c r="K15" s="23"/>
      <c r="L15" s="23"/>
      <c r="M15" s="23"/>
      <c r="N15" s="23">
        <v>1293.61</v>
      </c>
      <c r="O15" s="23">
        <v>3784.72</v>
      </c>
      <c r="P15" s="23">
        <v>3763.34</v>
      </c>
      <c r="Q15" s="23">
        <v>3913.87</v>
      </c>
      <c r="R15" s="23">
        <v>3612.8</v>
      </c>
      <c r="S15" s="23">
        <v>3763.34</v>
      </c>
      <c r="T15" s="23">
        <v>2709.6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</row>
    <row r="16" s="1" customFormat="1" ht="15" customHeight="1" spans="1:1024 1025:16369">
      <c r="A16" s="15">
        <v>13</v>
      </c>
      <c r="B16" s="15" t="s">
        <v>704</v>
      </c>
      <c r="C16" s="15" t="s">
        <v>705</v>
      </c>
      <c r="D16" s="16" t="s">
        <v>714</v>
      </c>
      <c r="E16" s="17" t="s">
        <v>2</v>
      </c>
      <c r="F16" s="18" t="s">
        <v>695</v>
      </c>
      <c r="G16" s="20">
        <v>46054</v>
      </c>
      <c r="H16" s="21">
        <f t="shared" si="0"/>
        <v>109000</v>
      </c>
      <c r="I16" s="23">
        <v>9540.17</v>
      </c>
      <c r="J16" s="23">
        <v>9236.1</v>
      </c>
      <c r="K16" s="23">
        <v>9635.19</v>
      </c>
      <c r="L16" s="23">
        <v>9635.19</v>
      </c>
      <c r="M16" s="23">
        <v>10036.66</v>
      </c>
      <c r="N16" s="23">
        <v>3450</v>
      </c>
      <c r="O16" s="23">
        <v>10093.67</v>
      </c>
      <c r="P16" s="23">
        <v>10036.66</v>
      </c>
      <c r="Q16" s="23">
        <v>10438.12</v>
      </c>
      <c r="R16" s="23">
        <v>9635.19</v>
      </c>
      <c r="S16" s="23">
        <v>10036.66</v>
      </c>
      <c r="T16" s="23">
        <v>7226.39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</row>
    <row r="17" s="1" customFormat="1" ht="15" customHeight="1" spans="1:1024 1025:16369">
      <c r="A17" s="15">
        <v>14</v>
      </c>
      <c r="B17" s="15" t="s">
        <v>704</v>
      </c>
      <c r="C17" s="15" t="s">
        <v>705</v>
      </c>
      <c r="D17" s="16" t="s">
        <v>715</v>
      </c>
      <c r="E17" s="17" t="s">
        <v>2</v>
      </c>
      <c r="F17" s="18" t="s">
        <v>695</v>
      </c>
      <c r="G17" s="20">
        <v>46023</v>
      </c>
      <c r="H17" s="21">
        <f t="shared" si="0"/>
        <v>26000.04</v>
      </c>
      <c r="I17" s="23">
        <v>2166.67</v>
      </c>
      <c r="J17" s="23">
        <v>2166.67</v>
      </c>
      <c r="K17" s="23">
        <v>2166.67</v>
      </c>
      <c r="L17" s="23">
        <v>2166.67</v>
      </c>
      <c r="M17" s="23">
        <v>2166.67</v>
      </c>
      <c r="N17" s="23">
        <v>2166.67</v>
      </c>
      <c r="O17" s="23">
        <v>2166.67</v>
      </c>
      <c r="P17" s="23">
        <v>2166.67</v>
      </c>
      <c r="Q17" s="23">
        <v>2166.67</v>
      </c>
      <c r="R17" s="23">
        <v>2166.67</v>
      </c>
      <c r="S17" s="23">
        <v>2166.67</v>
      </c>
      <c r="T17" s="23">
        <v>2166.67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</row>
    <row r="18" s="1" customFormat="1" ht="15" customHeight="1" spans="1:1024 1025:16369">
      <c r="A18" s="15">
        <v>15</v>
      </c>
      <c r="B18" s="15" t="s">
        <v>704</v>
      </c>
      <c r="C18" s="15" t="s">
        <v>705</v>
      </c>
      <c r="D18" s="16" t="s">
        <v>716</v>
      </c>
      <c r="E18" s="17" t="s">
        <v>2</v>
      </c>
      <c r="F18" s="18" t="s">
        <v>695</v>
      </c>
      <c r="G18" s="20">
        <v>46023</v>
      </c>
      <c r="H18" s="21">
        <f t="shared" si="0"/>
        <v>2347.68</v>
      </c>
      <c r="I18" s="23">
        <v>195.64</v>
      </c>
      <c r="J18" s="23">
        <v>195.64</v>
      </c>
      <c r="K18" s="23">
        <v>195.64</v>
      </c>
      <c r="L18" s="23">
        <v>195.64</v>
      </c>
      <c r="M18" s="23">
        <v>195.64</v>
      </c>
      <c r="N18" s="23">
        <v>195.64</v>
      </c>
      <c r="O18" s="23">
        <v>195.64</v>
      </c>
      <c r="P18" s="23">
        <v>195.64</v>
      </c>
      <c r="Q18" s="23">
        <v>195.64</v>
      </c>
      <c r="R18" s="23">
        <v>195.64</v>
      </c>
      <c r="S18" s="23">
        <v>195.64</v>
      </c>
      <c r="T18" s="23">
        <v>195.64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  <c r="BGH18"/>
      <c r="BGI18"/>
      <c r="BGJ18"/>
      <c r="BGK18"/>
      <c r="BGL18"/>
      <c r="BGM18"/>
      <c r="BGN18"/>
      <c r="BGO18"/>
      <c r="BGP18"/>
      <c r="BGQ18"/>
      <c r="BGR18"/>
      <c r="BGS18"/>
      <c r="BGT18"/>
      <c r="BGU18"/>
      <c r="BGV18"/>
      <c r="BGW18"/>
      <c r="BGX18"/>
      <c r="BGY18"/>
      <c r="BGZ18"/>
      <c r="BHA18"/>
      <c r="BHB18"/>
      <c r="BHC18"/>
      <c r="BHD18"/>
      <c r="BHE18"/>
      <c r="BHF18"/>
      <c r="BHG18"/>
      <c r="BHH18"/>
      <c r="BHI18"/>
      <c r="BHJ18"/>
      <c r="BHK18"/>
      <c r="BHL18"/>
      <c r="BHM18"/>
      <c r="BHN18"/>
      <c r="BHO18"/>
      <c r="BHP18"/>
      <c r="BHQ18"/>
      <c r="BHR18"/>
      <c r="BHS18"/>
      <c r="BHT18"/>
      <c r="BHU18"/>
      <c r="BHV18"/>
      <c r="BHW18"/>
      <c r="BHX18"/>
      <c r="BHY18"/>
      <c r="BHZ18"/>
      <c r="BIA18"/>
      <c r="BIB18"/>
      <c r="BIC18"/>
      <c r="BID18"/>
      <c r="BIE18"/>
      <c r="BIF18"/>
      <c r="BIG18"/>
      <c r="BIH18"/>
      <c r="BII18"/>
      <c r="BIJ18"/>
      <c r="BIK18"/>
      <c r="BIL18"/>
      <c r="BIM18"/>
      <c r="BIN18"/>
      <c r="BIO18"/>
      <c r="BIP18"/>
      <c r="BIQ18"/>
      <c r="BIR18"/>
      <c r="BIS18"/>
      <c r="BIT18"/>
      <c r="BIU18"/>
      <c r="BIV18"/>
      <c r="BIW18"/>
      <c r="BIX18"/>
      <c r="BIY18"/>
      <c r="BIZ18"/>
      <c r="BJA18"/>
      <c r="BJB18"/>
      <c r="BJC18"/>
      <c r="BJD18"/>
      <c r="BJE18"/>
      <c r="BJF18"/>
      <c r="BJG18"/>
      <c r="BJH18"/>
      <c r="BJI18"/>
      <c r="BJJ18"/>
      <c r="BJK18"/>
      <c r="BJL18"/>
      <c r="BJM18"/>
      <c r="BJN18"/>
      <c r="BJO18"/>
      <c r="BJP18"/>
      <c r="BJQ18"/>
      <c r="BJR18"/>
      <c r="BJS18"/>
      <c r="BJT18"/>
      <c r="BJU18"/>
      <c r="BJV18"/>
      <c r="BJW18"/>
      <c r="BJX18"/>
      <c r="BJY18"/>
      <c r="BJZ18"/>
      <c r="BKA18"/>
      <c r="BKB18"/>
      <c r="BKC18"/>
      <c r="BKD18"/>
      <c r="BKE18"/>
      <c r="BKF18"/>
      <c r="BKG18"/>
      <c r="BKH18"/>
      <c r="BKI18"/>
      <c r="BKJ18"/>
      <c r="BKK18"/>
      <c r="BKL18"/>
      <c r="BKM18"/>
      <c r="BKN18"/>
      <c r="BKO18"/>
      <c r="BKP18"/>
      <c r="BKQ18"/>
      <c r="BKR18"/>
      <c r="BKS18"/>
      <c r="BKT18"/>
      <c r="BKU18"/>
      <c r="BKV18"/>
      <c r="BKW18"/>
      <c r="BKX18"/>
      <c r="BKY18"/>
      <c r="BKZ18"/>
      <c r="BLA18"/>
      <c r="BLB18"/>
      <c r="BLC18"/>
      <c r="BLD18"/>
      <c r="BLE18"/>
      <c r="BLF18"/>
      <c r="BLG18"/>
      <c r="BLH18"/>
      <c r="BLI18"/>
      <c r="BLJ18"/>
      <c r="BLK18"/>
      <c r="BLL18"/>
      <c r="BLM18"/>
      <c r="BLN18"/>
      <c r="BLO18"/>
      <c r="BLP18"/>
      <c r="BLQ18"/>
      <c r="BLR18"/>
      <c r="BLS18"/>
      <c r="BLT18"/>
      <c r="BLU18"/>
      <c r="BLV18"/>
      <c r="BLW18"/>
      <c r="BLX18"/>
      <c r="BLY18"/>
      <c r="BLZ18"/>
      <c r="BMA18"/>
      <c r="BMB18"/>
      <c r="BMC18"/>
      <c r="BMD18"/>
      <c r="BME18"/>
      <c r="BMF18"/>
      <c r="BMG18"/>
      <c r="BMH18"/>
      <c r="BMI18"/>
      <c r="BMJ18"/>
      <c r="BMK18"/>
      <c r="BML18"/>
      <c r="BMM18"/>
      <c r="BMN18"/>
      <c r="BMO18"/>
      <c r="BMP18"/>
      <c r="BMQ18"/>
      <c r="BMR18"/>
      <c r="BMS18"/>
      <c r="BMT18"/>
      <c r="BMU18"/>
      <c r="BMV18"/>
      <c r="BMW18"/>
      <c r="BMX18"/>
      <c r="BMY18"/>
      <c r="BMZ18"/>
      <c r="BNA18"/>
      <c r="BNB18"/>
      <c r="BNC18"/>
      <c r="BND18"/>
      <c r="BNE18"/>
      <c r="BNF18"/>
      <c r="BNG18"/>
      <c r="BNH18"/>
      <c r="BNI18"/>
      <c r="BNJ18"/>
      <c r="BNK18"/>
      <c r="BNL18"/>
      <c r="BNM18"/>
      <c r="BNN18"/>
      <c r="BNO18"/>
      <c r="BNP18"/>
      <c r="BNQ18"/>
      <c r="BNR18"/>
      <c r="BNS18"/>
      <c r="BNT18"/>
      <c r="BNU18"/>
      <c r="BNV18"/>
      <c r="BNW18"/>
      <c r="BNX18"/>
      <c r="BNY18"/>
      <c r="BNZ18"/>
      <c r="BOA18"/>
      <c r="BOB18"/>
      <c r="BOC18"/>
      <c r="BOD18"/>
      <c r="BOE18"/>
      <c r="BOF18"/>
      <c r="BOG18"/>
      <c r="BOH18"/>
      <c r="BOI18"/>
      <c r="BOJ18"/>
      <c r="BOK18"/>
      <c r="BOL18"/>
      <c r="BOM18"/>
      <c r="BON18"/>
      <c r="BOO18"/>
      <c r="BOP18"/>
      <c r="BOQ18"/>
      <c r="BOR18"/>
      <c r="BOS18"/>
      <c r="BOT18"/>
      <c r="BOU18"/>
      <c r="BOV18"/>
      <c r="BOW18"/>
      <c r="BOX18"/>
      <c r="BOY18"/>
      <c r="BOZ18"/>
      <c r="BPA18"/>
      <c r="BPB18"/>
      <c r="BPC18"/>
      <c r="BPD18"/>
      <c r="BPE18"/>
      <c r="BPF18"/>
      <c r="BPG18"/>
      <c r="BPH18"/>
      <c r="BPI18"/>
      <c r="BPJ18"/>
      <c r="BPK18"/>
      <c r="BPL18"/>
      <c r="BPM18"/>
      <c r="BPN18"/>
      <c r="BPO18"/>
      <c r="BPP18"/>
      <c r="BPQ18"/>
      <c r="BPR18"/>
      <c r="BPS18"/>
      <c r="BPT18"/>
      <c r="BPU18"/>
      <c r="BPV18"/>
      <c r="BPW18"/>
      <c r="BPX18"/>
      <c r="BPY18"/>
      <c r="BPZ18"/>
      <c r="BQA18"/>
      <c r="BQB18"/>
      <c r="BQC18"/>
      <c r="BQD18"/>
      <c r="BQE18"/>
      <c r="BQF18"/>
      <c r="BQG18"/>
      <c r="BQH18"/>
      <c r="BQI18"/>
      <c r="BQJ18"/>
      <c r="BQK18"/>
      <c r="BQL18"/>
      <c r="BQM18"/>
      <c r="BQN18"/>
      <c r="BQO18"/>
      <c r="BQP18"/>
      <c r="BQQ18"/>
      <c r="BQR18"/>
      <c r="BQS18"/>
      <c r="BQT18"/>
      <c r="BQU18"/>
      <c r="BQV18"/>
      <c r="BQW18"/>
      <c r="BQX18"/>
      <c r="BQY18"/>
      <c r="BQZ18"/>
      <c r="BRA18"/>
      <c r="BRB18"/>
      <c r="BRC18"/>
      <c r="BRD18"/>
      <c r="BRE18"/>
      <c r="BRF18"/>
      <c r="BRG18"/>
      <c r="BRH18"/>
      <c r="BRI18"/>
      <c r="BRJ18"/>
      <c r="BRK18"/>
      <c r="BRL18"/>
      <c r="BRM18"/>
      <c r="BRN18"/>
      <c r="BRO18"/>
      <c r="BRP18"/>
      <c r="BRQ18"/>
      <c r="BRR18"/>
      <c r="BRS18"/>
      <c r="BRT18"/>
      <c r="BRU18"/>
      <c r="BRV18"/>
      <c r="BRW18"/>
      <c r="BRX18"/>
      <c r="BRY18"/>
      <c r="BRZ18"/>
      <c r="BSA18"/>
      <c r="BSB18"/>
      <c r="BSC18"/>
      <c r="BSD18"/>
      <c r="BSE18"/>
      <c r="BSF18"/>
      <c r="BSG18"/>
      <c r="BSH18"/>
      <c r="BSI18"/>
      <c r="BSJ18"/>
      <c r="BSK18"/>
      <c r="BSL18"/>
      <c r="BSM18"/>
      <c r="BSN18"/>
      <c r="BSO18"/>
      <c r="BSP18"/>
      <c r="BSQ18"/>
      <c r="BSR18"/>
      <c r="BSS18"/>
      <c r="BST18"/>
      <c r="BSU18"/>
      <c r="BSV18"/>
      <c r="BSW18"/>
      <c r="BSX18"/>
      <c r="BSY18"/>
      <c r="BSZ18"/>
      <c r="BTA18"/>
      <c r="BTB18"/>
      <c r="BTC18"/>
      <c r="BTD18"/>
      <c r="BTE18"/>
      <c r="BTF18"/>
      <c r="BTG18"/>
      <c r="BTH18"/>
      <c r="BTI18"/>
      <c r="BTJ18"/>
      <c r="BTK18"/>
      <c r="BTL18"/>
      <c r="BTM18"/>
      <c r="BTN18"/>
      <c r="BTO18"/>
      <c r="BTP18"/>
      <c r="BTQ18"/>
      <c r="BTR18"/>
      <c r="BTS18"/>
      <c r="BTT18"/>
      <c r="BTU18"/>
      <c r="BTV18"/>
      <c r="BTW18"/>
      <c r="BTX18"/>
      <c r="BTY18"/>
      <c r="BTZ18"/>
      <c r="BUA18"/>
      <c r="BUB18"/>
      <c r="BUC18"/>
      <c r="BUD18"/>
      <c r="BUE18"/>
      <c r="BUF18"/>
      <c r="BUG18"/>
      <c r="BUH18"/>
      <c r="BUI18"/>
      <c r="BUJ18"/>
      <c r="BUK18"/>
      <c r="BUL18"/>
      <c r="BUM18"/>
      <c r="BUN18"/>
      <c r="BUO18"/>
      <c r="BUP18"/>
      <c r="BUQ18"/>
      <c r="BUR18"/>
      <c r="BUS18"/>
      <c r="BUT18"/>
      <c r="BUU18"/>
      <c r="BUV18"/>
      <c r="BUW18"/>
      <c r="BUX18"/>
      <c r="BUY18"/>
      <c r="BUZ18"/>
      <c r="BVA18"/>
      <c r="BVB18"/>
      <c r="BVC18"/>
      <c r="BVD18"/>
      <c r="BVE18"/>
      <c r="BVF18"/>
      <c r="BVG18"/>
      <c r="BVH18"/>
      <c r="BVI18"/>
      <c r="BVJ18"/>
      <c r="BVK18"/>
      <c r="BVL18"/>
      <c r="BVM18"/>
      <c r="BVN18"/>
      <c r="BVO18"/>
      <c r="BVP18"/>
      <c r="BVQ18"/>
      <c r="BVR18"/>
      <c r="BVS18"/>
      <c r="BVT18"/>
      <c r="BVU18"/>
      <c r="BVV18"/>
      <c r="BVW18"/>
      <c r="BVX18"/>
      <c r="BVY18"/>
      <c r="BVZ18"/>
      <c r="BWA18"/>
      <c r="BWB18"/>
      <c r="BWC18"/>
      <c r="BWD18"/>
      <c r="BWE18"/>
      <c r="BWF18"/>
      <c r="BWG18"/>
      <c r="BWH18"/>
      <c r="BWI18"/>
      <c r="BWJ18"/>
      <c r="BWK18"/>
      <c r="BWL18"/>
      <c r="BWM18"/>
      <c r="BWN18"/>
      <c r="BWO18"/>
      <c r="BWP18"/>
      <c r="BWQ18"/>
      <c r="BWR18"/>
      <c r="BWS18"/>
      <c r="BWT18"/>
      <c r="BWU18"/>
      <c r="BWV18"/>
      <c r="BWW18"/>
      <c r="BWX18"/>
      <c r="BWY18"/>
      <c r="BWZ18"/>
      <c r="BXA18"/>
      <c r="BXB18"/>
      <c r="BXC18"/>
      <c r="BXD18"/>
      <c r="BXE18"/>
      <c r="BXF18"/>
      <c r="BXG18"/>
      <c r="BXH18"/>
      <c r="BXI18"/>
      <c r="BXJ18"/>
      <c r="BXK18"/>
      <c r="BXL18"/>
      <c r="BXM18"/>
      <c r="BXN18"/>
      <c r="BXO18"/>
      <c r="BXP18"/>
      <c r="BXQ18"/>
      <c r="BXR18"/>
      <c r="BXS18"/>
      <c r="BXT18"/>
      <c r="BXU18"/>
      <c r="BXV18"/>
      <c r="BXW18"/>
      <c r="BXX18"/>
      <c r="BXY18"/>
      <c r="BXZ18"/>
      <c r="BYA18"/>
      <c r="BYB18"/>
      <c r="BYC18"/>
      <c r="BYD18"/>
      <c r="BYE18"/>
      <c r="BYF18"/>
      <c r="BYG18"/>
      <c r="BYH18"/>
      <c r="BYI18"/>
      <c r="BYJ18"/>
      <c r="BYK18"/>
      <c r="BYL18"/>
      <c r="BYM18"/>
      <c r="BYN18"/>
      <c r="BYO18"/>
      <c r="BYP18"/>
      <c r="BYQ18"/>
      <c r="BYR18"/>
      <c r="BYS18"/>
      <c r="BYT18"/>
      <c r="BYU18"/>
      <c r="BYV18"/>
      <c r="BYW18"/>
      <c r="BYX18"/>
      <c r="BYY18"/>
      <c r="BYZ18"/>
      <c r="BZA18"/>
      <c r="BZB18"/>
      <c r="BZC18"/>
      <c r="BZD18"/>
      <c r="BZE18"/>
      <c r="BZF18"/>
      <c r="BZG18"/>
      <c r="BZH18"/>
      <c r="BZI18"/>
      <c r="BZJ18"/>
      <c r="BZK18"/>
      <c r="BZL18"/>
      <c r="BZM18"/>
      <c r="BZN18"/>
      <c r="BZO18"/>
      <c r="BZP18"/>
      <c r="BZQ18"/>
      <c r="BZR18"/>
      <c r="BZS18"/>
      <c r="BZT18"/>
      <c r="BZU18"/>
      <c r="BZV18"/>
      <c r="BZW18"/>
      <c r="BZX18"/>
      <c r="BZY18"/>
      <c r="BZZ18"/>
      <c r="CAA18"/>
      <c r="CAB18"/>
      <c r="CAC18"/>
      <c r="CAD18"/>
      <c r="CAE18"/>
      <c r="CAF18"/>
      <c r="CAG18"/>
      <c r="CAH18"/>
      <c r="CAI18"/>
      <c r="CAJ18"/>
      <c r="CAK18"/>
      <c r="CAL18"/>
      <c r="CAM18"/>
      <c r="CAN18"/>
      <c r="CAO18"/>
      <c r="CAP18"/>
      <c r="CAQ18"/>
      <c r="CAR18"/>
      <c r="CAS18"/>
      <c r="CAT18"/>
      <c r="CAU18"/>
      <c r="CAV18"/>
      <c r="CAW18"/>
      <c r="CAX18"/>
      <c r="CAY18"/>
      <c r="CAZ18"/>
      <c r="CBA18"/>
      <c r="CBB18"/>
      <c r="CBC18"/>
      <c r="CBD18"/>
      <c r="CBE18"/>
      <c r="CBF18"/>
      <c r="CBG18"/>
      <c r="CBH18"/>
      <c r="CBI18"/>
      <c r="CBJ18"/>
      <c r="CBK18"/>
      <c r="CBL18"/>
      <c r="CBM18"/>
      <c r="CBN18"/>
      <c r="CBO18"/>
      <c r="CBP18"/>
      <c r="CBQ18"/>
      <c r="CBR18"/>
      <c r="CBS18"/>
      <c r="CBT18"/>
      <c r="CBU18"/>
      <c r="CBV18"/>
      <c r="CBW18"/>
      <c r="CBX18"/>
      <c r="CBY18"/>
      <c r="CBZ18"/>
      <c r="CCA18"/>
      <c r="CCB18"/>
      <c r="CCC18"/>
      <c r="CCD18"/>
      <c r="CCE18"/>
      <c r="CCF18"/>
      <c r="CCG18"/>
      <c r="CCH18"/>
      <c r="CCI18"/>
      <c r="CCJ18"/>
      <c r="CCK18"/>
      <c r="CCL18"/>
      <c r="CCM18"/>
      <c r="CCN18"/>
      <c r="CCO18"/>
      <c r="CCP18"/>
      <c r="CCQ18"/>
      <c r="CCR18"/>
      <c r="CCS18"/>
      <c r="CCT18"/>
      <c r="CCU18"/>
      <c r="CCV18"/>
      <c r="CCW18"/>
      <c r="CCX18"/>
      <c r="CCY18"/>
      <c r="CCZ18"/>
      <c r="CDA18"/>
      <c r="CDB18"/>
      <c r="CDC18"/>
      <c r="CDD18"/>
      <c r="CDE18"/>
      <c r="CDF18"/>
      <c r="CDG18"/>
      <c r="CDH18"/>
      <c r="CDI18"/>
      <c r="CDJ18"/>
      <c r="CDK18"/>
      <c r="CDL18"/>
      <c r="CDM18"/>
      <c r="CDN18"/>
      <c r="CDO18"/>
      <c r="CDP18"/>
      <c r="CDQ18"/>
      <c r="CDR18"/>
      <c r="CDS18"/>
      <c r="CDT18"/>
      <c r="CDU18"/>
      <c r="CDV18"/>
      <c r="CDW18"/>
      <c r="CDX18"/>
      <c r="CDY18"/>
      <c r="CDZ18"/>
      <c r="CEA18"/>
      <c r="CEB18"/>
      <c r="CEC18"/>
      <c r="CED18"/>
      <c r="CEE18"/>
      <c r="CEF18"/>
      <c r="CEG18"/>
      <c r="CEH18"/>
      <c r="CEI18"/>
      <c r="CEJ18"/>
      <c r="CEK18"/>
      <c r="CEL18"/>
      <c r="CEM18"/>
      <c r="CEN18"/>
      <c r="CEO18"/>
      <c r="CEP18"/>
      <c r="CEQ18"/>
      <c r="CER18"/>
      <c r="CES18"/>
      <c r="CET18"/>
      <c r="CEU18"/>
      <c r="CEV18"/>
      <c r="CEW18"/>
      <c r="CEX18"/>
      <c r="CEY18"/>
      <c r="CEZ18"/>
      <c r="CFA18"/>
      <c r="CFB18"/>
      <c r="CFC18"/>
      <c r="CFD18"/>
      <c r="CFE18"/>
      <c r="CFF18"/>
      <c r="CFG18"/>
      <c r="CFH18"/>
      <c r="CFI18"/>
      <c r="CFJ18"/>
      <c r="CFK18"/>
      <c r="CFL18"/>
      <c r="CFM18"/>
      <c r="CFN18"/>
      <c r="CFO18"/>
      <c r="CFP18"/>
      <c r="CFQ18"/>
      <c r="CFR18"/>
      <c r="CFS18"/>
      <c r="CFT18"/>
      <c r="CFU18"/>
      <c r="CFV18"/>
      <c r="CFW18"/>
      <c r="CFX18"/>
      <c r="CFY18"/>
      <c r="CFZ18"/>
      <c r="CGA18"/>
      <c r="CGB18"/>
      <c r="CGC18"/>
      <c r="CGD18"/>
      <c r="CGE18"/>
      <c r="CGF18"/>
      <c r="CGG18"/>
      <c r="CGH18"/>
      <c r="CGI18"/>
      <c r="CGJ18"/>
      <c r="CGK18"/>
      <c r="CGL18"/>
      <c r="CGM18"/>
      <c r="CGN18"/>
      <c r="CGO18"/>
      <c r="CGP18"/>
      <c r="CGQ18"/>
      <c r="CGR18"/>
      <c r="CGS18"/>
      <c r="CGT18"/>
      <c r="CGU18"/>
      <c r="CGV18"/>
      <c r="CGW18"/>
      <c r="CGX18"/>
      <c r="CGY18"/>
      <c r="CGZ18"/>
      <c r="CHA18"/>
      <c r="CHB18"/>
      <c r="CHC18"/>
      <c r="CHD18"/>
      <c r="CHE18"/>
      <c r="CHF18"/>
      <c r="CHG18"/>
      <c r="CHH18"/>
      <c r="CHI18"/>
      <c r="CHJ18"/>
      <c r="CHK18"/>
      <c r="CHL18"/>
      <c r="CHM18"/>
      <c r="CHN18"/>
      <c r="CHO18"/>
      <c r="CHP18"/>
      <c r="CHQ18"/>
      <c r="CHR18"/>
      <c r="CHS18"/>
      <c r="CHT18"/>
      <c r="CHU18"/>
      <c r="CHV18"/>
      <c r="CHW18"/>
      <c r="CHX18"/>
      <c r="CHY18"/>
      <c r="CHZ18"/>
      <c r="CIA18"/>
      <c r="CIB18"/>
      <c r="CIC18"/>
      <c r="CID18"/>
      <c r="CIE18"/>
      <c r="CIF18"/>
      <c r="CIG18"/>
      <c r="CIH18"/>
      <c r="CII18"/>
      <c r="CIJ18"/>
      <c r="CIK18"/>
      <c r="CIL18"/>
      <c r="CIM18"/>
      <c r="CIN18"/>
      <c r="CIO18"/>
      <c r="CIP18"/>
      <c r="CIQ18"/>
      <c r="CIR18"/>
      <c r="CIS18"/>
      <c r="CIT18"/>
      <c r="CIU18"/>
      <c r="CIV18"/>
      <c r="CIW18"/>
      <c r="CIX18"/>
      <c r="CIY18"/>
      <c r="CIZ18"/>
      <c r="CJA18"/>
      <c r="CJB18"/>
      <c r="CJC18"/>
      <c r="CJD18"/>
      <c r="CJE18"/>
      <c r="CJF18"/>
      <c r="CJG18"/>
      <c r="CJH18"/>
      <c r="CJI18"/>
      <c r="CJJ18"/>
      <c r="CJK18"/>
      <c r="CJL18"/>
      <c r="CJM18"/>
      <c r="CJN18"/>
      <c r="CJO18"/>
      <c r="CJP18"/>
      <c r="CJQ18"/>
      <c r="CJR18"/>
      <c r="CJS18"/>
      <c r="CJT18"/>
      <c r="CJU18"/>
      <c r="CJV18"/>
      <c r="CJW18"/>
      <c r="CJX18"/>
      <c r="CJY18"/>
      <c r="CJZ18"/>
      <c r="CKA18"/>
      <c r="CKB18"/>
      <c r="CKC18"/>
      <c r="CKD18"/>
      <c r="CKE18"/>
      <c r="CKF18"/>
      <c r="CKG18"/>
      <c r="CKH18"/>
      <c r="CKI18"/>
      <c r="CKJ18"/>
      <c r="CKK18"/>
      <c r="CKL18"/>
      <c r="CKM18"/>
      <c r="CKN18"/>
      <c r="CKO18"/>
      <c r="CKP18"/>
      <c r="CKQ18"/>
      <c r="CKR18"/>
      <c r="CKS18"/>
      <c r="CKT18"/>
      <c r="CKU18"/>
      <c r="CKV18"/>
      <c r="CKW18"/>
      <c r="CKX18"/>
      <c r="CKY18"/>
      <c r="CKZ18"/>
      <c r="CLA18"/>
      <c r="CLB18"/>
      <c r="CLC18"/>
      <c r="CLD18"/>
      <c r="CLE18"/>
      <c r="CLF18"/>
      <c r="CLG18"/>
      <c r="CLH18"/>
      <c r="CLI18"/>
      <c r="CLJ18"/>
      <c r="CLK18"/>
      <c r="CLL18"/>
      <c r="CLM18"/>
      <c r="CLN18"/>
      <c r="CLO18"/>
      <c r="CLP18"/>
      <c r="CLQ18"/>
      <c r="CLR18"/>
      <c r="CLS18"/>
      <c r="CLT18"/>
      <c r="CLU18"/>
      <c r="CLV18"/>
      <c r="CLW18"/>
      <c r="CLX18"/>
      <c r="CLY18"/>
      <c r="CLZ18"/>
      <c r="CMA18"/>
      <c r="CMB18"/>
      <c r="CMC18"/>
      <c r="CMD18"/>
      <c r="CME18"/>
      <c r="CMF18"/>
      <c r="CMG18"/>
      <c r="CMH18"/>
      <c r="CMI18"/>
      <c r="CMJ18"/>
      <c r="CMK18"/>
      <c r="CML18"/>
      <c r="CMM18"/>
      <c r="CMN18"/>
      <c r="CMO18"/>
      <c r="CMP18"/>
      <c r="CMQ18"/>
      <c r="CMR18"/>
      <c r="CMS18"/>
      <c r="CMT18"/>
      <c r="CMU18"/>
      <c r="CMV18"/>
      <c r="CMW18"/>
      <c r="CMX18"/>
      <c r="CMY18"/>
      <c r="CMZ18"/>
      <c r="CNA18"/>
      <c r="CNB18"/>
      <c r="CNC18"/>
      <c r="CND18"/>
      <c r="CNE18"/>
      <c r="CNF18"/>
      <c r="CNG18"/>
      <c r="CNH18"/>
      <c r="CNI18"/>
      <c r="CNJ18"/>
      <c r="CNK18"/>
      <c r="CNL18"/>
      <c r="CNM18"/>
      <c r="CNN18"/>
      <c r="CNO18"/>
      <c r="CNP18"/>
      <c r="CNQ18"/>
      <c r="CNR18"/>
      <c r="CNS18"/>
      <c r="CNT18"/>
      <c r="CNU18"/>
      <c r="CNV18"/>
      <c r="CNW18"/>
      <c r="CNX18"/>
      <c r="CNY18"/>
      <c r="CNZ18"/>
      <c r="COA18"/>
      <c r="COB18"/>
      <c r="COC18"/>
      <c r="COD18"/>
      <c r="COE18"/>
      <c r="COF18"/>
      <c r="COG18"/>
      <c r="COH18"/>
      <c r="COI18"/>
      <c r="COJ18"/>
      <c r="COK18"/>
      <c r="COL18"/>
      <c r="COM18"/>
      <c r="CON18"/>
      <c r="COO18"/>
      <c r="COP18"/>
      <c r="COQ18"/>
      <c r="COR18"/>
      <c r="COS18"/>
      <c r="COT18"/>
      <c r="COU18"/>
      <c r="COV18"/>
      <c r="COW18"/>
      <c r="COX18"/>
      <c r="COY18"/>
      <c r="COZ18"/>
      <c r="CPA18"/>
      <c r="CPB18"/>
      <c r="CPC18"/>
      <c r="CPD18"/>
      <c r="CPE18"/>
      <c r="CPF18"/>
      <c r="CPG18"/>
      <c r="CPH18"/>
      <c r="CPI18"/>
      <c r="CPJ18"/>
      <c r="CPK18"/>
      <c r="CPL18"/>
      <c r="CPM18"/>
      <c r="CPN18"/>
      <c r="CPO18"/>
      <c r="CPP18"/>
      <c r="CPQ18"/>
      <c r="CPR18"/>
      <c r="CPS18"/>
      <c r="CPT18"/>
      <c r="CPU18"/>
      <c r="CPV18"/>
      <c r="CPW18"/>
      <c r="CPX18"/>
      <c r="CPY18"/>
      <c r="CPZ18"/>
      <c r="CQA18"/>
      <c r="CQB18"/>
      <c r="CQC18"/>
      <c r="CQD18"/>
      <c r="CQE18"/>
      <c r="CQF18"/>
      <c r="CQG18"/>
      <c r="CQH18"/>
      <c r="CQI18"/>
      <c r="CQJ18"/>
      <c r="CQK18"/>
      <c r="CQL18"/>
      <c r="CQM18"/>
      <c r="CQN18"/>
      <c r="CQO18"/>
      <c r="CQP18"/>
      <c r="CQQ18"/>
      <c r="CQR18"/>
      <c r="CQS18"/>
      <c r="CQT18"/>
      <c r="CQU18"/>
      <c r="CQV18"/>
      <c r="CQW18"/>
      <c r="CQX18"/>
      <c r="CQY18"/>
      <c r="CQZ18"/>
      <c r="CRA18"/>
      <c r="CRB18"/>
      <c r="CRC18"/>
      <c r="CRD18"/>
      <c r="CRE18"/>
      <c r="CRF18"/>
      <c r="CRG18"/>
      <c r="CRH18"/>
      <c r="CRI18"/>
      <c r="CRJ18"/>
      <c r="CRK18"/>
      <c r="CRL18"/>
      <c r="CRM18"/>
      <c r="CRN18"/>
      <c r="CRO18"/>
      <c r="CRP18"/>
      <c r="CRQ18"/>
      <c r="CRR18"/>
      <c r="CRS18"/>
      <c r="CRT18"/>
      <c r="CRU18"/>
      <c r="CRV18"/>
      <c r="CRW18"/>
      <c r="CRX18"/>
      <c r="CRY18"/>
      <c r="CRZ18"/>
      <c r="CSA18"/>
      <c r="CSB18"/>
      <c r="CSC18"/>
      <c r="CSD18"/>
      <c r="CSE18"/>
      <c r="CSF18"/>
      <c r="CSG18"/>
      <c r="CSH18"/>
      <c r="CSI18"/>
      <c r="CSJ18"/>
      <c r="CSK18"/>
      <c r="CSL18"/>
      <c r="CSM18"/>
      <c r="CSN18"/>
      <c r="CSO18"/>
      <c r="CSP18"/>
      <c r="CSQ18"/>
      <c r="CSR18"/>
      <c r="CSS18"/>
      <c r="CST18"/>
      <c r="CSU18"/>
      <c r="CSV18"/>
      <c r="CSW18"/>
      <c r="CSX18"/>
      <c r="CSY18"/>
      <c r="CSZ18"/>
      <c r="CTA18"/>
      <c r="CTB18"/>
      <c r="CTC18"/>
      <c r="CTD18"/>
      <c r="CTE18"/>
      <c r="CTF18"/>
      <c r="CTG18"/>
      <c r="CTH18"/>
      <c r="CTI18"/>
      <c r="CTJ18"/>
      <c r="CTK18"/>
      <c r="CTL18"/>
      <c r="CTM18"/>
      <c r="CTN18"/>
      <c r="CTO18"/>
      <c r="CTP18"/>
      <c r="CTQ18"/>
      <c r="CTR18"/>
      <c r="CTS18"/>
      <c r="CTT18"/>
      <c r="CTU18"/>
      <c r="CTV18"/>
      <c r="CTW18"/>
      <c r="CTX18"/>
      <c r="CTY18"/>
      <c r="CTZ18"/>
      <c r="CUA18"/>
      <c r="CUB18"/>
      <c r="CUC18"/>
      <c r="CUD18"/>
      <c r="CUE18"/>
      <c r="CUF18"/>
      <c r="CUG18"/>
      <c r="CUH18"/>
      <c r="CUI18"/>
      <c r="CUJ18"/>
      <c r="CUK18"/>
      <c r="CUL18"/>
      <c r="CUM18"/>
      <c r="CUN18"/>
      <c r="CUO18"/>
      <c r="CUP18"/>
      <c r="CUQ18"/>
      <c r="CUR18"/>
      <c r="CUS18"/>
      <c r="CUT18"/>
      <c r="CUU18"/>
      <c r="CUV18"/>
      <c r="CUW18"/>
      <c r="CUX18"/>
      <c r="CUY18"/>
      <c r="CUZ18"/>
      <c r="CVA18"/>
      <c r="CVB18"/>
      <c r="CVC18"/>
      <c r="CVD18"/>
      <c r="CVE18"/>
      <c r="CVF18"/>
      <c r="CVG18"/>
      <c r="CVH18"/>
      <c r="CVI18"/>
      <c r="CVJ18"/>
      <c r="CVK18"/>
      <c r="CVL18"/>
      <c r="CVM18"/>
      <c r="CVN18"/>
      <c r="CVO18"/>
      <c r="CVP18"/>
      <c r="CVQ18"/>
      <c r="CVR18"/>
      <c r="CVS18"/>
      <c r="CVT18"/>
      <c r="CVU18"/>
      <c r="CVV18"/>
      <c r="CVW18"/>
      <c r="CVX18"/>
      <c r="CVY18"/>
      <c r="CVZ18"/>
      <c r="CWA18"/>
      <c r="CWB18"/>
      <c r="CWC18"/>
      <c r="CWD18"/>
      <c r="CWE18"/>
      <c r="CWF18"/>
      <c r="CWG18"/>
      <c r="CWH18"/>
      <c r="CWI18"/>
      <c r="CWJ18"/>
      <c r="CWK18"/>
      <c r="CWL18"/>
      <c r="CWM18"/>
      <c r="CWN18"/>
      <c r="CWO18"/>
      <c r="CWP18"/>
      <c r="CWQ18"/>
      <c r="CWR18"/>
      <c r="CWS18"/>
      <c r="CWT18"/>
      <c r="CWU18"/>
      <c r="CWV18"/>
      <c r="CWW18"/>
      <c r="CWX18"/>
      <c r="CWY18"/>
      <c r="CWZ18"/>
      <c r="CXA18"/>
      <c r="CXB18"/>
      <c r="CXC18"/>
      <c r="CXD18"/>
      <c r="CXE18"/>
      <c r="CXF18"/>
      <c r="CXG18"/>
      <c r="CXH18"/>
      <c r="CXI18"/>
      <c r="CXJ18"/>
      <c r="CXK18"/>
      <c r="CXL18"/>
      <c r="CXM18"/>
      <c r="CXN18"/>
      <c r="CXO18"/>
      <c r="CXP18"/>
      <c r="CXQ18"/>
      <c r="CXR18"/>
      <c r="CXS18"/>
      <c r="CXT18"/>
      <c r="CXU18"/>
      <c r="CXV18"/>
      <c r="CXW18"/>
      <c r="CXX18"/>
      <c r="CXY18"/>
      <c r="CXZ18"/>
      <c r="CYA18"/>
      <c r="CYB18"/>
      <c r="CYC18"/>
      <c r="CYD18"/>
      <c r="CYE18"/>
      <c r="CYF18"/>
      <c r="CYG18"/>
      <c r="CYH18"/>
      <c r="CYI18"/>
      <c r="CYJ18"/>
      <c r="CYK18"/>
      <c r="CYL18"/>
      <c r="CYM18"/>
      <c r="CYN18"/>
      <c r="CYO18"/>
      <c r="CYP18"/>
      <c r="CYQ18"/>
      <c r="CYR18"/>
      <c r="CYS18"/>
      <c r="CYT18"/>
      <c r="CYU18"/>
      <c r="CYV18"/>
      <c r="CYW18"/>
      <c r="CYX18"/>
      <c r="CYY18"/>
      <c r="CYZ18"/>
      <c r="CZA18"/>
      <c r="CZB18"/>
      <c r="CZC18"/>
      <c r="CZD18"/>
      <c r="CZE18"/>
      <c r="CZF18"/>
      <c r="CZG18"/>
      <c r="CZH18"/>
      <c r="CZI18"/>
      <c r="CZJ18"/>
      <c r="CZK18"/>
      <c r="CZL18"/>
      <c r="CZM18"/>
      <c r="CZN18"/>
      <c r="CZO18"/>
      <c r="CZP18"/>
      <c r="CZQ18"/>
      <c r="CZR18"/>
      <c r="CZS18"/>
      <c r="CZT18"/>
      <c r="CZU18"/>
      <c r="CZV18"/>
      <c r="CZW18"/>
      <c r="CZX18"/>
      <c r="CZY18"/>
      <c r="CZZ18"/>
      <c r="DAA18"/>
      <c r="DAB18"/>
      <c r="DAC18"/>
      <c r="DAD18"/>
      <c r="DAE18"/>
      <c r="DAF18"/>
      <c r="DAG18"/>
      <c r="DAH18"/>
      <c r="DAI18"/>
      <c r="DAJ18"/>
      <c r="DAK18"/>
      <c r="DAL18"/>
      <c r="DAM18"/>
      <c r="DAN18"/>
      <c r="DAO18"/>
      <c r="DAP18"/>
      <c r="DAQ18"/>
      <c r="DAR18"/>
      <c r="DAS18"/>
      <c r="DAT18"/>
      <c r="DAU18"/>
      <c r="DAV18"/>
      <c r="DAW18"/>
      <c r="DAX18"/>
      <c r="DAY18"/>
      <c r="DAZ18"/>
      <c r="DBA18"/>
      <c r="DBB18"/>
      <c r="DBC18"/>
      <c r="DBD18"/>
      <c r="DBE18"/>
      <c r="DBF18"/>
      <c r="DBG18"/>
      <c r="DBH18"/>
      <c r="DBI18"/>
      <c r="DBJ18"/>
      <c r="DBK18"/>
      <c r="DBL18"/>
      <c r="DBM18"/>
      <c r="DBN18"/>
      <c r="DBO18"/>
      <c r="DBP18"/>
      <c r="DBQ18"/>
      <c r="DBR18"/>
      <c r="DBS18"/>
      <c r="DBT18"/>
      <c r="DBU18"/>
      <c r="DBV18"/>
      <c r="DBW18"/>
      <c r="DBX18"/>
      <c r="DBY18"/>
      <c r="DBZ18"/>
      <c r="DCA18"/>
      <c r="DCB18"/>
      <c r="DCC18"/>
      <c r="DCD18"/>
      <c r="DCE18"/>
      <c r="DCF18"/>
      <c r="DCG18"/>
      <c r="DCH18"/>
      <c r="DCI18"/>
      <c r="DCJ18"/>
      <c r="DCK18"/>
      <c r="DCL18"/>
      <c r="DCM18"/>
      <c r="DCN18"/>
      <c r="DCO18"/>
      <c r="DCP18"/>
      <c r="DCQ18"/>
      <c r="DCR18"/>
      <c r="DCS18"/>
      <c r="DCT18"/>
      <c r="DCU18"/>
      <c r="DCV18"/>
      <c r="DCW18"/>
      <c r="DCX18"/>
      <c r="DCY18"/>
      <c r="DCZ18"/>
      <c r="DDA18"/>
      <c r="DDB18"/>
      <c r="DDC18"/>
      <c r="DDD18"/>
      <c r="DDE18"/>
      <c r="DDF18"/>
      <c r="DDG18"/>
      <c r="DDH18"/>
      <c r="DDI18"/>
      <c r="DDJ18"/>
      <c r="DDK18"/>
      <c r="DDL18"/>
      <c r="DDM18"/>
      <c r="DDN18"/>
      <c r="DDO18"/>
      <c r="DDP18"/>
      <c r="DDQ18"/>
      <c r="DDR18"/>
      <c r="DDS18"/>
      <c r="DDT18"/>
      <c r="DDU18"/>
      <c r="DDV18"/>
      <c r="DDW18"/>
      <c r="DDX18"/>
      <c r="DDY18"/>
      <c r="DDZ18"/>
      <c r="DEA18"/>
      <c r="DEB18"/>
      <c r="DEC18"/>
      <c r="DED18"/>
      <c r="DEE18"/>
      <c r="DEF18"/>
      <c r="DEG18"/>
      <c r="DEH18"/>
      <c r="DEI18"/>
      <c r="DEJ18"/>
      <c r="DEK18"/>
      <c r="DEL18"/>
      <c r="DEM18"/>
      <c r="DEN18"/>
      <c r="DEO18"/>
      <c r="DEP18"/>
      <c r="DEQ18"/>
      <c r="DER18"/>
      <c r="DES18"/>
      <c r="DET18"/>
      <c r="DEU18"/>
      <c r="DEV18"/>
      <c r="DEW18"/>
      <c r="DEX18"/>
      <c r="DEY18"/>
      <c r="DEZ18"/>
      <c r="DFA18"/>
      <c r="DFB18"/>
      <c r="DFC18"/>
      <c r="DFD18"/>
      <c r="DFE18"/>
      <c r="DFF18"/>
      <c r="DFG18"/>
      <c r="DFH18"/>
      <c r="DFI18"/>
      <c r="DFJ18"/>
      <c r="DFK18"/>
      <c r="DFL18"/>
      <c r="DFM18"/>
      <c r="DFN18"/>
      <c r="DFO18"/>
      <c r="DFP18"/>
      <c r="DFQ18"/>
      <c r="DFR18"/>
      <c r="DFS18"/>
      <c r="DFT18"/>
      <c r="DFU18"/>
      <c r="DFV18"/>
      <c r="DFW18"/>
      <c r="DFX18"/>
      <c r="DFY18"/>
      <c r="DFZ18"/>
      <c r="DGA18"/>
      <c r="DGB18"/>
      <c r="DGC18"/>
      <c r="DGD18"/>
      <c r="DGE18"/>
      <c r="DGF18"/>
      <c r="DGG18"/>
      <c r="DGH18"/>
      <c r="DGI18"/>
      <c r="DGJ18"/>
      <c r="DGK18"/>
      <c r="DGL18"/>
      <c r="DGM18"/>
      <c r="DGN18"/>
      <c r="DGO18"/>
      <c r="DGP18"/>
      <c r="DGQ18"/>
      <c r="DGR18"/>
      <c r="DGS18"/>
      <c r="DGT18"/>
      <c r="DGU18"/>
      <c r="DGV18"/>
      <c r="DGW18"/>
      <c r="DGX18"/>
      <c r="DGY18"/>
      <c r="DGZ18"/>
      <c r="DHA18"/>
      <c r="DHB18"/>
      <c r="DHC18"/>
      <c r="DHD18"/>
      <c r="DHE18"/>
      <c r="DHF18"/>
      <c r="DHG18"/>
      <c r="DHH18"/>
      <c r="DHI18"/>
      <c r="DHJ18"/>
      <c r="DHK18"/>
      <c r="DHL18"/>
      <c r="DHM18"/>
      <c r="DHN18"/>
      <c r="DHO18"/>
      <c r="DHP18"/>
      <c r="DHQ18"/>
      <c r="DHR18"/>
      <c r="DHS18"/>
      <c r="DHT18"/>
      <c r="DHU18"/>
      <c r="DHV18"/>
      <c r="DHW18"/>
      <c r="DHX18"/>
      <c r="DHY18"/>
      <c r="DHZ18"/>
      <c r="DIA18"/>
      <c r="DIB18"/>
      <c r="DIC18"/>
      <c r="DID18"/>
      <c r="DIE18"/>
      <c r="DIF18"/>
      <c r="DIG18"/>
      <c r="DIH18"/>
      <c r="DII18"/>
      <c r="DIJ18"/>
      <c r="DIK18"/>
      <c r="DIL18"/>
      <c r="DIM18"/>
      <c r="DIN18"/>
      <c r="DIO18"/>
      <c r="DIP18"/>
      <c r="DIQ18"/>
      <c r="DIR18"/>
      <c r="DIS18"/>
      <c r="DIT18"/>
      <c r="DIU18"/>
      <c r="DIV18"/>
      <c r="DIW18"/>
      <c r="DIX18"/>
      <c r="DIY18"/>
      <c r="DIZ18"/>
      <c r="DJA18"/>
      <c r="DJB18"/>
      <c r="DJC18"/>
      <c r="DJD18"/>
      <c r="DJE18"/>
      <c r="DJF18"/>
      <c r="DJG18"/>
      <c r="DJH18"/>
      <c r="DJI18"/>
      <c r="DJJ18"/>
      <c r="DJK18"/>
      <c r="DJL18"/>
      <c r="DJM18"/>
      <c r="DJN18"/>
      <c r="DJO18"/>
      <c r="DJP18"/>
      <c r="DJQ18"/>
      <c r="DJR18"/>
      <c r="DJS18"/>
      <c r="DJT18"/>
      <c r="DJU18"/>
      <c r="DJV18"/>
      <c r="DJW18"/>
      <c r="DJX18"/>
      <c r="DJY18"/>
      <c r="DJZ18"/>
      <c r="DKA18"/>
      <c r="DKB18"/>
      <c r="DKC18"/>
      <c r="DKD18"/>
      <c r="DKE18"/>
      <c r="DKF18"/>
      <c r="DKG18"/>
      <c r="DKH18"/>
      <c r="DKI18"/>
      <c r="DKJ18"/>
      <c r="DKK18"/>
      <c r="DKL18"/>
      <c r="DKM18"/>
      <c r="DKN18"/>
      <c r="DKO18"/>
      <c r="DKP18"/>
      <c r="DKQ18"/>
      <c r="DKR18"/>
      <c r="DKS18"/>
      <c r="DKT18"/>
      <c r="DKU18"/>
      <c r="DKV18"/>
      <c r="DKW18"/>
      <c r="DKX18"/>
      <c r="DKY18"/>
      <c r="DKZ18"/>
      <c r="DLA18"/>
      <c r="DLB18"/>
      <c r="DLC18"/>
      <c r="DLD18"/>
      <c r="DLE18"/>
      <c r="DLF18"/>
      <c r="DLG18"/>
      <c r="DLH18"/>
      <c r="DLI18"/>
      <c r="DLJ18"/>
      <c r="DLK18"/>
      <c r="DLL18"/>
      <c r="DLM18"/>
      <c r="DLN18"/>
      <c r="DLO18"/>
      <c r="DLP18"/>
      <c r="DLQ18"/>
      <c r="DLR18"/>
      <c r="DLS18"/>
      <c r="DLT18"/>
      <c r="DLU18"/>
      <c r="DLV18"/>
      <c r="DLW18"/>
      <c r="DLX18"/>
      <c r="DLY18"/>
      <c r="DLZ18"/>
      <c r="DMA18"/>
      <c r="DMB18"/>
      <c r="DMC18"/>
      <c r="DMD18"/>
      <c r="DME18"/>
      <c r="DMF18"/>
      <c r="DMG18"/>
      <c r="DMH18"/>
      <c r="DMI18"/>
      <c r="DMJ18"/>
      <c r="DMK18"/>
      <c r="DML18"/>
      <c r="DMM18"/>
      <c r="DMN18"/>
      <c r="DMO18"/>
      <c r="DMP18"/>
      <c r="DMQ18"/>
      <c r="DMR18"/>
      <c r="DMS18"/>
      <c r="DMT18"/>
      <c r="DMU18"/>
      <c r="DMV18"/>
      <c r="DMW18"/>
      <c r="DMX18"/>
      <c r="DMY18"/>
      <c r="DMZ18"/>
      <c r="DNA18"/>
      <c r="DNB18"/>
      <c r="DNC18"/>
      <c r="DND18"/>
      <c r="DNE18"/>
      <c r="DNF18"/>
      <c r="DNG18"/>
      <c r="DNH18"/>
      <c r="DNI18"/>
      <c r="DNJ18"/>
      <c r="DNK18"/>
      <c r="DNL18"/>
      <c r="DNM18"/>
      <c r="DNN18"/>
      <c r="DNO18"/>
      <c r="DNP18"/>
      <c r="DNQ18"/>
      <c r="DNR18"/>
      <c r="DNS18"/>
      <c r="DNT18"/>
      <c r="DNU18"/>
      <c r="DNV18"/>
      <c r="DNW18"/>
      <c r="DNX18"/>
      <c r="DNY18"/>
      <c r="DNZ18"/>
      <c r="DOA18"/>
      <c r="DOB18"/>
      <c r="DOC18"/>
      <c r="DOD18"/>
      <c r="DOE18"/>
      <c r="DOF18"/>
      <c r="DOG18"/>
      <c r="DOH18"/>
      <c r="DOI18"/>
      <c r="DOJ18"/>
      <c r="DOK18"/>
      <c r="DOL18"/>
      <c r="DOM18"/>
      <c r="DON18"/>
      <c r="DOO18"/>
      <c r="DOP18"/>
      <c r="DOQ18"/>
      <c r="DOR18"/>
      <c r="DOS18"/>
      <c r="DOT18"/>
      <c r="DOU18"/>
      <c r="DOV18"/>
      <c r="DOW18"/>
      <c r="DOX18"/>
      <c r="DOY18"/>
      <c r="DOZ18"/>
      <c r="DPA18"/>
      <c r="DPB18"/>
      <c r="DPC18"/>
      <c r="DPD18"/>
      <c r="DPE18"/>
      <c r="DPF18"/>
      <c r="DPG18"/>
      <c r="DPH18"/>
      <c r="DPI18"/>
      <c r="DPJ18"/>
      <c r="DPK18"/>
      <c r="DPL18"/>
      <c r="DPM18"/>
      <c r="DPN18"/>
      <c r="DPO18"/>
      <c r="DPP18"/>
      <c r="DPQ18"/>
      <c r="DPR18"/>
      <c r="DPS18"/>
      <c r="DPT18"/>
      <c r="DPU18"/>
      <c r="DPV18"/>
      <c r="DPW18"/>
      <c r="DPX18"/>
      <c r="DPY18"/>
      <c r="DPZ18"/>
      <c r="DQA18"/>
      <c r="DQB18"/>
      <c r="DQC18"/>
      <c r="DQD18"/>
      <c r="DQE18"/>
      <c r="DQF18"/>
      <c r="DQG18"/>
      <c r="DQH18"/>
      <c r="DQI18"/>
      <c r="DQJ18"/>
      <c r="DQK18"/>
      <c r="DQL18"/>
      <c r="DQM18"/>
      <c r="DQN18"/>
      <c r="DQO18"/>
      <c r="DQP18"/>
      <c r="DQQ18"/>
      <c r="DQR18"/>
      <c r="DQS18"/>
      <c r="DQT18"/>
      <c r="DQU18"/>
      <c r="DQV18"/>
      <c r="DQW18"/>
      <c r="DQX18"/>
      <c r="DQY18"/>
      <c r="DQZ18"/>
      <c r="DRA18"/>
      <c r="DRB18"/>
      <c r="DRC18"/>
      <c r="DRD18"/>
      <c r="DRE18"/>
      <c r="DRF18"/>
      <c r="DRG18"/>
      <c r="DRH18"/>
      <c r="DRI18"/>
      <c r="DRJ18"/>
      <c r="DRK18"/>
      <c r="DRL18"/>
      <c r="DRM18"/>
      <c r="DRN18"/>
      <c r="DRO18"/>
      <c r="DRP18"/>
      <c r="DRQ18"/>
      <c r="DRR18"/>
      <c r="DRS18"/>
      <c r="DRT18"/>
      <c r="DRU18"/>
      <c r="DRV18"/>
      <c r="DRW18"/>
      <c r="DRX18"/>
      <c r="DRY18"/>
      <c r="DRZ18"/>
      <c r="DSA18"/>
      <c r="DSB18"/>
      <c r="DSC18"/>
      <c r="DSD18"/>
      <c r="DSE18"/>
      <c r="DSF18"/>
      <c r="DSG18"/>
      <c r="DSH18"/>
      <c r="DSI18"/>
      <c r="DSJ18"/>
      <c r="DSK18"/>
      <c r="DSL18"/>
      <c r="DSM18"/>
      <c r="DSN18"/>
      <c r="DSO18"/>
      <c r="DSP18"/>
      <c r="DSQ18"/>
      <c r="DSR18"/>
      <c r="DSS18"/>
      <c r="DST18"/>
      <c r="DSU18"/>
      <c r="DSV18"/>
      <c r="DSW18"/>
      <c r="DSX18"/>
      <c r="DSY18"/>
      <c r="DSZ18"/>
      <c r="DTA18"/>
      <c r="DTB18"/>
      <c r="DTC18"/>
      <c r="DTD18"/>
      <c r="DTE18"/>
      <c r="DTF18"/>
      <c r="DTG18"/>
      <c r="DTH18"/>
      <c r="DTI18"/>
      <c r="DTJ18"/>
      <c r="DTK18"/>
      <c r="DTL18"/>
      <c r="DTM18"/>
      <c r="DTN18"/>
      <c r="DTO18"/>
      <c r="DTP18"/>
      <c r="DTQ18"/>
      <c r="DTR18"/>
      <c r="DTS18"/>
      <c r="DTT18"/>
      <c r="DTU18"/>
      <c r="DTV18"/>
      <c r="DTW18"/>
      <c r="DTX18"/>
      <c r="DTY18"/>
      <c r="DTZ18"/>
      <c r="DUA18"/>
      <c r="DUB18"/>
      <c r="DUC18"/>
      <c r="DUD18"/>
      <c r="DUE18"/>
      <c r="DUF18"/>
      <c r="DUG18"/>
      <c r="DUH18"/>
      <c r="DUI18"/>
      <c r="DUJ18"/>
      <c r="DUK18"/>
      <c r="DUL18"/>
      <c r="DUM18"/>
      <c r="DUN18"/>
      <c r="DUO18"/>
      <c r="DUP18"/>
      <c r="DUQ18"/>
      <c r="DUR18"/>
      <c r="DUS18"/>
      <c r="DUT18"/>
      <c r="DUU18"/>
      <c r="DUV18"/>
      <c r="DUW18"/>
      <c r="DUX18"/>
      <c r="DUY18"/>
      <c r="DUZ18"/>
      <c r="DVA18"/>
      <c r="DVB18"/>
      <c r="DVC18"/>
      <c r="DVD18"/>
      <c r="DVE18"/>
      <c r="DVF18"/>
      <c r="DVG18"/>
      <c r="DVH18"/>
      <c r="DVI18"/>
      <c r="DVJ18"/>
      <c r="DVK18"/>
      <c r="DVL18"/>
      <c r="DVM18"/>
      <c r="DVN18"/>
      <c r="DVO18"/>
      <c r="DVP18"/>
      <c r="DVQ18"/>
      <c r="DVR18"/>
      <c r="DVS18"/>
      <c r="DVT18"/>
      <c r="DVU18"/>
      <c r="DVV18"/>
      <c r="DVW18"/>
      <c r="DVX18"/>
      <c r="DVY18"/>
      <c r="DVZ18"/>
      <c r="DWA18"/>
      <c r="DWB18"/>
      <c r="DWC18"/>
      <c r="DWD18"/>
      <c r="DWE18"/>
      <c r="DWF18"/>
      <c r="DWG18"/>
      <c r="DWH18"/>
      <c r="DWI18"/>
      <c r="DWJ18"/>
      <c r="DWK18"/>
      <c r="DWL18"/>
      <c r="DWM18"/>
      <c r="DWN18"/>
      <c r="DWO18"/>
      <c r="DWP18"/>
      <c r="DWQ18"/>
      <c r="DWR18"/>
      <c r="DWS18"/>
      <c r="DWT18"/>
      <c r="DWU18"/>
      <c r="DWV18"/>
      <c r="DWW18"/>
      <c r="DWX18"/>
      <c r="DWY18"/>
      <c r="DWZ18"/>
      <c r="DXA18"/>
      <c r="DXB18"/>
      <c r="DXC18"/>
      <c r="DXD18"/>
      <c r="DXE18"/>
      <c r="DXF18"/>
      <c r="DXG18"/>
      <c r="DXH18"/>
      <c r="DXI18"/>
      <c r="DXJ18"/>
      <c r="DXK18"/>
      <c r="DXL18"/>
      <c r="DXM18"/>
      <c r="DXN18"/>
      <c r="DXO18"/>
      <c r="DXP18"/>
      <c r="DXQ18"/>
      <c r="DXR18"/>
      <c r="DXS18"/>
      <c r="DXT18"/>
      <c r="DXU18"/>
      <c r="DXV18"/>
      <c r="DXW18"/>
      <c r="DXX18"/>
      <c r="DXY18"/>
      <c r="DXZ18"/>
      <c r="DYA18"/>
      <c r="DYB18"/>
      <c r="DYC18"/>
      <c r="DYD18"/>
      <c r="DYE18"/>
      <c r="DYF18"/>
      <c r="DYG18"/>
      <c r="DYH18"/>
      <c r="DYI18"/>
      <c r="DYJ18"/>
      <c r="DYK18"/>
      <c r="DYL18"/>
      <c r="DYM18"/>
      <c r="DYN18"/>
      <c r="DYO18"/>
      <c r="DYP18"/>
      <c r="DYQ18"/>
      <c r="DYR18"/>
      <c r="DYS18"/>
      <c r="DYT18"/>
      <c r="DYU18"/>
      <c r="DYV18"/>
      <c r="DYW18"/>
      <c r="DYX18"/>
      <c r="DYY18"/>
      <c r="DYZ18"/>
      <c r="DZA18"/>
      <c r="DZB18"/>
      <c r="DZC18"/>
      <c r="DZD18"/>
      <c r="DZE18"/>
      <c r="DZF18"/>
      <c r="DZG18"/>
      <c r="DZH18"/>
      <c r="DZI18"/>
      <c r="DZJ18"/>
      <c r="DZK18"/>
      <c r="DZL18"/>
      <c r="DZM18"/>
      <c r="DZN18"/>
      <c r="DZO18"/>
      <c r="DZP18"/>
      <c r="DZQ18"/>
      <c r="DZR18"/>
      <c r="DZS18"/>
      <c r="DZT18"/>
      <c r="DZU18"/>
      <c r="DZV18"/>
      <c r="DZW18"/>
      <c r="DZX18"/>
      <c r="DZY18"/>
      <c r="DZZ18"/>
      <c r="EAA18"/>
      <c r="EAB18"/>
      <c r="EAC18"/>
      <c r="EAD18"/>
      <c r="EAE18"/>
      <c r="EAF18"/>
      <c r="EAG18"/>
      <c r="EAH18"/>
      <c r="EAI18"/>
      <c r="EAJ18"/>
      <c r="EAK18"/>
      <c r="EAL18"/>
      <c r="EAM18"/>
      <c r="EAN18"/>
      <c r="EAO18"/>
      <c r="EAP18"/>
      <c r="EAQ18"/>
      <c r="EAR18"/>
      <c r="EAS18"/>
      <c r="EAT18"/>
      <c r="EAU18"/>
      <c r="EAV18"/>
      <c r="EAW18"/>
      <c r="EAX18"/>
      <c r="EAY18"/>
      <c r="EAZ18"/>
      <c r="EBA18"/>
      <c r="EBB18"/>
      <c r="EBC18"/>
      <c r="EBD18"/>
      <c r="EBE18"/>
      <c r="EBF18"/>
      <c r="EBG18"/>
      <c r="EBH18"/>
      <c r="EBI18"/>
      <c r="EBJ18"/>
      <c r="EBK18"/>
      <c r="EBL18"/>
      <c r="EBM18"/>
      <c r="EBN18"/>
      <c r="EBO18"/>
      <c r="EBP18"/>
      <c r="EBQ18"/>
      <c r="EBR18"/>
      <c r="EBS18"/>
      <c r="EBT18"/>
      <c r="EBU18"/>
      <c r="EBV18"/>
      <c r="EBW18"/>
      <c r="EBX18"/>
      <c r="EBY18"/>
      <c r="EBZ18"/>
      <c r="ECA18"/>
      <c r="ECB18"/>
      <c r="ECC18"/>
      <c r="ECD18"/>
      <c r="ECE18"/>
      <c r="ECF18"/>
      <c r="ECG18"/>
      <c r="ECH18"/>
      <c r="ECI18"/>
      <c r="ECJ18"/>
      <c r="ECK18"/>
      <c r="ECL18"/>
      <c r="ECM18"/>
      <c r="ECN18"/>
      <c r="ECO18"/>
      <c r="ECP18"/>
      <c r="ECQ18"/>
      <c r="ECR18"/>
      <c r="ECS18"/>
      <c r="ECT18"/>
      <c r="ECU18"/>
      <c r="ECV18"/>
      <c r="ECW18"/>
      <c r="ECX18"/>
      <c r="ECY18"/>
      <c r="ECZ18"/>
      <c r="EDA18"/>
      <c r="EDB18"/>
      <c r="EDC18"/>
      <c r="EDD18"/>
      <c r="EDE18"/>
      <c r="EDF18"/>
      <c r="EDG18"/>
      <c r="EDH18"/>
      <c r="EDI18"/>
      <c r="EDJ18"/>
      <c r="EDK18"/>
      <c r="EDL18"/>
      <c r="EDM18"/>
      <c r="EDN18"/>
      <c r="EDO18"/>
      <c r="EDP18"/>
      <c r="EDQ18"/>
      <c r="EDR18"/>
      <c r="EDS18"/>
      <c r="EDT18"/>
      <c r="EDU18"/>
      <c r="EDV18"/>
      <c r="EDW18"/>
      <c r="EDX18"/>
      <c r="EDY18"/>
      <c r="EDZ18"/>
      <c r="EEA18"/>
      <c r="EEB18"/>
      <c r="EEC18"/>
      <c r="EED18"/>
      <c r="EEE18"/>
      <c r="EEF18"/>
      <c r="EEG18"/>
      <c r="EEH18"/>
      <c r="EEI18"/>
      <c r="EEJ18"/>
      <c r="EEK18"/>
      <c r="EEL18"/>
      <c r="EEM18"/>
      <c r="EEN18"/>
      <c r="EEO18"/>
      <c r="EEP18"/>
      <c r="EEQ18"/>
      <c r="EER18"/>
      <c r="EES18"/>
      <c r="EET18"/>
      <c r="EEU18"/>
      <c r="EEV18"/>
      <c r="EEW18"/>
      <c r="EEX18"/>
      <c r="EEY18"/>
      <c r="EEZ18"/>
      <c r="EFA18"/>
      <c r="EFB18"/>
      <c r="EFC18"/>
      <c r="EFD18"/>
      <c r="EFE18"/>
      <c r="EFF18"/>
      <c r="EFG18"/>
      <c r="EFH18"/>
      <c r="EFI18"/>
      <c r="EFJ18"/>
      <c r="EFK18"/>
      <c r="EFL18"/>
      <c r="EFM18"/>
      <c r="EFN18"/>
      <c r="EFO18"/>
      <c r="EFP18"/>
      <c r="EFQ18"/>
      <c r="EFR18"/>
      <c r="EFS18"/>
      <c r="EFT18"/>
      <c r="EFU18"/>
      <c r="EFV18"/>
      <c r="EFW18"/>
      <c r="EFX18"/>
      <c r="EFY18"/>
      <c r="EFZ18"/>
      <c r="EGA18"/>
      <c r="EGB18"/>
      <c r="EGC18"/>
      <c r="EGD18"/>
      <c r="EGE18"/>
      <c r="EGF18"/>
      <c r="EGG18"/>
      <c r="EGH18"/>
      <c r="EGI18"/>
      <c r="EGJ18"/>
      <c r="EGK18"/>
      <c r="EGL18"/>
      <c r="EGM18"/>
      <c r="EGN18"/>
      <c r="EGO18"/>
      <c r="EGP18"/>
      <c r="EGQ18"/>
      <c r="EGR18"/>
      <c r="EGS18"/>
      <c r="EGT18"/>
      <c r="EGU18"/>
      <c r="EGV18"/>
      <c r="EGW18"/>
      <c r="EGX18"/>
      <c r="EGY18"/>
      <c r="EGZ18"/>
      <c r="EHA18"/>
      <c r="EHB18"/>
      <c r="EHC18"/>
      <c r="EHD18"/>
      <c r="EHE18"/>
      <c r="EHF18"/>
      <c r="EHG18"/>
      <c r="EHH18"/>
      <c r="EHI18"/>
      <c r="EHJ18"/>
      <c r="EHK18"/>
      <c r="EHL18"/>
      <c r="EHM18"/>
      <c r="EHN18"/>
      <c r="EHO18"/>
      <c r="EHP18"/>
      <c r="EHQ18"/>
      <c r="EHR18"/>
      <c r="EHS18"/>
      <c r="EHT18"/>
      <c r="EHU18"/>
      <c r="EHV18"/>
      <c r="EHW18"/>
      <c r="EHX18"/>
      <c r="EHY18"/>
      <c r="EHZ18"/>
      <c r="EIA18"/>
      <c r="EIB18"/>
      <c r="EIC18"/>
      <c r="EID18"/>
      <c r="EIE18"/>
      <c r="EIF18"/>
      <c r="EIG18"/>
      <c r="EIH18"/>
      <c r="EII18"/>
      <c r="EIJ18"/>
      <c r="EIK18"/>
      <c r="EIL18"/>
      <c r="EIM18"/>
      <c r="EIN18"/>
      <c r="EIO18"/>
      <c r="EIP18"/>
      <c r="EIQ18"/>
      <c r="EIR18"/>
      <c r="EIS18"/>
      <c r="EIT18"/>
      <c r="EIU18"/>
      <c r="EIV18"/>
      <c r="EIW18"/>
      <c r="EIX18"/>
      <c r="EIY18"/>
      <c r="EIZ18"/>
      <c r="EJA18"/>
      <c r="EJB18"/>
      <c r="EJC18"/>
      <c r="EJD18"/>
      <c r="EJE18"/>
      <c r="EJF18"/>
      <c r="EJG18"/>
      <c r="EJH18"/>
      <c r="EJI18"/>
      <c r="EJJ18"/>
      <c r="EJK18"/>
      <c r="EJL18"/>
      <c r="EJM18"/>
      <c r="EJN18"/>
      <c r="EJO18"/>
      <c r="EJP18"/>
      <c r="EJQ18"/>
      <c r="EJR18"/>
      <c r="EJS18"/>
      <c r="EJT18"/>
      <c r="EJU18"/>
      <c r="EJV18"/>
      <c r="EJW18"/>
      <c r="EJX18"/>
      <c r="EJY18"/>
      <c r="EJZ18"/>
      <c r="EKA18"/>
      <c r="EKB18"/>
      <c r="EKC18"/>
      <c r="EKD18"/>
      <c r="EKE18"/>
      <c r="EKF18"/>
      <c r="EKG18"/>
      <c r="EKH18"/>
      <c r="EKI18"/>
      <c r="EKJ18"/>
      <c r="EKK18"/>
      <c r="EKL18"/>
      <c r="EKM18"/>
      <c r="EKN18"/>
      <c r="EKO18"/>
      <c r="EKP18"/>
      <c r="EKQ18"/>
      <c r="EKR18"/>
      <c r="EKS18"/>
      <c r="EKT18"/>
      <c r="EKU18"/>
      <c r="EKV18"/>
      <c r="EKW18"/>
      <c r="EKX18"/>
      <c r="EKY18"/>
      <c r="EKZ18"/>
      <c r="ELA18"/>
      <c r="ELB18"/>
      <c r="ELC18"/>
      <c r="ELD18"/>
      <c r="ELE18"/>
      <c r="ELF18"/>
      <c r="ELG18"/>
      <c r="ELH18"/>
      <c r="ELI18"/>
      <c r="ELJ18"/>
      <c r="ELK18"/>
      <c r="ELL18"/>
      <c r="ELM18"/>
      <c r="ELN18"/>
      <c r="ELO18"/>
      <c r="ELP18"/>
      <c r="ELQ18"/>
      <c r="ELR18"/>
      <c r="ELS18"/>
      <c r="ELT18"/>
      <c r="ELU18"/>
      <c r="ELV18"/>
      <c r="ELW18"/>
      <c r="ELX18"/>
      <c r="ELY18"/>
      <c r="ELZ18"/>
      <c r="EMA18"/>
      <c r="EMB18"/>
      <c r="EMC18"/>
      <c r="EMD18"/>
      <c r="EME18"/>
      <c r="EMF18"/>
      <c r="EMG18"/>
      <c r="EMH18"/>
      <c r="EMI18"/>
      <c r="EMJ18"/>
      <c r="EMK18"/>
      <c r="EML18"/>
      <c r="EMM18"/>
      <c r="EMN18"/>
      <c r="EMO18"/>
      <c r="EMP18"/>
      <c r="EMQ18"/>
      <c r="EMR18"/>
      <c r="EMS18"/>
      <c r="EMT18"/>
      <c r="EMU18"/>
      <c r="EMV18"/>
      <c r="EMW18"/>
      <c r="EMX18"/>
      <c r="EMY18"/>
      <c r="EMZ18"/>
      <c r="ENA18"/>
      <c r="ENB18"/>
      <c r="ENC18"/>
      <c r="END18"/>
      <c r="ENE18"/>
      <c r="ENF18"/>
      <c r="ENG18"/>
      <c r="ENH18"/>
      <c r="ENI18"/>
      <c r="ENJ18"/>
      <c r="ENK18"/>
      <c r="ENL18"/>
      <c r="ENM18"/>
      <c r="ENN18"/>
      <c r="ENO18"/>
      <c r="ENP18"/>
      <c r="ENQ18"/>
      <c r="ENR18"/>
      <c r="ENS18"/>
      <c r="ENT18"/>
      <c r="ENU18"/>
      <c r="ENV18"/>
      <c r="ENW18"/>
      <c r="ENX18"/>
      <c r="ENY18"/>
      <c r="ENZ18"/>
      <c r="EOA18"/>
      <c r="EOB18"/>
      <c r="EOC18"/>
      <c r="EOD18"/>
      <c r="EOE18"/>
      <c r="EOF18"/>
      <c r="EOG18"/>
      <c r="EOH18"/>
      <c r="EOI18"/>
      <c r="EOJ18"/>
      <c r="EOK18"/>
      <c r="EOL18"/>
      <c r="EOM18"/>
      <c r="EON18"/>
      <c r="EOO18"/>
      <c r="EOP18"/>
      <c r="EOQ18"/>
      <c r="EOR18"/>
      <c r="EOS18"/>
      <c r="EOT18"/>
      <c r="EOU18"/>
      <c r="EOV18"/>
      <c r="EOW18"/>
      <c r="EOX18"/>
      <c r="EOY18"/>
      <c r="EOZ18"/>
      <c r="EPA18"/>
      <c r="EPB18"/>
      <c r="EPC18"/>
      <c r="EPD18"/>
      <c r="EPE18"/>
      <c r="EPF18"/>
      <c r="EPG18"/>
      <c r="EPH18"/>
      <c r="EPI18"/>
      <c r="EPJ18"/>
      <c r="EPK18"/>
      <c r="EPL18"/>
      <c r="EPM18"/>
      <c r="EPN18"/>
      <c r="EPO18"/>
      <c r="EPP18"/>
      <c r="EPQ18"/>
      <c r="EPR18"/>
      <c r="EPS18"/>
      <c r="EPT18"/>
      <c r="EPU18"/>
      <c r="EPV18"/>
      <c r="EPW18"/>
      <c r="EPX18"/>
      <c r="EPY18"/>
      <c r="EPZ18"/>
      <c r="EQA18"/>
      <c r="EQB18"/>
      <c r="EQC18"/>
      <c r="EQD18"/>
      <c r="EQE18"/>
      <c r="EQF18"/>
      <c r="EQG18"/>
      <c r="EQH18"/>
      <c r="EQI18"/>
      <c r="EQJ18"/>
      <c r="EQK18"/>
      <c r="EQL18"/>
      <c r="EQM18"/>
      <c r="EQN18"/>
      <c r="EQO18"/>
      <c r="EQP18"/>
      <c r="EQQ18"/>
      <c r="EQR18"/>
      <c r="EQS18"/>
      <c r="EQT18"/>
      <c r="EQU18"/>
      <c r="EQV18"/>
      <c r="EQW18"/>
      <c r="EQX18"/>
      <c r="EQY18"/>
      <c r="EQZ18"/>
      <c r="ERA18"/>
      <c r="ERB18"/>
      <c r="ERC18"/>
      <c r="ERD18"/>
      <c r="ERE18"/>
      <c r="ERF18"/>
      <c r="ERG18"/>
      <c r="ERH18"/>
      <c r="ERI18"/>
      <c r="ERJ18"/>
      <c r="ERK18"/>
      <c r="ERL18"/>
      <c r="ERM18"/>
      <c r="ERN18"/>
      <c r="ERO18"/>
      <c r="ERP18"/>
      <c r="ERQ18"/>
      <c r="ERR18"/>
      <c r="ERS18"/>
      <c r="ERT18"/>
      <c r="ERU18"/>
      <c r="ERV18"/>
      <c r="ERW18"/>
      <c r="ERX18"/>
      <c r="ERY18"/>
      <c r="ERZ18"/>
      <c r="ESA18"/>
      <c r="ESB18"/>
      <c r="ESC18"/>
      <c r="ESD18"/>
      <c r="ESE18"/>
      <c r="ESF18"/>
      <c r="ESG18"/>
      <c r="ESH18"/>
      <c r="ESI18"/>
      <c r="ESJ18"/>
      <c r="ESK18"/>
      <c r="ESL18"/>
      <c r="ESM18"/>
      <c r="ESN18"/>
      <c r="ESO18"/>
      <c r="ESP18"/>
      <c r="ESQ18"/>
      <c r="ESR18"/>
      <c r="ESS18"/>
      <c r="EST18"/>
      <c r="ESU18"/>
      <c r="ESV18"/>
      <c r="ESW18"/>
      <c r="ESX18"/>
      <c r="ESY18"/>
      <c r="ESZ18"/>
      <c r="ETA18"/>
      <c r="ETB18"/>
      <c r="ETC18"/>
      <c r="ETD18"/>
      <c r="ETE18"/>
      <c r="ETF18"/>
      <c r="ETG18"/>
      <c r="ETH18"/>
      <c r="ETI18"/>
      <c r="ETJ18"/>
      <c r="ETK18"/>
      <c r="ETL18"/>
      <c r="ETM18"/>
      <c r="ETN18"/>
      <c r="ETO18"/>
      <c r="ETP18"/>
      <c r="ETQ18"/>
      <c r="ETR18"/>
      <c r="ETS18"/>
      <c r="ETT18"/>
      <c r="ETU18"/>
      <c r="ETV18"/>
      <c r="ETW18"/>
      <c r="ETX18"/>
      <c r="ETY18"/>
      <c r="ETZ18"/>
      <c r="EUA18"/>
      <c r="EUB18"/>
      <c r="EUC18"/>
      <c r="EUD18"/>
      <c r="EUE18"/>
      <c r="EUF18"/>
      <c r="EUG18"/>
      <c r="EUH18"/>
      <c r="EUI18"/>
      <c r="EUJ18"/>
      <c r="EUK18"/>
      <c r="EUL18"/>
      <c r="EUM18"/>
      <c r="EUN18"/>
      <c r="EUO18"/>
      <c r="EUP18"/>
      <c r="EUQ18"/>
      <c r="EUR18"/>
      <c r="EUS18"/>
      <c r="EUT18"/>
      <c r="EUU18"/>
      <c r="EUV18"/>
      <c r="EUW18"/>
      <c r="EUX18"/>
      <c r="EUY18"/>
      <c r="EUZ18"/>
      <c r="EVA18"/>
      <c r="EVB18"/>
      <c r="EVC18"/>
      <c r="EVD18"/>
      <c r="EVE18"/>
      <c r="EVF18"/>
      <c r="EVG18"/>
      <c r="EVH18"/>
      <c r="EVI18"/>
      <c r="EVJ18"/>
      <c r="EVK18"/>
      <c r="EVL18"/>
      <c r="EVM18"/>
      <c r="EVN18"/>
      <c r="EVO18"/>
      <c r="EVP18"/>
      <c r="EVQ18"/>
      <c r="EVR18"/>
      <c r="EVS18"/>
      <c r="EVT18"/>
      <c r="EVU18"/>
      <c r="EVV18"/>
      <c r="EVW18"/>
      <c r="EVX18"/>
      <c r="EVY18"/>
      <c r="EVZ18"/>
      <c r="EWA18"/>
      <c r="EWB18"/>
      <c r="EWC18"/>
      <c r="EWD18"/>
      <c r="EWE18"/>
      <c r="EWF18"/>
      <c r="EWG18"/>
      <c r="EWH18"/>
      <c r="EWI18"/>
      <c r="EWJ18"/>
      <c r="EWK18"/>
      <c r="EWL18"/>
      <c r="EWM18"/>
      <c r="EWN18"/>
      <c r="EWO18"/>
      <c r="EWP18"/>
      <c r="EWQ18"/>
      <c r="EWR18"/>
      <c r="EWS18"/>
      <c r="EWT18"/>
      <c r="EWU18"/>
      <c r="EWV18"/>
      <c r="EWW18"/>
      <c r="EWX18"/>
      <c r="EWY18"/>
      <c r="EWZ18"/>
      <c r="EXA18"/>
      <c r="EXB18"/>
      <c r="EXC18"/>
      <c r="EXD18"/>
      <c r="EXE18"/>
      <c r="EXF18"/>
      <c r="EXG18"/>
      <c r="EXH18"/>
      <c r="EXI18"/>
      <c r="EXJ18"/>
      <c r="EXK18"/>
      <c r="EXL18"/>
      <c r="EXM18"/>
      <c r="EXN18"/>
      <c r="EXO18"/>
      <c r="EXP18"/>
      <c r="EXQ18"/>
      <c r="EXR18"/>
      <c r="EXS18"/>
      <c r="EXT18"/>
      <c r="EXU18"/>
      <c r="EXV18"/>
      <c r="EXW18"/>
      <c r="EXX18"/>
      <c r="EXY18"/>
      <c r="EXZ18"/>
      <c r="EYA18"/>
      <c r="EYB18"/>
      <c r="EYC18"/>
      <c r="EYD18"/>
      <c r="EYE18"/>
      <c r="EYF18"/>
      <c r="EYG18"/>
      <c r="EYH18"/>
      <c r="EYI18"/>
      <c r="EYJ18"/>
      <c r="EYK18"/>
      <c r="EYL18"/>
      <c r="EYM18"/>
      <c r="EYN18"/>
      <c r="EYO18"/>
      <c r="EYP18"/>
      <c r="EYQ18"/>
      <c r="EYR18"/>
      <c r="EYS18"/>
      <c r="EYT18"/>
      <c r="EYU18"/>
      <c r="EYV18"/>
      <c r="EYW18"/>
      <c r="EYX18"/>
      <c r="EYY18"/>
      <c r="EYZ18"/>
      <c r="EZA18"/>
      <c r="EZB18"/>
      <c r="EZC18"/>
      <c r="EZD18"/>
      <c r="EZE18"/>
      <c r="EZF18"/>
      <c r="EZG18"/>
      <c r="EZH18"/>
      <c r="EZI18"/>
      <c r="EZJ18"/>
      <c r="EZK18"/>
      <c r="EZL18"/>
      <c r="EZM18"/>
      <c r="EZN18"/>
      <c r="EZO18"/>
      <c r="EZP18"/>
      <c r="EZQ18"/>
      <c r="EZR18"/>
      <c r="EZS18"/>
      <c r="EZT18"/>
      <c r="EZU18"/>
      <c r="EZV18"/>
      <c r="EZW18"/>
      <c r="EZX18"/>
      <c r="EZY18"/>
      <c r="EZZ18"/>
      <c r="FAA18"/>
      <c r="FAB18"/>
      <c r="FAC18"/>
      <c r="FAD18"/>
      <c r="FAE18"/>
      <c r="FAF18"/>
      <c r="FAG18"/>
      <c r="FAH18"/>
      <c r="FAI18"/>
      <c r="FAJ18"/>
      <c r="FAK18"/>
      <c r="FAL18"/>
      <c r="FAM18"/>
      <c r="FAN18"/>
      <c r="FAO18"/>
      <c r="FAP18"/>
      <c r="FAQ18"/>
      <c r="FAR18"/>
      <c r="FAS18"/>
      <c r="FAT18"/>
      <c r="FAU18"/>
      <c r="FAV18"/>
      <c r="FAW18"/>
      <c r="FAX18"/>
      <c r="FAY18"/>
      <c r="FAZ18"/>
      <c r="FBA18"/>
      <c r="FBB18"/>
      <c r="FBC18"/>
      <c r="FBD18"/>
      <c r="FBE18"/>
      <c r="FBF18"/>
      <c r="FBG18"/>
      <c r="FBH18"/>
      <c r="FBI18"/>
      <c r="FBJ18"/>
      <c r="FBK18"/>
      <c r="FBL18"/>
      <c r="FBM18"/>
      <c r="FBN18"/>
      <c r="FBO18"/>
      <c r="FBP18"/>
      <c r="FBQ18"/>
      <c r="FBR18"/>
      <c r="FBS18"/>
      <c r="FBT18"/>
      <c r="FBU18"/>
      <c r="FBV18"/>
      <c r="FBW18"/>
      <c r="FBX18"/>
      <c r="FBY18"/>
      <c r="FBZ18"/>
      <c r="FCA18"/>
      <c r="FCB18"/>
      <c r="FCC18"/>
      <c r="FCD18"/>
      <c r="FCE18"/>
      <c r="FCF18"/>
      <c r="FCG18"/>
      <c r="FCH18"/>
      <c r="FCI18"/>
      <c r="FCJ18"/>
      <c r="FCK18"/>
      <c r="FCL18"/>
      <c r="FCM18"/>
      <c r="FCN18"/>
      <c r="FCO18"/>
      <c r="FCP18"/>
      <c r="FCQ18"/>
      <c r="FCR18"/>
      <c r="FCS18"/>
      <c r="FCT18"/>
      <c r="FCU18"/>
      <c r="FCV18"/>
      <c r="FCW18"/>
      <c r="FCX18"/>
      <c r="FCY18"/>
      <c r="FCZ18"/>
      <c r="FDA18"/>
      <c r="FDB18"/>
      <c r="FDC18"/>
      <c r="FDD18"/>
      <c r="FDE18"/>
      <c r="FDF18"/>
      <c r="FDG18"/>
      <c r="FDH18"/>
      <c r="FDI18"/>
      <c r="FDJ18"/>
      <c r="FDK18"/>
      <c r="FDL18"/>
      <c r="FDM18"/>
      <c r="FDN18"/>
      <c r="FDO18"/>
      <c r="FDP18"/>
      <c r="FDQ18"/>
      <c r="FDR18"/>
      <c r="FDS18"/>
      <c r="FDT18"/>
      <c r="FDU18"/>
      <c r="FDV18"/>
      <c r="FDW18"/>
      <c r="FDX18"/>
      <c r="FDY18"/>
      <c r="FDZ18"/>
      <c r="FEA18"/>
      <c r="FEB18"/>
      <c r="FEC18"/>
      <c r="FED18"/>
      <c r="FEE18"/>
      <c r="FEF18"/>
      <c r="FEG18"/>
      <c r="FEH18"/>
      <c r="FEI18"/>
      <c r="FEJ18"/>
      <c r="FEK18"/>
      <c r="FEL18"/>
      <c r="FEM18"/>
      <c r="FEN18"/>
      <c r="FEO18"/>
      <c r="FEP18"/>
      <c r="FEQ18"/>
      <c r="FER18"/>
      <c r="FES18"/>
      <c r="FET18"/>
      <c r="FEU18"/>
      <c r="FEV18"/>
      <c r="FEW18"/>
      <c r="FEX18"/>
      <c r="FEY18"/>
      <c r="FEZ18"/>
      <c r="FFA18"/>
      <c r="FFB18"/>
      <c r="FFC18"/>
      <c r="FFD18"/>
      <c r="FFE18"/>
      <c r="FFF18"/>
      <c r="FFG18"/>
      <c r="FFH18"/>
      <c r="FFI18"/>
      <c r="FFJ18"/>
      <c r="FFK18"/>
      <c r="FFL18"/>
      <c r="FFM18"/>
      <c r="FFN18"/>
      <c r="FFO18"/>
      <c r="FFP18"/>
      <c r="FFQ18"/>
      <c r="FFR18"/>
      <c r="FFS18"/>
      <c r="FFT18"/>
      <c r="FFU18"/>
      <c r="FFV18"/>
      <c r="FFW18"/>
      <c r="FFX18"/>
      <c r="FFY18"/>
      <c r="FFZ18"/>
      <c r="FGA18"/>
      <c r="FGB18"/>
      <c r="FGC18"/>
      <c r="FGD18"/>
      <c r="FGE18"/>
      <c r="FGF18"/>
      <c r="FGG18"/>
      <c r="FGH18"/>
      <c r="FGI18"/>
      <c r="FGJ18"/>
      <c r="FGK18"/>
      <c r="FGL18"/>
      <c r="FGM18"/>
      <c r="FGN18"/>
      <c r="FGO18"/>
      <c r="FGP18"/>
      <c r="FGQ18"/>
      <c r="FGR18"/>
      <c r="FGS18"/>
      <c r="FGT18"/>
      <c r="FGU18"/>
      <c r="FGV18"/>
      <c r="FGW18"/>
      <c r="FGX18"/>
      <c r="FGY18"/>
      <c r="FGZ18"/>
      <c r="FHA18"/>
      <c r="FHB18"/>
      <c r="FHC18"/>
      <c r="FHD18"/>
      <c r="FHE18"/>
      <c r="FHF18"/>
      <c r="FHG18"/>
      <c r="FHH18"/>
      <c r="FHI18"/>
      <c r="FHJ18"/>
      <c r="FHK18"/>
      <c r="FHL18"/>
      <c r="FHM18"/>
      <c r="FHN18"/>
      <c r="FHO18"/>
      <c r="FHP18"/>
      <c r="FHQ18"/>
      <c r="FHR18"/>
      <c r="FHS18"/>
      <c r="FHT18"/>
      <c r="FHU18"/>
      <c r="FHV18"/>
      <c r="FHW18"/>
      <c r="FHX18"/>
      <c r="FHY18"/>
      <c r="FHZ18"/>
      <c r="FIA18"/>
      <c r="FIB18"/>
      <c r="FIC18"/>
      <c r="FID18"/>
      <c r="FIE18"/>
      <c r="FIF18"/>
      <c r="FIG18"/>
      <c r="FIH18"/>
      <c r="FII18"/>
      <c r="FIJ18"/>
      <c r="FIK18"/>
      <c r="FIL18"/>
      <c r="FIM18"/>
      <c r="FIN18"/>
      <c r="FIO18"/>
      <c r="FIP18"/>
      <c r="FIQ18"/>
      <c r="FIR18"/>
      <c r="FIS18"/>
      <c r="FIT18"/>
      <c r="FIU18"/>
      <c r="FIV18"/>
      <c r="FIW18"/>
      <c r="FIX18"/>
      <c r="FIY18"/>
      <c r="FIZ18"/>
      <c r="FJA18"/>
      <c r="FJB18"/>
      <c r="FJC18"/>
      <c r="FJD18"/>
      <c r="FJE18"/>
      <c r="FJF18"/>
      <c r="FJG18"/>
      <c r="FJH18"/>
      <c r="FJI18"/>
      <c r="FJJ18"/>
      <c r="FJK18"/>
      <c r="FJL18"/>
      <c r="FJM18"/>
      <c r="FJN18"/>
      <c r="FJO18"/>
      <c r="FJP18"/>
      <c r="FJQ18"/>
      <c r="FJR18"/>
      <c r="FJS18"/>
      <c r="FJT18"/>
      <c r="FJU18"/>
      <c r="FJV18"/>
      <c r="FJW18"/>
      <c r="FJX18"/>
      <c r="FJY18"/>
      <c r="FJZ18"/>
      <c r="FKA18"/>
      <c r="FKB18"/>
      <c r="FKC18"/>
      <c r="FKD18"/>
      <c r="FKE18"/>
      <c r="FKF18"/>
      <c r="FKG18"/>
      <c r="FKH18"/>
      <c r="FKI18"/>
      <c r="FKJ18"/>
      <c r="FKK18"/>
      <c r="FKL18"/>
      <c r="FKM18"/>
      <c r="FKN18"/>
      <c r="FKO18"/>
      <c r="FKP18"/>
      <c r="FKQ18"/>
      <c r="FKR18"/>
      <c r="FKS18"/>
      <c r="FKT18"/>
      <c r="FKU18"/>
      <c r="FKV18"/>
      <c r="FKW18"/>
      <c r="FKX18"/>
      <c r="FKY18"/>
      <c r="FKZ18"/>
      <c r="FLA18"/>
      <c r="FLB18"/>
      <c r="FLC18"/>
      <c r="FLD18"/>
      <c r="FLE18"/>
      <c r="FLF18"/>
      <c r="FLG18"/>
      <c r="FLH18"/>
      <c r="FLI18"/>
      <c r="FLJ18"/>
      <c r="FLK18"/>
      <c r="FLL18"/>
      <c r="FLM18"/>
      <c r="FLN18"/>
      <c r="FLO18"/>
      <c r="FLP18"/>
      <c r="FLQ18"/>
      <c r="FLR18"/>
      <c r="FLS18"/>
      <c r="FLT18"/>
      <c r="FLU18"/>
      <c r="FLV18"/>
      <c r="FLW18"/>
      <c r="FLX18"/>
      <c r="FLY18"/>
      <c r="FLZ18"/>
      <c r="FMA18"/>
      <c r="FMB18"/>
      <c r="FMC18"/>
      <c r="FMD18"/>
      <c r="FME18"/>
      <c r="FMF18"/>
      <c r="FMG18"/>
      <c r="FMH18"/>
      <c r="FMI18"/>
      <c r="FMJ18"/>
      <c r="FMK18"/>
      <c r="FML18"/>
      <c r="FMM18"/>
      <c r="FMN18"/>
      <c r="FMO18"/>
      <c r="FMP18"/>
      <c r="FMQ18"/>
      <c r="FMR18"/>
      <c r="FMS18"/>
      <c r="FMT18"/>
      <c r="FMU18"/>
      <c r="FMV18"/>
      <c r="FMW18"/>
      <c r="FMX18"/>
      <c r="FMY18"/>
      <c r="FMZ18"/>
      <c r="FNA18"/>
      <c r="FNB18"/>
      <c r="FNC18"/>
      <c r="FND18"/>
      <c r="FNE18"/>
      <c r="FNF18"/>
      <c r="FNG18"/>
      <c r="FNH18"/>
      <c r="FNI18"/>
      <c r="FNJ18"/>
      <c r="FNK18"/>
      <c r="FNL18"/>
      <c r="FNM18"/>
      <c r="FNN18"/>
      <c r="FNO18"/>
      <c r="FNP18"/>
      <c r="FNQ18"/>
      <c r="FNR18"/>
      <c r="FNS18"/>
      <c r="FNT18"/>
      <c r="FNU18"/>
      <c r="FNV18"/>
      <c r="FNW18"/>
      <c r="FNX18"/>
      <c r="FNY18"/>
      <c r="FNZ18"/>
      <c r="FOA18"/>
      <c r="FOB18"/>
      <c r="FOC18"/>
      <c r="FOD18"/>
      <c r="FOE18"/>
      <c r="FOF18"/>
      <c r="FOG18"/>
      <c r="FOH18"/>
      <c r="FOI18"/>
      <c r="FOJ18"/>
      <c r="FOK18"/>
      <c r="FOL18"/>
      <c r="FOM18"/>
      <c r="FON18"/>
      <c r="FOO18"/>
      <c r="FOP18"/>
      <c r="FOQ18"/>
      <c r="FOR18"/>
      <c r="FOS18"/>
      <c r="FOT18"/>
      <c r="FOU18"/>
      <c r="FOV18"/>
      <c r="FOW18"/>
      <c r="FOX18"/>
      <c r="FOY18"/>
      <c r="FOZ18"/>
      <c r="FPA18"/>
      <c r="FPB18"/>
      <c r="FPC18"/>
      <c r="FPD18"/>
      <c r="FPE18"/>
      <c r="FPF18"/>
      <c r="FPG18"/>
      <c r="FPH18"/>
      <c r="FPI18"/>
      <c r="FPJ18"/>
      <c r="FPK18"/>
      <c r="FPL18"/>
      <c r="FPM18"/>
      <c r="FPN18"/>
      <c r="FPO18"/>
      <c r="FPP18"/>
      <c r="FPQ18"/>
      <c r="FPR18"/>
      <c r="FPS18"/>
      <c r="FPT18"/>
      <c r="FPU18"/>
      <c r="FPV18"/>
      <c r="FPW18"/>
      <c r="FPX18"/>
      <c r="FPY18"/>
      <c r="FPZ18"/>
      <c r="FQA18"/>
      <c r="FQB18"/>
      <c r="FQC18"/>
      <c r="FQD18"/>
      <c r="FQE18"/>
      <c r="FQF18"/>
      <c r="FQG18"/>
      <c r="FQH18"/>
      <c r="FQI18"/>
      <c r="FQJ18"/>
      <c r="FQK18"/>
      <c r="FQL18"/>
      <c r="FQM18"/>
      <c r="FQN18"/>
      <c r="FQO18"/>
      <c r="FQP18"/>
      <c r="FQQ18"/>
      <c r="FQR18"/>
      <c r="FQS18"/>
      <c r="FQT18"/>
      <c r="FQU18"/>
      <c r="FQV18"/>
      <c r="FQW18"/>
      <c r="FQX18"/>
      <c r="FQY18"/>
      <c r="FQZ18"/>
      <c r="FRA18"/>
      <c r="FRB18"/>
      <c r="FRC18"/>
      <c r="FRD18"/>
      <c r="FRE18"/>
      <c r="FRF18"/>
      <c r="FRG18"/>
      <c r="FRH18"/>
      <c r="FRI18"/>
      <c r="FRJ18"/>
      <c r="FRK18"/>
      <c r="FRL18"/>
      <c r="FRM18"/>
      <c r="FRN18"/>
      <c r="FRO18"/>
      <c r="FRP18"/>
      <c r="FRQ18"/>
      <c r="FRR18"/>
      <c r="FRS18"/>
      <c r="FRT18"/>
      <c r="FRU18"/>
      <c r="FRV18"/>
      <c r="FRW18"/>
      <c r="FRX18"/>
      <c r="FRY18"/>
      <c r="FRZ18"/>
      <c r="FSA18"/>
      <c r="FSB18"/>
      <c r="FSC18"/>
      <c r="FSD18"/>
      <c r="FSE18"/>
      <c r="FSF18"/>
      <c r="FSG18"/>
      <c r="FSH18"/>
      <c r="FSI18"/>
      <c r="FSJ18"/>
      <c r="FSK18"/>
      <c r="FSL18"/>
      <c r="FSM18"/>
      <c r="FSN18"/>
      <c r="FSO18"/>
      <c r="FSP18"/>
      <c r="FSQ18"/>
      <c r="FSR18"/>
      <c r="FSS18"/>
      <c r="FST18"/>
      <c r="FSU18"/>
      <c r="FSV18"/>
      <c r="FSW18"/>
      <c r="FSX18"/>
      <c r="FSY18"/>
      <c r="FSZ18"/>
      <c r="FTA18"/>
      <c r="FTB18"/>
      <c r="FTC18"/>
      <c r="FTD18"/>
      <c r="FTE18"/>
      <c r="FTF18"/>
      <c r="FTG18"/>
      <c r="FTH18"/>
      <c r="FTI18"/>
      <c r="FTJ18"/>
      <c r="FTK18"/>
      <c r="FTL18"/>
      <c r="FTM18"/>
      <c r="FTN18"/>
      <c r="FTO18"/>
      <c r="FTP18"/>
      <c r="FTQ18"/>
      <c r="FTR18"/>
      <c r="FTS18"/>
      <c r="FTT18"/>
      <c r="FTU18"/>
      <c r="FTV18"/>
      <c r="FTW18"/>
      <c r="FTX18"/>
      <c r="FTY18"/>
      <c r="FTZ18"/>
      <c r="FUA18"/>
      <c r="FUB18"/>
      <c r="FUC18"/>
      <c r="FUD18"/>
      <c r="FUE18"/>
      <c r="FUF18"/>
      <c r="FUG18"/>
      <c r="FUH18"/>
      <c r="FUI18"/>
      <c r="FUJ18"/>
      <c r="FUK18"/>
      <c r="FUL18"/>
      <c r="FUM18"/>
      <c r="FUN18"/>
      <c r="FUO18"/>
      <c r="FUP18"/>
      <c r="FUQ18"/>
      <c r="FUR18"/>
      <c r="FUS18"/>
      <c r="FUT18"/>
      <c r="FUU18"/>
      <c r="FUV18"/>
      <c r="FUW18"/>
      <c r="FUX18"/>
      <c r="FUY18"/>
      <c r="FUZ18"/>
      <c r="FVA18"/>
      <c r="FVB18"/>
      <c r="FVC18"/>
      <c r="FVD18"/>
      <c r="FVE18"/>
      <c r="FVF18"/>
      <c r="FVG18"/>
      <c r="FVH18"/>
      <c r="FVI18"/>
      <c r="FVJ18"/>
      <c r="FVK18"/>
      <c r="FVL18"/>
      <c r="FVM18"/>
      <c r="FVN18"/>
      <c r="FVO18"/>
      <c r="FVP18"/>
      <c r="FVQ18"/>
      <c r="FVR18"/>
      <c r="FVS18"/>
      <c r="FVT18"/>
      <c r="FVU18"/>
      <c r="FVV18"/>
      <c r="FVW18"/>
      <c r="FVX18"/>
      <c r="FVY18"/>
      <c r="FVZ18"/>
      <c r="FWA18"/>
      <c r="FWB18"/>
      <c r="FWC18"/>
      <c r="FWD18"/>
      <c r="FWE18"/>
      <c r="FWF18"/>
      <c r="FWG18"/>
      <c r="FWH18"/>
      <c r="FWI18"/>
      <c r="FWJ18"/>
      <c r="FWK18"/>
      <c r="FWL18"/>
      <c r="FWM18"/>
      <c r="FWN18"/>
      <c r="FWO18"/>
      <c r="FWP18"/>
      <c r="FWQ18"/>
      <c r="FWR18"/>
      <c r="FWS18"/>
      <c r="FWT18"/>
      <c r="FWU18"/>
      <c r="FWV18"/>
      <c r="FWW18"/>
      <c r="FWX18"/>
      <c r="FWY18"/>
      <c r="FWZ18"/>
      <c r="FXA18"/>
      <c r="FXB18"/>
      <c r="FXC18"/>
      <c r="FXD18"/>
      <c r="FXE18"/>
      <c r="FXF18"/>
      <c r="FXG18"/>
      <c r="FXH18"/>
      <c r="FXI18"/>
      <c r="FXJ18"/>
      <c r="FXK18"/>
      <c r="FXL18"/>
      <c r="FXM18"/>
      <c r="FXN18"/>
      <c r="FXO18"/>
      <c r="FXP18"/>
      <c r="FXQ18"/>
      <c r="FXR18"/>
      <c r="FXS18"/>
      <c r="FXT18"/>
      <c r="FXU18"/>
      <c r="FXV18"/>
      <c r="FXW18"/>
      <c r="FXX18"/>
      <c r="FXY18"/>
      <c r="FXZ18"/>
      <c r="FYA18"/>
      <c r="FYB18"/>
      <c r="FYC18"/>
      <c r="FYD18"/>
      <c r="FYE18"/>
      <c r="FYF18"/>
      <c r="FYG18"/>
      <c r="FYH18"/>
      <c r="FYI18"/>
      <c r="FYJ18"/>
      <c r="FYK18"/>
      <c r="FYL18"/>
      <c r="FYM18"/>
      <c r="FYN18"/>
      <c r="FYO18"/>
      <c r="FYP18"/>
      <c r="FYQ18"/>
      <c r="FYR18"/>
      <c r="FYS18"/>
      <c r="FYT18"/>
      <c r="FYU18"/>
      <c r="FYV18"/>
      <c r="FYW18"/>
      <c r="FYX18"/>
      <c r="FYY18"/>
      <c r="FYZ18"/>
      <c r="FZA18"/>
      <c r="FZB18"/>
      <c r="FZC18"/>
      <c r="FZD18"/>
      <c r="FZE18"/>
      <c r="FZF18"/>
      <c r="FZG18"/>
      <c r="FZH18"/>
      <c r="FZI18"/>
      <c r="FZJ18"/>
      <c r="FZK18"/>
      <c r="FZL18"/>
      <c r="FZM18"/>
      <c r="FZN18"/>
      <c r="FZO18"/>
      <c r="FZP18"/>
      <c r="FZQ18"/>
      <c r="FZR18"/>
      <c r="FZS18"/>
      <c r="FZT18"/>
      <c r="FZU18"/>
      <c r="FZV18"/>
      <c r="FZW18"/>
      <c r="FZX18"/>
      <c r="FZY18"/>
      <c r="FZZ18"/>
      <c r="GAA18"/>
      <c r="GAB18"/>
      <c r="GAC18"/>
      <c r="GAD18"/>
      <c r="GAE18"/>
      <c r="GAF18"/>
      <c r="GAG18"/>
      <c r="GAH18"/>
      <c r="GAI18"/>
      <c r="GAJ18"/>
      <c r="GAK18"/>
      <c r="GAL18"/>
      <c r="GAM18"/>
      <c r="GAN18"/>
      <c r="GAO18"/>
      <c r="GAP18"/>
      <c r="GAQ18"/>
      <c r="GAR18"/>
      <c r="GAS18"/>
      <c r="GAT18"/>
      <c r="GAU18"/>
      <c r="GAV18"/>
      <c r="GAW18"/>
      <c r="GAX18"/>
      <c r="GAY18"/>
      <c r="GAZ18"/>
      <c r="GBA18"/>
      <c r="GBB18"/>
      <c r="GBC18"/>
      <c r="GBD18"/>
      <c r="GBE18"/>
      <c r="GBF18"/>
      <c r="GBG18"/>
      <c r="GBH18"/>
      <c r="GBI18"/>
      <c r="GBJ18"/>
      <c r="GBK18"/>
      <c r="GBL18"/>
      <c r="GBM18"/>
      <c r="GBN18"/>
      <c r="GBO18"/>
      <c r="GBP18"/>
      <c r="GBQ18"/>
      <c r="GBR18"/>
      <c r="GBS18"/>
      <c r="GBT18"/>
      <c r="GBU18"/>
      <c r="GBV18"/>
      <c r="GBW18"/>
      <c r="GBX18"/>
      <c r="GBY18"/>
      <c r="GBZ18"/>
      <c r="GCA18"/>
      <c r="GCB18"/>
      <c r="GCC18"/>
      <c r="GCD18"/>
      <c r="GCE18"/>
      <c r="GCF18"/>
      <c r="GCG18"/>
      <c r="GCH18"/>
      <c r="GCI18"/>
      <c r="GCJ18"/>
      <c r="GCK18"/>
      <c r="GCL18"/>
      <c r="GCM18"/>
      <c r="GCN18"/>
      <c r="GCO18"/>
      <c r="GCP18"/>
      <c r="GCQ18"/>
      <c r="GCR18"/>
      <c r="GCS18"/>
      <c r="GCT18"/>
      <c r="GCU18"/>
      <c r="GCV18"/>
      <c r="GCW18"/>
      <c r="GCX18"/>
      <c r="GCY18"/>
      <c r="GCZ18"/>
      <c r="GDA18"/>
      <c r="GDB18"/>
      <c r="GDC18"/>
      <c r="GDD18"/>
      <c r="GDE18"/>
      <c r="GDF18"/>
      <c r="GDG18"/>
      <c r="GDH18"/>
      <c r="GDI18"/>
      <c r="GDJ18"/>
      <c r="GDK18"/>
      <c r="GDL18"/>
      <c r="GDM18"/>
      <c r="GDN18"/>
      <c r="GDO18"/>
      <c r="GDP18"/>
      <c r="GDQ18"/>
      <c r="GDR18"/>
      <c r="GDS18"/>
      <c r="GDT18"/>
      <c r="GDU18"/>
      <c r="GDV18"/>
      <c r="GDW18"/>
      <c r="GDX18"/>
      <c r="GDY18"/>
      <c r="GDZ18"/>
      <c r="GEA18"/>
      <c r="GEB18"/>
      <c r="GEC18"/>
      <c r="GED18"/>
      <c r="GEE18"/>
      <c r="GEF18"/>
      <c r="GEG18"/>
      <c r="GEH18"/>
      <c r="GEI18"/>
      <c r="GEJ18"/>
      <c r="GEK18"/>
      <c r="GEL18"/>
      <c r="GEM18"/>
      <c r="GEN18"/>
      <c r="GEO18"/>
      <c r="GEP18"/>
      <c r="GEQ18"/>
      <c r="GER18"/>
      <c r="GES18"/>
      <c r="GET18"/>
      <c r="GEU18"/>
      <c r="GEV18"/>
      <c r="GEW18"/>
      <c r="GEX18"/>
      <c r="GEY18"/>
      <c r="GEZ18"/>
      <c r="GFA18"/>
      <c r="GFB18"/>
      <c r="GFC18"/>
      <c r="GFD18"/>
      <c r="GFE18"/>
      <c r="GFF18"/>
      <c r="GFG18"/>
      <c r="GFH18"/>
      <c r="GFI18"/>
      <c r="GFJ18"/>
      <c r="GFK18"/>
      <c r="GFL18"/>
      <c r="GFM18"/>
      <c r="GFN18"/>
      <c r="GFO18"/>
      <c r="GFP18"/>
      <c r="GFQ18"/>
      <c r="GFR18"/>
      <c r="GFS18"/>
      <c r="GFT18"/>
      <c r="GFU18"/>
      <c r="GFV18"/>
      <c r="GFW18"/>
      <c r="GFX18"/>
      <c r="GFY18"/>
      <c r="GFZ18"/>
      <c r="GGA18"/>
      <c r="GGB18"/>
      <c r="GGC18"/>
      <c r="GGD18"/>
      <c r="GGE18"/>
      <c r="GGF18"/>
      <c r="GGG18"/>
      <c r="GGH18"/>
      <c r="GGI18"/>
      <c r="GGJ18"/>
      <c r="GGK18"/>
      <c r="GGL18"/>
      <c r="GGM18"/>
      <c r="GGN18"/>
      <c r="GGO18"/>
      <c r="GGP18"/>
      <c r="GGQ18"/>
      <c r="GGR18"/>
      <c r="GGS18"/>
      <c r="GGT18"/>
      <c r="GGU18"/>
      <c r="GGV18"/>
      <c r="GGW18"/>
      <c r="GGX18"/>
      <c r="GGY18"/>
      <c r="GGZ18"/>
      <c r="GHA18"/>
      <c r="GHB18"/>
      <c r="GHC18"/>
      <c r="GHD18"/>
      <c r="GHE18"/>
      <c r="GHF18"/>
      <c r="GHG18"/>
      <c r="GHH18"/>
      <c r="GHI18"/>
      <c r="GHJ18"/>
      <c r="GHK18"/>
      <c r="GHL18"/>
      <c r="GHM18"/>
      <c r="GHN18"/>
      <c r="GHO18"/>
      <c r="GHP18"/>
      <c r="GHQ18"/>
      <c r="GHR18"/>
      <c r="GHS18"/>
      <c r="GHT18"/>
      <c r="GHU18"/>
      <c r="GHV18"/>
      <c r="GHW18"/>
      <c r="GHX18"/>
      <c r="GHY18"/>
      <c r="GHZ18"/>
      <c r="GIA18"/>
      <c r="GIB18"/>
      <c r="GIC18"/>
      <c r="GID18"/>
      <c r="GIE18"/>
      <c r="GIF18"/>
      <c r="GIG18"/>
      <c r="GIH18"/>
      <c r="GII18"/>
      <c r="GIJ18"/>
      <c r="GIK18"/>
      <c r="GIL18"/>
      <c r="GIM18"/>
      <c r="GIN18"/>
      <c r="GIO18"/>
      <c r="GIP18"/>
      <c r="GIQ18"/>
      <c r="GIR18"/>
      <c r="GIS18"/>
      <c r="GIT18"/>
      <c r="GIU18"/>
      <c r="GIV18"/>
      <c r="GIW18"/>
      <c r="GIX18"/>
      <c r="GIY18"/>
      <c r="GIZ18"/>
      <c r="GJA18"/>
      <c r="GJB18"/>
      <c r="GJC18"/>
      <c r="GJD18"/>
      <c r="GJE18"/>
      <c r="GJF18"/>
      <c r="GJG18"/>
      <c r="GJH18"/>
      <c r="GJI18"/>
      <c r="GJJ18"/>
      <c r="GJK18"/>
      <c r="GJL18"/>
      <c r="GJM18"/>
      <c r="GJN18"/>
      <c r="GJO18"/>
      <c r="GJP18"/>
      <c r="GJQ18"/>
      <c r="GJR18"/>
      <c r="GJS18"/>
      <c r="GJT18"/>
      <c r="GJU18"/>
      <c r="GJV18"/>
      <c r="GJW18"/>
      <c r="GJX18"/>
      <c r="GJY18"/>
      <c r="GJZ18"/>
      <c r="GKA18"/>
      <c r="GKB18"/>
      <c r="GKC18"/>
      <c r="GKD18"/>
      <c r="GKE18"/>
      <c r="GKF18"/>
      <c r="GKG18"/>
      <c r="GKH18"/>
      <c r="GKI18"/>
      <c r="GKJ18"/>
      <c r="GKK18"/>
      <c r="GKL18"/>
      <c r="GKM18"/>
      <c r="GKN18"/>
      <c r="GKO18"/>
      <c r="GKP18"/>
      <c r="GKQ18"/>
      <c r="GKR18"/>
      <c r="GKS18"/>
      <c r="GKT18"/>
      <c r="GKU18"/>
      <c r="GKV18"/>
      <c r="GKW18"/>
      <c r="GKX18"/>
      <c r="GKY18"/>
      <c r="GKZ18"/>
      <c r="GLA18"/>
      <c r="GLB18"/>
      <c r="GLC18"/>
      <c r="GLD18"/>
      <c r="GLE18"/>
      <c r="GLF18"/>
      <c r="GLG18"/>
      <c r="GLH18"/>
      <c r="GLI18"/>
      <c r="GLJ18"/>
      <c r="GLK18"/>
      <c r="GLL18"/>
      <c r="GLM18"/>
      <c r="GLN18"/>
      <c r="GLO18"/>
      <c r="GLP18"/>
      <c r="GLQ18"/>
      <c r="GLR18"/>
      <c r="GLS18"/>
      <c r="GLT18"/>
      <c r="GLU18"/>
      <c r="GLV18"/>
      <c r="GLW18"/>
      <c r="GLX18"/>
      <c r="GLY18"/>
      <c r="GLZ18"/>
      <c r="GMA18"/>
      <c r="GMB18"/>
      <c r="GMC18"/>
      <c r="GMD18"/>
      <c r="GME18"/>
      <c r="GMF18"/>
      <c r="GMG18"/>
      <c r="GMH18"/>
      <c r="GMI18"/>
      <c r="GMJ18"/>
      <c r="GMK18"/>
      <c r="GML18"/>
      <c r="GMM18"/>
      <c r="GMN18"/>
      <c r="GMO18"/>
      <c r="GMP18"/>
      <c r="GMQ18"/>
      <c r="GMR18"/>
      <c r="GMS18"/>
      <c r="GMT18"/>
      <c r="GMU18"/>
      <c r="GMV18"/>
      <c r="GMW18"/>
      <c r="GMX18"/>
      <c r="GMY18"/>
      <c r="GMZ18"/>
      <c r="GNA18"/>
      <c r="GNB18"/>
      <c r="GNC18"/>
      <c r="GND18"/>
      <c r="GNE18"/>
      <c r="GNF18"/>
      <c r="GNG18"/>
      <c r="GNH18"/>
      <c r="GNI18"/>
      <c r="GNJ18"/>
      <c r="GNK18"/>
      <c r="GNL18"/>
      <c r="GNM18"/>
      <c r="GNN18"/>
      <c r="GNO18"/>
      <c r="GNP18"/>
      <c r="GNQ18"/>
      <c r="GNR18"/>
      <c r="GNS18"/>
      <c r="GNT18"/>
      <c r="GNU18"/>
      <c r="GNV18"/>
      <c r="GNW18"/>
      <c r="GNX18"/>
      <c r="GNY18"/>
      <c r="GNZ18"/>
      <c r="GOA18"/>
      <c r="GOB18"/>
      <c r="GOC18"/>
      <c r="GOD18"/>
      <c r="GOE18"/>
      <c r="GOF18"/>
      <c r="GOG18"/>
      <c r="GOH18"/>
      <c r="GOI18"/>
      <c r="GOJ18"/>
      <c r="GOK18"/>
      <c r="GOL18"/>
      <c r="GOM18"/>
      <c r="GON18"/>
      <c r="GOO18"/>
      <c r="GOP18"/>
      <c r="GOQ18"/>
      <c r="GOR18"/>
      <c r="GOS18"/>
      <c r="GOT18"/>
      <c r="GOU18"/>
      <c r="GOV18"/>
      <c r="GOW18"/>
      <c r="GOX18"/>
      <c r="GOY18"/>
      <c r="GOZ18"/>
      <c r="GPA18"/>
      <c r="GPB18"/>
      <c r="GPC18"/>
      <c r="GPD18"/>
      <c r="GPE18"/>
      <c r="GPF18"/>
      <c r="GPG18"/>
      <c r="GPH18"/>
      <c r="GPI18"/>
      <c r="GPJ18"/>
      <c r="GPK18"/>
      <c r="GPL18"/>
      <c r="GPM18"/>
      <c r="GPN18"/>
      <c r="GPO18"/>
      <c r="GPP18"/>
      <c r="GPQ18"/>
      <c r="GPR18"/>
      <c r="GPS18"/>
      <c r="GPT18"/>
      <c r="GPU18"/>
      <c r="GPV18"/>
      <c r="GPW18"/>
      <c r="GPX18"/>
      <c r="GPY18"/>
      <c r="GPZ18"/>
      <c r="GQA18"/>
      <c r="GQB18"/>
      <c r="GQC18"/>
      <c r="GQD18"/>
      <c r="GQE18"/>
      <c r="GQF18"/>
      <c r="GQG18"/>
      <c r="GQH18"/>
      <c r="GQI18"/>
      <c r="GQJ18"/>
      <c r="GQK18"/>
      <c r="GQL18"/>
      <c r="GQM18"/>
      <c r="GQN18"/>
      <c r="GQO18"/>
      <c r="GQP18"/>
      <c r="GQQ18"/>
      <c r="GQR18"/>
      <c r="GQS18"/>
      <c r="GQT18"/>
      <c r="GQU18"/>
      <c r="GQV18"/>
      <c r="GQW18"/>
      <c r="GQX18"/>
      <c r="GQY18"/>
      <c r="GQZ18"/>
      <c r="GRA18"/>
      <c r="GRB18"/>
      <c r="GRC18"/>
      <c r="GRD18"/>
      <c r="GRE18"/>
      <c r="GRF18"/>
      <c r="GRG18"/>
      <c r="GRH18"/>
      <c r="GRI18"/>
      <c r="GRJ18"/>
      <c r="GRK18"/>
      <c r="GRL18"/>
      <c r="GRM18"/>
      <c r="GRN18"/>
      <c r="GRO18"/>
      <c r="GRP18"/>
      <c r="GRQ18"/>
      <c r="GRR18"/>
      <c r="GRS18"/>
      <c r="GRT18"/>
      <c r="GRU18"/>
      <c r="GRV18"/>
      <c r="GRW18"/>
      <c r="GRX18"/>
      <c r="GRY18"/>
      <c r="GRZ18"/>
      <c r="GSA18"/>
      <c r="GSB18"/>
      <c r="GSC18"/>
      <c r="GSD18"/>
      <c r="GSE18"/>
      <c r="GSF18"/>
      <c r="GSG18"/>
      <c r="GSH18"/>
      <c r="GSI18"/>
      <c r="GSJ18"/>
      <c r="GSK18"/>
      <c r="GSL18"/>
      <c r="GSM18"/>
      <c r="GSN18"/>
      <c r="GSO18"/>
      <c r="GSP18"/>
      <c r="GSQ18"/>
      <c r="GSR18"/>
      <c r="GSS18"/>
      <c r="GST18"/>
      <c r="GSU18"/>
      <c r="GSV18"/>
      <c r="GSW18"/>
      <c r="GSX18"/>
      <c r="GSY18"/>
      <c r="GSZ18"/>
      <c r="GTA18"/>
      <c r="GTB18"/>
      <c r="GTC18"/>
      <c r="GTD18"/>
      <c r="GTE18"/>
      <c r="GTF18"/>
      <c r="GTG18"/>
      <c r="GTH18"/>
      <c r="GTI18"/>
      <c r="GTJ18"/>
      <c r="GTK18"/>
      <c r="GTL18"/>
      <c r="GTM18"/>
      <c r="GTN18"/>
      <c r="GTO18"/>
      <c r="GTP18"/>
      <c r="GTQ18"/>
      <c r="GTR18"/>
      <c r="GTS18"/>
      <c r="GTT18"/>
      <c r="GTU18"/>
      <c r="GTV18"/>
      <c r="GTW18"/>
      <c r="GTX18"/>
      <c r="GTY18"/>
      <c r="GTZ18"/>
      <c r="GUA18"/>
      <c r="GUB18"/>
      <c r="GUC18"/>
      <c r="GUD18"/>
      <c r="GUE18"/>
      <c r="GUF18"/>
      <c r="GUG18"/>
      <c r="GUH18"/>
      <c r="GUI18"/>
      <c r="GUJ18"/>
      <c r="GUK18"/>
      <c r="GUL18"/>
      <c r="GUM18"/>
      <c r="GUN18"/>
      <c r="GUO18"/>
      <c r="GUP18"/>
      <c r="GUQ18"/>
      <c r="GUR18"/>
      <c r="GUS18"/>
      <c r="GUT18"/>
      <c r="GUU18"/>
      <c r="GUV18"/>
      <c r="GUW18"/>
      <c r="GUX18"/>
      <c r="GUY18"/>
      <c r="GUZ18"/>
      <c r="GVA18"/>
      <c r="GVB18"/>
      <c r="GVC18"/>
      <c r="GVD18"/>
      <c r="GVE18"/>
      <c r="GVF18"/>
      <c r="GVG18"/>
      <c r="GVH18"/>
      <c r="GVI18"/>
      <c r="GVJ18"/>
      <c r="GVK18"/>
      <c r="GVL18"/>
      <c r="GVM18"/>
      <c r="GVN18"/>
      <c r="GVO18"/>
      <c r="GVP18"/>
      <c r="GVQ18"/>
      <c r="GVR18"/>
      <c r="GVS18"/>
      <c r="GVT18"/>
      <c r="GVU18"/>
      <c r="GVV18"/>
      <c r="GVW18"/>
      <c r="GVX18"/>
      <c r="GVY18"/>
      <c r="GVZ18"/>
      <c r="GWA18"/>
      <c r="GWB18"/>
      <c r="GWC18"/>
      <c r="GWD18"/>
      <c r="GWE18"/>
      <c r="GWF18"/>
      <c r="GWG18"/>
      <c r="GWH18"/>
      <c r="GWI18"/>
      <c r="GWJ18"/>
      <c r="GWK18"/>
      <c r="GWL18"/>
      <c r="GWM18"/>
      <c r="GWN18"/>
      <c r="GWO18"/>
      <c r="GWP18"/>
      <c r="GWQ18"/>
      <c r="GWR18"/>
      <c r="GWS18"/>
      <c r="GWT18"/>
      <c r="GWU18"/>
      <c r="GWV18"/>
      <c r="GWW18"/>
      <c r="GWX18"/>
      <c r="GWY18"/>
      <c r="GWZ18"/>
      <c r="GXA18"/>
      <c r="GXB18"/>
      <c r="GXC18"/>
      <c r="GXD18"/>
      <c r="GXE18"/>
      <c r="GXF18"/>
      <c r="GXG18"/>
      <c r="GXH18"/>
      <c r="GXI18"/>
      <c r="GXJ18"/>
      <c r="GXK18"/>
      <c r="GXL18"/>
      <c r="GXM18"/>
      <c r="GXN18"/>
      <c r="GXO18"/>
      <c r="GXP18"/>
      <c r="GXQ18"/>
      <c r="GXR18"/>
      <c r="GXS18"/>
      <c r="GXT18"/>
      <c r="GXU18"/>
      <c r="GXV18"/>
      <c r="GXW18"/>
      <c r="GXX18"/>
      <c r="GXY18"/>
      <c r="GXZ18"/>
      <c r="GYA18"/>
      <c r="GYB18"/>
      <c r="GYC18"/>
      <c r="GYD18"/>
      <c r="GYE18"/>
      <c r="GYF18"/>
      <c r="GYG18"/>
      <c r="GYH18"/>
      <c r="GYI18"/>
      <c r="GYJ18"/>
      <c r="GYK18"/>
      <c r="GYL18"/>
      <c r="GYM18"/>
      <c r="GYN18"/>
      <c r="GYO18"/>
      <c r="GYP18"/>
      <c r="GYQ18"/>
      <c r="GYR18"/>
      <c r="GYS18"/>
      <c r="GYT18"/>
      <c r="GYU18"/>
      <c r="GYV18"/>
      <c r="GYW18"/>
      <c r="GYX18"/>
      <c r="GYY18"/>
      <c r="GYZ18"/>
      <c r="GZA18"/>
      <c r="GZB18"/>
      <c r="GZC18"/>
      <c r="GZD18"/>
      <c r="GZE18"/>
      <c r="GZF18"/>
      <c r="GZG18"/>
      <c r="GZH18"/>
      <c r="GZI18"/>
      <c r="GZJ18"/>
      <c r="GZK18"/>
      <c r="GZL18"/>
      <c r="GZM18"/>
      <c r="GZN18"/>
      <c r="GZO18"/>
      <c r="GZP18"/>
      <c r="GZQ18"/>
      <c r="GZR18"/>
      <c r="GZS18"/>
      <c r="GZT18"/>
      <c r="GZU18"/>
      <c r="GZV18"/>
      <c r="GZW18"/>
      <c r="GZX18"/>
      <c r="GZY18"/>
      <c r="GZZ18"/>
      <c r="HAA18"/>
      <c r="HAB18"/>
      <c r="HAC18"/>
      <c r="HAD18"/>
      <c r="HAE18"/>
      <c r="HAF18"/>
      <c r="HAG18"/>
      <c r="HAH18"/>
      <c r="HAI18"/>
      <c r="HAJ18"/>
      <c r="HAK18"/>
      <c r="HAL18"/>
      <c r="HAM18"/>
      <c r="HAN18"/>
      <c r="HAO18"/>
      <c r="HAP18"/>
      <c r="HAQ18"/>
      <c r="HAR18"/>
      <c r="HAS18"/>
      <c r="HAT18"/>
      <c r="HAU18"/>
      <c r="HAV18"/>
      <c r="HAW18"/>
      <c r="HAX18"/>
      <c r="HAY18"/>
      <c r="HAZ18"/>
      <c r="HBA18"/>
      <c r="HBB18"/>
      <c r="HBC18"/>
      <c r="HBD18"/>
      <c r="HBE18"/>
      <c r="HBF18"/>
      <c r="HBG18"/>
      <c r="HBH18"/>
      <c r="HBI18"/>
      <c r="HBJ18"/>
      <c r="HBK18"/>
      <c r="HBL18"/>
      <c r="HBM18"/>
      <c r="HBN18"/>
      <c r="HBO18"/>
      <c r="HBP18"/>
      <c r="HBQ18"/>
      <c r="HBR18"/>
      <c r="HBS18"/>
      <c r="HBT18"/>
      <c r="HBU18"/>
      <c r="HBV18"/>
      <c r="HBW18"/>
      <c r="HBX18"/>
      <c r="HBY18"/>
      <c r="HBZ18"/>
      <c r="HCA18"/>
      <c r="HCB18"/>
      <c r="HCC18"/>
      <c r="HCD18"/>
      <c r="HCE18"/>
      <c r="HCF18"/>
      <c r="HCG18"/>
      <c r="HCH18"/>
      <c r="HCI18"/>
      <c r="HCJ18"/>
      <c r="HCK18"/>
      <c r="HCL18"/>
      <c r="HCM18"/>
      <c r="HCN18"/>
      <c r="HCO18"/>
      <c r="HCP18"/>
      <c r="HCQ18"/>
      <c r="HCR18"/>
      <c r="HCS18"/>
      <c r="HCT18"/>
      <c r="HCU18"/>
      <c r="HCV18"/>
      <c r="HCW18"/>
      <c r="HCX18"/>
      <c r="HCY18"/>
      <c r="HCZ18"/>
      <c r="HDA18"/>
      <c r="HDB18"/>
      <c r="HDC18"/>
      <c r="HDD18"/>
      <c r="HDE18"/>
      <c r="HDF18"/>
      <c r="HDG18"/>
      <c r="HDH18"/>
      <c r="HDI18"/>
      <c r="HDJ18"/>
      <c r="HDK18"/>
      <c r="HDL18"/>
      <c r="HDM18"/>
      <c r="HDN18"/>
      <c r="HDO18"/>
      <c r="HDP18"/>
      <c r="HDQ18"/>
      <c r="HDR18"/>
      <c r="HDS18"/>
      <c r="HDT18"/>
      <c r="HDU18"/>
      <c r="HDV18"/>
      <c r="HDW18"/>
      <c r="HDX18"/>
      <c r="HDY18"/>
      <c r="HDZ18"/>
      <c r="HEA18"/>
      <c r="HEB18"/>
      <c r="HEC18"/>
      <c r="HED18"/>
      <c r="HEE18"/>
      <c r="HEF18"/>
      <c r="HEG18"/>
      <c r="HEH18"/>
      <c r="HEI18"/>
      <c r="HEJ18"/>
      <c r="HEK18"/>
      <c r="HEL18"/>
      <c r="HEM18"/>
      <c r="HEN18"/>
      <c r="HEO18"/>
      <c r="HEP18"/>
      <c r="HEQ18"/>
      <c r="HER18"/>
      <c r="HES18"/>
      <c r="HET18"/>
      <c r="HEU18"/>
      <c r="HEV18"/>
      <c r="HEW18"/>
      <c r="HEX18"/>
      <c r="HEY18"/>
      <c r="HEZ18"/>
      <c r="HFA18"/>
      <c r="HFB18"/>
      <c r="HFC18"/>
      <c r="HFD18"/>
      <c r="HFE18"/>
      <c r="HFF18"/>
      <c r="HFG18"/>
      <c r="HFH18"/>
      <c r="HFI18"/>
      <c r="HFJ18"/>
      <c r="HFK18"/>
      <c r="HFL18"/>
      <c r="HFM18"/>
      <c r="HFN18"/>
      <c r="HFO18"/>
      <c r="HFP18"/>
      <c r="HFQ18"/>
      <c r="HFR18"/>
      <c r="HFS18"/>
      <c r="HFT18"/>
      <c r="HFU18"/>
      <c r="HFV18"/>
      <c r="HFW18"/>
      <c r="HFX18"/>
      <c r="HFY18"/>
      <c r="HFZ18"/>
      <c r="HGA18"/>
      <c r="HGB18"/>
      <c r="HGC18"/>
      <c r="HGD18"/>
      <c r="HGE18"/>
      <c r="HGF18"/>
      <c r="HGG18"/>
      <c r="HGH18"/>
      <c r="HGI18"/>
      <c r="HGJ18"/>
      <c r="HGK18"/>
      <c r="HGL18"/>
      <c r="HGM18"/>
      <c r="HGN18"/>
      <c r="HGO18"/>
      <c r="HGP18"/>
      <c r="HGQ18"/>
      <c r="HGR18"/>
      <c r="HGS18"/>
      <c r="HGT18"/>
      <c r="HGU18"/>
      <c r="HGV18"/>
      <c r="HGW18"/>
      <c r="HGX18"/>
      <c r="HGY18"/>
      <c r="HGZ18"/>
      <c r="HHA18"/>
      <c r="HHB18"/>
      <c r="HHC18"/>
      <c r="HHD18"/>
      <c r="HHE18"/>
      <c r="HHF18"/>
      <c r="HHG18"/>
      <c r="HHH18"/>
      <c r="HHI18"/>
      <c r="HHJ18"/>
      <c r="HHK18"/>
      <c r="HHL18"/>
      <c r="HHM18"/>
      <c r="HHN18"/>
      <c r="HHO18"/>
      <c r="HHP18"/>
      <c r="HHQ18"/>
      <c r="HHR18"/>
      <c r="HHS18"/>
      <c r="HHT18"/>
      <c r="HHU18"/>
      <c r="HHV18"/>
      <c r="HHW18"/>
      <c r="HHX18"/>
      <c r="HHY18"/>
      <c r="HHZ18"/>
      <c r="HIA18"/>
      <c r="HIB18"/>
      <c r="HIC18"/>
      <c r="HID18"/>
      <c r="HIE18"/>
      <c r="HIF18"/>
      <c r="HIG18"/>
      <c r="HIH18"/>
      <c r="HII18"/>
      <c r="HIJ18"/>
      <c r="HIK18"/>
      <c r="HIL18"/>
      <c r="HIM18"/>
      <c r="HIN18"/>
      <c r="HIO18"/>
      <c r="HIP18"/>
      <c r="HIQ18"/>
      <c r="HIR18"/>
      <c r="HIS18"/>
      <c r="HIT18"/>
      <c r="HIU18"/>
      <c r="HIV18"/>
      <c r="HIW18"/>
      <c r="HIX18"/>
      <c r="HIY18"/>
      <c r="HIZ18"/>
      <c r="HJA18"/>
      <c r="HJB18"/>
      <c r="HJC18"/>
      <c r="HJD18"/>
      <c r="HJE18"/>
      <c r="HJF18"/>
      <c r="HJG18"/>
      <c r="HJH18"/>
      <c r="HJI18"/>
      <c r="HJJ18"/>
      <c r="HJK18"/>
      <c r="HJL18"/>
      <c r="HJM18"/>
      <c r="HJN18"/>
      <c r="HJO18"/>
      <c r="HJP18"/>
      <c r="HJQ18"/>
      <c r="HJR18"/>
      <c r="HJS18"/>
      <c r="HJT18"/>
      <c r="HJU18"/>
      <c r="HJV18"/>
      <c r="HJW18"/>
      <c r="HJX18"/>
      <c r="HJY18"/>
      <c r="HJZ18"/>
      <c r="HKA18"/>
      <c r="HKB18"/>
      <c r="HKC18"/>
      <c r="HKD18"/>
      <c r="HKE18"/>
      <c r="HKF18"/>
      <c r="HKG18"/>
      <c r="HKH18"/>
      <c r="HKI18"/>
      <c r="HKJ18"/>
      <c r="HKK18"/>
      <c r="HKL18"/>
      <c r="HKM18"/>
      <c r="HKN18"/>
      <c r="HKO18"/>
      <c r="HKP18"/>
      <c r="HKQ18"/>
      <c r="HKR18"/>
      <c r="HKS18"/>
      <c r="HKT18"/>
      <c r="HKU18"/>
      <c r="HKV18"/>
      <c r="HKW18"/>
      <c r="HKX18"/>
      <c r="HKY18"/>
      <c r="HKZ18"/>
      <c r="HLA18"/>
      <c r="HLB18"/>
      <c r="HLC18"/>
      <c r="HLD18"/>
      <c r="HLE18"/>
      <c r="HLF18"/>
      <c r="HLG18"/>
      <c r="HLH18"/>
      <c r="HLI18"/>
      <c r="HLJ18"/>
      <c r="HLK18"/>
      <c r="HLL18"/>
      <c r="HLM18"/>
      <c r="HLN18"/>
      <c r="HLO18"/>
      <c r="HLP18"/>
      <c r="HLQ18"/>
      <c r="HLR18"/>
      <c r="HLS18"/>
      <c r="HLT18"/>
      <c r="HLU18"/>
      <c r="HLV18"/>
      <c r="HLW18"/>
      <c r="HLX18"/>
      <c r="HLY18"/>
      <c r="HLZ18"/>
      <c r="HMA18"/>
      <c r="HMB18"/>
      <c r="HMC18"/>
      <c r="HMD18"/>
      <c r="HME18"/>
      <c r="HMF18"/>
      <c r="HMG18"/>
      <c r="HMH18"/>
      <c r="HMI18"/>
      <c r="HMJ18"/>
      <c r="HMK18"/>
      <c r="HML18"/>
      <c r="HMM18"/>
      <c r="HMN18"/>
      <c r="HMO18"/>
      <c r="HMP18"/>
      <c r="HMQ18"/>
      <c r="HMR18"/>
      <c r="HMS18"/>
      <c r="HMT18"/>
      <c r="HMU18"/>
      <c r="HMV18"/>
      <c r="HMW18"/>
      <c r="HMX18"/>
      <c r="HMY18"/>
      <c r="HMZ18"/>
      <c r="HNA18"/>
      <c r="HNB18"/>
      <c r="HNC18"/>
      <c r="HND18"/>
      <c r="HNE18"/>
      <c r="HNF18"/>
      <c r="HNG18"/>
      <c r="HNH18"/>
      <c r="HNI18"/>
      <c r="HNJ18"/>
      <c r="HNK18"/>
      <c r="HNL18"/>
      <c r="HNM18"/>
      <c r="HNN18"/>
      <c r="HNO18"/>
      <c r="HNP18"/>
      <c r="HNQ18"/>
      <c r="HNR18"/>
      <c r="HNS18"/>
      <c r="HNT18"/>
      <c r="HNU18"/>
      <c r="HNV18"/>
      <c r="HNW18"/>
      <c r="HNX18"/>
      <c r="HNY18"/>
      <c r="HNZ18"/>
      <c r="HOA18"/>
      <c r="HOB18"/>
      <c r="HOC18"/>
      <c r="HOD18"/>
      <c r="HOE18"/>
      <c r="HOF18"/>
      <c r="HOG18"/>
      <c r="HOH18"/>
      <c r="HOI18"/>
      <c r="HOJ18"/>
      <c r="HOK18"/>
      <c r="HOL18"/>
      <c r="HOM18"/>
      <c r="HON18"/>
      <c r="HOO18"/>
      <c r="HOP18"/>
      <c r="HOQ18"/>
      <c r="HOR18"/>
      <c r="HOS18"/>
      <c r="HOT18"/>
      <c r="HOU18"/>
      <c r="HOV18"/>
      <c r="HOW18"/>
      <c r="HOX18"/>
      <c r="HOY18"/>
      <c r="HOZ18"/>
      <c r="HPA18"/>
      <c r="HPB18"/>
      <c r="HPC18"/>
      <c r="HPD18"/>
      <c r="HPE18"/>
      <c r="HPF18"/>
      <c r="HPG18"/>
      <c r="HPH18"/>
      <c r="HPI18"/>
      <c r="HPJ18"/>
      <c r="HPK18"/>
      <c r="HPL18"/>
      <c r="HPM18"/>
      <c r="HPN18"/>
      <c r="HPO18"/>
      <c r="HPP18"/>
      <c r="HPQ18"/>
      <c r="HPR18"/>
      <c r="HPS18"/>
      <c r="HPT18"/>
      <c r="HPU18"/>
      <c r="HPV18"/>
      <c r="HPW18"/>
      <c r="HPX18"/>
      <c r="HPY18"/>
      <c r="HPZ18"/>
      <c r="HQA18"/>
      <c r="HQB18"/>
      <c r="HQC18"/>
      <c r="HQD18"/>
      <c r="HQE18"/>
      <c r="HQF18"/>
      <c r="HQG18"/>
      <c r="HQH18"/>
      <c r="HQI18"/>
      <c r="HQJ18"/>
      <c r="HQK18"/>
      <c r="HQL18"/>
      <c r="HQM18"/>
      <c r="HQN18"/>
      <c r="HQO18"/>
      <c r="HQP18"/>
      <c r="HQQ18"/>
      <c r="HQR18"/>
      <c r="HQS18"/>
      <c r="HQT18"/>
      <c r="HQU18"/>
      <c r="HQV18"/>
      <c r="HQW18"/>
      <c r="HQX18"/>
      <c r="HQY18"/>
      <c r="HQZ18"/>
      <c r="HRA18"/>
      <c r="HRB18"/>
      <c r="HRC18"/>
      <c r="HRD18"/>
      <c r="HRE18"/>
      <c r="HRF18"/>
      <c r="HRG18"/>
      <c r="HRH18"/>
      <c r="HRI18"/>
      <c r="HRJ18"/>
      <c r="HRK18"/>
      <c r="HRL18"/>
      <c r="HRM18"/>
      <c r="HRN18"/>
      <c r="HRO18"/>
      <c r="HRP18"/>
      <c r="HRQ18"/>
      <c r="HRR18"/>
      <c r="HRS18"/>
      <c r="HRT18"/>
      <c r="HRU18"/>
      <c r="HRV18"/>
      <c r="HRW18"/>
      <c r="HRX18"/>
      <c r="HRY18"/>
      <c r="HRZ18"/>
      <c r="HSA18"/>
      <c r="HSB18"/>
      <c r="HSC18"/>
      <c r="HSD18"/>
      <c r="HSE18"/>
      <c r="HSF18"/>
      <c r="HSG18"/>
      <c r="HSH18"/>
      <c r="HSI18"/>
      <c r="HSJ18"/>
      <c r="HSK18"/>
      <c r="HSL18"/>
      <c r="HSM18"/>
      <c r="HSN18"/>
      <c r="HSO18"/>
      <c r="HSP18"/>
      <c r="HSQ18"/>
      <c r="HSR18"/>
      <c r="HSS18"/>
      <c r="HST18"/>
      <c r="HSU18"/>
      <c r="HSV18"/>
      <c r="HSW18"/>
      <c r="HSX18"/>
      <c r="HSY18"/>
      <c r="HSZ18"/>
      <c r="HTA18"/>
      <c r="HTB18"/>
      <c r="HTC18"/>
      <c r="HTD18"/>
      <c r="HTE18"/>
      <c r="HTF18"/>
      <c r="HTG18"/>
      <c r="HTH18"/>
      <c r="HTI18"/>
      <c r="HTJ18"/>
      <c r="HTK18"/>
      <c r="HTL18"/>
      <c r="HTM18"/>
      <c r="HTN18"/>
      <c r="HTO18"/>
      <c r="HTP18"/>
      <c r="HTQ18"/>
      <c r="HTR18"/>
      <c r="HTS18"/>
      <c r="HTT18"/>
      <c r="HTU18"/>
      <c r="HTV18"/>
      <c r="HTW18"/>
      <c r="HTX18"/>
      <c r="HTY18"/>
      <c r="HTZ18"/>
      <c r="HUA18"/>
      <c r="HUB18"/>
      <c r="HUC18"/>
      <c r="HUD18"/>
      <c r="HUE18"/>
      <c r="HUF18"/>
      <c r="HUG18"/>
      <c r="HUH18"/>
      <c r="HUI18"/>
      <c r="HUJ18"/>
      <c r="HUK18"/>
      <c r="HUL18"/>
      <c r="HUM18"/>
      <c r="HUN18"/>
      <c r="HUO18"/>
      <c r="HUP18"/>
      <c r="HUQ18"/>
      <c r="HUR18"/>
      <c r="HUS18"/>
      <c r="HUT18"/>
      <c r="HUU18"/>
      <c r="HUV18"/>
      <c r="HUW18"/>
      <c r="HUX18"/>
      <c r="HUY18"/>
      <c r="HUZ18"/>
      <c r="HVA18"/>
      <c r="HVB18"/>
      <c r="HVC18"/>
      <c r="HVD18"/>
      <c r="HVE18"/>
      <c r="HVF18"/>
      <c r="HVG18"/>
      <c r="HVH18"/>
      <c r="HVI18"/>
      <c r="HVJ18"/>
      <c r="HVK18"/>
      <c r="HVL18"/>
      <c r="HVM18"/>
      <c r="HVN18"/>
      <c r="HVO18"/>
      <c r="HVP18"/>
      <c r="HVQ18"/>
      <c r="HVR18"/>
      <c r="HVS18"/>
      <c r="HVT18"/>
      <c r="HVU18"/>
      <c r="HVV18"/>
      <c r="HVW18"/>
      <c r="HVX18"/>
      <c r="HVY18"/>
      <c r="HVZ18"/>
      <c r="HWA18"/>
      <c r="HWB18"/>
      <c r="HWC18"/>
      <c r="HWD18"/>
      <c r="HWE18"/>
      <c r="HWF18"/>
      <c r="HWG18"/>
      <c r="HWH18"/>
      <c r="HWI18"/>
      <c r="HWJ18"/>
      <c r="HWK18"/>
      <c r="HWL18"/>
      <c r="HWM18"/>
      <c r="HWN18"/>
      <c r="HWO18"/>
      <c r="HWP18"/>
      <c r="HWQ18"/>
      <c r="HWR18"/>
      <c r="HWS18"/>
      <c r="HWT18"/>
      <c r="HWU18"/>
      <c r="HWV18"/>
      <c r="HWW18"/>
      <c r="HWX18"/>
      <c r="HWY18"/>
      <c r="HWZ18"/>
      <c r="HXA18"/>
      <c r="HXB18"/>
      <c r="HXC18"/>
      <c r="HXD18"/>
      <c r="HXE18"/>
      <c r="HXF18"/>
      <c r="HXG18"/>
      <c r="HXH18"/>
      <c r="HXI18"/>
      <c r="HXJ18"/>
      <c r="HXK18"/>
      <c r="HXL18"/>
      <c r="HXM18"/>
      <c r="HXN18"/>
      <c r="HXO18"/>
      <c r="HXP18"/>
      <c r="HXQ18"/>
      <c r="HXR18"/>
      <c r="HXS18"/>
      <c r="HXT18"/>
      <c r="HXU18"/>
      <c r="HXV18"/>
      <c r="HXW18"/>
      <c r="HXX18"/>
      <c r="HXY18"/>
      <c r="HXZ18"/>
      <c r="HYA18"/>
      <c r="HYB18"/>
      <c r="HYC18"/>
      <c r="HYD18"/>
      <c r="HYE18"/>
      <c r="HYF18"/>
      <c r="HYG18"/>
      <c r="HYH18"/>
      <c r="HYI18"/>
      <c r="HYJ18"/>
      <c r="HYK18"/>
      <c r="HYL18"/>
      <c r="HYM18"/>
      <c r="HYN18"/>
      <c r="HYO18"/>
      <c r="HYP18"/>
      <c r="HYQ18"/>
      <c r="HYR18"/>
      <c r="HYS18"/>
      <c r="HYT18"/>
      <c r="HYU18"/>
      <c r="HYV18"/>
      <c r="HYW18"/>
      <c r="HYX18"/>
      <c r="HYY18"/>
      <c r="HYZ18"/>
      <c r="HZA18"/>
      <c r="HZB18"/>
      <c r="HZC18"/>
      <c r="HZD18"/>
      <c r="HZE18"/>
      <c r="HZF18"/>
      <c r="HZG18"/>
      <c r="HZH18"/>
      <c r="HZI18"/>
      <c r="HZJ18"/>
      <c r="HZK18"/>
      <c r="HZL18"/>
      <c r="HZM18"/>
      <c r="HZN18"/>
      <c r="HZO18"/>
      <c r="HZP18"/>
      <c r="HZQ18"/>
      <c r="HZR18"/>
      <c r="HZS18"/>
      <c r="HZT18"/>
      <c r="HZU18"/>
      <c r="HZV18"/>
      <c r="HZW18"/>
      <c r="HZX18"/>
      <c r="HZY18"/>
      <c r="HZZ18"/>
      <c r="IAA18"/>
      <c r="IAB18"/>
      <c r="IAC18"/>
      <c r="IAD18"/>
      <c r="IAE18"/>
      <c r="IAF18"/>
      <c r="IAG18"/>
      <c r="IAH18"/>
      <c r="IAI18"/>
      <c r="IAJ18"/>
      <c r="IAK18"/>
      <c r="IAL18"/>
      <c r="IAM18"/>
      <c r="IAN18"/>
      <c r="IAO18"/>
      <c r="IAP18"/>
      <c r="IAQ18"/>
      <c r="IAR18"/>
      <c r="IAS18"/>
      <c r="IAT18"/>
      <c r="IAU18"/>
      <c r="IAV18"/>
      <c r="IAW18"/>
      <c r="IAX18"/>
      <c r="IAY18"/>
      <c r="IAZ18"/>
      <c r="IBA18"/>
      <c r="IBB18"/>
      <c r="IBC18"/>
      <c r="IBD18"/>
      <c r="IBE18"/>
      <c r="IBF18"/>
      <c r="IBG18"/>
      <c r="IBH18"/>
      <c r="IBI18"/>
      <c r="IBJ18"/>
      <c r="IBK18"/>
      <c r="IBL18"/>
      <c r="IBM18"/>
      <c r="IBN18"/>
      <c r="IBO18"/>
      <c r="IBP18"/>
      <c r="IBQ18"/>
      <c r="IBR18"/>
      <c r="IBS18"/>
      <c r="IBT18"/>
      <c r="IBU18"/>
      <c r="IBV18"/>
      <c r="IBW18"/>
      <c r="IBX18"/>
      <c r="IBY18"/>
      <c r="IBZ18"/>
      <c r="ICA18"/>
      <c r="ICB18"/>
      <c r="ICC18"/>
      <c r="ICD18"/>
      <c r="ICE18"/>
      <c r="ICF18"/>
      <c r="ICG18"/>
      <c r="ICH18"/>
      <c r="ICI18"/>
      <c r="ICJ18"/>
      <c r="ICK18"/>
      <c r="ICL18"/>
      <c r="ICM18"/>
      <c r="ICN18"/>
      <c r="ICO18"/>
      <c r="ICP18"/>
      <c r="ICQ18"/>
      <c r="ICR18"/>
      <c r="ICS18"/>
      <c r="ICT18"/>
      <c r="ICU18"/>
      <c r="ICV18"/>
      <c r="ICW18"/>
      <c r="ICX18"/>
      <c r="ICY18"/>
      <c r="ICZ18"/>
      <c r="IDA18"/>
      <c r="IDB18"/>
      <c r="IDC18"/>
      <c r="IDD18"/>
      <c r="IDE18"/>
      <c r="IDF18"/>
      <c r="IDG18"/>
      <c r="IDH18"/>
      <c r="IDI18"/>
      <c r="IDJ18"/>
      <c r="IDK18"/>
      <c r="IDL18"/>
      <c r="IDM18"/>
      <c r="IDN18"/>
      <c r="IDO18"/>
      <c r="IDP18"/>
      <c r="IDQ18"/>
      <c r="IDR18"/>
      <c r="IDS18"/>
      <c r="IDT18"/>
      <c r="IDU18"/>
      <c r="IDV18"/>
      <c r="IDW18"/>
      <c r="IDX18"/>
      <c r="IDY18"/>
      <c r="IDZ18"/>
      <c r="IEA18"/>
      <c r="IEB18"/>
      <c r="IEC18"/>
      <c r="IED18"/>
      <c r="IEE18"/>
      <c r="IEF18"/>
      <c r="IEG18"/>
      <c r="IEH18"/>
      <c r="IEI18"/>
      <c r="IEJ18"/>
      <c r="IEK18"/>
      <c r="IEL18"/>
      <c r="IEM18"/>
      <c r="IEN18"/>
      <c r="IEO18"/>
      <c r="IEP18"/>
      <c r="IEQ18"/>
      <c r="IER18"/>
      <c r="IES18"/>
      <c r="IET18"/>
      <c r="IEU18"/>
      <c r="IEV18"/>
      <c r="IEW18"/>
      <c r="IEX18"/>
      <c r="IEY18"/>
      <c r="IEZ18"/>
      <c r="IFA18"/>
      <c r="IFB18"/>
      <c r="IFC18"/>
      <c r="IFD18"/>
      <c r="IFE18"/>
      <c r="IFF18"/>
      <c r="IFG18"/>
      <c r="IFH18"/>
      <c r="IFI18"/>
      <c r="IFJ18"/>
      <c r="IFK18"/>
      <c r="IFL18"/>
      <c r="IFM18"/>
      <c r="IFN18"/>
      <c r="IFO18"/>
      <c r="IFP18"/>
      <c r="IFQ18"/>
      <c r="IFR18"/>
      <c r="IFS18"/>
      <c r="IFT18"/>
      <c r="IFU18"/>
      <c r="IFV18"/>
      <c r="IFW18"/>
      <c r="IFX18"/>
      <c r="IFY18"/>
      <c r="IFZ18"/>
      <c r="IGA18"/>
      <c r="IGB18"/>
      <c r="IGC18"/>
      <c r="IGD18"/>
      <c r="IGE18"/>
      <c r="IGF18"/>
      <c r="IGG18"/>
      <c r="IGH18"/>
      <c r="IGI18"/>
      <c r="IGJ18"/>
      <c r="IGK18"/>
      <c r="IGL18"/>
      <c r="IGM18"/>
      <c r="IGN18"/>
      <c r="IGO18"/>
      <c r="IGP18"/>
      <c r="IGQ18"/>
      <c r="IGR18"/>
      <c r="IGS18"/>
      <c r="IGT18"/>
      <c r="IGU18"/>
      <c r="IGV18"/>
      <c r="IGW18"/>
      <c r="IGX18"/>
      <c r="IGY18"/>
      <c r="IGZ18"/>
      <c r="IHA18"/>
      <c r="IHB18"/>
      <c r="IHC18"/>
      <c r="IHD18"/>
      <c r="IHE18"/>
      <c r="IHF18"/>
      <c r="IHG18"/>
      <c r="IHH18"/>
      <c r="IHI18"/>
      <c r="IHJ18"/>
      <c r="IHK18"/>
      <c r="IHL18"/>
      <c r="IHM18"/>
      <c r="IHN18"/>
      <c r="IHO18"/>
      <c r="IHP18"/>
      <c r="IHQ18"/>
      <c r="IHR18"/>
      <c r="IHS18"/>
      <c r="IHT18"/>
      <c r="IHU18"/>
      <c r="IHV18"/>
      <c r="IHW18"/>
      <c r="IHX18"/>
      <c r="IHY18"/>
      <c r="IHZ18"/>
      <c r="IIA18"/>
      <c r="IIB18"/>
      <c r="IIC18"/>
      <c r="IID18"/>
      <c r="IIE18"/>
      <c r="IIF18"/>
      <c r="IIG18"/>
      <c r="IIH18"/>
      <c r="III18"/>
      <c r="IIJ18"/>
      <c r="IIK18"/>
      <c r="IIL18"/>
      <c r="IIM18"/>
      <c r="IIN18"/>
      <c r="IIO18"/>
      <c r="IIP18"/>
      <c r="IIQ18"/>
      <c r="IIR18"/>
      <c r="IIS18"/>
      <c r="IIT18"/>
      <c r="IIU18"/>
      <c r="IIV18"/>
      <c r="IIW18"/>
      <c r="IIX18"/>
      <c r="IIY18"/>
      <c r="IIZ18"/>
      <c r="IJA18"/>
      <c r="IJB18"/>
      <c r="IJC18"/>
      <c r="IJD18"/>
      <c r="IJE18"/>
      <c r="IJF18"/>
      <c r="IJG18"/>
      <c r="IJH18"/>
      <c r="IJI18"/>
      <c r="IJJ18"/>
      <c r="IJK18"/>
      <c r="IJL18"/>
      <c r="IJM18"/>
      <c r="IJN18"/>
      <c r="IJO18"/>
      <c r="IJP18"/>
      <c r="IJQ18"/>
      <c r="IJR18"/>
      <c r="IJS18"/>
      <c r="IJT18"/>
      <c r="IJU18"/>
      <c r="IJV18"/>
      <c r="IJW18"/>
      <c r="IJX18"/>
      <c r="IJY18"/>
      <c r="IJZ18"/>
      <c r="IKA18"/>
      <c r="IKB18"/>
      <c r="IKC18"/>
      <c r="IKD18"/>
      <c r="IKE18"/>
      <c r="IKF18"/>
      <c r="IKG18"/>
      <c r="IKH18"/>
      <c r="IKI18"/>
      <c r="IKJ18"/>
      <c r="IKK18"/>
      <c r="IKL18"/>
      <c r="IKM18"/>
      <c r="IKN18"/>
      <c r="IKO18"/>
      <c r="IKP18"/>
      <c r="IKQ18"/>
      <c r="IKR18"/>
      <c r="IKS18"/>
      <c r="IKT18"/>
      <c r="IKU18"/>
      <c r="IKV18"/>
      <c r="IKW18"/>
      <c r="IKX18"/>
      <c r="IKY18"/>
      <c r="IKZ18"/>
      <c r="ILA18"/>
      <c r="ILB18"/>
      <c r="ILC18"/>
      <c r="ILD18"/>
      <c r="ILE18"/>
      <c r="ILF18"/>
      <c r="ILG18"/>
      <c r="ILH18"/>
      <c r="ILI18"/>
      <c r="ILJ18"/>
      <c r="ILK18"/>
      <c r="ILL18"/>
      <c r="ILM18"/>
      <c r="ILN18"/>
      <c r="ILO18"/>
      <c r="ILP18"/>
      <c r="ILQ18"/>
      <c r="ILR18"/>
      <c r="ILS18"/>
      <c r="ILT18"/>
      <c r="ILU18"/>
      <c r="ILV18"/>
      <c r="ILW18"/>
      <c r="ILX18"/>
      <c r="ILY18"/>
      <c r="ILZ18"/>
      <c r="IMA18"/>
      <c r="IMB18"/>
      <c r="IMC18"/>
      <c r="IMD18"/>
      <c r="IME18"/>
      <c r="IMF18"/>
      <c r="IMG18"/>
      <c r="IMH18"/>
      <c r="IMI18"/>
      <c r="IMJ18"/>
      <c r="IMK18"/>
      <c r="IML18"/>
      <c r="IMM18"/>
      <c r="IMN18"/>
      <c r="IMO18"/>
      <c r="IMP18"/>
      <c r="IMQ18"/>
      <c r="IMR18"/>
      <c r="IMS18"/>
      <c r="IMT18"/>
      <c r="IMU18"/>
      <c r="IMV18"/>
      <c r="IMW18"/>
      <c r="IMX18"/>
      <c r="IMY18"/>
      <c r="IMZ18"/>
      <c r="INA18"/>
      <c r="INB18"/>
      <c r="INC18"/>
      <c r="IND18"/>
      <c r="INE18"/>
      <c r="INF18"/>
      <c r="ING18"/>
      <c r="INH18"/>
      <c r="INI18"/>
      <c r="INJ18"/>
      <c r="INK18"/>
      <c r="INL18"/>
      <c r="INM18"/>
      <c r="INN18"/>
      <c r="INO18"/>
      <c r="INP18"/>
      <c r="INQ18"/>
      <c r="INR18"/>
      <c r="INS18"/>
      <c r="INT18"/>
      <c r="INU18"/>
      <c r="INV18"/>
      <c r="INW18"/>
      <c r="INX18"/>
      <c r="INY18"/>
      <c r="INZ18"/>
      <c r="IOA18"/>
      <c r="IOB18"/>
      <c r="IOC18"/>
      <c r="IOD18"/>
      <c r="IOE18"/>
      <c r="IOF18"/>
      <c r="IOG18"/>
      <c r="IOH18"/>
      <c r="IOI18"/>
      <c r="IOJ18"/>
      <c r="IOK18"/>
      <c r="IOL18"/>
      <c r="IOM18"/>
      <c r="ION18"/>
      <c r="IOO18"/>
      <c r="IOP18"/>
      <c r="IOQ18"/>
      <c r="IOR18"/>
      <c r="IOS18"/>
      <c r="IOT18"/>
      <c r="IOU18"/>
      <c r="IOV18"/>
      <c r="IOW18"/>
      <c r="IOX18"/>
      <c r="IOY18"/>
      <c r="IOZ18"/>
      <c r="IPA18"/>
      <c r="IPB18"/>
      <c r="IPC18"/>
      <c r="IPD18"/>
      <c r="IPE18"/>
      <c r="IPF18"/>
      <c r="IPG18"/>
      <c r="IPH18"/>
      <c r="IPI18"/>
      <c r="IPJ18"/>
      <c r="IPK18"/>
      <c r="IPL18"/>
      <c r="IPM18"/>
      <c r="IPN18"/>
      <c r="IPO18"/>
      <c r="IPP18"/>
      <c r="IPQ18"/>
      <c r="IPR18"/>
      <c r="IPS18"/>
      <c r="IPT18"/>
      <c r="IPU18"/>
      <c r="IPV18"/>
      <c r="IPW18"/>
      <c r="IPX18"/>
      <c r="IPY18"/>
      <c r="IPZ18"/>
      <c r="IQA18"/>
      <c r="IQB18"/>
      <c r="IQC18"/>
      <c r="IQD18"/>
      <c r="IQE18"/>
      <c r="IQF18"/>
      <c r="IQG18"/>
      <c r="IQH18"/>
      <c r="IQI18"/>
      <c r="IQJ18"/>
      <c r="IQK18"/>
      <c r="IQL18"/>
      <c r="IQM18"/>
      <c r="IQN18"/>
      <c r="IQO18"/>
      <c r="IQP18"/>
      <c r="IQQ18"/>
      <c r="IQR18"/>
      <c r="IQS18"/>
      <c r="IQT18"/>
      <c r="IQU18"/>
      <c r="IQV18"/>
      <c r="IQW18"/>
      <c r="IQX18"/>
      <c r="IQY18"/>
      <c r="IQZ18"/>
      <c r="IRA18"/>
      <c r="IRB18"/>
      <c r="IRC18"/>
      <c r="IRD18"/>
      <c r="IRE18"/>
      <c r="IRF18"/>
      <c r="IRG18"/>
      <c r="IRH18"/>
      <c r="IRI18"/>
      <c r="IRJ18"/>
      <c r="IRK18"/>
      <c r="IRL18"/>
      <c r="IRM18"/>
      <c r="IRN18"/>
      <c r="IRO18"/>
      <c r="IRP18"/>
      <c r="IRQ18"/>
      <c r="IRR18"/>
      <c r="IRS18"/>
      <c r="IRT18"/>
      <c r="IRU18"/>
      <c r="IRV18"/>
      <c r="IRW18"/>
      <c r="IRX18"/>
      <c r="IRY18"/>
      <c r="IRZ18"/>
      <c r="ISA18"/>
      <c r="ISB18"/>
      <c r="ISC18"/>
      <c r="ISD18"/>
      <c r="ISE18"/>
      <c r="ISF18"/>
      <c r="ISG18"/>
      <c r="ISH18"/>
      <c r="ISI18"/>
      <c r="ISJ18"/>
      <c r="ISK18"/>
      <c r="ISL18"/>
      <c r="ISM18"/>
      <c r="ISN18"/>
      <c r="ISO18"/>
      <c r="ISP18"/>
      <c r="ISQ18"/>
      <c r="ISR18"/>
      <c r="ISS18"/>
      <c r="IST18"/>
      <c r="ISU18"/>
      <c r="ISV18"/>
      <c r="ISW18"/>
      <c r="ISX18"/>
      <c r="ISY18"/>
      <c r="ISZ18"/>
      <c r="ITA18"/>
      <c r="ITB18"/>
      <c r="ITC18"/>
      <c r="ITD18"/>
      <c r="ITE18"/>
      <c r="ITF18"/>
      <c r="ITG18"/>
      <c r="ITH18"/>
      <c r="ITI18"/>
      <c r="ITJ18"/>
      <c r="ITK18"/>
      <c r="ITL18"/>
      <c r="ITM18"/>
      <c r="ITN18"/>
      <c r="ITO18"/>
      <c r="ITP18"/>
      <c r="ITQ18"/>
      <c r="ITR18"/>
      <c r="ITS18"/>
      <c r="ITT18"/>
      <c r="ITU18"/>
      <c r="ITV18"/>
      <c r="ITW18"/>
      <c r="ITX18"/>
      <c r="ITY18"/>
      <c r="ITZ18"/>
      <c r="IUA18"/>
      <c r="IUB18"/>
      <c r="IUC18"/>
      <c r="IUD18"/>
      <c r="IUE18"/>
      <c r="IUF18"/>
      <c r="IUG18"/>
      <c r="IUH18"/>
      <c r="IUI18"/>
      <c r="IUJ18"/>
      <c r="IUK18"/>
      <c r="IUL18"/>
      <c r="IUM18"/>
      <c r="IUN18"/>
      <c r="IUO18"/>
      <c r="IUP18"/>
      <c r="IUQ18"/>
      <c r="IUR18"/>
      <c r="IUS18"/>
      <c r="IUT18"/>
      <c r="IUU18"/>
      <c r="IUV18"/>
      <c r="IUW18"/>
      <c r="IUX18"/>
      <c r="IUY18"/>
      <c r="IUZ18"/>
      <c r="IVA18"/>
      <c r="IVB18"/>
      <c r="IVC18"/>
      <c r="IVD18"/>
      <c r="IVE18"/>
      <c r="IVF18"/>
      <c r="IVG18"/>
      <c r="IVH18"/>
      <c r="IVI18"/>
      <c r="IVJ18"/>
      <c r="IVK18"/>
      <c r="IVL18"/>
      <c r="IVM18"/>
      <c r="IVN18"/>
      <c r="IVO18"/>
      <c r="IVP18"/>
      <c r="IVQ18"/>
      <c r="IVR18"/>
      <c r="IVS18"/>
      <c r="IVT18"/>
      <c r="IVU18"/>
      <c r="IVV18"/>
      <c r="IVW18"/>
      <c r="IVX18"/>
      <c r="IVY18"/>
      <c r="IVZ18"/>
      <c r="IWA18"/>
      <c r="IWB18"/>
      <c r="IWC18"/>
      <c r="IWD18"/>
      <c r="IWE18"/>
      <c r="IWF18"/>
      <c r="IWG18"/>
      <c r="IWH18"/>
      <c r="IWI18"/>
      <c r="IWJ18"/>
      <c r="IWK18"/>
      <c r="IWL18"/>
      <c r="IWM18"/>
      <c r="IWN18"/>
      <c r="IWO18"/>
      <c r="IWP18"/>
      <c r="IWQ18"/>
      <c r="IWR18"/>
      <c r="IWS18"/>
      <c r="IWT18"/>
      <c r="IWU18"/>
      <c r="IWV18"/>
      <c r="IWW18"/>
      <c r="IWX18"/>
      <c r="IWY18"/>
      <c r="IWZ18"/>
      <c r="IXA18"/>
      <c r="IXB18"/>
      <c r="IXC18"/>
      <c r="IXD18"/>
      <c r="IXE18"/>
      <c r="IXF18"/>
      <c r="IXG18"/>
      <c r="IXH18"/>
      <c r="IXI18"/>
      <c r="IXJ18"/>
      <c r="IXK18"/>
      <c r="IXL18"/>
      <c r="IXM18"/>
      <c r="IXN18"/>
      <c r="IXO18"/>
      <c r="IXP18"/>
      <c r="IXQ18"/>
      <c r="IXR18"/>
      <c r="IXS18"/>
      <c r="IXT18"/>
      <c r="IXU18"/>
      <c r="IXV18"/>
      <c r="IXW18"/>
      <c r="IXX18"/>
      <c r="IXY18"/>
      <c r="IXZ18"/>
      <c r="IYA18"/>
      <c r="IYB18"/>
      <c r="IYC18"/>
      <c r="IYD18"/>
      <c r="IYE18"/>
      <c r="IYF18"/>
      <c r="IYG18"/>
      <c r="IYH18"/>
      <c r="IYI18"/>
      <c r="IYJ18"/>
      <c r="IYK18"/>
      <c r="IYL18"/>
      <c r="IYM18"/>
      <c r="IYN18"/>
      <c r="IYO18"/>
      <c r="IYP18"/>
      <c r="IYQ18"/>
      <c r="IYR18"/>
      <c r="IYS18"/>
      <c r="IYT18"/>
      <c r="IYU18"/>
      <c r="IYV18"/>
      <c r="IYW18"/>
      <c r="IYX18"/>
      <c r="IYY18"/>
      <c r="IYZ18"/>
      <c r="IZA18"/>
      <c r="IZB18"/>
      <c r="IZC18"/>
      <c r="IZD18"/>
      <c r="IZE18"/>
      <c r="IZF18"/>
      <c r="IZG18"/>
      <c r="IZH18"/>
      <c r="IZI18"/>
      <c r="IZJ18"/>
      <c r="IZK18"/>
      <c r="IZL18"/>
      <c r="IZM18"/>
      <c r="IZN18"/>
      <c r="IZO18"/>
      <c r="IZP18"/>
      <c r="IZQ18"/>
      <c r="IZR18"/>
      <c r="IZS18"/>
      <c r="IZT18"/>
      <c r="IZU18"/>
      <c r="IZV18"/>
      <c r="IZW18"/>
      <c r="IZX18"/>
      <c r="IZY18"/>
      <c r="IZZ18"/>
      <c r="JAA18"/>
      <c r="JAB18"/>
      <c r="JAC18"/>
      <c r="JAD18"/>
      <c r="JAE18"/>
      <c r="JAF18"/>
      <c r="JAG18"/>
      <c r="JAH18"/>
      <c r="JAI18"/>
      <c r="JAJ18"/>
      <c r="JAK18"/>
      <c r="JAL18"/>
      <c r="JAM18"/>
      <c r="JAN18"/>
      <c r="JAO18"/>
      <c r="JAP18"/>
      <c r="JAQ18"/>
      <c r="JAR18"/>
      <c r="JAS18"/>
      <c r="JAT18"/>
      <c r="JAU18"/>
      <c r="JAV18"/>
      <c r="JAW18"/>
      <c r="JAX18"/>
      <c r="JAY18"/>
      <c r="JAZ18"/>
      <c r="JBA18"/>
      <c r="JBB18"/>
      <c r="JBC18"/>
      <c r="JBD18"/>
      <c r="JBE18"/>
      <c r="JBF18"/>
      <c r="JBG18"/>
      <c r="JBH18"/>
      <c r="JBI18"/>
      <c r="JBJ18"/>
      <c r="JBK18"/>
      <c r="JBL18"/>
      <c r="JBM18"/>
      <c r="JBN18"/>
      <c r="JBO18"/>
      <c r="JBP18"/>
      <c r="JBQ18"/>
      <c r="JBR18"/>
      <c r="JBS18"/>
      <c r="JBT18"/>
      <c r="JBU18"/>
      <c r="JBV18"/>
      <c r="JBW18"/>
      <c r="JBX18"/>
      <c r="JBY18"/>
      <c r="JBZ18"/>
      <c r="JCA18"/>
      <c r="JCB18"/>
      <c r="JCC18"/>
      <c r="JCD18"/>
      <c r="JCE18"/>
      <c r="JCF18"/>
      <c r="JCG18"/>
      <c r="JCH18"/>
      <c r="JCI18"/>
      <c r="JCJ18"/>
      <c r="JCK18"/>
      <c r="JCL18"/>
      <c r="JCM18"/>
      <c r="JCN18"/>
      <c r="JCO18"/>
      <c r="JCP18"/>
      <c r="JCQ18"/>
      <c r="JCR18"/>
      <c r="JCS18"/>
      <c r="JCT18"/>
      <c r="JCU18"/>
      <c r="JCV18"/>
      <c r="JCW18"/>
      <c r="JCX18"/>
      <c r="JCY18"/>
      <c r="JCZ18"/>
      <c r="JDA18"/>
      <c r="JDB18"/>
      <c r="JDC18"/>
      <c r="JDD18"/>
      <c r="JDE18"/>
      <c r="JDF18"/>
      <c r="JDG18"/>
      <c r="JDH18"/>
      <c r="JDI18"/>
      <c r="JDJ18"/>
      <c r="JDK18"/>
      <c r="JDL18"/>
      <c r="JDM18"/>
      <c r="JDN18"/>
      <c r="JDO18"/>
      <c r="JDP18"/>
      <c r="JDQ18"/>
      <c r="JDR18"/>
      <c r="JDS18"/>
      <c r="JDT18"/>
      <c r="JDU18"/>
      <c r="JDV18"/>
      <c r="JDW18"/>
      <c r="JDX18"/>
      <c r="JDY18"/>
      <c r="JDZ18"/>
      <c r="JEA18"/>
      <c r="JEB18"/>
      <c r="JEC18"/>
      <c r="JED18"/>
      <c r="JEE18"/>
      <c r="JEF18"/>
      <c r="JEG18"/>
      <c r="JEH18"/>
      <c r="JEI18"/>
      <c r="JEJ18"/>
      <c r="JEK18"/>
      <c r="JEL18"/>
      <c r="JEM18"/>
      <c r="JEN18"/>
      <c r="JEO18"/>
      <c r="JEP18"/>
      <c r="JEQ18"/>
      <c r="JER18"/>
      <c r="JES18"/>
      <c r="JET18"/>
      <c r="JEU18"/>
      <c r="JEV18"/>
      <c r="JEW18"/>
      <c r="JEX18"/>
      <c r="JEY18"/>
      <c r="JEZ18"/>
      <c r="JFA18"/>
      <c r="JFB18"/>
      <c r="JFC18"/>
      <c r="JFD18"/>
      <c r="JFE18"/>
      <c r="JFF18"/>
      <c r="JFG18"/>
      <c r="JFH18"/>
      <c r="JFI18"/>
      <c r="JFJ18"/>
      <c r="JFK18"/>
      <c r="JFL18"/>
      <c r="JFM18"/>
      <c r="JFN18"/>
      <c r="JFO18"/>
      <c r="JFP18"/>
      <c r="JFQ18"/>
      <c r="JFR18"/>
      <c r="JFS18"/>
      <c r="JFT18"/>
      <c r="JFU18"/>
      <c r="JFV18"/>
      <c r="JFW18"/>
      <c r="JFX18"/>
      <c r="JFY18"/>
      <c r="JFZ18"/>
      <c r="JGA18"/>
      <c r="JGB18"/>
      <c r="JGC18"/>
      <c r="JGD18"/>
      <c r="JGE18"/>
      <c r="JGF18"/>
      <c r="JGG18"/>
      <c r="JGH18"/>
      <c r="JGI18"/>
      <c r="JGJ18"/>
      <c r="JGK18"/>
      <c r="JGL18"/>
      <c r="JGM18"/>
      <c r="JGN18"/>
      <c r="JGO18"/>
      <c r="JGP18"/>
      <c r="JGQ18"/>
      <c r="JGR18"/>
      <c r="JGS18"/>
      <c r="JGT18"/>
      <c r="JGU18"/>
      <c r="JGV18"/>
      <c r="JGW18"/>
      <c r="JGX18"/>
      <c r="JGY18"/>
      <c r="JGZ18"/>
      <c r="JHA18"/>
      <c r="JHB18"/>
      <c r="JHC18"/>
      <c r="JHD18"/>
      <c r="JHE18"/>
      <c r="JHF18"/>
      <c r="JHG18"/>
      <c r="JHH18"/>
      <c r="JHI18"/>
      <c r="JHJ18"/>
      <c r="JHK18"/>
      <c r="JHL18"/>
      <c r="JHM18"/>
      <c r="JHN18"/>
      <c r="JHO18"/>
      <c r="JHP18"/>
      <c r="JHQ18"/>
      <c r="JHR18"/>
      <c r="JHS18"/>
      <c r="JHT18"/>
      <c r="JHU18"/>
      <c r="JHV18"/>
      <c r="JHW18"/>
      <c r="JHX18"/>
      <c r="JHY18"/>
      <c r="JHZ18"/>
      <c r="JIA18"/>
      <c r="JIB18"/>
      <c r="JIC18"/>
      <c r="JID18"/>
      <c r="JIE18"/>
      <c r="JIF18"/>
      <c r="JIG18"/>
      <c r="JIH18"/>
      <c r="JII18"/>
      <c r="JIJ18"/>
      <c r="JIK18"/>
      <c r="JIL18"/>
      <c r="JIM18"/>
      <c r="JIN18"/>
      <c r="JIO18"/>
      <c r="JIP18"/>
      <c r="JIQ18"/>
      <c r="JIR18"/>
      <c r="JIS18"/>
      <c r="JIT18"/>
      <c r="JIU18"/>
      <c r="JIV18"/>
      <c r="JIW18"/>
      <c r="JIX18"/>
      <c r="JIY18"/>
      <c r="JIZ18"/>
      <c r="JJA18"/>
      <c r="JJB18"/>
      <c r="JJC18"/>
      <c r="JJD18"/>
      <c r="JJE18"/>
      <c r="JJF18"/>
      <c r="JJG18"/>
      <c r="JJH18"/>
      <c r="JJI18"/>
      <c r="JJJ18"/>
      <c r="JJK18"/>
      <c r="JJL18"/>
      <c r="JJM18"/>
      <c r="JJN18"/>
      <c r="JJO18"/>
      <c r="JJP18"/>
      <c r="JJQ18"/>
      <c r="JJR18"/>
      <c r="JJS18"/>
      <c r="JJT18"/>
      <c r="JJU18"/>
      <c r="JJV18"/>
      <c r="JJW18"/>
      <c r="JJX18"/>
      <c r="JJY18"/>
      <c r="JJZ18"/>
      <c r="JKA18"/>
      <c r="JKB18"/>
      <c r="JKC18"/>
      <c r="JKD18"/>
      <c r="JKE18"/>
      <c r="JKF18"/>
      <c r="JKG18"/>
      <c r="JKH18"/>
      <c r="JKI18"/>
      <c r="JKJ18"/>
      <c r="JKK18"/>
      <c r="JKL18"/>
      <c r="JKM18"/>
      <c r="JKN18"/>
      <c r="JKO18"/>
      <c r="JKP18"/>
      <c r="JKQ18"/>
      <c r="JKR18"/>
      <c r="JKS18"/>
      <c r="JKT18"/>
      <c r="JKU18"/>
      <c r="JKV18"/>
      <c r="JKW18"/>
      <c r="JKX18"/>
      <c r="JKY18"/>
      <c r="JKZ18"/>
      <c r="JLA18"/>
      <c r="JLB18"/>
      <c r="JLC18"/>
      <c r="JLD18"/>
      <c r="JLE18"/>
      <c r="JLF18"/>
      <c r="JLG18"/>
      <c r="JLH18"/>
      <c r="JLI18"/>
      <c r="JLJ18"/>
      <c r="JLK18"/>
      <c r="JLL18"/>
      <c r="JLM18"/>
      <c r="JLN18"/>
      <c r="JLO18"/>
      <c r="JLP18"/>
      <c r="JLQ18"/>
      <c r="JLR18"/>
      <c r="JLS18"/>
      <c r="JLT18"/>
      <c r="JLU18"/>
      <c r="JLV18"/>
      <c r="JLW18"/>
      <c r="JLX18"/>
      <c r="JLY18"/>
      <c r="JLZ18"/>
      <c r="JMA18"/>
      <c r="JMB18"/>
      <c r="JMC18"/>
      <c r="JMD18"/>
      <c r="JME18"/>
      <c r="JMF18"/>
      <c r="JMG18"/>
      <c r="JMH18"/>
      <c r="JMI18"/>
      <c r="JMJ18"/>
      <c r="JMK18"/>
      <c r="JML18"/>
      <c r="JMM18"/>
      <c r="JMN18"/>
      <c r="JMO18"/>
      <c r="JMP18"/>
      <c r="JMQ18"/>
      <c r="JMR18"/>
      <c r="JMS18"/>
      <c r="JMT18"/>
      <c r="JMU18"/>
      <c r="JMV18"/>
      <c r="JMW18"/>
      <c r="JMX18"/>
      <c r="JMY18"/>
      <c r="JMZ18"/>
      <c r="JNA18"/>
      <c r="JNB18"/>
      <c r="JNC18"/>
      <c r="JND18"/>
      <c r="JNE18"/>
      <c r="JNF18"/>
      <c r="JNG18"/>
      <c r="JNH18"/>
      <c r="JNI18"/>
      <c r="JNJ18"/>
      <c r="JNK18"/>
      <c r="JNL18"/>
      <c r="JNM18"/>
      <c r="JNN18"/>
      <c r="JNO18"/>
      <c r="JNP18"/>
      <c r="JNQ18"/>
      <c r="JNR18"/>
      <c r="JNS18"/>
      <c r="JNT18"/>
      <c r="JNU18"/>
      <c r="JNV18"/>
      <c r="JNW18"/>
      <c r="JNX18"/>
      <c r="JNY18"/>
      <c r="JNZ18"/>
      <c r="JOA18"/>
      <c r="JOB18"/>
      <c r="JOC18"/>
      <c r="JOD18"/>
      <c r="JOE18"/>
      <c r="JOF18"/>
      <c r="JOG18"/>
      <c r="JOH18"/>
      <c r="JOI18"/>
      <c r="JOJ18"/>
      <c r="JOK18"/>
      <c r="JOL18"/>
      <c r="JOM18"/>
      <c r="JON18"/>
      <c r="JOO18"/>
      <c r="JOP18"/>
      <c r="JOQ18"/>
      <c r="JOR18"/>
      <c r="JOS18"/>
      <c r="JOT18"/>
      <c r="JOU18"/>
      <c r="JOV18"/>
      <c r="JOW18"/>
      <c r="JOX18"/>
      <c r="JOY18"/>
      <c r="JOZ18"/>
      <c r="JPA18"/>
      <c r="JPB18"/>
      <c r="JPC18"/>
      <c r="JPD18"/>
      <c r="JPE18"/>
      <c r="JPF18"/>
      <c r="JPG18"/>
      <c r="JPH18"/>
      <c r="JPI18"/>
      <c r="JPJ18"/>
      <c r="JPK18"/>
      <c r="JPL18"/>
      <c r="JPM18"/>
      <c r="JPN18"/>
      <c r="JPO18"/>
      <c r="JPP18"/>
      <c r="JPQ18"/>
      <c r="JPR18"/>
      <c r="JPS18"/>
      <c r="JPT18"/>
      <c r="JPU18"/>
      <c r="JPV18"/>
      <c r="JPW18"/>
      <c r="JPX18"/>
      <c r="JPY18"/>
      <c r="JPZ18"/>
      <c r="JQA18"/>
      <c r="JQB18"/>
      <c r="JQC18"/>
      <c r="JQD18"/>
      <c r="JQE18"/>
      <c r="JQF18"/>
      <c r="JQG18"/>
      <c r="JQH18"/>
      <c r="JQI18"/>
      <c r="JQJ18"/>
      <c r="JQK18"/>
      <c r="JQL18"/>
      <c r="JQM18"/>
      <c r="JQN18"/>
      <c r="JQO18"/>
      <c r="JQP18"/>
      <c r="JQQ18"/>
      <c r="JQR18"/>
      <c r="JQS18"/>
      <c r="JQT18"/>
      <c r="JQU18"/>
      <c r="JQV18"/>
      <c r="JQW18"/>
      <c r="JQX18"/>
      <c r="JQY18"/>
      <c r="JQZ18"/>
      <c r="JRA18"/>
      <c r="JRB18"/>
      <c r="JRC18"/>
      <c r="JRD18"/>
      <c r="JRE18"/>
      <c r="JRF18"/>
      <c r="JRG18"/>
      <c r="JRH18"/>
      <c r="JRI18"/>
      <c r="JRJ18"/>
      <c r="JRK18"/>
      <c r="JRL18"/>
      <c r="JRM18"/>
      <c r="JRN18"/>
      <c r="JRO18"/>
      <c r="JRP18"/>
      <c r="JRQ18"/>
      <c r="JRR18"/>
      <c r="JRS18"/>
      <c r="JRT18"/>
      <c r="JRU18"/>
      <c r="JRV18"/>
      <c r="JRW18"/>
      <c r="JRX18"/>
      <c r="JRY18"/>
      <c r="JRZ18"/>
      <c r="JSA18"/>
      <c r="JSB18"/>
      <c r="JSC18"/>
      <c r="JSD18"/>
      <c r="JSE18"/>
      <c r="JSF18"/>
      <c r="JSG18"/>
      <c r="JSH18"/>
      <c r="JSI18"/>
      <c r="JSJ18"/>
      <c r="JSK18"/>
      <c r="JSL18"/>
      <c r="JSM18"/>
      <c r="JSN18"/>
      <c r="JSO18"/>
      <c r="JSP18"/>
      <c r="JSQ18"/>
      <c r="JSR18"/>
      <c r="JSS18"/>
      <c r="JST18"/>
      <c r="JSU18"/>
      <c r="JSV18"/>
      <c r="JSW18"/>
      <c r="JSX18"/>
      <c r="JSY18"/>
      <c r="JSZ18"/>
      <c r="JTA18"/>
      <c r="JTB18"/>
      <c r="JTC18"/>
      <c r="JTD18"/>
      <c r="JTE18"/>
      <c r="JTF18"/>
      <c r="JTG18"/>
      <c r="JTH18"/>
      <c r="JTI18"/>
      <c r="JTJ18"/>
      <c r="JTK18"/>
      <c r="JTL18"/>
      <c r="JTM18"/>
      <c r="JTN18"/>
      <c r="JTO18"/>
      <c r="JTP18"/>
      <c r="JTQ18"/>
      <c r="JTR18"/>
      <c r="JTS18"/>
      <c r="JTT18"/>
      <c r="JTU18"/>
      <c r="JTV18"/>
      <c r="JTW18"/>
      <c r="JTX18"/>
      <c r="JTY18"/>
      <c r="JTZ18"/>
      <c r="JUA18"/>
      <c r="JUB18"/>
      <c r="JUC18"/>
      <c r="JUD18"/>
      <c r="JUE18"/>
      <c r="JUF18"/>
      <c r="JUG18"/>
      <c r="JUH18"/>
      <c r="JUI18"/>
      <c r="JUJ18"/>
      <c r="JUK18"/>
      <c r="JUL18"/>
      <c r="JUM18"/>
      <c r="JUN18"/>
      <c r="JUO18"/>
      <c r="JUP18"/>
      <c r="JUQ18"/>
      <c r="JUR18"/>
      <c r="JUS18"/>
      <c r="JUT18"/>
      <c r="JUU18"/>
      <c r="JUV18"/>
      <c r="JUW18"/>
      <c r="JUX18"/>
      <c r="JUY18"/>
      <c r="JUZ18"/>
      <c r="JVA18"/>
      <c r="JVB18"/>
      <c r="JVC18"/>
      <c r="JVD18"/>
      <c r="JVE18"/>
      <c r="JVF18"/>
      <c r="JVG18"/>
      <c r="JVH18"/>
      <c r="JVI18"/>
      <c r="JVJ18"/>
      <c r="JVK18"/>
      <c r="JVL18"/>
      <c r="JVM18"/>
      <c r="JVN18"/>
      <c r="JVO18"/>
      <c r="JVP18"/>
      <c r="JVQ18"/>
      <c r="JVR18"/>
      <c r="JVS18"/>
      <c r="JVT18"/>
      <c r="JVU18"/>
      <c r="JVV18"/>
      <c r="JVW18"/>
      <c r="JVX18"/>
      <c r="JVY18"/>
      <c r="JVZ18"/>
      <c r="JWA18"/>
      <c r="JWB18"/>
      <c r="JWC18"/>
      <c r="JWD18"/>
      <c r="JWE18"/>
      <c r="JWF18"/>
      <c r="JWG18"/>
      <c r="JWH18"/>
      <c r="JWI18"/>
      <c r="JWJ18"/>
      <c r="JWK18"/>
      <c r="JWL18"/>
      <c r="JWM18"/>
      <c r="JWN18"/>
      <c r="JWO18"/>
      <c r="JWP18"/>
      <c r="JWQ18"/>
      <c r="JWR18"/>
      <c r="JWS18"/>
      <c r="JWT18"/>
      <c r="JWU18"/>
      <c r="JWV18"/>
      <c r="JWW18"/>
      <c r="JWX18"/>
      <c r="JWY18"/>
      <c r="JWZ18"/>
      <c r="JXA18"/>
      <c r="JXB18"/>
      <c r="JXC18"/>
      <c r="JXD18"/>
      <c r="JXE18"/>
      <c r="JXF18"/>
      <c r="JXG18"/>
      <c r="JXH18"/>
      <c r="JXI18"/>
      <c r="JXJ18"/>
      <c r="JXK18"/>
      <c r="JXL18"/>
      <c r="JXM18"/>
      <c r="JXN18"/>
      <c r="JXO18"/>
      <c r="JXP18"/>
      <c r="JXQ18"/>
      <c r="JXR18"/>
      <c r="JXS18"/>
      <c r="JXT18"/>
      <c r="JXU18"/>
      <c r="JXV18"/>
      <c r="JXW18"/>
      <c r="JXX18"/>
      <c r="JXY18"/>
      <c r="JXZ18"/>
      <c r="JYA18"/>
      <c r="JYB18"/>
      <c r="JYC18"/>
      <c r="JYD18"/>
      <c r="JYE18"/>
      <c r="JYF18"/>
      <c r="JYG18"/>
      <c r="JYH18"/>
      <c r="JYI18"/>
      <c r="JYJ18"/>
      <c r="JYK18"/>
      <c r="JYL18"/>
      <c r="JYM18"/>
      <c r="JYN18"/>
      <c r="JYO18"/>
      <c r="JYP18"/>
      <c r="JYQ18"/>
      <c r="JYR18"/>
      <c r="JYS18"/>
      <c r="JYT18"/>
      <c r="JYU18"/>
      <c r="JYV18"/>
      <c r="JYW18"/>
      <c r="JYX18"/>
      <c r="JYY18"/>
      <c r="JYZ18"/>
      <c r="JZA18"/>
      <c r="JZB18"/>
      <c r="JZC18"/>
      <c r="JZD18"/>
      <c r="JZE18"/>
      <c r="JZF18"/>
      <c r="JZG18"/>
      <c r="JZH18"/>
      <c r="JZI18"/>
      <c r="JZJ18"/>
      <c r="JZK18"/>
      <c r="JZL18"/>
      <c r="JZM18"/>
      <c r="JZN18"/>
      <c r="JZO18"/>
      <c r="JZP18"/>
      <c r="JZQ18"/>
      <c r="JZR18"/>
      <c r="JZS18"/>
      <c r="JZT18"/>
      <c r="JZU18"/>
      <c r="JZV18"/>
      <c r="JZW18"/>
      <c r="JZX18"/>
      <c r="JZY18"/>
      <c r="JZZ18"/>
      <c r="KAA18"/>
      <c r="KAB18"/>
      <c r="KAC18"/>
      <c r="KAD18"/>
      <c r="KAE18"/>
      <c r="KAF18"/>
      <c r="KAG18"/>
      <c r="KAH18"/>
      <c r="KAI18"/>
      <c r="KAJ18"/>
      <c r="KAK18"/>
      <c r="KAL18"/>
      <c r="KAM18"/>
      <c r="KAN18"/>
      <c r="KAO18"/>
      <c r="KAP18"/>
      <c r="KAQ18"/>
      <c r="KAR18"/>
      <c r="KAS18"/>
      <c r="KAT18"/>
      <c r="KAU18"/>
      <c r="KAV18"/>
      <c r="KAW18"/>
      <c r="KAX18"/>
      <c r="KAY18"/>
      <c r="KAZ18"/>
      <c r="KBA18"/>
      <c r="KBB18"/>
      <c r="KBC18"/>
      <c r="KBD18"/>
      <c r="KBE18"/>
      <c r="KBF18"/>
      <c r="KBG18"/>
      <c r="KBH18"/>
      <c r="KBI18"/>
      <c r="KBJ18"/>
      <c r="KBK18"/>
      <c r="KBL18"/>
      <c r="KBM18"/>
      <c r="KBN18"/>
      <c r="KBO18"/>
      <c r="KBP18"/>
      <c r="KBQ18"/>
      <c r="KBR18"/>
      <c r="KBS18"/>
      <c r="KBT18"/>
      <c r="KBU18"/>
      <c r="KBV18"/>
      <c r="KBW18"/>
      <c r="KBX18"/>
      <c r="KBY18"/>
      <c r="KBZ18"/>
      <c r="KCA18"/>
      <c r="KCB18"/>
      <c r="KCC18"/>
      <c r="KCD18"/>
      <c r="KCE18"/>
      <c r="KCF18"/>
      <c r="KCG18"/>
      <c r="KCH18"/>
      <c r="KCI18"/>
      <c r="KCJ18"/>
      <c r="KCK18"/>
      <c r="KCL18"/>
      <c r="KCM18"/>
      <c r="KCN18"/>
      <c r="KCO18"/>
      <c r="KCP18"/>
      <c r="KCQ18"/>
      <c r="KCR18"/>
      <c r="KCS18"/>
      <c r="KCT18"/>
      <c r="KCU18"/>
      <c r="KCV18"/>
      <c r="KCW18"/>
      <c r="KCX18"/>
      <c r="KCY18"/>
      <c r="KCZ18"/>
      <c r="KDA18"/>
      <c r="KDB18"/>
      <c r="KDC18"/>
      <c r="KDD18"/>
      <c r="KDE18"/>
      <c r="KDF18"/>
      <c r="KDG18"/>
      <c r="KDH18"/>
      <c r="KDI18"/>
      <c r="KDJ18"/>
      <c r="KDK18"/>
      <c r="KDL18"/>
      <c r="KDM18"/>
      <c r="KDN18"/>
      <c r="KDO18"/>
      <c r="KDP18"/>
      <c r="KDQ18"/>
      <c r="KDR18"/>
      <c r="KDS18"/>
      <c r="KDT18"/>
      <c r="KDU18"/>
      <c r="KDV18"/>
      <c r="KDW18"/>
      <c r="KDX18"/>
      <c r="KDY18"/>
      <c r="KDZ18"/>
      <c r="KEA18"/>
      <c r="KEB18"/>
      <c r="KEC18"/>
      <c r="KED18"/>
      <c r="KEE18"/>
      <c r="KEF18"/>
      <c r="KEG18"/>
      <c r="KEH18"/>
      <c r="KEI18"/>
      <c r="KEJ18"/>
      <c r="KEK18"/>
      <c r="KEL18"/>
      <c r="KEM18"/>
      <c r="KEN18"/>
      <c r="KEO18"/>
      <c r="KEP18"/>
      <c r="KEQ18"/>
      <c r="KER18"/>
      <c r="KES18"/>
      <c r="KET18"/>
      <c r="KEU18"/>
      <c r="KEV18"/>
      <c r="KEW18"/>
      <c r="KEX18"/>
      <c r="KEY18"/>
      <c r="KEZ18"/>
      <c r="KFA18"/>
      <c r="KFB18"/>
      <c r="KFC18"/>
      <c r="KFD18"/>
      <c r="KFE18"/>
      <c r="KFF18"/>
      <c r="KFG18"/>
      <c r="KFH18"/>
      <c r="KFI18"/>
      <c r="KFJ18"/>
      <c r="KFK18"/>
      <c r="KFL18"/>
      <c r="KFM18"/>
      <c r="KFN18"/>
      <c r="KFO18"/>
      <c r="KFP18"/>
      <c r="KFQ18"/>
      <c r="KFR18"/>
      <c r="KFS18"/>
      <c r="KFT18"/>
      <c r="KFU18"/>
      <c r="KFV18"/>
      <c r="KFW18"/>
      <c r="KFX18"/>
      <c r="KFY18"/>
      <c r="KFZ18"/>
      <c r="KGA18"/>
      <c r="KGB18"/>
      <c r="KGC18"/>
      <c r="KGD18"/>
      <c r="KGE18"/>
      <c r="KGF18"/>
      <c r="KGG18"/>
      <c r="KGH18"/>
      <c r="KGI18"/>
      <c r="KGJ18"/>
      <c r="KGK18"/>
      <c r="KGL18"/>
      <c r="KGM18"/>
      <c r="KGN18"/>
      <c r="KGO18"/>
      <c r="KGP18"/>
      <c r="KGQ18"/>
      <c r="KGR18"/>
      <c r="KGS18"/>
      <c r="KGT18"/>
      <c r="KGU18"/>
      <c r="KGV18"/>
      <c r="KGW18"/>
      <c r="KGX18"/>
      <c r="KGY18"/>
      <c r="KGZ18"/>
      <c r="KHA18"/>
      <c r="KHB18"/>
      <c r="KHC18"/>
      <c r="KHD18"/>
      <c r="KHE18"/>
      <c r="KHF18"/>
      <c r="KHG18"/>
      <c r="KHH18"/>
      <c r="KHI18"/>
      <c r="KHJ18"/>
      <c r="KHK18"/>
      <c r="KHL18"/>
      <c r="KHM18"/>
      <c r="KHN18"/>
      <c r="KHO18"/>
      <c r="KHP18"/>
      <c r="KHQ18"/>
      <c r="KHR18"/>
      <c r="KHS18"/>
      <c r="KHT18"/>
      <c r="KHU18"/>
      <c r="KHV18"/>
      <c r="KHW18"/>
      <c r="KHX18"/>
      <c r="KHY18"/>
      <c r="KHZ18"/>
      <c r="KIA18"/>
      <c r="KIB18"/>
      <c r="KIC18"/>
      <c r="KID18"/>
      <c r="KIE18"/>
      <c r="KIF18"/>
      <c r="KIG18"/>
      <c r="KIH18"/>
      <c r="KII18"/>
      <c r="KIJ18"/>
      <c r="KIK18"/>
      <c r="KIL18"/>
      <c r="KIM18"/>
      <c r="KIN18"/>
      <c r="KIO18"/>
      <c r="KIP18"/>
      <c r="KIQ18"/>
      <c r="KIR18"/>
      <c r="KIS18"/>
      <c r="KIT18"/>
      <c r="KIU18"/>
      <c r="KIV18"/>
      <c r="KIW18"/>
      <c r="KIX18"/>
      <c r="KIY18"/>
      <c r="KIZ18"/>
      <c r="KJA18"/>
      <c r="KJB18"/>
      <c r="KJC18"/>
      <c r="KJD18"/>
      <c r="KJE18"/>
      <c r="KJF18"/>
      <c r="KJG18"/>
      <c r="KJH18"/>
      <c r="KJI18"/>
      <c r="KJJ18"/>
      <c r="KJK18"/>
      <c r="KJL18"/>
      <c r="KJM18"/>
      <c r="KJN18"/>
      <c r="KJO18"/>
      <c r="KJP18"/>
      <c r="KJQ18"/>
      <c r="KJR18"/>
      <c r="KJS18"/>
      <c r="KJT18"/>
      <c r="KJU18"/>
      <c r="KJV18"/>
      <c r="KJW18"/>
      <c r="KJX18"/>
      <c r="KJY18"/>
      <c r="KJZ18"/>
      <c r="KKA18"/>
      <c r="KKB18"/>
      <c r="KKC18"/>
      <c r="KKD18"/>
      <c r="KKE18"/>
      <c r="KKF18"/>
      <c r="KKG18"/>
      <c r="KKH18"/>
      <c r="KKI18"/>
      <c r="KKJ18"/>
      <c r="KKK18"/>
      <c r="KKL18"/>
      <c r="KKM18"/>
      <c r="KKN18"/>
      <c r="KKO18"/>
      <c r="KKP18"/>
      <c r="KKQ18"/>
      <c r="KKR18"/>
      <c r="KKS18"/>
      <c r="KKT18"/>
      <c r="KKU18"/>
      <c r="KKV18"/>
      <c r="KKW18"/>
      <c r="KKX18"/>
      <c r="KKY18"/>
      <c r="KKZ18"/>
      <c r="KLA18"/>
      <c r="KLB18"/>
      <c r="KLC18"/>
      <c r="KLD18"/>
      <c r="KLE18"/>
      <c r="KLF18"/>
      <c r="KLG18"/>
      <c r="KLH18"/>
      <c r="KLI18"/>
      <c r="KLJ18"/>
      <c r="KLK18"/>
      <c r="KLL18"/>
      <c r="KLM18"/>
      <c r="KLN18"/>
      <c r="KLO18"/>
      <c r="KLP18"/>
      <c r="KLQ18"/>
      <c r="KLR18"/>
      <c r="KLS18"/>
      <c r="KLT18"/>
      <c r="KLU18"/>
      <c r="KLV18"/>
      <c r="KLW18"/>
      <c r="KLX18"/>
      <c r="KLY18"/>
      <c r="KLZ18"/>
      <c r="KMA18"/>
      <c r="KMB18"/>
      <c r="KMC18"/>
      <c r="KMD18"/>
      <c r="KME18"/>
      <c r="KMF18"/>
      <c r="KMG18"/>
      <c r="KMH18"/>
      <c r="KMI18"/>
      <c r="KMJ18"/>
      <c r="KMK18"/>
      <c r="KML18"/>
      <c r="KMM18"/>
      <c r="KMN18"/>
      <c r="KMO18"/>
      <c r="KMP18"/>
      <c r="KMQ18"/>
      <c r="KMR18"/>
      <c r="KMS18"/>
      <c r="KMT18"/>
      <c r="KMU18"/>
      <c r="KMV18"/>
      <c r="KMW18"/>
      <c r="KMX18"/>
      <c r="KMY18"/>
      <c r="KMZ18"/>
      <c r="KNA18"/>
      <c r="KNB18"/>
      <c r="KNC18"/>
      <c r="KND18"/>
      <c r="KNE18"/>
      <c r="KNF18"/>
      <c r="KNG18"/>
      <c r="KNH18"/>
      <c r="KNI18"/>
      <c r="KNJ18"/>
      <c r="KNK18"/>
      <c r="KNL18"/>
      <c r="KNM18"/>
      <c r="KNN18"/>
      <c r="KNO18"/>
      <c r="KNP18"/>
      <c r="KNQ18"/>
      <c r="KNR18"/>
      <c r="KNS18"/>
      <c r="KNT18"/>
      <c r="KNU18"/>
      <c r="KNV18"/>
      <c r="KNW18"/>
      <c r="KNX18"/>
      <c r="KNY18"/>
      <c r="KNZ18"/>
      <c r="KOA18"/>
      <c r="KOB18"/>
      <c r="KOC18"/>
      <c r="KOD18"/>
      <c r="KOE18"/>
      <c r="KOF18"/>
      <c r="KOG18"/>
      <c r="KOH18"/>
      <c r="KOI18"/>
      <c r="KOJ18"/>
      <c r="KOK18"/>
      <c r="KOL18"/>
      <c r="KOM18"/>
      <c r="KON18"/>
      <c r="KOO18"/>
      <c r="KOP18"/>
      <c r="KOQ18"/>
      <c r="KOR18"/>
      <c r="KOS18"/>
      <c r="KOT18"/>
      <c r="KOU18"/>
      <c r="KOV18"/>
      <c r="KOW18"/>
      <c r="KOX18"/>
      <c r="KOY18"/>
      <c r="KOZ18"/>
      <c r="KPA18"/>
      <c r="KPB18"/>
      <c r="KPC18"/>
      <c r="KPD18"/>
      <c r="KPE18"/>
      <c r="KPF18"/>
      <c r="KPG18"/>
      <c r="KPH18"/>
      <c r="KPI18"/>
      <c r="KPJ18"/>
      <c r="KPK18"/>
      <c r="KPL18"/>
      <c r="KPM18"/>
      <c r="KPN18"/>
      <c r="KPO18"/>
      <c r="KPP18"/>
      <c r="KPQ18"/>
      <c r="KPR18"/>
      <c r="KPS18"/>
      <c r="KPT18"/>
      <c r="KPU18"/>
      <c r="KPV18"/>
      <c r="KPW18"/>
      <c r="KPX18"/>
      <c r="KPY18"/>
      <c r="KPZ18"/>
      <c r="KQA18"/>
      <c r="KQB18"/>
      <c r="KQC18"/>
      <c r="KQD18"/>
      <c r="KQE18"/>
      <c r="KQF18"/>
      <c r="KQG18"/>
      <c r="KQH18"/>
      <c r="KQI18"/>
      <c r="KQJ18"/>
      <c r="KQK18"/>
      <c r="KQL18"/>
      <c r="KQM18"/>
      <c r="KQN18"/>
      <c r="KQO18"/>
      <c r="KQP18"/>
      <c r="KQQ18"/>
      <c r="KQR18"/>
      <c r="KQS18"/>
      <c r="KQT18"/>
      <c r="KQU18"/>
      <c r="KQV18"/>
      <c r="KQW18"/>
      <c r="KQX18"/>
      <c r="KQY18"/>
      <c r="KQZ18"/>
      <c r="KRA18"/>
      <c r="KRB18"/>
      <c r="KRC18"/>
      <c r="KRD18"/>
      <c r="KRE18"/>
      <c r="KRF18"/>
      <c r="KRG18"/>
      <c r="KRH18"/>
      <c r="KRI18"/>
      <c r="KRJ18"/>
      <c r="KRK18"/>
      <c r="KRL18"/>
      <c r="KRM18"/>
      <c r="KRN18"/>
      <c r="KRO18"/>
      <c r="KRP18"/>
      <c r="KRQ18"/>
      <c r="KRR18"/>
      <c r="KRS18"/>
      <c r="KRT18"/>
      <c r="KRU18"/>
      <c r="KRV18"/>
      <c r="KRW18"/>
      <c r="KRX18"/>
      <c r="KRY18"/>
      <c r="KRZ18"/>
      <c r="KSA18"/>
      <c r="KSB18"/>
      <c r="KSC18"/>
      <c r="KSD18"/>
      <c r="KSE18"/>
      <c r="KSF18"/>
      <c r="KSG18"/>
      <c r="KSH18"/>
      <c r="KSI18"/>
      <c r="KSJ18"/>
      <c r="KSK18"/>
      <c r="KSL18"/>
      <c r="KSM18"/>
      <c r="KSN18"/>
      <c r="KSO18"/>
      <c r="KSP18"/>
      <c r="KSQ18"/>
      <c r="KSR18"/>
      <c r="KSS18"/>
      <c r="KST18"/>
      <c r="KSU18"/>
      <c r="KSV18"/>
      <c r="KSW18"/>
      <c r="KSX18"/>
      <c r="KSY18"/>
      <c r="KSZ18"/>
      <c r="KTA18"/>
      <c r="KTB18"/>
      <c r="KTC18"/>
      <c r="KTD18"/>
      <c r="KTE18"/>
      <c r="KTF18"/>
      <c r="KTG18"/>
      <c r="KTH18"/>
      <c r="KTI18"/>
      <c r="KTJ18"/>
      <c r="KTK18"/>
      <c r="KTL18"/>
      <c r="KTM18"/>
      <c r="KTN18"/>
      <c r="KTO18"/>
      <c r="KTP18"/>
      <c r="KTQ18"/>
      <c r="KTR18"/>
      <c r="KTS18"/>
      <c r="KTT18"/>
      <c r="KTU18"/>
      <c r="KTV18"/>
      <c r="KTW18"/>
      <c r="KTX18"/>
      <c r="KTY18"/>
      <c r="KTZ18"/>
      <c r="KUA18"/>
      <c r="KUB18"/>
      <c r="KUC18"/>
      <c r="KUD18"/>
      <c r="KUE18"/>
      <c r="KUF18"/>
      <c r="KUG18"/>
      <c r="KUH18"/>
      <c r="KUI18"/>
      <c r="KUJ18"/>
      <c r="KUK18"/>
      <c r="KUL18"/>
      <c r="KUM18"/>
      <c r="KUN18"/>
      <c r="KUO18"/>
      <c r="KUP18"/>
      <c r="KUQ18"/>
      <c r="KUR18"/>
      <c r="KUS18"/>
      <c r="KUT18"/>
      <c r="KUU18"/>
      <c r="KUV18"/>
      <c r="KUW18"/>
      <c r="KUX18"/>
      <c r="KUY18"/>
      <c r="KUZ18"/>
      <c r="KVA18"/>
      <c r="KVB18"/>
      <c r="KVC18"/>
      <c r="KVD18"/>
      <c r="KVE18"/>
      <c r="KVF18"/>
      <c r="KVG18"/>
      <c r="KVH18"/>
      <c r="KVI18"/>
      <c r="KVJ18"/>
      <c r="KVK18"/>
      <c r="KVL18"/>
      <c r="KVM18"/>
      <c r="KVN18"/>
      <c r="KVO18"/>
      <c r="KVP18"/>
      <c r="KVQ18"/>
      <c r="KVR18"/>
      <c r="KVS18"/>
      <c r="KVT18"/>
      <c r="KVU18"/>
      <c r="KVV18"/>
      <c r="KVW18"/>
      <c r="KVX18"/>
      <c r="KVY18"/>
      <c r="KVZ18"/>
      <c r="KWA18"/>
      <c r="KWB18"/>
      <c r="KWC18"/>
      <c r="KWD18"/>
      <c r="KWE18"/>
      <c r="KWF18"/>
      <c r="KWG18"/>
      <c r="KWH18"/>
      <c r="KWI18"/>
      <c r="KWJ18"/>
      <c r="KWK18"/>
      <c r="KWL18"/>
      <c r="KWM18"/>
      <c r="KWN18"/>
      <c r="KWO18"/>
      <c r="KWP18"/>
      <c r="KWQ18"/>
      <c r="KWR18"/>
      <c r="KWS18"/>
      <c r="KWT18"/>
      <c r="KWU18"/>
      <c r="KWV18"/>
      <c r="KWW18"/>
      <c r="KWX18"/>
      <c r="KWY18"/>
      <c r="KWZ18"/>
      <c r="KXA18"/>
      <c r="KXB18"/>
      <c r="KXC18"/>
      <c r="KXD18"/>
      <c r="KXE18"/>
      <c r="KXF18"/>
      <c r="KXG18"/>
      <c r="KXH18"/>
      <c r="KXI18"/>
      <c r="KXJ18"/>
      <c r="KXK18"/>
      <c r="KXL18"/>
      <c r="KXM18"/>
      <c r="KXN18"/>
      <c r="KXO18"/>
      <c r="KXP18"/>
      <c r="KXQ18"/>
      <c r="KXR18"/>
      <c r="KXS18"/>
      <c r="KXT18"/>
      <c r="KXU18"/>
      <c r="KXV18"/>
      <c r="KXW18"/>
      <c r="KXX18"/>
      <c r="KXY18"/>
      <c r="KXZ18"/>
      <c r="KYA18"/>
      <c r="KYB18"/>
      <c r="KYC18"/>
      <c r="KYD18"/>
      <c r="KYE18"/>
      <c r="KYF18"/>
      <c r="KYG18"/>
      <c r="KYH18"/>
      <c r="KYI18"/>
      <c r="KYJ18"/>
      <c r="KYK18"/>
      <c r="KYL18"/>
      <c r="KYM18"/>
      <c r="KYN18"/>
      <c r="KYO18"/>
      <c r="KYP18"/>
      <c r="KYQ18"/>
      <c r="KYR18"/>
      <c r="KYS18"/>
      <c r="KYT18"/>
      <c r="KYU18"/>
      <c r="KYV18"/>
      <c r="KYW18"/>
      <c r="KYX18"/>
      <c r="KYY18"/>
      <c r="KYZ18"/>
      <c r="KZA18"/>
      <c r="KZB18"/>
      <c r="KZC18"/>
      <c r="KZD18"/>
      <c r="KZE18"/>
      <c r="KZF18"/>
      <c r="KZG18"/>
      <c r="KZH18"/>
      <c r="KZI18"/>
      <c r="KZJ18"/>
      <c r="KZK18"/>
      <c r="KZL18"/>
      <c r="KZM18"/>
      <c r="KZN18"/>
      <c r="KZO18"/>
      <c r="KZP18"/>
      <c r="KZQ18"/>
      <c r="KZR18"/>
      <c r="KZS18"/>
      <c r="KZT18"/>
      <c r="KZU18"/>
      <c r="KZV18"/>
      <c r="KZW18"/>
      <c r="KZX18"/>
      <c r="KZY18"/>
      <c r="KZZ18"/>
      <c r="LAA18"/>
      <c r="LAB18"/>
      <c r="LAC18"/>
      <c r="LAD18"/>
      <c r="LAE18"/>
      <c r="LAF18"/>
      <c r="LAG18"/>
      <c r="LAH18"/>
      <c r="LAI18"/>
      <c r="LAJ18"/>
      <c r="LAK18"/>
      <c r="LAL18"/>
      <c r="LAM18"/>
      <c r="LAN18"/>
      <c r="LAO18"/>
      <c r="LAP18"/>
      <c r="LAQ18"/>
      <c r="LAR18"/>
      <c r="LAS18"/>
      <c r="LAT18"/>
      <c r="LAU18"/>
      <c r="LAV18"/>
      <c r="LAW18"/>
      <c r="LAX18"/>
      <c r="LAY18"/>
      <c r="LAZ18"/>
      <c r="LBA18"/>
      <c r="LBB18"/>
      <c r="LBC18"/>
      <c r="LBD18"/>
      <c r="LBE18"/>
      <c r="LBF18"/>
      <c r="LBG18"/>
      <c r="LBH18"/>
      <c r="LBI18"/>
      <c r="LBJ18"/>
      <c r="LBK18"/>
      <c r="LBL18"/>
      <c r="LBM18"/>
      <c r="LBN18"/>
      <c r="LBO18"/>
      <c r="LBP18"/>
      <c r="LBQ18"/>
      <c r="LBR18"/>
      <c r="LBS18"/>
      <c r="LBT18"/>
      <c r="LBU18"/>
      <c r="LBV18"/>
      <c r="LBW18"/>
      <c r="LBX18"/>
      <c r="LBY18"/>
      <c r="LBZ18"/>
      <c r="LCA18"/>
      <c r="LCB18"/>
      <c r="LCC18"/>
      <c r="LCD18"/>
      <c r="LCE18"/>
      <c r="LCF18"/>
      <c r="LCG18"/>
      <c r="LCH18"/>
      <c r="LCI18"/>
      <c r="LCJ18"/>
      <c r="LCK18"/>
      <c r="LCL18"/>
      <c r="LCM18"/>
      <c r="LCN18"/>
      <c r="LCO18"/>
      <c r="LCP18"/>
      <c r="LCQ18"/>
      <c r="LCR18"/>
      <c r="LCS18"/>
      <c r="LCT18"/>
      <c r="LCU18"/>
      <c r="LCV18"/>
      <c r="LCW18"/>
      <c r="LCX18"/>
      <c r="LCY18"/>
      <c r="LCZ18"/>
      <c r="LDA18"/>
      <c r="LDB18"/>
      <c r="LDC18"/>
      <c r="LDD18"/>
      <c r="LDE18"/>
      <c r="LDF18"/>
      <c r="LDG18"/>
      <c r="LDH18"/>
      <c r="LDI18"/>
      <c r="LDJ18"/>
      <c r="LDK18"/>
      <c r="LDL18"/>
      <c r="LDM18"/>
      <c r="LDN18"/>
      <c r="LDO18"/>
      <c r="LDP18"/>
      <c r="LDQ18"/>
      <c r="LDR18"/>
      <c r="LDS18"/>
      <c r="LDT18"/>
      <c r="LDU18"/>
      <c r="LDV18"/>
      <c r="LDW18"/>
      <c r="LDX18"/>
      <c r="LDY18"/>
      <c r="LDZ18"/>
      <c r="LEA18"/>
      <c r="LEB18"/>
      <c r="LEC18"/>
      <c r="LED18"/>
      <c r="LEE18"/>
      <c r="LEF18"/>
      <c r="LEG18"/>
      <c r="LEH18"/>
      <c r="LEI18"/>
      <c r="LEJ18"/>
      <c r="LEK18"/>
      <c r="LEL18"/>
      <c r="LEM18"/>
      <c r="LEN18"/>
      <c r="LEO18"/>
      <c r="LEP18"/>
      <c r="LEQ18"/>
      <c r="LER18"/>
      <c r="LES18"/>
      <c r="LET18"/>
      <c r="LEU18"/>
      <c r="LEV18"/>
      <c r="LEW18"/>
      <c r="LEX18"/>
      <c r="LEY18"/>
      <c r="LEZ18"/>
      <c r="LFA18"/>
      <c r="LFB18"/>
      <c r="LFC18"/>
      <c r="LFD18"/>
      <c r="LFE18"/>
      <c r="LFF18"/>
      <c r="LFG18"/>
      <c r="LFH18"/>
      <c r="LFI18"/>
      <c r="LFJ18"/>
      <c r="LFK18"/>
      <c r="LFL18"/>
      <c r="LFM18"/>
      <c r="LFN18"/>
      <c r="LFO18"/>
      <c r="LFP18"/>
      <c r="LFQ18"/>
      <c r="LFR18"/>
      <c r="LFS18"/>
      <c r="LFT18"/>
      <c r="LFU18"/>
      <c r="LFV18"/>
      <c r="LFW18"/>
      <c r="LFX18"/>
      <c r="LFY18"/>
      <c r="LFZ18"/>
      <c r="LGA18"/>
      <c r="LGB18"/>
      <c r="LGC18"/>
      <c r="LGD18"/>
      <c r="LGE18"/>
      <c r="LGF18"/>
      <c r="LGG18"/>
      <c r="LGH18"/>
      <c r="LGI18"/>
      <c r="LGJ18"/>
      <c r="LGK18"/>
      <c r="LGL18"/>
      <c r="LGM18"/>
      <c r="LGN18"/>
      <c r="LGO18"/>
      <c r="LGP18"/>
      <c r="LGQ18"/>
      <c r="LGR18"/>
      <c r="LGS18"/>
      <c r="LGT18"/>
      <c r="LGU18"/>
      <c r="LGV18"/>
      <c r="LGW18"/>
      <c r="LGX18"/>
      <c r="LGY18"/>
      <c r="LGZ18"/>
      <c r="LHA18"/>
      <c r="LHB18"/>
      <c r="LHC18"/>
      <c r="LHD18"/>
      <c r="LHE18"/>
      <c r="LHF18"/>
      <c r="LHG18"/>
      <c r="LHH18"/>
      <c r="LHI18"/>
      <c r="LHJ18"/>
      <c r="LHK18"/>
      <c r="LHL18"/>
      <c r="LHM18"/>
      <c r="LHN18"/>
      <c r="LHO18"/>
      <c r="LHP18"/>
      <c r="LHQ18"/>
      <c r="LHR18"/>
      <c r="LHS18"/>
      <c r="LHT18"/>
      <c r="LHU18"/>
      <c r="LHV18"/>
      <c r="LHW18"/>
      <c r="LHX18"/>
      <c r="LHY18"/>
      <c r="LHZ18"/>
      <c r="LIA18"/>
      <c r="LIB18"/>
      <c r="LIC18"/>
      <c r="LID18"/>
      <c r="LIE18"/>
      <c r="LIF18"/>
      <c r="LIG18"/>
      <c r="LIH18"/>
      <c r="LII18"/>
      <c r="LIJ18"/>
      <c r="LIK18"/>
      <c r="LIL18"/>
      <c r="LIM18"/>
      <c r="LIN18"/>
      <c r="LIO18"/>
      <c r="LIP18"/>
      <c r="LIQ18"/>
      <c r="LIR18"/>
      <c r="LIS18"/>
      <c r="LIT18"/>
      <c r="LIU18"/>
      <c r="LIV18"/>
      <c r="LIW18"/>
      <c r="LIX18"/>
      <c r="LIY18"/>
      <c r="LIZ18"/>
      <c r="LJA18"/>
      <c r="LJB18"/>
      <c r="LJC18"/>
      <c r="LJD18"/>
      <c r="LJE18"/>
      <c r="LJF18"/>
      <c r="LJG18"/>
      <c r="LJH18"/>
      <c r="LJI18"/>
      <c r="LJJ18"/>
      <c r="LJK18"/>
      <c r="LJL18"/>
      <c r="LJM18"/>
      <c r="LJN18"/>
      <c r="LJO18"/>
      <c r="LJP18"/>
      <c r="LJQ18"/>
      <c r="LJR18"/>
      <c r="LJS18"/>
      <c r="LJT18"/>
      <c r="LJU18"/>
      <c r="LJV18"/>
      <c r="LJW18"/>
      <c r="LJX18"/>
      <c r="LJY18"/>
      <c r="LJZ18"/>
      <c r="LKA18"/>
      <c r="LKB18"/>
      <c r="LKC18"/>
      <c r="LKD18"/>
      <c r="LKE18"/>
      <c r="LKF18"/>
      <c r="LKG18"/>
      <c r="LKH18"/>
      <c r="LKI18"/>
      <c r="LKJ18"/>
      <c r="LKK18"/>
      <c r="LKL18"/>
      <c r="LKM18"/>
      <c r="LKN18"/>
      <c r="LKO18"/>
      <c r="LKP18"/>
      <c r="LKQ18"/>
      <c r="LKR18"/>
      <c r="LKS18"/>
      <c r="LKT18"/>
      <c r="LKU18"/>
      <c r="LKV18"/>
      <c r="LKW18"/>
      <c r="LKX18"/>
      <c r="LKY18"/>
      <c r="LKZ18"/>
      <c r="LLA18"/>
      <c r="LLB18"/>
      <c r="LLC18"/>
      <c r="LLD18"/>
      <c r="LLE18"/>
      <c r="LLF18"/>
      <c r="LLG18"/>
      <c r="LLH18"/>
      <c r="LLI18"/>
      <c r="LLJ18"/>
      <c r="LLK18"/>
      <c r="LLL18"/>
      <c r="LLM18"/>
      <c r="LLN18"/>
      <c r="LLO18"/>
      <c r="LLP18"/>
      <c r="LLQ18"/>
      <c r="LLR18"/>
      <c r="LLS18"/>
      <c r="LLT18"/>
      <c r="LLU18"/>
      <c r="LLV18"/>
      <c r="LLW18"/>
      <c r="LLX18"/>
      <c r="LLY18"/>
      <c r="LLZ18"/>
      <c r="LMA18"/>
      <c r="LMB18"/>
      <c r="LMC18"/>
      <c r="LMD18"/>
      <c r="LME18"/>
      <c r="LMF18"/>
      <c r="LMG18"/>
      <c r="LMH18"/>
      <c r="LMI18"/>
      <c r="LMJ18"/>
      <c r="LMK18"/>
      <c r="LML18"/>
      <c r="LMM18"/>
      <c r="LMN18"/>
      <c r="LMO18"/>
      <c r="LMP18"/>
      <c r="LMQ18"/>
      <c r="LMR18"/>
      <c r="LMS18"/>
      <c r="LMT18"/>
      <c r="LMU18"/>
      <c r="LMV18"/>
      <c r="LMW18"/>
      <c r="LMX18"/>
      <c r="LMY18"/>
      <c r="LMZ18"/>
      <c r="LNA18"/>
      <c r="LNB18"/>
      <c r="LNC18"/>
      <c r="LND18"/>
      <c r="LNE18"/>
      <c r="LNF18"/>
      <c r="LNG18"/>
      <c r="LNH18"/>
      <c r="LNI18"/>
      <c r="LNJ18"/>
      <c r="LNK18"/>
      <c r="LNL18"/>
      <c r="LNM18"/>
      <c r="LNN18"/>
      <c r="LNO18"/>
      <c r="LNP18"/>
      <c r="LNQ18"/>
      <c r="LNR18"/>
      <c r="LNS18"/>
      <c r="LNT18"/>
      <c r="LNU18"/>
      <c r="LNV18"/>
      <c r="LNW18"/>
      <c r="LNX18"/>
      <c r="LNY18"/>
      <c r="LNZ18"/>
      <c r="LOA18"/>
      <c r="LOB18"/>
      <c r="LOC18"/>
      <c r="LOD18"/>
      <c r="LOE18"/>
      <c r="LOF18"/>
      <c r="LOG18"/>
      <c r="LOH18"/>
      <c r="LOI18"/>
      <c r="LOJ18"/>
      <c r="LOK18"/>
      <c r="LOL18"/>
      <c r="LOM18"/>
      <c r="LON18"/>
      <c r="LOO18"/>
      <c r="LOP18"/>
      <c r="LOQ18"/>
      <c r="LOR18"/>
      <c r="LOS18"/>
      <c r="LOT18"/>
      <c r="LOU18"/>
      <c r="LOV18"/>
      <c r="LOW18"/>
      <c r="LOX18"/>
      <c r="LOY18"/>
      <c r="LOZ18"/>
      <c r="LPA18"/>
      <c r="LPB18"/>
      <c r="LPC18"/>
      <c r="LPD18"/>
      <c r="LPE18"/>
      <c r="LPF18"/>
      <c r="LPG18"/>
      <c r="LPH18"/>
      <c r="LPI18"/>
      <c r="LPJ18"/>
      <c r="LPK18"/>
      <c r="LPL18"/>
      <c r="LPM18"/>
      <c r="LPN18"/>
      <c r="LPO18"/>
      <c r="LPP18"/>
      <c r="LPQ18"/>
      <c r="LPR18"/>
      <c r="LPS18"/>
      <c r="LPT18"/>
      <c r="LPU18"/>
      <c r="LPV18"/>
      <c r="LPW18"/>
      <c r="LPX18"/>
      <c r="LPY18"/>
      <c r="LPZ18"/>
      <c r="LQA18"/>
      <c r="LQB18"/>
      <c r="LQC18"/>
      <c r="LQD18"/>
      <c r="LQE18"/>
      <c r="LQF18"/>
      <c r="LQG18"/>
      <c r="LQH18"/>
      <c r="LQI18"/>
      <c r="LQJ18"/>
      <c r="LQK18"/>
      <c r="LQL18"/>
      <c r="LQM18"/>
      <c r="LQN18"/>
      <c r="LQO18"/>
      <c r="LQP18"/>
      <c r="LQQ18"/>
      <c r="LQR18"/>
      <c r="LQS18"/>
      <c r="LQT18"/>
      <c r="LQU18"/>
      <c r="LQV18"/>
      <c r="LQW18"/>
      <c r="LQX18"/>
      <c r="LQY18"/>
      <c r="LQZ18"/>
      <c r="LRA18"/>
      <c r="LRB18"/>
      <c r="LRC18"/>
      <c r="LRD18"/>
      <c r="LRE18"/>
      <c r="LRF18"/>
      <c r="LRG18"/>
      <c r="LRH18"/>
      <c r="LRI18"/>
      <c r="LRJ18"/>
      <c r="LRK18"/>
      <c r="LRL18"/>
      <c r="LRM18"/>
      <c r="LRN18"/>
      <c r="LRO18"/>
      <c r="LRP18"/>
      <c r="LRQ18"/>
      <c r="LRR18"/>
      <c r="LRS18"/>
      <c r="LRT18"/>
      <c r="LRU18"/>
      <c r="LRV18"/>
      <c r="LRW18"/>
      <c r="LRX18"/>
      <c r="LRY18"/>
      <c r="LRZ18"/>
      <c r="LSA18"/>
      <c r="LSB18"/>
      <c r="LSC18"/>
      <c r="LSD18"/>
      <c r="LSE18"/>
      <c r="LSF18"/>
      <c r="LSG18"/>
      <c r="LSH18"/>
      <c r="LSI18"/>
      <c r="LSJ18"/>
      <c r="LSK18"/>
      <c r="LSL18"/>
      <c r="LSM18"/>
      <c r="LSN18"/>
      <c r="LSO18"/>
      <c r="LSP18"/>
      <c r="LSQ18"/>
      <c r="LSR18"/>
      <c r="LSS18"/>
      <c r="LST18"/>
      <c r="LSU18"/>
      <c r="LSV18"/>
      <c r="LSW18"/>
      <c r="LSX18"/>
      <c r="LSY18"/>
      <c r="LSZ18"/>
      <c r="LTA18"/>
      <c r="LTB18"/>
      <c r="LTC18"/>
      <c r="LTD18"/>
      <c r="LTE18"/>
      <c r="LTF18"/>
      <c r="LTG18"/>
      <c r="LTH18"/>
      <c r="LTI18"/>
      <c r="LTJ18"/>
      <c r="LTK18"/>
      <c r="LTL18"/>
      <c r="LTM18"/>
      <c r="LTN18"/>
      <c r="LTO18"/>
      <c r="LTP18"/>
      <c r="LTQ18"/>
      <c r="LTR18"/>
      <c r="LTS18"/>
      <c r="LTT18"/>
      <c r="LTU18"/>
      <c r="LTV18"/>
      <c r="LTW18"/>
      <c r="LTX18"/>
      <c r="LTY18"/>
      <c r="LTZ18"/>
      <c r="LUA18"/>
      <c r="LUB18"/>
      <c r="LUC18"/>
      <c r="LUD18"/>
      <c r="LUE18"/>
      <c r="LUF18"/>
      <c r="LUG18"/>
      <c r="LUH18"/>
      <c r="LUI18"/>
      <c r="LUJ18"/>
      <c r="LUK18"/>
      <c r="LUL18"/>
      <c r="LUM18"/>
      <c r="LUN18"/>
      <c r="LUO18"/>
      <c r="LUP18"/>
      <c r="LUQ18"/>
      <c r="LUR18"/>
      <c r="LUS18"/>
      <c r="LUT18"/>
      <c r="LUU18"/>
      <c r="LUV18"/>
      <c r="LUW18"/>
      <c r="LUX18"/>
      <c r="LUY18"/>
      <c r="LUZ18"/>
      <c r="LVA18"/>
      <c r="LVB18"/>
      <c r="LVC18"/>
      <c r="LVD18"/>
      <c r="LVE18"/>
      <c r="LVF18"/>
      <c r="LVG18"/>
      <c r="LVH18"/>
      <c r="LVI18"/>
      <c r="LVJ18"/>
      <c r="LVK18"/>
      <c r="LVL18"/>
      <c r="LVM18"/>
      <c r="LVN18"/>
      <c r="LVO18"/>
      <c r="LVP18"/>
      <c r="LVQ18"/>
      <c r="LVR18"/>
      <c r="LVS18"/>
      <c r="LVT18"/>
      <c r="LVU18"/>
      <c r="LVV18"/>
      <c r="LVW18"/>
      <c r="LVX18"/>
      <c r="LVY18"/>
      <c r="LVZ18"/>
      <c r="LWA18"/>
      <c r="LWB18"/>
      <c r="LWC18"/>
      <c r="LWD18"/>
      <c r="LWE18"/>
      <c r="LWF18"/>
      <c r="LWG18"/>
      <c r="LWH18"/>
      <c r="LWI18"/>
      <c r="LWJ18"/>
      <c r="LWK18"/>
      <c r="LWL18"/>
      <c r="LWM18"/>
      <c r="LWN18"/>
      <c r="LWO18"/>
      <c r="LWP18"/>
      <c r="LWQ18"/>
      <c r="LWR18"/>
      <c r="LWS18"/>
      <c r="LWT18"/>
      <c r="LWU18"/>
      <c r="LWV18"/>
      <c r="LWW18"/>
      <c r="LWX18"/>
      <c r="LWY18"/>
      <c r="LWZ18"/>
      <c r="LXA18"/>
      <c r="LXB18"/>
      <c r="LXC18"/>
      <c r="LXD18"/>
      <c r="LXE18"/>
      <c r="LXF18"/>
      <c r="LXG18"/>
      <c r="LXH18"/>
      <c r="LXI18"/>
      <c r="LXJ18"/>
      <c r="LXK18"/>
      <c r="LXL18"/>
      <c r="LXM18"/>
      <c r="LXN18"/>
      <c r="LXO18"/>
      <c r="LXP18"/>
      <c r="LXQ18"/>
      <c r="LXR18"/>
      <c r="LXS18"/>
      <c r="LXT18"/>
      <c r="LXU18"/>
      <c r="LXV18"/>
      <c r="LXW18"/>
      <c r="LXX18"/>
      <c r="LXY18"/>
      <c r="LXZ18"/>
      <c r="LYA18"/>
      <c r="LYB18"/>
      <c r="LYC18"/>
      <c r="LYD18"/>
      <c r="LYE18"/>
      <c r="LYF18"/>
      <c r="LYG18"/>
      <c r="LYH18"/>
      <c r="LYI18"/>
      <c r="LYJ18"/>
      <c r="LYK18"/>
      <c r="LYL18"/>
      <c r="LYM18"/>
      <c r="LYN18"/>
      <c r="LYO18"/>
      <c r="LYP18"/>
      <c r="LYQ18"/>
      <c r="LYR18"/>
      <c r="LYS18"/>
      <c r="LYT18"/>
      <c r="LYU18"/>
      <c r="LYV18"/>
      <c r="LYW18"/>
      <c r="LYX18"/>
      <c r="LYY18"/>
      <c r="LYZ18"/>
      <c r="LZA18"/>
      <c r="LZB18"/>
      <c r="LZC18"/>
      <c r="LZD18"/>
      <c r="LZE18"/>
      <c r="LZF18"/>
      <c r="LZG18"/>
      <c r="LZH18"/>
      <c r="LZI18"/>
      <c r="LZJ18"/>
      <c r="LZK18"/>
      <c r="LZL18"/>
      <c r="LZM18"/>
      <c r="LZN18"/>
      <c r="LZO18"/>
      <c r="LZP18"/>
      <c r="LZQ18"/>
      <c r="LZR18"/>
      <c r="LZS18"/>
      <c r="LZT18"/>
      <c r="LZU18"/>
      <c r="LZV18"/>
      <c r="LZW18"/>
      <c r="LZX18"/>
      <c r="LZY18"/>
      <c r="LZZ18"/>
      <c r="MAA18"/>
      <c r="MAB18"/>
      <c r="MAC18"/>
      <c r="MAD18"/>
      <c r="MAE18"/>
      <c r="MAF18"/>
      <c r="MAG18"/>
      <c r="MAH18"/>
      <c r="MAI18"/>
      <c r="MAJ18"/>
      <c r="MAK18"/>
      <c r="MAL18"/>
      <c r="MAM18"/>
      <c r="MAN18"/>
      <c r="MAO18"/>
      <c r="MAP18"/>
      <c r="MAQ18"/>
      <c r="MAR18"/>
      <c r="MAS18"/>
      <c r="MAT18"/>
      <c r="MAU18"/>
      <c r="MAV18"/>
      <c r="MAW18"/>
      <c r="MAX18"/>
      <c r="MAY18"/>
      <c r="MAZ18"/>
      <c r="MBA18"/>
      <c r="MBB18"/>
      <c r="MBC18"/>
      <c r="MBD18"/>
      <c r="MBE18"/>
      <c r="MBF18"/>
      <c r="MBG18"/>
      <c r="MBH18"/>
      <c r="MBI18"/>
      <c r="MBJ18"/>
      <c r="MBK18"/>
      <c r="MBL18"/>
      <c r="MBM18"/>
      <c r="MBN18"/>
      <c r="MBO18"/>
      <c r="MBP18"/>
      <c r="MBQ18"/>
      <c r="MBR18"/>
      <c r="MBS18"/>
      <c r="MBT18"/>
      <c r="MBU18"/>
      <c r="MBV18"/>
      <c r="MBW18"/>
      <c r="MBX18"/>
      <c r="MBY18"/>
      <c r="MBZ18"/>
      <c r="MCA18"/>
      <c r="MCB18"/>
      <c r="MCC18"/>
      <c r="MCD18"/>
      <c r="MCE18"/>
      <c r="MCF18"/>
      <c r="MCG18"/>
      <c r="MCH18"/>
      <c r="MCI18"/>
      <c r="MCJ18"/>
      <c r="MCK18"/>
      <c r="MCL18"/>
      <c r="MCM18"/>
      <c r="MCN18"/>
      <c r="MCO18"/>
      <c r="MCP18"/>
      <c r="MCQ18"/>
      <c r="MCR18"/>
      <c r="MCS18"/>
      <c r="MCT18"/>
      <c r="MCU18"/>
      <c r="MCV18"/>
      <c r="MCW18"/>
      <c r="MCX18"/>
      <c r="MCY18"/>
      <c r="MCZ18"/>
      <c r="MDA18"/>
      <c r="MDB18"/>
      <c r="MDC18"/>
      <c r="MDD18"/>
      <c r="MDE18"/>
      <c r="MDF18"/>
      <c r="MDG18"/>
      <c r="MDH18"/>
      <c r="MDI18"/>
      <c r="MDJ18"/>
      <c r="MDK18"/>
      <c r="MDL18"/>
      <c r="MDM18"/>
      <c r="MDN18"/>
      <c r="MDO18"/>
      <c r="MDP18"/>
      <c r="MDQ18"/>
      <c r="MDR18"/>
      <c r="MDS18"/>
      <c r="MDT18"/>
      <c r="MDU18"/>
      <c r="MDV18"/>
      <c r="MDW18"/>
      <c r="MDX18"/>
      <c r="MDY18"/>
      <c r="MDZ18"/>
      <c r="MEA18"/>
      <c r="MEB18"/>
      <c r="MEC18"/>
      <c r="MED18"/>
      <c r="MEE18"/>
      <c r="MEF18"/>
      <c r="MEG18"/>
      <c r="MEH18"/>
      <c r="MEI18"/>
      <c r="MEJ18"/>
      <c r="MEK18"/>
      <c r="MEL18"/>
      <c r="MEM18"/>
      <c r="MEN18"/>
      <c r="MEO18"/>
      <c r="MEP18"/>
      <c r="MEQ18"/>
      <c r="MER18"/>
      <c r="MES18"/>
      <c r="MET18"/>
      <c r="MEU18"/>
      <c r="MEV18"/>
      <c r="MEW18"/>
      <c r="MEX18"/>
      <c r="MEY18"/>
      <c r="MEZ18"/>
      <c r="MFA18"/>
      <c r="MFB18"/>
      <c r="MFC18"/>
      <c r="MFD18"/>
      <c r="MFE18"/>
      <c r="MFF18"/>
      <c r="MFG18"/>
      <c r="MFH18"/>
      <c r="MFI18"/>
      <c r="MFJ18"/>
      <c r="MFK18"/>
      <c r="MFL18"/>
      <c r="MFM18"/>
      <c r="MFN18"/>
      <c r="MFO18"/>
      <c r="MFP18"/>
      <c r="MFQ18"/>
      <c r="MFR18"/>
      <c r="MFS18"/>
      <c r="MFT18"/>
      <c r="MFU18"/>
      <c r="MFV18"/>
      <c r="MFW18"/>
      <c r="MFX18"/>
      <c r="MFY18"/>
      <c r="MFZ18"/>
      <c r="MGA18"/>
      <c r="MGB18"/>
      <c r="MGC18"/>
      <c r="MGD18"/>
      <c r="MGE18"/>
      <c r="MGF18"/>
      <c r="MGG18"/>
      <c r="MGH18"/>
      <c r="MGI18"/>
      <c r="MGJ18"/>
      <c r="MGK18"/>
      <c r="MGL18"/>
      <c r="MGM18"/>
      <c r="MGN18"/>
      <c r="MGO18"/>
      <c r="MGP18"/>
      <c r="MGQ18"/>
      <c r="MGR18"/>
      <c r="MGS18"/>
      <c r="MGT18"/>
      <c r="MGU18"/>
      <c r="MGV18"/>
      <c r="MGW18"/>
      <c r="MGX18"/>
      <c r="MGY18"/>
      <c r="MGZ18"/>
      <c r="MHA18"/>
      <c r="MHB18"/>
      <c r="MHC18"/>
      <c r="MHD18"/>
      <c r="MHE18"/>
      <c r="MHF18"/>
      <c r="MHG18"/>
      <c r="MHH18"/>
      <c r="MHI18"/>
      <c r="MHJ18"/>
      <c r="MHK18"/>
      <c r="MHL18"/>
      <c r="MHM18"/>
      <c r="MHN18"/>
      <c r="MHO18"/>
      <c r="MHP18"/>
      <c r="MHQ18"/>
      <c r="MHR18"/>
      <c r="MHS18"/>
      <c r="MHT18"/>
      <c r="MHU18"/>
      <c r="MHV18"/>
      <c r="MHW18"/>
      <c r="MHX18"/>
      <c r="MHY18"/>
      <c r="MHZ18"/>
      <c r="MIA18"/>
      <c r="MIB18"/>
      <c r="MIC18"/>
      <c r="MID18"/>
      <c r="MIE18"/>
      <c r="MIF18"/>
      <c r="MIG18"/>
      <c r="MIH18"/>
      <c r="MII18"/>
      <c r="MIJ18"/>
      <c r="MIK18"/>
      <c r="MIL18"/>
      <c r="MIM18"/>
      <c r="MIN18"/>
      <c r="MIO18"/>
      <c r="MIP18"/>
      <c r="MIQ18"/>
      <c r="MIR18"/>
      <c r="MIS18"/>
      <c r="MIT18"/>
      <c r="MIU18"/>
      <c r="MIV18"/>
      <c r="MIW18"/>
      <c r="MIX18"/>
      <c r="MIY18"/>
      <c r="MIZ18"/>
      <c r="MJA18"/>
      <c r="MJB18"/>
      <c r="MJC18"/>
      <c r="MJD18"/>
      <c r="MJE18"/>
      <c r="MJF18"/>
      <c r="MJG18"/>
      <c r="MJH18"/>
      <c r="MJI18"/>
      <c r="MJJ18"/>
      <c r="MJK18"/>
      <c r="MJL18"/>
      <c r="MJM18"/>
      <c r="MJN18"/>
      <c r="MJO18"/>
      <c r="MJP18"/>
      <c r="MJQ18"/>
      <c r="MJR18"/>
      <c r="MJS18"/>
      <c r="MJT18"/>
      <c r="MJU18"/>
      <c r="MJV18"/>
      <c r="MJW18"/>
      <c r="MJX18"/>
      <c r="MJY18"/>
      <c r="MJZ18"/>
      <c r="MKA18"/>
      <c r="MKB18"/>
      <c r="MKC18"/>
      <c r="MKD18"/>
      <c r="MKE18"/>
      <c r="MKF18"/>
      <c r="MKG18"/>
      <c r="MKH18"/>
      <c r="MKI18"/>
      <c r="MKJ18"/>
      <c r="MKK18"/>
      <c r="MKL18"/>
      <c r="MKM18"/>
      <c r="MKN18"/>
      <c r="MKO18"/>
      <c r="MKP18"/>
      <c r="MKQ18"/>
      <c r="MKR18"/>
      <c r="MKS18"/>
      <c r="MKT18"/>
      <c r="MKU18"/>
      <c r="MKV18"/>
      <c r="MKW18"/>
      <c r="MKX18"/>
      <c r="MKY18"/>
      <c r="MKZ18"/>
      <c r="MLA18"/>
      <c r="MLB18"/>
      <c r="MLC18"/>
      <c r="MLD18"/>
      <c r="MLE18"/>
      <c r="MLF18"/>
      <c r="MLG18"/>
      <c r="MLH18"/>
      <c r="MLI18"/>
      <c r="MLJ18"/>
      <c r="MLK18"/>
      <c r="MLL18"/>
      <c r="MLM18"/>
      <c r="MLN18"/>
      <c r="MLO18"/>
      <c r="MLP18"/>
      <c r="MLQ18"/>
      <c r="MLR18"/>
      <c r="MLS18"/>
      <c r="MLT18"/>
      <c r="MLU18"/>
      <c r="MLV18"/>
      <c r="MLW18"/>
      <c r="MLX18"/>
      <c r="MLY18"/>
      <c r="MLZ18"/>
      <c r="MMA18"/>
      <c r="MMB18"/>
      <c r="MMC18"/>
      <c r="MMD18"/>
      <c r="MME18"/>
      <c r="MMF18"/>
      <c r="MMG18"/>
      <c r="MMH18"/>
      <c r="MMI18"/>
      <c r="MMJ18"/>
      <c r="MMK18"/>
      <c r="MML18"/>
      <c r="MMM18"/>
      <c r="MMN18"/>
      <c r="MMO18"/>
      <c r="MMP18"/>
      <c r="MMQ18"/>
      <c r="MMR18"/>
      <c r="MMS18"/>
      <c r="MMT18"/>
      <c r="MMU18"/>
      <c r="MMV18"/>
      <c r="MMW18"/>
      <c r="MMX18"/>
      <c r="MMY18"/>
      <c r="MMZ18"/>
      <c r="MNA18"/>
      <c r="MNB18"/>
      <c r="MNC18"/>
      <c r="MND18"/>
      <c r="MNE18"/>
      <c r="MNF18"/>
      <c r="MNG18"/>
      <c r="MNH18"/>
      <c r="MNI18"/>
      <c r="MNJ18"/>
      <c r="MNK18"/>
      <c r="MNL18"/>
      <c r="MNM18"/>
      <c r="MNN18"/>
      <c r="MNO18"/>
      <c r="MNP18"/>
      <c r="MNQ18"/>
      <c r="MNR18"/>
      <c r="MNS18"/>
      <c r="MNT18"/>
      <c r="MNU18"/>
      <c r="MNV18"/>
      <c r="MNW18"/>
      <c r="MNX18"/>
      <c r="MNY18"/>
      <c r="MNZ18"/>
      <c r="MOA18"/>
      <c r="MOB18"/>
      <c r="MOC18"/>
      <c r="MOD18"/>
      <c r="MOE18"/>
      <c r="MOF18"/>
      <c r="MOG18"/>
      <c r="MOH18"/>
      <c r="MOI18"/>
      <c r="MOJ18"/>
      <c r="MOK18"/>
      <c r="MOL18"/>
      <c r="MOM18"/>
      <c r="MON18"/>
      <c r="MOO18"/>
      <c r="MOP18"/>
      <c r="MOQ18"/>
      <c r="MOR18"/>
      <c r="MOS18"/>
      <c r="MOT18"/>
      <c r="MOU18"/>
      <c r="MOV18"/>
      <c r="MOW18"/>
      <c r="MOX18"/>
      <c r="MOY18"/>
      <c r="MOZ18"/>
      <c r="MPA18"/>
      <c r="MPB18"/>
      <c r="MPC18"/>
      <c r="MPD18"/>
      <c r="MPE18"/>
      <c r="MPF18"/>
      <c r="MPG18"/>
      <c r="MPH18"/>
      <c r="MPI18"/>
      <c r="MPJ18"/>
      <c r="MPK18"/>
      <c r="MPL18"/>
      <c r="MPM18"/>
      <c r="MPN18"/>
      <c r="MPO18"/>
      <c r="MPP18"/>
      <c r="MPQ18"/>
      <c r="MPR18"/>
      <c r="MPS18"/>
      <c r="MPT18"/>
      <c r="MPU18"/>
      <c r="MPV18"/>
      <c r="MPW18"/>
      <c r="MPX18"/>
      <c r="MPY18"/>
      <c r="MPZ18"/>
      <c r="MQA18"/>
      <c r="MQB18"/>
      <c r="MQC18"/>
      <c r="MQD18"/>
      <c r="MQE18"/>
      <c r="MQF18"/>
      <c r="MQG18"/>
      <c r="MQH18"/>
      <c r="MQI18"/>
      <c r="MQJ18"/>
      <c r="MQK18"/>
      <c r="MQL18"/>
      <c r="MQM18"/>
      <c r="MQN18"/>
      <c r="MQO18"/>
      <c r="MQP18"/>
      <c r="MQQ18"/>
      <c r="MQR18"/>
      <c r="MQS18"/>
      <c r="MQT18"/>
      <c r="MQU18"/>
      <c r="MQV18"/>
      <c r="MQW18"/>
      <c r="MQX18"/>
      <c r="MQY18"/>
      <c r="MQZ18"/>
      <c r="MRA18"/>
      <c r="MRB18"/>
      <c r="MRC18"/>
      <c r="MRD18"/>
      <c r="MRE18"/>
      <c r="MRF18"/>
      <c r="MRG18"/>
      <c r="MRH18"/>
      <c r="MRI18"/>
      <c r="MRJ18"/>
      <c r="MRK18"/>
      <c r="MRL18"/>
      <c r="MRM18"/>
      <c r="MRN18"/>
      <c r="MRO18"/>
      <c r="MRP18"/>
      <c r="MRQ18"/>
      <c r="MRR18"/>
      <c r="MRS18"/>
      <c r="MRT18"/>
      <c r="MRU18"/>
      <c r="MRV18"/>
      <c r="MRW18"/>
      <c r="MRX18"/>
      <c r="MRY18"/>
      <c r="MRZ18"/>
      <c r="MSA18"/>
      <c r="MSB18"/>
      <c r="MSC18"/>
      <c r="MSD18"/>
      <c r="MSE18"/>
      <c r="MSF18"/>
      <c r="MSG18"/>
      <c r="MSH18"/>
      <c r="MSI18"/>
      <c r="MSJ18"/>
      <c r="MSK18"/>
      <c r="MSL18"/>
      <c r="MSM18"/>
      <c r="MSN18"/>
      <c r="MSO18"/>
      <c r="MSP18"/>
      <c r="MSQ18"/>
      <c r="MSR18"/>
      <c r="MSS18"/>
      <c r="MST18"/>
      <c r="MSU18"/>
      <c r="MSV18"/>
      <c r="MSW18"/>
      <c r="MSX18"/>
      <c r="MSY18"/>
      <c r="MSZ18"/>
      <c r="MTA18"/>
      <c r="MTB18"/>
      <c r="MTC18"/>
      <c r="MTD18"/>
      <c r="MTE18"/>
      <c r="MTF18"/>
      <c r="MTG18"/>
      <c r="MTH18"/>
      <c r="MTI18"/>
      <c r="MTJ18"/>
      <c r="MTK18"/>
      <c r="MTL18"/>
      <c r="MTM18"/>
      <c r="MTN18"/>
      <c r="MTO18"/>
      <c r="MTP18"/>
      <c r="MTQ18"/>
      <c r="MTR18"/>
      <c r="MTS18"/>
      <c r="MTT18"/>
      <c r="MTU18"/>
      <c r="MTV18"/>
      <c r="MTW18"/>
      <c r="MTX18"/>
      <c r="MTY18"/>
      <c r="MTZ18"/>
      <c r="MUA18"/>
      <c r="MUB18"/>
      <c r="MUC18"/>
      <c r="MUD18"/>
      <c r="MUE18"/>
      <c r="MUF18"/>
      <c r="MUG18"/>
      <c r="MUH18"/>
      <c r="MUI18"/>
      <c r="MUJ18"/>
      <c r="MUK18"/>
      <c r="MUL18"/>
      <c r="MUM18"/>
      <c r="MUN18"/>
      <c r="MUO18"/>
      <c r="MUP18"/>
      <c r="MUQ18"/>
      <c r="MUR18"/>
      <c r="MUS18"/>
      <c r="MUT18"/>
      <c r="MUU18"/>
      <c r="MUV18"/>
      <c r="MUW18"/>
      <c r="MUX18"/>
      <c r="MUY18"/>
      <c r="MUZ18"/>
      <c r="MVA18"/>
      <c r="MVB18"/>
      <c r="MVC18"/>
      <c r="MVD18"/>
      <c r="MVE18"/>
      <c r="MVF18"/>
      <c r="MVG18"/>
      <c r="MVH18"/>
      <c r="MVI18"/>
      <c r="MVJ18"/>
      <c r="MVK18"/>
      <c r="MVL18"/>
      <c r="MVM18"/>
      <c r="MVN18"/>
      <c r="MVO18"/>
      <c r="MVP18"/>
      <c r="MVQ18"/>
      <c r="MVR18"/>
      <c r="MVS18"/>
      <c r="MVT18"/>
      <c r="MVU18"/>
      <c r="MVV18"/>
      <c r="MVW18"/>
      <c r="MVX18"/>
      <c r="MVY18"/>
      <c r="MVZ18"/>
      <c r="MWA18"/>
      <c r="MWB18"/>
      <c r="MWC18"/>
      <c r="MWD18"/>
      <c r="MWE18"/>
      <c r="MWF18"/>
      <c r="MWG18"/>
      <c r="MWH18"/>
      <c r="MWI18"/>
      <c r="MWJ18"/>
      <c r="MWK18"/>
      <c r="MWL18"/>
      <c r="MWM18"/>
      <c r="MWN18"/>
      <c r="MWO18"/>
      <c r="MWP18"/>
      <c r="MWQ18"/>
      <c r="MWR18"/>
      <c r="MWS18"/>
      <c r="MWT18"/>
      <c r="MWU18"/>
      <c r="MWV18"/>
      <c r="MWW18"/>
      <c r="MWX18"/>
      <c r="MWY18"/>
      <c r="MWZ18"/>
      <c r="MXA18"/>
      <c r="MXB18"/>
      <c r="MXC18"/>
      <c r="MXD18"/>
      <c r="MXE18"/>
      <c r="MXF18"/>
      <c r="MXG18"/>
      <c r="MXH18"/>
      <c r="MXI18"/>
      <c r="MXJ18"/>
      <c r="MXK18"/>
      <c r="MXL18"/>
      <c r="MXM18"/>
      <c r="MXN18"/>
      <c r="MXO18"/>
      <c r="MXP18"/>
      <c r="MXQ18"/>
      <c r="MXR18"/>
      <c r="MXS18"/>
      <c r="MXT18"/>
      <c r="MXU18"/>
      <c r="MXV18"/>
      <c r="MXW18"/>
      <c r="MXX18"/>
      <c r="MXY18"/>
      <c r="MXZ18"/>
      <c r="MYA18"/>
      <c r="MYB18"/>
      <c r="MYC18"/>
      <c r="MYD18"/>
      <c r="MYE18"/>
      <c r="MYF18"/>
      <c r="MYG18"/>
      <c r="MYH18"/>
      <c r="MYI18"/>
      <c r="MYJ18"/>
      <c r="MYK18"/>
      <c r="MYL18"/>
      <c r="MYM18"/>
      <c r="MYN18"/>
      <c r="MYO18"/>
      <c r="MYP18"/>
      <c r="MYQ18"/>
      <c r="MYR18"/>
      <c r="MYS18"/>
      <c r="MYT18"/>
      <c r="MYU18"/>
      <c r="MYV18"/>
      <c r="MYW18"/>
      <c r="MYX18"/>
      <c r="MYY18"/>
      <c r="MYZ18"/>
      <c r="MZA18"/>
      <c r="MZB18"/>
      <c r="MZC18"/>
      <c r="MZD18"/>
      <c r="MZE18"/>
      <c r="MZF18"/>
      <c r="MZG18"/>
      <c r="MZH18"/>
      <c r="MZI18"/>
      <c r="MZJ18"/>
      <c r="MZK18"/>
      <c r="MZL18"/>
      <c r="MZM18"/>
      <c r="MZN18"/>
      <c r="MZO18"/>
      <c r="MZP18"/>
      <c r="MZQ18"/>
      <c r="MZR18"/>
      <c r="MZS18"/>
      <c r="MZT18"/>
      <c r="MZU18"/>
      <c r="MZV18"/>
      <c r="MZW18"/>
      <c r="MZX18"/>
      <c r="MZY18"/>
      <c r="MZZ18"/>
      <c r="NAA18"/>
      <c r="NAB18"/>
      <c r="NAC18"/>
      <c r="NAD18"/>
      <c r="NAE18"/>
      <c r="NAF18"/>
      <c r="NAG18"/>
      <c r="NAH18"/>
      <c r="NAI18"/>
      <c r="NAJ18"/>
      <c r="NAK18"/>
      <c r="NAL18"/>
      <c r="NAM18"/>
      <c r="NAN18"/>
      <c r="NAO18"/>
      <c r="NAP18"/>
      <c r="NAQ18"/>
      <c r="NAR18"/>
      <c r="NAS18"/>
      <c r="NAT18"/>
      <c r="NAU18"/>
      <c r="NAV18"/>
      <c r="NAW18"/>
      <c r="NAX18"/>
      <c r="NAY18"/>
      <c r="NAZ18"/>
      <c r="NBA18"/>
      <c r="NBB18"/>
      <c r="NBC18"/>
      <c r="NBD18"/>
      <c r="NBE18"/>
      <c r="NBF18"/>
      <c r="NBG18"/>
      <c r="NBH18"/>
      <c r="NBI18"/>
      <c r="NBJ18"/>
      <c r="NBK18"/>
      <c r="NBL18"/>
      <c r="NBM18"/>
      <c r="NBN18"/>
      <c r="NBO18"/>
      <c r="NBP18"/>
      <c r="NBQ18"/>
      <c r="NBR18"/>
      <c r="NBS18"/>
      <c r="NBT18"/>
      <c r="NBU18"/>
      <c r="NBV18"/>
      <c r="NBW18"/>
      <c r="NBX18"/>
      <c r="NBY18"/>
      <c r="NBZ18"/>
      <c r="NCA18"/>
      <c r="NCB18"/>
      <c r="NCC18"/>
      <c r="NCD18"/>
      <c r="NCE18"/>
      <c r="NCF18"/>
      <c r="NCG18"/>
      <c r="NCH18"/>
      <c r="NCI18"/>
      <c r="NCJ18"/>
      <c r="NCK18"/>
      <c r="NCL18"/>
      <c r="NCM18"/>
      <c r="NCN18"/>
      <c r="NCO18"/>
      <c r="NCP18"/>
      <c r="NCQ18"/>
      <c r="NCR18"/>
      <c r="NCS18"/>
      <c r="NCT18"/>
      <c r="NCU18"/>
      <c r="NCV18"/>
      <c r="NCW18"/>
      <c r="NCX18"/>
      <c r="NCY18"/>
      <c r="NCZ18"/>
      <c r="NDA18"/>
      <c r="NDB18"/>
      <c r="NDC18"/>
      <c r="NDD18"/>
      <c r="NDE18"/>
      <c r="NDF18"/>
      <c r="NDG18"/>
      <c r="NDH18"/>
      <c r="NDI18"/>
      <c r="NDJ18"/>
      <c r="NDK18"/>
      <c r="NDL18"/>
      <c r="NDM18"/>
      <c r="NDN18"/>
      <c r="NDO18"/>
      <c r="NDP18"/>
      <c r="NDQ18"/>
      <c r="NDR18"/>
      <c r="NDS18"/>
      <c r="NDT18"/>
      <c r="NDU18"/>
      <c r="NDV18"/>
      <c r="NDW18"/>
      <c r="NDX18"/>
      <c r="NDY18"/>
      <c r="NDZ18"/>
      <c r="NEA18"/>
      <c r="NEB18"/>
      <c r="NEC18"/>
      <c r="NED18"/>
      <c r="NEE18"/>
      <c r="NEF18"/>
      <c r="NEG18"/>
      <c r="NEH18"/>
      <c r="NEI18"/>
      <c r="NEJ18"/>
      <c r="NEK18"/>
      <c r="NEL18"/>
      <c r="NEM18"/>
      <c r="NEN18"/>
      <c r="NEO18"/>
      <c r="NEP18"/>
      <c r="NEQ18"/>
      <c r="NER18"/>
      <c r="NES18"/>
      <c r="NET18"/>
      <c r="NEU18"/>
      <c r="NEV18"/>
      <c r="NEW18"/>
      <c r="NEX18"/>
      <c r="NEY18"/>
      <c r="NEZ18"/>
      <c r="NFA18"/>
      <c r="NFB18"/>
      <c r="NFC18"/>
      <c r="NFD18"/>
      <c r="NFE18"/>
      <c r="NFF18"/>
      <c r="NFG18"/>
      <c r="NFH18"/>
      <c r="NFI18"/>
      <c r="NFJ18"/>
      <c r="NFK18"/>
      <c r="NFL18"/>
      <c r="NFM18"/>
      <c r="NFN18"/>
      <c r="NFO18"/>
      <c r="NFP18"/>
      <c r="NFQ18"/>
      <c r="NFR18"/>
      <c r="NFS18"/>
      <c r="NFT18"/>
      <c r="NFU18"/>
      <c r="NFV18"/>
      <c r="NFW18"/>
      <c r="NFX18"/>
      <c r="NFY18"/>
      <c r="NFZ18"/>
      <c r="NGA18"/>
      <c r="NGB18"/>
      <c r="NGC18"/>
      <c r="NGD18"/>
      <c r="NGE18"/>
      <c r="NGF18"/>
      <c r="NGG18"/>
      <c r="NGH18"/>
      <c r="NGI18"/>
      <c r="NGJ18"/>
      <c r="NGK18"/>
      <c r="NGL18"/>
      <c r="NGM18"/>
      <c r="NGN18"/>
      <c r="NGO18"/>
      <c r="NGP18"/>
      <c r="NGQ18"/>
      <c r="NGR18"/>
      <c r="NGS18"/>
      <c r="NGT18"/>
      <c r="NGU18"/>
      <c r="NGV18"/>
      <c r="NGW18"/>
      <c r="NGX18"/>
      <c r="NGY18"/>
      <c r="NGZ18"/>
      <c r="NHA18"/>
      <c r="NHB18"/>
      <c r="NHC18"/>
      <c r="NHD18"/>
      <c r="NHE18"/>
      <c r="NHF18"/>
      <c r="NHG18"/>
      <c r="NHH18"/>
      <c r="NHI18"/>
      <c r="NHJ18"/>
      <c r="NHK18"/>
      <c r="NHL18"/>
      <c r="NHM18"/>
      <c r="NHN18"/>
      <c r="NHO18"/>
      <c r="NHP18"/>
      <c r="NHQ18"/>
      <c r="NHR18"/>
      <c r="NHS18"/>
      <c r="NHT18"/>
      <c r="NHU18"/>
      <c r="NHV18"/>
      <c r="NHW18"/>
      <c r="NHX18"/>
      <c r="NHY18"/>
      <c r="NHZ18"/>
      <c r="NIA18"/>
      <c r="NIB18"/>
      <c r="NIC18"/>
      <c r="NID18"/>
      <c r="NIE18"/>
      <c r="NIF18"/>
      <c r="NIG18"/>
      <c r="NIH18"/>
      <c r="NII18"/>
      <c r="NIJ18"/>
      <c r="NIK18"/>
      <c r="NIL18"/>
      <c r="NIM18"/>
      <c r="NIN18"/>
      <c r="NIO18"/>
      <c r="NIP18"/>
      <c r="NIQ18"/>
      <c r="NIR18"/>
      <c r="NIS18"/>
      <c r="NIT18"/>
      <c r="NIU18"/>
      <c r="NIV18"/>
      <c r="NIW18"/>
      <c r="NIX18"/>
      <c r="NIY18"/>
      <c r="NIZ18"/>
      <c r="NJA18"/>
      <c r="NJB18"/>
      <c r="NJC18"/>
      <c r="NJD18"/>
      <c r="NJE18"/>
      <c r="NJF18"/>
      <c r="NJG18"/>
      <c r="NJH18"/>
      <c r="NJI18"/>
      <c r="NJJ18"/>
      <c r="NJK18"/>
      <c r="NJL18"/>
      <c r="NJM18"/>
      <c r="NJN18"/>
      <c r="NJO18"/>
      <c r="NJP18"/>
      <c r="NJQ18"/>
      <c r="NJR18"/>
      <c r="NJS18"/>
      <c r="NJT18"/>
      <c r="NJU18"/>
      <c r="NJV18"/>
      <c r="NJW18"/>
      <c r="NJX18"/>
      <c r="NJY18"/>
      <c r="NJZ18"/>
      <c r="NKA18"/>
      <c r="NKB18"/>
      <c r="NKC18"/>
      <c r="NKD18"/>
      <c r="NKE18"/>
      <c r="NKF18"/>
      <c r="NKG18"/>
      <c r="NKH18"/>
      <c r="NKI18"/>
      <c r="NKJ18"/>
      <c r="NKK18"/>
      <c r="NKL18"/>
      <c r="NKM18"/>
      <c r="NKN18"/>
      <c r="NKO18"/>
      <c r="NKP18"/>
      <c r="NKQ18"/>
      <c r="NKR18"/>
      <c r="NKS18"/>
      <c r="NKT18"/>
      <c r="NKU18"/>
      <c r="NKV18"/>
      <c r="NKW18"/>
      <c r="NKX18"/>
      <c r="NKY18"/>
      <c r="NKZ18"/>
      <c r="NLA18"/>
      <c r="NLB18"/>
      <c r="NLC18"/>
      <c r="NLD18"/>
      <c r="NLE18"/>
      <c r="NLF18"/>
      <c r="NLG18"/>
      <c r="NLH18"/>
      <c r="NLI18"/>
      <c r="NLJ18"/>
      <c r="NLK18"/>
      <c r="NLL18"/>
      <c r="NLM18"/>
      <c r="NLN18"/>
      <c r="NLO18"/>
      <c r="NLP18"/>
      <c r="NLQ18"/>
      <c r="NLR18"/>
      <c r="NLS18"/>
      <c r="NLT18"/>
      <c r="NLU18"/>
      <c r="NLV18"/>
      <c r="NLW18"/>
      <c r="NLX18"/>
      <c r="NLY18"/>
      <c r="NLZ18"/>
      <c r="NMA18"/>
      <c r="NMB18"/>
      <c r="NMC18"/>
      <c r="NMD18"/>
      <c r="NME18"/>
      <c r="NMF18"/>
      <c r="NMG18"/>
      <c r="NMH18"/>
      <c r="NMI18"/>
      <c r="NMJ18"/>
      <c r="NMK18"/>
      <c r="NML18"/>
      <c r="NMM18"/>
      <c r="NMN18"/>
      <c r="NMO18"/>
      <c r="NMP18"/>
      <c r="NMQ18"/>
      <c r="NMR18"/>
      <c r="NMS18"/>
      <c r="NMT18"/>
      <c r="NMU18"/>
      <c r="NMV18"/>
      <c r="NMW18"/>
      <c r="NMX18"/>
      <c r="NMY18"/>
      <c r="NMZ18"/>
      <c r="NNA18"/>
      <c r="NNB18"/>
      <c r="NNC18"/>
      <c r="NND18"/>
      <c r="NNE18"/>
      <c r="NNF18"/>
      <c r="NNG18"/>
      <c r="NNH18"/>
      <c r="NNI18"/>
      <c r="NNJ18"/>
      <c r="NNK18"/>
      <c r="NNL18"/>
      <c r="NNM18"/>
      <c r="NNN18"/>
      <c r="NNO18"/>
      <c r="NNP18"/>
      <c r="NNQ18"/>
      <c r="NNR18"/>
      <c r="NNS18"/>
      <c r="NNT18"/>
      <c r="NNU18"/>
      <c r="NNV18"/>
      <c r="NNW18"/>
      <c r="NNX18"/>
      <c r="NNY18"/>
      <c r="NNZ18"/>
      <c r="NOA18"/>
      <c r="NOB18"/>
      <c r="NOC18"/>
      <c r="NOD18"/>
      <c r="NOE18"/>
      <c r="NOF18"/>
      <c r="NOG18"/>
      <c r="NOH18"/>
      <c r="NOI18"/>
      <c r="NOJ18"/>
      <c r="NOK18"/>
      <c r="NOL18"/>
      <c r="NOM18"/>
      <c r="NON18"/>
      <c r="NOO18"/>
      <c r="NOP18"/>
      <c r="NOQ18"/>
      <c r="NOR18"/>
      <c r="NOS18"/>
      <c r="NOT18"/>
      <c r="NOU18"/>
      <c r="NOV18"/>
      <c r="NOW18"/>
      <c r="NOX18"/>
      <c r="NOY18"/>
      <c r="NOZ18"/>
      <c r="NPA18"/>
      <c r="NPB18"/>
      <c r="NPC18"/>
      <c r="NPD18"/>
      <c r="NPE18"/>
      <c r="NPF18"/>
      <c r="NPG18"/>
      <c r="NPH18"/>
      <c r="NPI18"/>
      <c r="NPJ18"/>
      <c r="NPK18"/>
      <c r="NPL18"/>
      <c r="NPM18"/>
      <c r="NPN18"/>
      <c r="NPO18"/>
      <c r="NPP18"/>
      <c r="NPQ18"/>
      <c r="NPR18"/>
      <c r="NPS18"/>
      <c r="NPT18"/>
      <c r="NPU18"/>
      <c r="NPV18"/>
      <c r="NPW18"/>
      <c r="NPX18"/>
      <c r="NPY18"/>
      <c r="NPZ18"/>
      <c r="NQA18"/>
      <c r="NQB18"/>
      <c r="NQC18"/>
      <c r="NQD18"/>
      <c r="NQE18"/>
      <c r="NQF18"/>
      <c r="NQG18"/>
      <c r="NQH18"/>
      <c r="NQI18"/>
      <c r="NQJ18"/>
      <c r="NQK18"/>
      <c r="NQL18"/>
      <c r="NQM18"/>
      <c r="NQN18"/>
      <c r="NQO18"/>
      <c r="NQP18"/>
      <c r="NQQ18"/>
      <c r="NQR18"/>
      <c r="NQS18"/>
      <c r="NQT18"/>
      <c r="NQU18"/>
      <c r="NQV18"/>
      <c r="NQW18"/>
      <c r="NQX18"/>
      <c r="NQY18"/>
      <c r="NQZ18"/>
      <c r="NRA18"/>
      <c r="NRB18"/>
      <c r="NRC18"/>
      <c r="NRD18"/>
      <c r="NRE18"/>
      <c r="NRF18"/>
      <c r="NRG18"/>
      <c r="NRH18"/>
      <c r="NRI18"/>
      <c r="NRJ18"/>
      <c r="NRK18"/>
      <c r="NRL18"/>
      <c r="NRM18"/>
      <c r="NRN18"/>
      <c r="NRO18"/>
      <c r="NRP18"/>
      <c r="NRQ18"/>
      <c r="NRR18"/>
      <c r="NRS18"/>
      <c r="NRT18"/>
      <c r="NRU18"/>
      <c r="NRV18"/>
      <c r="NRW18"/>
      <c r="NRX18"/>
      <c r="NRY18"/>
      <c r="NRZ18"/>
      <c r="NSA18"/>
      <c r="NSB18"/>
      <c r="NSC18"/>
      <c r="NSD18"/>
      <c r="NSE18"/>
      <c r="NSF18"/>
      <c r="NSG18"/>
      <c r="NSH18"/>
      <c r="NSI18"/>
      <c r="NSJ18"/>
      <c r="NSK18"/>
      <c r="NSL18"/>
      <c r="NSM18"/>
      <c r="NSN18"/>
      <c r="NSO18"/>
      <c r="NSP18"/>
      <c r="NSQ18"/>
      <c r="NSR18"/>
      <c r="NSS18"/>
      <c r="NST18"/>
      <c r="NSU18"/>
      <c r="NSV18"/>
      <c r="NSW18"/>
      <c r="NSX18"/>
      <c r="NSY18"/>
      <c r="NSZ18"/>
      <c r="NTA18"/>
      <c r="NTB18"/>
      <c r="NTC18"/>
      <c r="NTD18"/>
      <c r="NTE18"/>
      <c r="NTF18"/>
      <c r="NTG18"/>
      <c r="NTH18"/>
      <c r="NTI18"/>
      <c r="NTJ18"/>
      <c r="NTK18"/>
      <c r="NTL18"/>
      <c r="NTM18"/>
      <c r="NTN18"/>
      <c r="NTO18"/>
      <c r="NTP18"/>
      <c r="NTQ18"/>
      <c r="NTR18"/>
      <c r="NTS18"/>
      <c r="NTT18"/>
      <c r="NTU18"/>
      <c r="NTV18"/>
      <c r="NTW18"/>
      <c r="NTX18"/>
      <c r="NTY18"/>
      <c r="NTZ18"/>
      <c r="NUA18"/>
      <c r="NUB18"/>
      <c r="NUC18"/>
      <c r="NUD18"/>
      <c r="NUE18"/>
      <c r="NUF18"/>
      <c r="NUG18"/>
      <c r="NUH18"/>
      <c r="NUI18"/>
      <c r="NUJ18"/>
      <c r="NUK18"/>
      <c r="NUL18"/>
      <c r="NUM18"/>
      <c r="NUN18"/>
      <c r="NUO18"/>
      <c r="NUP18"/>
      <c r="NUQ18"/>
      <c r="NUR18"/>
      <c r="NUS18"/>
      <c r="NUT18"/>
      <c r="NUU18"/>
      <c r="NUV18"/>
      <c r="NUW18"/>
      <c r="NUX18"/>
      <c r="NUY18"/>
      <c r="NUZ18"/>
      <c r="NVA18"/>
      <c r="NVB18"/>
      <c r="NVC18"/>
      <c r="NVD18"/>
      <c r="NVE18"/>
      <c r="NVF18"/>
      <c r="NVG18"/>
      <c r="NVH18"/>
      <c r="NVI18"/>
      <c r="NVJ18"/>
      <c r="NVK18"/>
      <c r="NVL18"/>
      <c r="NVM18"/>
      <c r="NVN18"/>
      <c r="NVO18"/>
      <c r="NVP18"/>
      <c r="NVQ18"/>
      <c r="NVR18"/>
      <c r="NVS18"/>
      <c r="NVT18"/>
      <c r="NVU18"/>
      <c r="NVV18"/>
      <c r="NVW18"/>
      <c r="NVX18"/>
      <c r="NVY18"/>
      <c r="NVZ18"/>
      <c r="NWA18"/>
      <c r="NWB18"/>
      <c r="NWC18"/>
      <c r="NWD18"/>
      <c r="NWE18"/>
      <c r="NWF18"/>
      <c r="NWG18"/>
      <c r="NWH18"/>
      <c r="NWI18"/>
      <c r="NWJ18"/>
      <c r="NWK18"/>
      <c r="NWL18"/>
      <c r="NWM18"/>
      <c r="NWN18"/>
      <c r="NWO18"/>
      <c r="NWP18"/>
      <c r="NWQ18"/>
      <c r="NWR18"/>
      <c r="NWS18"/>
      <c r="NWT18"/>
      <c r="NWU18"/>
      <c r="NWV18"/>
      <c r="NWW18"/>
      <c r="NWX18"/>
      <c r="NWY18"/>
      <c r="NWZ18"/>
      <c r="NXA18"/>
      <c r="NXB18"/>
      <c r="NXC18"/>
      <c r="NXD18"/>
      <c r="NXE18"/>
      <c r="NXF18"/>
      <c r="NXG18"/>
      <c r="NXH18"/>
      <c r="NXI18"/>
      <c r="NXJ18"/>
      <c r="NXK18"/>
      <c r="NXL18"/>
      <c r="NXM18"/>
      <c r="NXN18"/>
      <c r="NXO18"/>
      <c r="NXP18"/>
      <c r="NXQ18"/>
      <c r="NXR18"/>
      <c r="NXS18"/>
      <c r="NXT18"/>
      <c r="NXU18"/>
      <c r="NXV18"/>
      <c r="NXW18"/>
      <c r="NXX18"/>
      <c r="NXY18"/>
      <c r="NXZ18"/>
      <c r="NYA18"/>
      <c r="NYB18"/>
      <c r="NYC18"/>
      <c r="NYD18"/>
      <c r="NYE18"/>
      <c r="NYF18"/>
      <c r="NYG18"/>
      <c r="NYH18"/>
      <c r="NYI18"/>
      <c r="NYJ18"/>
      <c r="NYK18"/>
      <c r="NYL18"/>
      <c r="NYM18"/>
      <c r="NYN18"/>
      <c r="NYO18"/>
      <c r="NYP18"/>
      <c r="NYQ18"/>
      <c r="NYR18"/>
      <c r="NYS18"/>
      <c r="NYT18"/>
      <c r="NYU18"/>
      <c r="NYV18"/>
      <c r="NYW18"/>
      <c r="NYX18"/>
      <c r="NYY18"/>
      <c r="NYZ18"/>
      <c r="NZA18"/>
      <c r="NZB18"/>
      <c r="NZC18"/>
      <c r="NZD18"/>
      <c r="NZE18"/>
      <c r="NZF18"/>
      <c r="NZG18"/>
      <c r="NZH18"/>
      <c r="NZI18"/>
      <c r="NZJ18"/>
      <c r="NZK18"/>
      <c r="NZL18"/>
      <c r="NZM18"/>
      <c r="NZN18"/>
      <c r="NZO18"/>
      <c r="NZP18"/>
      <c r="NZQ18"/>
      <c r="NZR18"/>
      <c r="NZS18"/>
      <c r="NZT18"/>
      <c r="NZU18"/>
      <c r="NZV18"/>
      <c r="NZW18"/>
      <c r="NZX18"/>
      <c r="NZY18"/>
      <c r="NZZ18"/>
      <c r="OAA18"/>
      <c r="OAB18"/>
      <c r="OAC18"/>
      <c r="OAD18"/>
      <c r="OAE18"/>
      <c r="OAF18"/>
      <c r="OAG18"/>
      <c r="OAH18"/>
      <c r="OAI18"/>
      <c r="OAJ18"/>
      <c r="OAK18"/>
      <c r="OAL18"/>
      <c r="OAM18"/>
      <c r="OAN18"/>
      <c r="OAO18"/>
      <c r="OAP18"/>
      <c r="OAQ18"/>
      <c r="OAR18"/>
      <c r="OAS18"/>
      <c r="OAT18"/>
      <c r="OAU18"/>
      <c r="OAV18"/>
      <c r="OAW18"/>
      <c r="OAX18"/>
      <c r="OAY18"/>
      <c r="OAZ18"/>
      <c r="OBA18"/>
      <c r="OBB18"/>
      <c r="OBC18"/>
      <c r="OBD18"/>
      <c r="OBE18"/>
      <c r="OBF18"/>
      <c r="OBG18"/>
      <c r="OBH18"/>
      <c r="OBI18"/>
      <c r="OBJ18"/>
      <c r="OBK18"/>
      <c r="OBL18"/>
      <c r="OBM18"/>
      <c r="OBN18"/>
      <c r="OBO18"/>
      <c r="OBP18"/>
      <c r="OBQ18"/>
      <c r="OBR18"/>
      <c r="OBS18"/>
      <c r="OBT18"/>
      <c r="OBU18"/>
      <c r="OBV18"/>
      <c r="OBW18"/>
      <c r="OBX18"/>
      <c r="OBY18"/>
      <c r="OBZ18"/>
      <c r="OCA18"/>
      <c r="OCB18"/>
      <c r="OCC18"/>
      <c r="OCD18"/>
      <c r="OCE18"/>
      <c r="OCF18"/>
      <c r="OCG18"/>
      <c r="OCH18"/>
      <c r="OCI18"/>
      <c r="OCJ18"/>
      <c r="OCK18"/>
      <c r="OCL18"/>
      <c r="OCM18"/>
      <c r="OCN18"/>
      <c r="OCO18"/>
      <c r="OCP18"/>
      <c r="OCQ18"/>
      <c r="OCR18"/>
      <c r="OCS18"/>
      <c r="OCT18"/>
      <c r="OCU18"/>
      <c r="OCV18"/>
      <c r="OCW18"/>
      <c r="OCX18"/>
      <c r="OCY18"/>
      <c r="OCZ18"/>
      <c r="ODA18"/>
      <c r="ODB18"/>
      <c r="ODC18"/>
      <c r="ODD18"/>
      <c r="ODE18"/>
      <c r="ODF18"/>
      <c r="ODG18"/>
      <c r="ODH18"/>
      <c r="ODI18"/>
      <c r="ODJ18"/>
      <c r="ODK18"/>
      <c r="ODL18"/>
      <c r="ODM18"/>
      <c r="ODN18"/>
      <c r="ODO18"/>
      <c r="ODP18"/>
      <c r="ODQ18"/>
      <c r="ODR18"/>
      <c r="ODS18"/>
      <c r="ODT18"/>
      <c r="ODU18"/>
      <c r="ODV18"/>
      <c r="ODW18"/>
      <c r="ODX18"/>
      <c r="ODY18"/>
      <c r="ODZ18"/>
      <c r="OEA18"/>
      <c r="OEB18"/>
      <c r="OEC18"/>
      <c r="OED18"/>
      <c r="OEE18"/>
      <c r="OEF18"/>
      <c r="OEG18"/>
      <c r="OEH18"/>
      <c r="OEI18"/>
      <c r="OEJ18"/>
      <c r="OEK18"/>
      <c r="OEL18"/>
      <c r="OEM18"/>
      <c r="OEN18"/>
      <c r="OEO18"/>
      <c r="OEP18"/>
      <c r="OEQ18"/>
      <c r="OER18"/>
      <c r="OES18"/>
      <c r="OET18"/>
      <c r="OEU18"/>
      <c r="OEV18"/>
      <c r="OEW18"/>
      <c r="OEX18"/>
      <c r="OEY18"/>
      <c r="OEZ18"/>
      <c r="OFA18"/>
      <c r="OFB18"/>
      <c r="OFC18"/>
      <c r="OFD18"/>
      <c r="OFE18"/>
      <c r="OFF18"/>
      <c r="OFG18"/>
      <c r="OFH18"/>
      <c r="OFI18"/>
      <c r="OFJ18"/>
      <c r="OFK18"/>
      <c r="OFL18"/>
      <c r="OFM18"/>
      <c r="OFN18"/>
      <c r="OFO18"/>
      <c r="OFP18"/>
      <c r="OFQ18"/>
      <c r="OFR18"/>
      <c r="OFS18"/>
      <c r="OFT18"/>
      <c r="OFU18"/>
      <c r="OFV18"/>
      <c r="OFW18"/>
      <c r="OFX18"/>
      <c r="OFY18"/>
      <c r="OFZ18"/>
      <c r="OGA18"/>
      <c r="OGB18"/>
      <c r="OGC18"/>
      <c r="OGD18"/>
      <c r="OGE18"/>
      <c r="OGF18"/>
      <c r="OGG18"/>
      <c r="OGH18"/>
      <c r="OGI18"/>
      <c r="OGJ18"/>
      <c r="OGK18"/>
      <c r="OGL18"/>
      <c r="OGM18"/>
      <c r="OGN18"/>
      <c r="OGO18"/>
      <c r="OGP18"/>
      <c r="OGQ18"/>
      <c r="OGR18"/>
      <c r="OGS18"/>
      <c r="OGT18"/>
      <c r="OGU18"/>
      <c r="OGV18"/>
      <c r="OGW18"/>
      <c r="OGX18"/>
      <c r="OGY18"/>
      <c r="OGZ18"/>
      <c r="OHA18"/>
      <c r="OHB18"/>
      <c r="OHC18"/>
      <c r="OHD18"/>
      <c r="OHE18"/>
      <c r="OHF18"/>
      <c r="OHG18"/>
      <c r="OHH18"/>
      <c r="OHI18"/>
      <c r="OHJ18"/>
      <c r="OHK18"/>
      <c r="OHL18"/>
      <c r="OHM18"/>
      <c r="OHN18"/>
      <c r="OHO18"/>
      <c r="OHP18"/>
      <c r="OHQ18"/>
      <c r="OHR18"/>
      <c r="OHS18"/>
      <c r="OHT18"/>
      <c r="OHU18"/>
      <c r="OHV18"/>
      <c r="OHW18"/>
      <c r="OHX18"/>
      <c r="OHY18"/>
      <c r="OHZ18"/>
      <c r="OIA18"/>
      <c r="OIB18"/>
      <c r="OIC18"/>
      <c r="OID18"/>
      <c r="OIE18"/>
      <c r="OIF18"/>
      <c r="OIG18"/>
      <c r="OIH18"/>
      <c r="OII18"/>
      <c r="OIJ18"/>
      <c r="OIK18"/>
      <c r="OIL18"/>
      <c r="OIM18"/>
      <c r="OIN18"/>
      <c r="OIO18"/>
      <c r="OIP18"/>
      <c r="OIQ18"/>
      <c r="OIR18"/>
      <c r="OIS18"/>
      <c r="OIT18"/>
      <c r="OIU18"/>
      <c r="OIV18"/>
      <c r="OIW18"/>
      <c r="OIX18"/>
      <c r="OIY18"/>
      <c r="OIZ18"/>
      <c r="OJA18"/>
      <c r="OJB18"/>
      <c r="OJC18"/>
      <c r="OJD18"/>
      <c r="OJE18"/>
      <c r="OJF18"/>
      <c r="OJG18"/>
      <c r="OJH18"/>
      <c r="OJI18"/>
      <c r="OJJ18"/>
      <c r="OJK18"/>
      <c r="OJL18"/>
      <c r="OJM18"/>
      <c r="OJN18"/>
      <c r="OJO18"/>
      <c r="OJP18"/>
      <c r="OJQ18"/>
      <c r="OJR18"/>
      <c r="OJS18"/>
      <c r="OJT18"/>
      <c r="OJU18"/>
      <c r="OJV18"/>
      <c r="OJW18"/>
      <c r="OJX18"/>
      <c r="OJY18"/>
      <c r="OJZ18"/>
      <c r="OKA18"/>
      <c r="OKB18"/>
      <c r="OKC18"/>
      <c r="OKD18"/>
      <c r="OKE18"/>
      <c r="OKF18"/>
      <c r="OKG18"/>
      <c r="OKH18"/>
      <c r="OKI18"/>
      <c r="OKJ18"/>
      <c r="OKK18"/>
      <c r="OKL18"/>
      <c r="OKM18"/>
      <c r="OKN18"/>
      <c r="OKO18"/>
      <c r="OKP18"/>
      <c r="OKQ18"/>
      <c r="OKR18"/>
      <c r="OKS18"/>
      <c r="OKT18"/>
      <c r="OKU18"/>
      <c r="OKV18"/>
      <c r="OKW18"/>
      <c r="OKX18"/>
      <c r="OKY18"/>
      <c r="OKZ18"/>
      <c r="OLA18"/>
      <c r="OLB18"/>
      <c r="OLC18"/>
      <c r="OLD18"/>
      <c r="OLE18"/>
      <c r="OLF18"/>
      <c r="OLG18"/>
      <c r="OLH18"/>
      <c r="OLI18"/>
      <c r="OLJ18"/>
      <c r="OLK18"/>
      <c r="OLL18"/>
      <c r="OLM18"/>
      <c r="OLN18"/>
      <c r="OLO18"/>
      <c r="OLP18"/>
      <c r="OLQ18"/>
      <c r="OLR18"/>
      <c r="OLS18"/>
      <c r="OLT18"/>
      <c r="OLU18"/>
      <c r="OLV18"/>
      <c r="OLW18"/>
      <c r="OLX18"/>
      <c r="OLY18"/>
      <c r="OLZ18"/>
      <c r="OMA18"/>
      <c r="OMB18"/>
      <c r="OMC18"/>
      <c r="OMD18"/>
      <c r="OME18"/>
      <c r="OMF18"/>
      <c r="OMG18"/>
      <c r="OMH18"/>
      <c r="OMI18"/>
      <c r="OMJ18"/>
      <c r="OMK18"/>
      <c r="OML18"/>
      <c r="OMM18"/>
      <c r="OMN18"/>
      <c r="OMO18"/>
      <c r="OMP18"/>
      <c r="OMQ18"/>
      <c r="OMR18"/>
      <c r="OMS18"/>
      <c r="OMT18"/>
      <c r="OMU18"/>
      <c r="OMV18"/>
      <c r="OMW18"/>
      <c r="OMX18"/>
      <c r="OMY18"/>
      <c r="OMZ18"/>
      <c r="ONA18"/>
      <c r="ONB18"/>
      <c r="ONC18"/>
      <c r="OND18"/>
      <c r="ONE18"/>
      <c r="ONF18"/>
      <c r="ONG18"/>
      <c r="ONH18"/>
      <c r="ONI18"/>
      <c r="ONJ18"/>
      <c r="ONK18"/>
      <c r="ONL18"/>
      <c r="ONM18"/>
      <c r="ONN18"/>
      <c r="ONO18"/>
      <c r="ONP18"/>
      <c r="ONQ18"/>
      <c r="ONR18"/>
      <c r="ONS18"/>
      <c r="ONT18"/>
      <c r="ONU18"/>
      <c r="ONV18"/>
      <c r="ONW18"/>
      <c r="ONX18"/>
      <c r="ONY18"/>
      <c r="ONZ18"/>
      <c r="OOA18"/>
      <c r="OOB18"/>
      <c r="OOC18"/>
      <c r="OOD18"/>
      <c r="OOE18"/>
      <c r="OOF18"/>
      <c r="OOG18"/>
      <c r="OOH18"/>
      <c r="OOI18"/>
      <c r="OOJ18"/>
      <c r="OOK18"/>
      <c r="OOL18"/>
      <c r="OOM18"/>
      <c r="OON18"/>
      <c r="OOO18"/>
      <c r="OOP18"/>
      <c r="OOQ18"/>
      <c r="OOR18"/>
      <c r="OOS18"/>
      <c r="OOT18"/>
      <c r="OOU18"/>
      <c r="OOV18"/>
      <c r="OOW18"/>
      <c r="OOX18"/>
      <c r="OOY18"/>
      <c r="OOZ18"/>
      <c r="OPA18"/>
      <c r="OPB18"/>
      <c r="OPC18"/>
      <c r="OPD18"/>
      <c r="OPE18"/>
      <c r="OPF18"/>
      <c r="OPG18"/>
      <c r="OPH18"/>
      <c r="OPI18"/>
      <c r="OPJ18"/>
      <c r="OPK18"/>
      <c r="OPL18"/>
      <c r="OPM18"/>
      <c r="OPN18"/>
      <c r="OPO18"/>
      <c r="OPP18"/>
      <c r="OPQ18"/>
      <c r="OPR18"/>
      <c r="OPS18"/>
      <c r="OPT18"/>
      <c r="OPU18"/>
      <c r="OPV18"/>
      <c r="OPW18"/>
      <c r="OPX18"/>
      <c r="OPY18"/>
      <c r="OPZ18"/>
      <c r="OQA18"/>
      <c r="OQB18"/>
      <c r="OQC18"/>
      <c r="OQD18"/>
      <c r="OQE18"/>
      <c r="OQF18"/>
      <c r="OQG18"/>
      <c r="OQH18"/>
      <c r="OQI18"/>
      <c r="OQJ18"/>
      <c r="OQK18"/>
      <c r="OQL18"/>
      <c r="OQM18"/>
      <c r="OQN18"/>
      <c r="OQO18"/>
      <c r="OQP18"/>
      <c r="OQQ18"/>
      <c r="OQR18"/>
      <c r="OQS18"/>
      <c r="OQT18"/>
      <c r="OQU18"/>
      <c r="OQV18"/>
      <c r="OQW18"/>
      <c r="OQX18"/>
      <c r="OQY18"/>
      <c r="OQZ18"/>
      <c r="ORA18"/>
      <c r="ORB18"/>
      <c r="ORC18"/>
      <c r="ORD18"/>
      <c r="ORE18"/>
      <c r="ORF18"/>
      <c r="ORG18"/>
      <c r="ORH18"/>
      <c r="ORI18"/>
      <c r="ORJ18"/>
      <c r="ORK18"/>
      <c r="ORL18"/>
      <c r="ORM18"/>
      <c r="ORN18"/>
      <c r="ORO18"/>
      <c r="ORP18"/>
      <c r="ORQ18"/>
      <c r="ORR18"/>
      <c r="ORS18"/>
      <c r="ORT18"/>
      <c r="ORU18"/>
      <c r="ORV18"/>
      <c r="ORW18"/>
      <c r="ORX18"/>
      <c r="ORY18"/>
      <c r="ORZ18"/>
      <c r="OSA18"/>
      <c r="OSB18"/>
      <c r="OSC18"/>
      <c r="OSD18"/>
      <c r="OSE18"/>
      <c r="OSF18"/>
      <c r="OSG18"/>
      <c r="OSH18"/>
      <c r="OSI18"/>
      <c r="OSJ18"/>
      <c r="OSK18"/>
      <c r="OSL18"/>
      <c r="OSM18"/>
      <c r="OSN18"/>
      <c r="OSO18"/>
      <c r="OSP18"/>
      <c r="OSQ18"/>
      <c r="OSR18"/>
      <c r="OSS18"/>
      <c r="OST18"/>
      <c r="OSU18"/>
      <c r="OSV18"/>
      <c r="OSW18"/>
      <c r="OSX18"/>
      <c r="OSY18"/>
      <c r="OSZ18"/>
      <c r="OTA18"/>
      <c r="OTB18"/>
      <c r="OTC18"/>
      <c r="OTD18"/>
      <c r="OTE18"/>
      <c r="OTF18"/>
      <c r="OTG18"/>
      <c r="OTH18"/>
      <c r="OTI18"/>
      <c r="OTJ18"/>
      <c r="OTK18"/>
      <c r="OTL18"/>
      <c r="OTM18"/>
      <c r="OTN18"/>
      <c r="OTO18"/>
      <c r="OTP18"/>
      <c r="OTQ18"/>
      <c r="OTR18"/>
      <c r="OTS18"/>
      <c r="OTT18"/>
      <c r="OTU18"/>
      <c r="OTV18"/>
      <c r="OTW18"/>
      <c r="OTX18"/>
      <c r="OTY18"/>
      <c r="OTZ18"/>
      <c r="OUA18"/>
      <c r="OUB18"/>
      <c r="OUC18"/>
      <c r="OUD18"/>
      <c r="OUE18"/>
      <c r="OUF18"/>
      <c r="OUG18"/>
      <c r="OUH18"/>
      <c r="OUI18"/>
      <c r="OUJ18"/>
      <c r="OUK18"/>
      <c r="OUL18"/>
      <c r="OUM18"/>
      <c r="OUN18"/>
      <c r="OUO18"/>
      <c r="OUP18"/>
      <c r="OUQ18"/>
      <c r="OUR18"/>
      <c r="OUS18"/>
      <c r="OUT18"/>
      <c r="OUU18"/>
      <c r="OUV18"/>
      <c r="OUW18"/>
      <c r="OUX18"/>
      <c r="OUY18"/>
      <c r="OUZ18"/>
      <c r="OVA18"/>
      <c r="OVB18"/>
      <c r="OVC18"/>
      <c r="OVD18"/>
      <c r="OVE18"/>
      <c r="OVF18"/>
      <c r="OVG18"/>
      <c r="OVH18"/>
      <c r="OVI18"/>
      <c r="OVJ18"/>
      <c r="OVK18"/>
      <c r="OVL18"/>
      <c r="OVM18"/>
      <c r="OVN18"/>
      <c r="OVO18"/>
      <c r="OVP18"/>
      <c r="OVQ18"/>
      <c r="OVR18"/>
      <c r="OVS18"/>
      <c r="OVT18"/>
      <c r="OVU18"/>
      <c r="OVV18"/>
      <c r="OVW18"/>
      <c r="OVX18"/>
      <c r="OVY18"/>
      <c r="OVZ18"/>
      <c r="OWA18"/>
      <c r="OWB18"/>
      <c r="OWC18"/>
      <c r="OWD18"/>
      <c r="OWE18"/>
      <c r="OWF18"/>
      <c r="OWG18"/>
      <c r="OWH18"/>
      <c r="OWI18"/>
      <c r="OWJ18"/>
      <c r="OWK18"/>
      <c r="OWL18"/>
      <c r="OWM18"/>
      <c r="OWN18"/>
      <c r="OWO18"/>
      <c r="OWP18"/>
      <c r="OWQ18"/>
      <c r="OWR18"/>
      <c r="OWS18"/>
      <c r="OWT18"/>
      <c r="OWU18"/>
      <c r="OWV18"/>
      <c r="OWW18"/>
      <c r="OWX18"/>
      <c r="OWY18"/>
      <c r="OWZ18"/>
      <c r="OXA18"/>
      <c r="OXB18"/>
      <c r="OXC18"/>
      <c r="OXD18"/>
      <c r="OXE18"/>
      <c r="OXF18"/>
      <c r="OXG18"/>
      <c r="OXH18"/>
      <c r="OXI18"/>
      <c r="OXJ18"/>
      <c r="OXK18"/>
      <c r="OXL18"/>
      <c r="OXM18"/>
      <c r="OXN18"/>
      <c r="OXO18"/>
      <c r="OXP18"/>
      <c r="OXQ18"/>
      <c r="OXR18"/>
      <c r="OXS18"/>
      <c r="OXT18"/>
      <c r="OXU18"/>
      <c r="OXV18"/>
      <c r="OXW18"/>
      <c r="OXX18"/>
      <c r="OXY18"/>
      <c r="OXZ18"/>
      <c r="OYA18"/>
      <c r="OYB18"/>
      <c r="OYC18"/>
      <c r="OYD18"/>
      <c r="OYE18"/>
      <c r="OYF18"/>
      <c r="OYG18"/>
      <c r="OYH18"/>
      <c r="OYI18"/>
      <c r="OYJ18"/>
      <c r="OYK18"/>
      <c r="OYL18"/>
      <c r="OYM18"/>
      <c r="OYN18"/>
      <c r="OYO18"/>
      <c r="OYP18"/>
      <c r="OYQ18"/>
      <c r="OYR18"/>
      <c r="OYS18"/>
      <c r="OYT18"/>
      <c r="OYU18"/>
      <c r="OYV18"/>
      <c r="OYW18"/>
      <c r="OYX18"/>
      <c r="OYY18"/>
      <c r="OYZ18"/>
      <c r="OZA18"/>
      <c r="OZB18"/>
      <c r="OZC18"/>
      <c r="OZD18"/>
      <c r="OZE18"/>
      <c r="OZF18"/>
      <c r="OZG18"/>
      <c r="OZH18"/>
      <c r="OZI18"/>
      <c r="OZJ18"/>
      <c r="OZK18"/>
      <c r="OZL18"/>
      <c r="OZM18"/>
      <c r="OZN18"/>
      <c r="OZO18"/>
      <c r="OZP18"/>
      <c r="OZQ18"/>
      <c r="OZR18"/>
      <c r="OZS18"/>
      <c r="OZT18"/>
      <c r="OZU18"/>
      <c r="OZV18"/>
      <c r="OZW18"/>
      <c r="OZX18"/>
      <c r="OZY18"/>
      <c r="OZZ18"/>
      <c r="PAA18"/>
      <c r="PAB18"/>
      <c r="PAC18"/>
      <c r="PAD18"/>
      <c r="PAE18"/>
      <c r="PAF18"/>
      <c r="PAG18"/>
      <c r="PAH18"/>
      <c r="PAI18"/>
      <c r="PAJ18"/>
      <c r="PAK18"/>
      <c r="PAL18"/>
      <c r="PAM18"/>
      <c r="PAN18"/>
      <c r="PAO18"/>
      <c r="PAP18"/>
      <c r="PAQ18"/>
      <c r="PAR18"/>
      <c r="PAS18"/>
      <c r="PAT18"/>
      <c r="PAU18"/>
      <c r="PAV18"/>
      <c r="PAW18"/>
      <c r="PAX18"/>
      <c r="PAY18"/>
      <c r="PAZ18"/>
      <c r="PBA18"/>
      <c r="PBB18"/>
      <c r="PBC18"/>
      <c r="PBD18"/>
      <c r="PBE18"/>
      <c r="PBF18"/>
      <c r="PBG18"/>
      <c r="PBH18"/>
      <c r="PBI18"/>
      <c r="PBJ18"/>
      <c r="PBK18"/>
      <c r="PBL18"/>
      <c r="PBM18"/>
      <c r="PBN18"/>
      <c r="PBO18"/>
      <c r="PBP18"/>
      <c r="PBQ18"/>
      <c r="PBR18"/>
      <c r="PBS18"/>
      <c r="PBT18"/>
      <c r="PBU18"/>
      <c r="PBV18"/>
      <c r="PBW18"/>
      <c r="PBX18"/>
      <c r="PBY18"/>
      <c r="PBZ18"/>
      <c r="PCA18"/>
      <c r="PCB18"/>
      <c r="PCC18"/>
      <c r="PCD18"/>
      <c r="PCE18"/>
      <c r="PCF18"/>
      <c r="PCG18"/>
      <c r="PCH18"/>
      <c r="PCI18"/>
      <c r="PCJ18"/>
      <c r="PCK18"/>
      <c r="PCL18"/>
      <c r="PCM18"/>
      <c r="PCN18"/>
      <c r="PCO18"/>
      <c r="PCP18"/>
      <c r="PCQ18"/>
      <c r="PCR18"/>
      <c r="PCS18"/>
      <c r="PCT18"/>
      <c r="PCU18"/>
      <c r="PCV18"/>
      <c r="PCW18"/>
      <c r="PCX18"/>
      <c r="PCY18"/>
      <c r="PCZ18"/>
      <c r="PDA18"/>
      <c r="PDB18"/>
      <c r="PDC18"/>
      <c r="PDD18"/>
      <c r="PDE18"/>
      <c r="PDF18"/>
      <c r="PDG18"/>
      <c r="PDH18"/>
      <c r="PDI18"/>
      <c r="PDJ18"/>
      <c r="PDK18"/>
      <c r="PDL18"/>
      <c r="PDM18"/>
      <c r="PDN18"/>
      <c r="PDO18"/>
      <c r="PDP18"/>
      <c r="PDQ18"/>
      <c r="PDR18"/>
      <c r="PDS18"/>
      <c r="PDT18"/>
      <c r="PDU18"/>
      <c r="PDV18"/>
      <c r="PDW18"/>
      <c r="PDX18"/>
      <c r="PDY18"/>
      <c r="PDZ18"/>
      <c r="PEA18"/>
      <c r="PEB18"/>
      <c r="PEC18"/>
      <c r="PED18"/>
      <c r="PEE18"/>
      <c r="PEF18"/>
      <c r="PEG18"/>
      <c r="PEH18"/>
      <c r="PEI18"/>
      <c r="PEJ18"/>
      <c r="PEK18"/>
      <c r="PEL18"/>
      <c r="PEM18"/>
      <c r="PEN18"/>
      <c r="PEO18"/>
      <c r="PEP18"/>
      <c r="PEQ18"/>
      <c r="PER18"/>
      <c r="PES18"/>
      <c r="PET18"/>
      <c r="PEU18"/>
      <c r="PEV18"/>
      <c r="PEW18"/>
      <c r="PEX18"/>
      <c r="PEY18"/>
      <c r="PEZ18"/>
      <c r="PFA18"/>
      <c r="PFB18"/>
      <c r="PFC18"/>
      <c r="PFD18"/>
      <c r="PFE18"/>
      <c r="PFF18"/>
      <c r="PFG18"/>
      <c r="PFH18"/>
      <c r="PFI18"/>
      <c r="PFJ18"/>
      <c r="PFK18"/>
      <c r="PFL18"/>
      <c r="PFM18"/>
      <c r="PFN18"/>
      <c r="PFO18"/>
      <c r="PFP18"/>
      <c r="PFQ18"/>
      <c r="PFR18"/>
      <c r="PFS18"/>
      <c r="PFT18"/>
      <c r="PFU18"/>
      <c r="PFV18"/>
      <c r="PFW18"/>
      <c r="PFX18"/>
      <c r="PFY18"/>
      <c r="PFZ18"/>
      <c r="PGA18"/>
      <c r="PGB18"/>
      <c r="PGC18"/>
      <c r="PGD18"/>
      <c r="PGE18"/>
      <c r="PGF18"/>
      <c r="PGG18"/>
      <c r="PGH18"/>
      <c r="PGI18"/>
      <c r="PGJ18"/>
      <c r="PGK18"/>
      <c r="PGL18"/>
      <c r="PGM18"/>
      <c r="PGN18"/>
      <c r="PGO18"/>
      <c r="PGP18"/>
      <c r="PGQ18"/>
      <c r="PGR18"/>
      <c r="PGS18"/>
      <c r="PGT18"/>
      <c r="PGU18"/>
      <c r="PGV18"/>
      <c r="PGW18"/>
      <c r="PGX18"/>
      <c r="PGY18"/>
      <c r="PGZ18"/>
      <c r="PHA18"/>
      <c r="PHB18"/>
      <c r="PHC18"/>
      <c r="PHD18"/>
      <c r="PHE18"/>
      <c r="PHF18"/>
      <c r="PHG18"/>
      <c r="PHH18"/>
      <c r="PHI18"/>
      <c r="PHJ18"/>
      <c r="PHK18"/>
      <c r="PHL18"/>
      <c r="PHM18"/>
      <c r="PHN18"/>
      <c r="PHO18"/>
      <c r="PHP18"/>
      <c r="PHQ18"/>
      <c r="PHR18"/>
      <c r="PHS18"/>
      <c r="PHT18"/>
      <c r="PHU18"/>
      <c r="PHV18"/>
      <c r="PHW18"/>
      <c r="PHX18"/>
      <c r="PHY18"/>
      <c r="PHZ18"/>
      <c r="PIA18"/>
      <c r="PIB18"/>
      <c r="PIC18"/>
      <c r="PID18"/>
      <c r="PIE18"/>
      <c r="PIF18"/>
      <c r="PIG18"/>
      <c r="PIH18"/>
      <c r="PII18"/>
      <c r="PIJ18"/>
      <c r="PIK18"/>
      <c r="PIL18"/>
      <c r="PIM18"/>
      <c r="PIN18"/>
      <c r="PIO18"/>
      <c r="PIP18"/>
      <c r="PIQ18"/>
      <c r="PIR18"/>
      <c r="PIS18"/>
      <c r="PIT18"/>
      <c r="PIU18"/>
      <c r="PIV18"/>
      <c r="PIW18"/>
      <c r="PIX18"/>
      <c r="PIY18"/>
      <c r="PIZ18"/>
      <c r="PJA18"/>
      <c r="PJB18"/>
      <c r="PJC18"/>
      <c r="PJD18"/>
      <c r="PJE18"/>
      <c r="PJF18"/>
      <c r="PJG18"/>
      <c r="PJH18"/>
      <c r="PJI18"/>
      <c r="PJJ18"/>
      <c r="PJK18"/>
      <c r="PJL18"/>
      <c r="PJM18"/>
      <c r="PJN18"/>
      <c r="PJO18"/>
      <c r="PJP18"/>
      <c r="PJQ18"/>
      <c r="PJR18"/>
      <c r="PJS18"/>
      <c r="PJT18"/>
      <c r="PJU18"/>
      <c r="PJV18"/>
      <c r="PJW18"/>
      <c r="PJX18"/>
      <c r="PJY18"/>
      <c r="PJZ18"/>
      <c r="PKA18"/>
      <c r="PKB18"/>
      <c r="PKC18"/>
      <c r="PKD18"/>
      <c r="PKE18"/>
      <c r="PKF18"/>
      <c r="PKG18"/>
      <c r="PKH18"/>
      <c r="PKI18"/>
      <c r="PKJ18"/>
      <c r="PKK18"/>
      <c r="PKL18"/>
      <c r="PKM18"/>
      <c r="PKN18"/>
      <c r="PKO18"/>
      <c r="PKP18"/>
      <c r="PKQ18"/>
      <c r="PKR18"/>
      <c r="PKS18"/>
      <c r="PKT18"/>
      <c r="PKU18"/>
      <c r="PKV18"/>
      <c r="PKW18"/>
      <c r="PKX18"/>
      <c r="PKY18"/>
      <c r="PKZ18"/>
      <c r="PLA18"/>
      <c r="PLB18"/>
      <c r="PLC18"/>
      <c r="PLD18"/>
      <c r="PLE18"/>
      <c r="PLF18"/>
      <c r="PLG18"/>
      <c r="PLH18"/>
      <c r="PLI18"/>
      <c r="PLJ18"/>
      <c r="PLK18"/>
      <c r="PLL18"/>
      <c r="PLM18"/>
      <c r="PLN18"/>
      <c r="PLO18"/>
      <c r="PLP18"/>
      <c r="PLQ18"/>
      <c r="PLR18"/>
      <c r="PLS18"/>
      <c r="PLT18"/>
      <c r="PLU18"/>
      <c r="PLV18"/>
      <c r="PLW18"/>
      <c r="PLX18"/>
      <c r="PLY18"/>
      <c r="PLZ18"/>
      <c r="PMA18"/>
      <c r="PMB18"/>
      <c r="PMC18"/>
      <c r="PMD18"/>
      <c r="PME18"/>
      <c r="PMF18"/>
      <c r="PMG18"/>
      <c r="PMH18"/>
      <c r="PMI18"/>
      <c r="PMJ18"/>
      <c r="PMK18"/>
      <c r="PML18"/>
      <c r="PMM18"/>
      <c r="PMN18"/>
      <c r="PMO18"/>
      <c r="PMP18"/>
      <c r="PMQ18"/>
      <c r="PMR18"/>
      <c r="PMS18"/>
      <c r="PMT18"/>
      <c r="PMU18"/>
      <c r="PMV18"/>
      <c r="PMW18"/>
      <c r="PMX18"/>
      <c r="PMY18"/>
      <c r="PMZ18"/>
      <c r="PNA18"/>
      <c r="PNB18"/>
      <c r="PNC18"/>
      <c r="PND18"/>
      <c r="PNE18"/>
      <c r="PNF18"/>
      <c r="PNG18"/>
      <c r="PNH18"/>
      <c r="PNI18"/>
      <c r="PNJ18"/>
      <c r="PNK18"/>
      <c r="PNL18"/>
      <c r="PNM18"/>
      <c r="PNN18"/>
      <c r="PNO18"/>
      <c r="PNP18"/>
      <c r="PNQ18"/>
      <c r="PNR18"/>
      <c r="PNS18"/>
      <c r="PNT18"/>
      <c r="PNU18"/>
      <c r="PNV18"/>
      <c r="PNW18"/>
      <c r="PNX18"/>
      <c r="PNY18"/>
      <c r="PNZ18"/>
      <c r="POA18"/>
      <c r="POB18"/>
      <c r="POC18"/>
      <c r="POD18"/>
      <c r="POE18"/>
      <c r="POF18"/>
      <c r="POG18"/>
      <c r="POH18"/>
      <c r="POI18"/>
      <c r="POJ18"/>
      <c r="POK18"/>
      <c r="POL18"/>
      <c r="POM18"/>
      <c r="PON18"/>
      <c r="POO18"/>
      <c r="POP18"/>
      <c r="POQ18"/>
      <c r="POR18"/>
      <c r="POS18"/>
      <c r="POT18"/>
      <c r="POU18"/>
      <c r="POV18"/>
      <c r="POW18"/>
      <c r="POX18"/>
      <c r="POY18"/>
      <c r="POZ18"/>
      <c r="PPA18"/>
      <c r="PPB18"/>
      <c r="PPC18"/>
      <c r="PPD18"/>
      <c r="PPE18"/>
      <c r="PPF18"/>
      <c r="PPG18"/>
      <c r="PPH18"/>
      <c r="PPI18"/>
      <c r="PPJ18"/>
      <c r="PPK18"/>
      <c r="PPL18"/>
      <c r="PPM18"/>
      <c r="PPN18"/>
      <c r="PPO18"/>
      <c r="PPP18"/>
      <c r="PPQ18"/>
      <c r="PPR18"/>
      <c r="PPS18"/>
      <c r="PPT18"/>
      <c r="PPU18"/>
      <c r="PPV18"/>
      <c r="PPW18"/>
      <c r="PPX18"/>
      <c r="PPY18"/>
      <c r="PPZ18"/>
      <c r="PQA18"/>
      <c r="PQB18"/>
      <c r="PQC18"/>
      <c r="PQD18"/>
      <c r="PQE18"/>
      <c r="PQF18"/>
      <c r="PQG18"/>
      <c r="PQH18"/>
      <c r="PQI18"/>
      <c r="PQJ18"/>
      <c r="PQK18"/>
      <c r="PQL18"/>
      <c r="PQM18"/>
      <c r="PQN18"/>
      <c r="PQO18"/>
      <c r="PQP18"/>
      <c r="PQQ18"/>
      <c r="PQR18"/>
      <c r="PQS18"/>
      <c r="PQT18"/>
      <c r="PQU18"/>
      <c r="PQV18"/>
      <c r="PQW18"/>
      <c r="PQX18"/>
      <c r="PQY18"/>
      <c r="PQZ18"/>
      <c r="PRA18"/>
      <c r="PRB18"/>
      <c r="PRC18"/>
      <c r="PRD18"/>
      <c r="PRE18"/>
      <c r="PRF18"/>
      <c r="PRG18"/>
      <c r="PRH18"/>
      <c r="PRI18"/>
      <c r="PRJ18"/>
      <c r="PRK18"/>
      <c r="PRL18"/>
      <c r="PRM18"/>
      <c r="PRN18"/>
      <c r="PRO18"/>
      <c r="PRP18"/>
      <c r="PRQ18"/>
      <c r="PRR18"/>
      <c r="PRS18"/>
      <c r="PRT18"/>
      <c r="PRU18"/>
      <c r="PRV18"/>
      <c r="PRW18"/>
      <c r="PRX18"/>
      <c r="PRY18"/>
      <c r="PRZ18"/>
      <c r="PSA18"/>
      <c r="PSB18"/>
      <c r="PSC18"/>
      <c r="PSD18"/>
      <c r="PSE18"/>
      <c r="PSF18"/>
      <c r="PSG18"/>
      <c r="PSH18"/>
      <c r="PSI18"/>
      <c r="PSJ18"/>
      <c r="PSK18"/>
      <c r="PSL18"/>
      <c r="PSM18"/>
      <c r="PSN18"/>
      <c r="PSO18"/>
      <c r="PSP18"/>
      <c r="PSQ18"/>
      <c r="PSR18"/>
      <c r="PSS18"/>
      <c r="PST18"/>
      <c r="PSU18"/>
      <c r="PSV18"/>
      <c r="PSW18"/>
      <c r="PSX18"/>
      <c r="PSY18"/>
      <c r="PSZ18"/>
      <c r="PTA18"/>
      <c r="PTB18"/>
      <c r="PTC18"/>
      <c r="PTD18"/>
      <c r="PTE18"/>
      <c r="PTF18"/>
      <c r="PTG18"/>
      <c r="PTH18"/>
      <c r="PTI18"/>
      <c r="PTJ18"/>
      <c r="PTK18"/>
      <c r="PTL18"/>
      <c r="PTM18"/>
      <c r="PTN18"/>
      <c r="PTO18"/>
      <c r="PTP18"/>
      <c r="PTQ18"/>
      <c r="PTR18"/>
      <c r="PTS18"/>
      <c r="PTT18"/>
      <c r="PTU18"/>
      <c r="PTV18"/>
      <c r="PTW18"/>
      <c r="PTX18"/>
      <c r="PTY18"/>
      <c r="PTZ18"/>
      <c r="PUA18"/>
      <c r="PUB18"/>
      <c r="PUC18"/>
      <c r="PUD18"/>
      <c r="PUE18"/>
      <c r="PUF18"/>
      <c r="PUG18"/>
      <c r="PUH18"/>
      <c r="PUI18"/>
      <c r="PUJ18"/>
      <c r="PUK18"/>
      <c r="PUL18"/>
      <c r="PUM18"/>
      <c r="PUN18"/>
      <c r="PUO18"/>
      <c r="PUP18"/>
      <c r="PUQ18"/>
      <c r="PUR18"/>
      <c r="PUS18"/>
      <c r="PUT18"/>
      <c r="PUU18"/>
      <c r="PUV18"/>
      <c r="PUW18"/>
      <c r="PUX18"/>
      <c r="PUY18"/>
      <c r="PUZ18"/>
      <c r="PVA18"/>
      <c r="PVB18"/>
      <c r="PVC18"/>
      <c r="PVD18"/>
      <c r="PVE18"/>
      <c r="PVF18"/>
      <c r="PVG18"/>
      <c r="PVH18"/>
      <c r="PVI18"/>
      <c r="PVJ18"/>
      <c r="PVK18"/>
      <c r="PVL18"/>
      <c r="PVM18"/>
      <c r="PVN18"/>
      <c r="PVO18"/>
      <c r="PVP18"/>
      <c r="PVQ18"/>
      <c r="PVR18"/>
      <c r="PVS18"/>
      <c r="PVT18"/>
      <c r="PVU18"/>
      <c r="PVV18"/>
      <c r="PVW18"/>
      <c r="PVX18"/>
      <c r="PVY18"/>
      <c r="PVZ18"/>
      <c r="PWA18"/>
      <c r="PWB18"/>
      <c r="PWC18"/>
      <c r="PWD18"/>
      <c r="PWE18"/>
      <c r="PWF18"/>
      <c r="PWG18"/>
      <c r="PWH18"/>
      <c r="PWI18"/>
      <c r="PWJ18"/>
      <c r="PWK18"/>
      <c r="PWL18"/>
      <c r="PWM18"/>
      <c r="PWN18"/>
      <c r="PWO18"/>
      <c r="PWP18"/>
      <c r="PWQ18"/>
      <c r="PWR18"/>
      <c r="PWS18"/>
      <c r="PWT18"/>
      <c r="PWU18"/>
      <c r="PWV18"/>
      <c r="PWW18"/>
      <c r="PWX18"/>
      <c r="PWY18"/>
      <c r="PWZ18"/>
      <c r="PXA18"/>
      <c r="PXB18"/>
      <c r="PXC18"/>
      <c r="PXD18"/>
      <c r="PXE18"/>
      <c r="PXF18"/>
      <c r="PXG18"/>
      <c r="PXH18"/>
      <c r="PXI18"/>
      <c r="PXJ18"/>
      <c r="PXK18"/>
      <c r="PXL18"/>
      <c r="PXM18"/>
      <c r="PXN18"/>
      <c r="PXO18"/>
      <c r="PXP18"/>
      <c r="PXQ18"/>
      <c r="PXR18"/>
      <c r="PXS18"/>
      <c r="PXT18"/>
      <c r="PXU18"/>
      <c r="PXV18"/>
      <c r="PXW18"/>
      <c r="PXX18"/>
      <c r="PXY18"/>
      <c r="PXZ18"/>
      <c r="PYA18"/>
      <c r="PYB18"/>
      <c r="PYC18"/>
      <c r="PYD18"/>
      <c r="PYE18"/>
      <c r="PYF18"/>
      <c r="PYG18"/>
      <c r="PYH18"/>
      <c r="PYI18"/>
      <c r="PYJ18"/>
      <c r="PYK18"/>
      <c r="PYL18"/>
      <c r="PYM18"/>
      <c r="PYN18"/>
      <c r="PYO18"/>
      <c r="PYP18"/>
      <c r="PYQ18"/>
      <c r="PYR18"/>
      <c r="PYS18"/>
      <c r="PYT18"/>
      <c r="PYU18"/>
      <c r="PYV18"/>
      <c r="PYW18"/>
      <c r="PYX18"/>
      <c r="PYY18"/>
      <c r="PYZ18"/>
      <c r="PZA18"/>
      <c r="PZB18"/>
      <c r="PZC18"/>
      <c r="PZD18"/>
      <c r="PZE18"/>
      <c r="PZF18"/>
      <c r="PZG18"/>
      <c r="PZH18"/>
      <c r="PZI18"/>
      <c r="PZJ18"/>
      <c r="PZK18"/>
      <c r="PZL18"/>
      <c r="PZM18"/>
      <c r="PZN18"/>
      <c r="PZO18"/>
      <c r="PZP18"/>
      <c r="PZQ18"/>
      <c r="PZR18"/>
      <c r="PZS18"/>
      <c r="PZT18"/>
      <c r="PZU18"/>
      <c r="PZV18"/>
      <c r="PZW18"/>
      <c r="PZX18"/>
      <c r="PZY18"/>
      <c r="PZZ18"/>
      <c r="QAA18"/>
      <c r="QAB18"/>
      <c r="QAC18"/>
      <c r="QAD18"/>
      <c r="QAE18"/>
      <c r="QAF18"/>
      <c r="QAG18"/>
      <c r="QAH18"/>
      <c r="QAI18"/>
      <c r="QAJ18"/>
      <c r="QAK18"/>
      <c r="QAL18"/>
      <c r="QAM18"/>
      <c r="QAN18"/>
      <c r="QAO18"/>
      <c r="QAP18"/>
      <c r="QAQ18"/>
      <c r="QAR18"/>
      <c r="QAS18"/>
      <c r="QAT18"/>
      <c r="QAU18"/>
      <c r="QAV18"/>
      <c r="QAW18"/>
      <c r="QAX18"/>
      <c r="QAY18"/>
      <c r="QAZ18"/>
      <c r="QBA18"/>
      <c r="QBB18"/>
      <c r="QBC18"/>
      <c r="QBD18"/>
      <c r="QBE18"/>
      <c r="QBF18"/>
      <c r="QBG18"/>
      <c r="QBH18"/>
      <c r="QBI18"/>
      <c r="QBJ18"/>
      <c r="QBK18"/>
      <c r="QBL18"/>
      <c r="QBM18"/>
      <c r="QBN18"/>
      <c r="QBO18"/>
      <c r="QBP18"/>
      <c r="QBQ18"/>
      <c r="QBR18"/>
      <c r="QBS18"/>
      <c r="QBT18"/>
      <c r="QBU18"/>
      <c r="QBV18"/>
      <c r="QBW18"/>
      <c r="QBX18"/>
      <c r="QBY18"/>
      <c r="QBZ18"/>
      <c r="QCA18"/>
      <c r="QCB18"/>
      <c r="QCC18"/>
      <c r="QCD18"/>
      <c r="QCE18"/>
      <c r="QCF18"/>
      <c r="QCG18"/>
      <c r="QCH18"/>
      <c r="QCI18"/>
      <c r="QCJ18"/>
      <c r="QCK18"/>
      <c r="QCL18"/>
      <c r="QCM18"/>
      <c r="QCN18"/>
      <c r="QCO18"/>
      <c r="QCP18"/>
      <c r="QCQ18"/>
      <c r="QCR18"/>
      <c r="QCS18"/>
      <c r="QCT18"/>
      <c r="QCU18"/>
      <c r="QCV18"/>
      <c r="QCW18"/>
      <c r="QCX18"/>
      <c r="QCY18"/>
      <c r="QCZ18"/>
      <c r="QDA18"/>
      <c r="QDB18"/>
      <c r="QDC18"/>
      <c r="QDD18"/>
      <c r="QDE18"/>
      <c r="QDF18"/>
      <c r="QDG18"/>
      <c r="QDH18"/>
      <c r="QDI18"/>
      <c r="QDJ18"/>
      <c r="QDK18"/>
      <c r="QDL18"/>
      <c r="QDM18"/>
      <c r="QDN18"/>
      <c r="QDO18"/>
      <c r="QDP18"/>
      <c r="QDQ18"/>
      <c r="QDR18"/>
      <c r="QDS18"/>
      <c r="QDT18"/>
      <c r="QDU18"/>
      <c r="QDV18"/>
      <c r="QDW18"/>
      <c r="QDX18"/>
      <c r="QDY18"/>
      <c r="QDZ18"/>
      <c r="QEA18"/>
      <c r="QEB18"/>
      <c r="QEC18"/>
      <c r="QED18"/>
      <c r="QEE18"/>
      <c r="QEF18"/>
      <c r="QEG18"/>
      <c r="QEH18"/>
      <c r="QEI18"/>
      <c r="QEJ18"/>
      <c r="QEK18"/>
      <c r="QEL18"/>
      <c r="QEM18"/>
      <c r="QEN18"/>
      <c r="QEO18"/>
      <c r="QEP18"/>
      <c r="QEQ18"/>
      <c r="QER18"/>
      <c r="QES18"/>
      <c r="QET18"/>
      <c r="QEU18"/>
      <c r="QEV18"/>
      <c r="QEW18"/>
      <c r="QEX18"/>
      <c r="QEY18"/>
      <c r="QEZ18"/>
      <c r="QFA18"/>
      <c r="QFB18"/>
      <c r="QFC18"/>
      <c r="QFD18"/>
      <c r="QFE18"/>
      <c r="QFF18"/>
      <c r="QFG18"/>
      <c r="QFH18"/>
      <c r="QFI18"/>
      <c r="QFJ18"/>
      <c r="QFK18"/>
      <c r="QFL18"/>
      <c r="QFM18"/>
      <c r="QFN18"/>
      <c r="QFO18"/>
      <c r="QFP18"/>
      <c r="QFQ18"/>
      <c r="QFR18"/>
      <c r="QFS18"/>
      <c r="QFT18"/>
      <c r="QFU18"/>
      <c r="QFV18"/>
      <c r="QFW18"/>
      <c r="QFX18"/>
      <c r="QFY18"/>
      <c r="QFZ18"/>
      <c r="QGA18"/>
      <c r="QGB18"/>
      <c r="QGC18"/>
      <c r="QGD18"/>
      <c r="QGE18"/>
      <c r="QGF18"/>
      <c r="QGG18"/>
      <c r="QGH18"/>
      <c r="QGI18"/>
      <c r="QGJ18"/>
      <c r="QGK18"/>
      <c r="QGL18"/>
      <c r="QGM18"/>
      <c r="QGN18"/>
      <c r="QGO18"/>
      <c r="QGP18"/>
      <c r="QGQ18"/>
      <c r="QGR18"/>
      <c r="QGS18"/>
      <c r="QGT18"/>
      <c r="QGU18"/>
      <c r="QGV18"/>
      <c r="QGW18"/>
      <c r="QGX18"/>
      <c r="QGY18"/>
      <c r="QGZ18"/>
      <c r="QHA18"/>
      <c r="QHB18"/>
      <c r="QHC18"/>
      <c r="QHD18"/>
      <c r="QHE18"/>
      <c r="QHF18"/>
      <c r="QHG18"/>
      <c r="QHH18"/>
      <c r="QHI18"/>
      <c r="QHJ18"/>
      <c r="QHK18"/>
      <c r="QHL18"/>
      <c r="QHM18"/>
      <c r="QHN18"/>
      <c r="QHO18"/>
      <c r="QHP18"/>
      <c r="QHQ18"/>
      <c r="QHR18"/>
      <c r="QHS18"/>
      <c r="QHT18"/>
      <c r="QHU18"/>
      <c r="QHV18"/>
      <c r="QHW18"/>
      <c r="QHX18"/>
      <c r="QHY18"/>
      <c r="QHZ18"/>
      <c r="QIA18"/>
      <c r="QIB18"/>
      <c r="QIC18"/>
      <c r="QID18"/>
      <c r="QIE18"/>
      <c r="QIF18"/>
      <c r="QIG18"/>
      <c r="QIH18"/>
      <c r="QII18"/>
      <c r="QIJ18"/>
      <c r="QIK18"/>
      <c r="QIL18"/>
      <c r="QIM18"/>
      <c r="QIN18"/>
      <c r="QIO18"/>
      <c r="QIP18"/>
      <c r="QIQ18"/>
      <c r="QIR18"/>
      <c r="QIS18"/>
      <c r="QIT18"/>
      <c r="QIU18"/>
      <c r="QIV18"/>
      <c r="QIW18"/>
      <c r="QIX18"/>
      <c r="QIY18"/>
      <c r="QIZ18"/>
      <c r="QJA18"/>
      <c r="QJB18"/>
      <c r="QJC18"/>
      <c r="QJD18"/>
      <c r="QJE18"/>
      <c r="QJF18"/>
      <c r="QJG18"/>
      <c r="QJH18"/>
      <c r="QJI18"/>
      <c r="QJJ18"/>
      <c r="QJK18"/>
      <c r="QJL18"/>
      <c r="QJM18"/>
      <c r="QJN18"/>
      <c r="QJO18"/>
      <c r="QJP18"/>
      <c r="QJQ18"/>
      <c r="QJR18"/>
      <c r="QJS18"/>
      <c r="QJT18"/>
      <c r="QJU18"/>
      <c r="QJV18"/>
      <c r="QJW18"/>
      <c r="QJX18"/>
      <c r="QJY18"/>
      <c r="QJZ18"/>
      <c r="QKA18"/>
      <c r="QKB18"/>
      <c r="QKC18"/>
      <c r="QKD18"/>
      <c r="QKE18"/>
      <c r="QKF18"/>
      <c r="QKG18"/>
      <c r="QKH18"/>
      <c r="QKI18"/>
      <c r="QKJ18"/>
      <c r="QKK18"/>
      <c r="QKL18"/>
      <c r="QKM18"/>
      <c r="QKN18"/>
      <c r="QKO18"/>
      <c r="QKP18"/>
      <c r="QKQ18"/>
      <c r="QKR18"/>
      <c r="QKS18"/>
      <c r="QKT18"/>
      <c r="QKU18"/>
      <c r="QKV18"/>
      <c r="QKW18"/>
      <c r="QKX18"/>
      <c r="QKY18"/>
      <c r="QKZ18"/>
      <c r="QLA18"/>
      <c r="QLB18"/>
      <c r="QLC18"/>
      <c r="QLD18"/>
      <c r="QLE18"/>
      <c r="QLF18"/>
      <c r="QLG18"/>
      <c r="QLH18"/>
      <c r="QLI18"/>
      <c r="QLJ18"/>
      <c r="QLK18"/>
      <c r="QLL18"/>
      <c r="QLM18"/>
      <c r="QLN18"/>
      <c r="QLO18"/>
      <c r="QLP18"/>
      <c r="QLQ18"/>
      <c r="QLR18"/>
      <c r="QLS18"/>
      <c r="QLT18"/>
      <c r="QLU18"/>
      <c r="QLV18"/>
      <c r="QLW18"/>
      <c r="QLX18"/>
      <c r="QLY18"/>
      <c r="QLZ18"/>
      <c r="QMA18"/>
      <c r="QMB18"/>
      <c r="QMC18"/>
      <c r="QMD18"/>
      <c r="QME18"/>
      <c r="QMF18"/>
      <c r="QMG18"/>
      <c r="QMH18"/>
      <c r="QMI18"/>
      <c r="QMJ18"/>
      <c r="QMK18"/>
      <c r="QML18"/>
      <c r="QMM18"/>
      <c r="QMN18"/>
      <c r="QMO18"/>
      <c r="QMP18"/>
      <c r="QMQ18"/>
      <c r="QMR18"/>
      <c r="QMS18"/>
      <c r="QMT18"/>
      <c r="QMU18"/>
      <c r="QMV18"/>
      <c r="QMW18"/>
      <c r="QMX18"/>
      <c r="QMY18"/>
      <c r="QMZ18"/>
      <c r="QNA18"/>
      <c r="QNB18"/>
      <c r="QNC18"/>
      <c r="QND18"/>
      <c r="QNE18"/>
      <c r="QNF18"/>
      <c r="QNG18"/>
      <c r="QNH18"/>
      <c r="QNI18"/>
      <c r="QNJ18"/>
      <c r="QNK18"/>
      <c r="QNL18"/>
      <c r="QNM18"/>
      <c r="QNN18"/>
      <c r="QNO18"/>
      <c r="QNP18"/>
      <c r="QNQ18"/>
      <c r="QNR18"/>
      <c r="QNS18"/>
      <c r="QNT18"/>
      <c r="QNU18"/>
      <c r="QNV18"/>
      <c r="QNW18"/>
      <c r="QNX18"/>
      <c r="QNY18"/>
      <c r="QNZ18"/>
      <c r="QOA18"/>
      <c r="QOB18"/>
      <c r="QOC18"/>
      <c r="QOD18"/>
      <c r="QOE18"/>
      <c r="QOF18"/>
      <c r="QOG18"/>
      <c r="QOH18"/>
      <c r="QOI18"/>
      <c r="QOJ18"/>
      <c r="QOK18"/>
      <c r="QOL18"/>
      <c r="QOM18"/>
      <c r="QON18"/>
      <c r="QOO18"/>
      <c r="QOP18"/>
      <c r="QOQ18"/>
      <c r="QOR18"/>
      <c r="QOS18"/>
      <c r="QOT18"/>
      <c r="QOU18"/>
      <c r="QOV18"/>
      <c r="QOW18"/>
      <c r="QOX18"/>
      <c r="QOY18"/>
      <c r="QOZ18"/>
      <c r="QPA18"/>
      <c r="QPB18"/>
      <c r="QPC18"/>
      <c r="QPD18"/>
      <c r="QPE18"/>
      <c r="QPF18"/>
      <c r="QPG18"/>
      <c r="QPH18"/>
      <c r="QPI18"/>
      <c r="QPJ18"/>
      <c r="QPK18"/>
      <c r="QPL18"/>
      <c r="QPM18"/>
      <c r="QPN18"/>
      <c r="QPO18"/>
      <c r="QPP18"/>
      <c r="QPQ18"/>
      <c r="QPR18"/>
      <c r="QPS18"/>
      <c r="QPT18"/>
      <c r="QPU18"/>
      <c r="QPV18"/>
      <c r="QPW18"/>
      <c r="QPX18"/>
      <c r="QPY18"/>
      <c r="QPZ18"/>
      <c r="QQA18"/>
      <c r="QQB18"/>
      <c r="QQC18"/>
      <c r="QQD18"/>
      <c r="QQE18"/>
      <c r="QQF18"/>
      <c r="QQG18"/>
      <c r="QQH18"/>
      <c r="QQI18"/>
      <c r="QQJ18"/>
      <c r="QQK18"/>
      <c r="QQL18"/>
      <c r="QQM18"/>
      <c r="QQN18"/>
      <c r="QQO18"/>
      <c r="QQP18"/>
      <c r="QQQ18"/>
      <c r="QQR18"/>
      <c r="QQS18"/>
      <c r="QQT18"/>
      <c r="QQU18"/>
      <c r="QQV18"/>
      <c r="QQW18"/>
      <c r="QQX18"/>
      <c r="QQY18"/>
      <c r="QQZ18"/>
      <c r="QRA18"/>
      <c r="QRB18"/>
      <c r="QRC18"/>
      <c r="QRD18"/>
      <c r="QRE18"/>
      <c r="QRF18"/>
      <c r="QRG18"/>
      <c r="QRH18"/>
      <c r="QRI18"/>
      <c r="QRJ18"/>
      <c r="QRK18"/>
      <c r="QRL18"/>
      <c r="QRM18"/>
      <c r="QRN18"/>
      <c r="QRO18"/>
      <c r="QRP18"/>
      <c r="QRQ18"/>
      <c r="QRR18"/>
      <c r="QRS18"/>
      <c r="QRT18"/>
      <c r="QRU18"/>
      <c r="QRV18"/>
      <c r="QRW18"/>
      <c r="QRX18"/>
      <c r="QRY18"/>
      <c r="QRZ18"/>
      <c r="QSA18"/>
      <c r="QSB18"/>
      <c r="QSC18"/>
      <c r="QSD18"/>
      <c r="QSE18"/>
      <c r="QSF18"/>
      <c r="QSG18"/>
      <c r="QSH18"/>
      <c r="QSI18"/>
      <c r="QSJ18"/>
      <c r="QSK18"/>
      <c r="QSL18"/>
      <c r="QSM18"/>
      <c r="QSN18"/>
      <c r="QSO18"/>
      <c r="QSP18"/>
      <c r="QSQ18"/>
      <c r="QSR18"/>
      <c r="QSS18"/>
      <c r="QST18"/>
      <c r="QSU18"/>
      <c r="QSV18"/>
      <c r="QSW18"/>
      <c r="QSX18"/>
      <c r="QSY18"/>
      <c r="QSZ18"/>
      <c r="QTA18"/>
      <c r="QTB18"/>
      <c r="QTC18"/>
      <c r="QTD18"/>
      <c r="QTE18"/>
      <c r="QTF18"/>
      <c r="QTG18"/>
      <c r="QTH18"/>
      <c r="QTI18"/>
      <c r="QTJ18"/>
      <c r="QTK18"/>
      <c r="QTL18"/>
      <c r="QTM18"/>
      <c r="QTN18"/>
      <c r="QTO18"/>
      <c r="QTP18"/>
      <c r="QTQ18"/>
      <c r="QTR18"/>
      <c r="QTS18"/>
      <c r="QTT18"/>
      <c r="QTU18"/>
      <c r="QTV18"/>
      <c r="QTW18"/>
      <c r="QTX18"/>
      <c r="QTY18"/>
      <c r="QTZ18"/>
      <c r="QUA18"/>
      <c r="QUB18"/>
      <c r="QUC18"/>
      <c r="QUD18"/>
      <c r="QUE18"/>
      <c r="QUF18"/>
      <c r="QUG18"/>
      <c r="QUH18"/>
      <c r="QUI18"/>
      <c r="QUJ18"/>
      <c r="QUK18"/>
      <c r="QUL18"/>
      <c r="QUM18"/>
      <c r="QUN18"/>
      <c r="QUO18"/>
      <c r="QUP18"/>
      <c r="QUQ18"/>
      <c r="QUR18"/>
      <c r="QUS18"/>
      <c r="QUT18"/>
      <c r="QUU18"/>
      <c r="QUV18"/>
      <c r="QUW18"/>
      <c r="QUX18"/>
      <c r="QUY18"/>
      <c r="QUZ18"/>
      <c r="QVA18"/>
      <c r="QVB18"/>
      <c r="QVC18"/>
      <c r="QVD18"/>
      <c r="QVE18"/>
      <c r="QVF18"/>
      <c r="QVG18"/>
      <c r="QVH18"/>
      <c r="QVI18"/>
      <c r="QVJ18"/>
      <c r="QVK18"/>
      <c r="QVL18"/>
      <c r="QVM18"/>
      <c r="QVN18"/>
      <c r="QVO18"/>
      <c r="QVP18"/>
      <c r="QVQ18"/>
      <c r="QVR18"/>
      <c r="QVS18"/>
      <c r="QVT18"/>
      <c r="QVU18"/>
      <c r="QVV18"/>
      <c r="QVW18"/>
      <c r="QVX18"/>
      <c r="QVY18"/>
      <c r="QVZ18"/>
      <c r="QWA18"/>
      <c r="QWB18"/>
      <c r="QWC18"/>
      <c r="QWD18"/>
      <c r="QWE18"/>
      <c r="QWF18"/>
      <c r="QWG18"/>
      <c r="QWH18"/>
      <c r="QWI18"/>
      <c r="QWJ18"/>
      <c r="QWK18"/>
      <c r="QWL18"/>
      <c r="QWM18"/>
      <c r="QWN18"/>
      <c r="QWO18"/>
      <c r="QWP18"/>
      <c r="QWQ18"/>
      <c r="QWR18"/>
      <c r="QWS18"/>
      <c r="QWT18"/>
      <c r="QWU18"/>
      <c r="QWV18"/>
      <c r="QWW18"/>
      <c r="QWX18"/>
      <c r="QWY18"/>
      <c r="QWZ18"/>
      <c r="QXA18"/>
      <c r="QXB18"/>
      <c r="QXC18"/>
      <c r="QXD18"/>
      <c r="QXE18"/>
      <c r="QXF18"/>
      <c r="QXG18"/>
      <c r="QXH18"/>
      <c r="QXI18"/>
      <c r="QXJ18"/>
      <c r="QXK18"/>
      <c r="QXL18"/>
      <c r="QXM18"/>
      <c r="QXN18"/>
      <c r="QXO18"/>
      <c r="QXP18"/>
      <c r="QXQ18"/>
      <c r="QXR18"/>
      <c r="QXS18"/>
      <c r="QXT18"/>
      <c r="QXU18"/>
      <c r="QXV18"/>
      <c r="QXW18"/>
      <c r="QXX18"/>
      <c r="QXY18"/>
      <c r="QXZ18"/>
      <c r="QYA18"/>
      <c r="QYB18"/>
      <c r="QYC18"/>
      <c r="QYD18"/>
      <c r="QYE18"/>
      <c r="QYF18"/>
      <c r="QYG18"/>
      <c r="QYH18"/>
      <c r="QYI18"/>
      <c r="QYJ18"/>
      <c r="QYK18"/>
      <c r="QYL18"/>
      <c r="QYM18"/>
      <c r="QYN18"/>
      <c r="QYO18"/>
      <c r="QYP18"/>
      <c r="QYQ18"/>
      <c r="QYR18"/>
      <c r="QYS18"/>
      <c r="QYT18"/>
      <c r="QYU18"/>
      <c r="QYV18"/>
      <c r="QYW18"/>
      <c r="QYX18"/>
      <c r="QYY18"/>
      <c r="QYZ18"/>
      <c r="QZA18"/>
      <c r="QZB18"/>
      <c r="QZC18"/>
      <c r="QZD18"/>
      <c r="QZE18"/>
      <c r="QZF18"/>
      <c r="QZG18"/>
      <c r="QZH18"/>
      <c r="QZI18"/>
      <c r="QZJ18"/>
      <c r="QZK18"/>
      <c r="QZL18"/>
      <c r="QZM18"/>
      <c r="QZN18"/>
      <c r="QZO18"/>
      <c r="QZP18"/>
      <c r="QZQ18"/>
      <c r="QZR18"/>
      <c r="QZS18"/>
      <c r="QZT18"/>
      <c r="QZU18"/>
      <c r="QZV18"/>
      <c r="QZW18"/>
      <c r="QZX18"/>
      <c r="QZY18"/>
      <c r="QZZ18"/>
      <c r="RAA18"/>
      <c r="RAB18"/>
      <c r="RAC18"/>
      <c r="RAD18"/>
      <c r="RAE18"/>
      <c r="RAF18"/>
      <c r="RAG18"/>
      <c r="RAH18"/>
      <c r="RAI18"/>
      <c r="RAJ18"/>
      <c r="RAK18"/>
      <c r="RAL18"/>
      <c r="RAM18"/>
      <c r="RAN18"/>
      <c r="RAO18"/>
      <c r="RAP18"/>
      <c r="RAQ18"/>
      <c r="RAR18"/>
      <c r="RAS18"/>
      <c r="RAT18"/>
      <c r="RAU18"/>
      <c r="RAV18"/>
      <c r="RAW18"/>
      <c r="RAX18"/>
      <c r="RAY18"/>
      <c r="RAZ18"/>
      <c r="RBA18"/>
      <c r="RBB18"/>
      <c r="RBC18"/>
      <c r="RBD18"/>
      <c r="RBE18"/>
      <c r="RBF18"/>
      <c r="RBG18"/>
      <c r="RBH18"/>
      <c r="RBI18"/>
      <c r="RBJ18"/>
      <c r="RBK18"/>
      <c r="RBL18"/>
      <c r="RBM18"/>
      <c r="RBN18"/>
      <c r="RBO18"/>
      <c r="RBP18"/>
      <c r="RBQ18"/>
      <c r="RBR18"/>
      <c r="RBS18"/>
      <c r="RBT18"/>
      <c r="RBU18"/>
      <c r="RBV18"/>
      <c r="RBW18"/>
      <c r="RBX18"/>
      <c r="RBY18"/>
      <c r="RBZ18"/>
      <c r="RCA18"/>
      <c r="RCB18"/>
      <c r="RCC18"/>
      <c r="RCD18"/>
      <c r="RCE18"/>
      <c r="RCF18"/>
      <c r="RCG18"/>
      <c r="RCH18"/>
      <c r="RCI18"/>
      <c r="RCJ18"/>
      <c r="RCK18"/>
      <c r="RCL18"/>
      <c r="RCM18"/>
      <c r="RCN18"/>
      <c r="RCO18"/>
      <c r="RCP18"/>
      <c r="RCQ18"/>
      <c r="RCR18"/>
      <c r="RCS18"/>
      <c r="RCT18"/>
      <c r="RCU18"/>
      <c r="RCV18"/>
      <c r="RCW18"/>
      <c r="RCX18"/>
      <c r="RCY18"/>
      <c r="RCZ18"/>
      <c r="RDA18"/>
      <c r="RDB18"/>
      <c r="RDC18"/>
      <c r="RDD18"/>
      <c r="RDE18"/>
      <c r="RDF18"/>
      <c r="RDG18"/>
      <c r="RDH18"/>
      <c r="RDI18"/>
      <c r="RDJ18"/>
      <c r="RDK18"/>
      <c r="RDL18"/>
      <c r="RDM18"/>
      <c r="RDN18"/>
      <c r="RDO18"/>
      <c r="RDP18"/>
      <c r="RDQ18"/>
      <c r="RDR18"/>
      <c r="RDS18"/>
      <c r="RDT18"/>
      <c r="RDU18"/>
      <c r="RDV18"/>
      <c r="RDW18"/>
      <c r="RDX18"/>
      <c r="RDY18"/>
      <c r="RDZ18"/>
      <c r="REA18"/>
      <c r="REB18"/>
      <c r="REC18"/>
      <c r="RED18"/>
      <c r="REE18"/>
      <c r="REF18"/>
      <c r="REG18"/>
      <c r="REH18"/>
      <c r="REI18"/>
      <c r="REJ18"/>
      <c r="REK18"/>
      <c r="REL18"/>
      <c r="REM18"/>
      <c r="REN18"/>
      <c r="REO18"/>
      <c r="REP18"/>
      <c r="REQ18"/>
      <c r="RER18"/>
      <c r="RES18"/>
      <c r="RET18"/>
      <c r="REU18"/>
      <c r="REV18"/>
      <c r="REW18"/>
      <c r="REX18"/>
      <c r="REY18"/>
      <c r="REZ18"/>
      <c r="RFA18"/>
      <c r="RFB18"/>
      <c r="RFC18"/>
      <c r="RFD18"/>
      <c r="RFE18"/>
      <c r="RFF18"/>
      <c r="RFG18"/>
      <c r="RFH18"/>
      <c r="RFI18"/>
      <c r="RFJ18"/>
      <c r="RFK18"/>
      <c r="RFL18"/>
      <c r="RFM18"/>
      <c r="RFN18"/>
      <c r="RFO18"/>
      <c r="RFP18"/>
      <c r="RFQ18"/>
      <c r="RFR18"/>
      <c r="RFS18"/>
      <c r="RFT18"/>
      <c r="RFU18"/>
      <c r="RFV18"/>
      <c r="RFW18"/>
      <c r="RFX18"/>
      <c r="RFY18"/>
      <c r="RFZ18"/>
      <c r="RGA18"/>
      <c r="RGB18"/>
      <c r="RGC18"/>
      <c r="RGD18"/>
      <c r="RGE18"/>
      <c r="RGF18"/>
      <c r="RGG18"/>
      <c r="RGH18"/>
      <c r="RGI18"/>
      <c r="RGJ18"/>
      <c r="RGK18"/>
      <c r="RGL18"/>
      <c r="RGM18"/>
      <c r="RGN18"/>
      <c r="RGO18"/>
      <c r="RGP18"/>
      <c r="RGQ18"/>
      <c r="RGR18"/>
      <c r="RGS18"/>
      <c r="RGT18"/>
      <c r="RGU18"/>
      <c r="RGV18"/>
      <c r="RGW18"/>
      <c r="RGX18"/>
      <c r="RGY18"/>
      <c r="RGZ18"/>
      <c r="RHA18"/>
      <c r="RHB18"/>
      <c r="RHC18"/>
      <c r="RHD18"/>
      <c r="RHE18"/>
      <c r="RHF18"/>
      <c r="RHG18"/>
      <c r="RHH18"/>
      <c r="RHI18"/>
      <c r="RHJ18"/>
      <c r="RHK18"/>
      <c r="RHL18"/>
      <c r="RHM18"/>
      <c r="RHN18"/>
      <c r="RHO18"/>
      <c r="RHP18"/>
      <c r="RHQ18"/>
      <c r="RHR18"/>
      <c r="RHS18"/>
      <c r="RHT18"/>
      <c r="RHU18"/>
      <c r="RHV18"/>
      <c r="RHW18"/>
      <c r="RHX18"/>
      <c r="RHY18"/>
      <c r="RHZ18"/>
      <c r="RIA18"/>
      <c r="RIB18"/>
      <c r="RIC18"/>
      <c r="RID18"/>
      <c r="RIE18"/>
      <c r="RIF18"/>
      <c r="RIG18"/>
      <c r="RIH18"/>
      <c r="RII18"/>
      <c r="RIJ18"/>
      <c r="RIK18"/>
      <c r="RIL18"/>
      <c r="RIM18"/>
      <c r="RIN18"/>
      <c r="RIO18"/>
      <c r="RIP18"/>
      <c r="RIQ18"/>
      <c r="RIR18"/>
      <c r="RIS18"/>
      <c r="RIT18"/>
      <c r="RIU18"/>
      <c r="RIV18"/>
      <c r="RIW18"/>
      <c r="RIX18"/>
      <c r="RIY18"/>
      <c r="RIZ18"/>
      <c r="RJA18"/>
      <c r="RJB18"/>
      <c r="RJC18"/>
      <c r="RJD18"/>
      <c r="RJE18"/>
      <c r="RJF18"/>
      <c r="RJG18"/>
      <c r="RJH18"/>
      <c r="RJI18"/>
      <c r="RJJ18"/>
      <c r="RJK18"/>
      <c r="RJL18"/>
      <c r="RJM18"/>
      <c r="RJN18"/>
      <c r="RJO18"/>
      <c r="RJP18"/>
      <c r="RJQ18"/>
      <c r="RJR18"/>
      <c r="RJS18"/>
      <c r="RJT18"/>
      <c r="RJU18"/>
      <c r="RJV18"/>
      <c r="RJW18"/>
      <c r="RJX18"/>
      <c r="RJY18"/>
      <c r="RJZ18"/>
      <c r="RKA18"/>
      <c r="RKB18"/>
      <c r="RKC18"/>
      <c r="RKD18"/>
      <c r="RKE18"/>
      <c r="RKF18"/>
      <c r="RKG18"/>
      <c r="RKH18"/>
      <c r="RKI18"/>
      <c r="RKJ18"/>
      <c r="RKK18"/>
      <c r="RKL18"/>
      <c r="RKM18"/>
      <c r="RKN18"/>
      <c r="RKO18"/>
      <c r="RKP18"/>
      <c r="RKQ18"/>
      <c r="RKR18"/>
      <c r="RKS18"/>
      <c r="RKT18"/>
      <c r="RKU18"/>
      <c r="RKV18"/>
      <c r="RKW18"/>
      <c r="RKX18"/>
      <c r="RKY18"/>
      <c r="RKZ18"/>
      <c r="RLA18"/>
      <c r="RLB18"/>
      <c r="RLC18"/>
      <c r="RLD18"/>
      <c r="RLE18"/>
      <c r="RLF18"/>
      <c r="RLG18"/>
      <c r="RLH18"/>
      <c r="RLI18"/>
      <c r="RLJ18"/>
      <c r="RLK18"/>
      <c r="RLL18"/>
      <c r="RLM18"/>
      <c r="RLN18"/>
      <c r="RLO18"/>
      <c r="RLP18"/>
      <c r="RLQ18"/>
      <c r="RLR18"/>
      <c r="RLS18"/>
      <c r="RLT18"/>
      <c r="RLU18"/>
      <c r="RLV18"/>
      <c r="RLW18"/>
      <c r="RLX18"/>
      <c r="RLY18"/>
      <c r="RLZ18"/>
      <c r="RMA18"/>
      <c r="RMB18"/>
      <c r="RMC18"/>
      <c r="RMD18"/>
      <c r="RME18"/>
      <c r="RMF18"/>
      <c r="RMG18"/>
      <c r="RMH18"/>
      <c r="RMI18"/>
      <c r="RMJ18"/>
      <c r="RMK18"/>
      <c r="RML18"/>
      <c r="RMM18"/>
      <c r="RMN18"/>
      <c r="RMO18"/>
      <c r="RMP18"/>
      <c r="RMQ18"/>
      <c r="RMR18"/>
      <c r="RMS18"/>
      <c r="RMT18"/>
      <c r="RMU18"/>
      <c r="RMV18"/>
      <c r="RMW18"/>
      <c r="RMX18"/>
      <c r="RMY18"/>
      <c r="RMZ18"/>
      <c r="RNA18"/>
      <c r="RNB18"/>
      <c r="RNC18"/>
      <c r="RND18"/>
      <c r="RNE18"/>
      <c r="RNF18"/>
      <c r="RNG18"/>
      <c r="RNH18"/>
      <c r="RNI18"/>
      <c r="RNJ18"/>
      <c r="RNK18"/>
      <c r="RNL18"/>
      <c r="RNM18"/>
      <c r="RNN18"/>
      <c r="RNO18"/>
      <c r="RNP18"/>
      <c r="RNQ18"/>
      <c r="RNR18"/>
      <c r="RNS18"/>
      <c r="RNT18"/>
      <c r="RNU18"/>
      <c r="RNV18"/>
      <c r="RNW18"/>
      <c r="RNX18"/>
      <c r="RNY18"/>
      <c r="RNZ18"/>
      <c r="ROA18"/>
      <c r="ROB18"/>
      <c r="ROC18"/>
      <c r="ROD18"/>
      <c r="ROE18"/>
      <c r="ROF18"/>
      <c r="ROG18"/>
      <c r="ROH18"/>
      <c r="ROI18"/>
      <c r="ROJ18"/>
      <c r="ROK18"/>
      <c r="ROL18"/>
      <c r="ROM18"/>
      <c r="RON18"/>
      <c r="ROO18"/>
      <c r="ROP18"/>
      <c r="ROQ18"/>
      <c r="ROR18"/>
      <c r="ROS18"/>
      <c r="ROT18"/>
      <c r="ROU18"/>
      <c r="ROV18"/>
      <c r="ROW18"/>
      <c r="ROX18"/>
      <c r="ROY18"/>
      <c r="ROZ18"/>
      <c r="RPA18"/>
      <c r="RPB18"/>
      <c r="RPC18"/>
      <c r="RPD18"/>
      <c r="RPE18"/>
      <c r="RPF18"/>
      <c r="RPG18"/>
      <c r="RPH18"/>
      <c r="RPI18"/>
      <c r="RPJ18"/>
      <c r="RPK18"/>
      <c r="RPL18"/>
      <c r="RPM18"/>
      <c r="RPN18"/>
      <c r="RPO18"/>
      <c r="RPP18"/>
      <c r="RPQ18"/>
      <c r="RPR18"/>
      <c r="RPS18"/>
      <c r="RPT18"/>
      <c r="RPU18"/>
      <c r="RPV18"/>
      <c r="RPW18"/>
      <c r="RPX18"/>
      <c r="RPY18"/>
      <c r="RPZ18"/>
      <c r="RQA18"/>
      <c r="RQB18"/>
      <c r="RQC18"/>
      <c r="RQD18"/>
      <c r="RQE18"/>
      <c r="RQF18"/>
      <c r="RQG18"/>
      <c r="RQH18"/>
      <c r="RQI18"/>
      <c r="RQJ18"/>
      <c r="RQK18"/>
      <c r="RQL18"/>
      <c r="RQM18"/>
      <c r="RQN18"/>
      <c r="RQO18"/>
      <c r="RQP18"/>
      <c r="RQQ18"/>
      <c r="RQR18"/>
      <c r="RQS18"/>
      <c r="RQT18"/>
      <c r="RQU18"/>
      <c r="RQV18"/>
      <c r="RQW18"/>
      <c r="RQX18"/>
      <c r="RQY18"/>
      <c r="RQZ18"/>
      <c r="RRA18"/>
      <c r="RRB18"/>
      <c r="RRC18"/>
      <c r="RRD18"/>
      <c r="RRE18"/>
      <c r="RRF18"/>
      <c r="RRG18"/>
      <c r="RRH18"/>
      <c r="RRI18"/>
      <c r="RRJ18"/>
      <c r="RRK18"/>
      <c r="RRL18"/>
      <c r="RRM18"/>
      <c r="RRN18"/>
      <c r="RRO18"/>
      <c r="RRP18"/>
      <c r="RRQ18"/>
      <c r="RRR18"/>
      <c r="RRS18"/>
      <c r="RRT18"/>
      <c r="RRU18"/>
      <c r="RRV18"/>
      <c r="RRW18"/>
      <c r="RRX18"/>
      <c r="RRY18"/>
      <c r="RRZ18"/>
      <c r="RSA18"/>
      <c r="RSB18"/>
      <c r="RSC18"/>
      <c r="RSD18"/>
      <c r="RSE18"/>
      <c r="RSF18"/>
      <c r="RSG18"/>
      <c r="RSH18"/>
      <c r="RSI18"/>
      <c r="RSJ18"/>
      <c r="RSK18"/>
      <c r="RSL18"/>
      <c r="RSM18"/>
      <c r="RSN18"/>
      <c r="RSO18"/>
      <c r="RSP18"/>
      <c r="RSQ18"/>
      <c r="RSR18"/>
      <c r="RSS18"/>
      <c r="RST18"/>
      <c r="RSU18"/>
      <c r="RSV18"/>
      <c r="RSW18"/>
      <c r="RSX18"/>
      <c r="RSY18"/>
      <c r="RSZ18"/>
      <c r="RTA18"/>
      <c r="RTB18"/>
      <c r="RTC18"/>
      <c r="RTD18"/>
      <c r="RTE18"/>
      <c r="RTF18"/>
      <c r="RTG18"/>
      <c r="RTH18"/>
      <c r="RTI18"/>
      <c r="RTJ18"/>
      <c r="RTK18"/>
      <c r="RTL18"/>
      <c r="RTM18"/>
      <c r="RTN18"/>
      <c r="RTO18"/>
      <c r="RTP18"/>
      <c r="RTQ18"/>
      <c r="RTR18"/>
      <c r="RTS18"/>
      <c r="RTT18"/>
      <c r="RTU18"/>
      <c r="RTV18"/>
      <c r="RTW18"/>
      <c r="RTX18"/>
      <c r="RTY18"/>
      <c r="RTZ18"/>
      <c r="RUA18"/>
      <c r="RUB18"/>
      <c r="RUC18"/>
      <c r="RUD18"/>
      <c r="RUE18"/>
      <c r="RUF18"/>
      <c r="RUG18"/>
      <c r="RUH18"/>
      <c r="RUI18"/>
      <c r="RUJ18"/>
      <c r="RUK18"/>
      <c r="RUL18"/>
      <c r="RUM18"/>
      <c r="RUN18"/>
      <c r="RUO18"/>
      <c r="RUP18"/>
      <c r="RUQ18"/>
      <c r="RUR18"/>
      <c r="RUS18"/>
      <c r="RUT18"/>
      <c r="RUU18"/>
      <c r="RUV18"/>
      <c r="RUW18"/>
      <c r="RUX18"/>
      <c r="RUY18"/>
      <c r="RUZ18"/>
      <c r="RVA18"/>
      <c r="RVB18"/>
      <c r="RVC18"/>
      <c r="RVD18"/>
      <c r="RVE18"/>
      <c r="RVF18"/>
      <c r="RVG18"/>
      <c r="RVH18"/>
      <c r="RVI18"/>
      <c r="RVJ18"/>
      <c r="RVK18"/>
      <c r="RVL18"/>
      <c r="RVM18"/>
      <c r="RVN18"/>
      <c r="RVO18"/>
      <c r="RVP18"/>
      <c r="RVQ18"/>
      <c r="RVR18"/>
      <c r="RVS18"/>
      <c r="RVT18"/>
      <c r="RVU18"/>
      <c r="RVV18"/>
      <c r="RVW18"/>
      <c r="RVX18"/>
      <c r="RVY18"/>
      <c r="RVZ18"/>
      <c r="RWA18"/>
      <c r="RWB18"/>
      <c r="RWC18"/>
      <c r="RWD18"/>
      <c r="RWE18"/>
      <c r="RWF18"/>
      <c r="RWG18"/>
      <c r="RWH18"/>
      <c r="RWI18"/>
      <c r="RWJ18"/>
      <c r="RWK18"/>
      <c r="RWL18"/>
      <c r="RWM18"/>
      <c r="RWN18"/>
      <c r="RWO18"/>
      <c r="RWP18"/>
      <c r="RWQ18"/>
      <c r="RWR18"/>
      <c r="RWS18"/>
      <c r="RWT18"/>
      <c r="RWU18"/>
      <c r="RWV18"/>
      <c r="RWW18"/>
      <c r="RWX18"/>
      <c r="RWY18"/>
      <c r="RWZ18"/>
      <c r="RXA18"/>
      <c r="RXB18"/>
      <c r="RXC18"/>
      <c r="RXD18"/>
      <c r="RXE18"/>
      <c r="RXF18"/>
      <c r="RXG18"/>
      <c r="RXH18"/>
      <c r="RXI18"/>
      <c r="RXJ18"/>
      <c r="RXK18"/>
      <c r="RXL18"/>
      <c r="RXM18"/>
      <c r="RXN18"/>
      <c r="RXO18"/>
      <c r="RXP18"/>
      <c r="RXQ18"/>
      <c r="RXR18"/>
      <c r="RXS18"/>
      <c r="RXT18"/>
      <c r="RXU18"/>
      <c r="RXV18"/>
      <c r="RXW18"/>
      <c r="RXX18"/>
      <c r="RXY18"/>
      <c r="RXZ18"/>
      <c r="RYA18"/>
      <c r="RYB18"/>
      <c r="RYC18"/>
      <c r="RYD18"/>
      <c r="RYE18"/>
      <c r="RYF18"/>
      <c r="RYG18"/>
      <c r="RYH18"/>
      <c r="RYI18"/>
      <c r="RYJ18"/>
      <c r="RYK18"/>
      <c r="RYL18"/>
      <c r="RYM18"/>
      <c r="RYN18"/>
      <c r="RYO18"/>
      <c r="RYP18"/>
      <c r="RYQ18"/>
      <c r="RYR18"/>
      <c r="RYS18"/>
      <c r="RYT18"/>
      <c r="RYU18"/>
      <c r="RYV18"/>
      <c r="RYW18"/>
      <c r="RYX18"/>
      <c r="RYY18"/>
      <c r="RYZ18"/>
      <c r="RZA18"/>
      <c r="RZB18"/>
      <c r="RZC18"/>
      <c r="RZD18"/>
      <c r="RZE18"/>
      <c r="RZF18"/>
      <c r="RZG18"/>
      <c r="RZH18"/>
      <c r="RZI18"/>
      <c r="RZJ18"/>
      <c r="RZK18"/>
      <c r="RZL18"/>
      <c r="RZM18"/>
      <c r="RZN18"/>
      <c r="RZO18"/>
      <c r="RZP18"/>
      <c r="RZQ18"/>
      <c r="RZR18"/>
      <c r="RZS18"/>
      <c r="RZT18"/>
      <c r="RZU18"/>
      <c r="RZV18"/>
      <c r="RZW18"/>
      <c r="RZX18"/>
      <c r="RZY18"/>
      <c r="RZZ18"/>
      <c r="SAA18"/>
      <c r="SAB18"/>
      <c r="SAC18"/>
      <c r="SAD18"/>
      <c r="SAE18"/>
      <c r="SAF18"/>
      <c r="SAG18"/>
      <c r="SAH18"/>
      <c r="SAI18"/>
      <c r="SAJ18"/>
      <c r="SAK18"/>
      <c r="SAL18"/>
      <c r="SAM18"/>
      <c r="SAN18"/>
      <c r="SAO18"/>
      <c r="SAP18"/>
      <c r="SAQ18"/>
      <c r="SAR18"/>
      <c r="SAS18"/>
      <c r="SAT18"/>
      <c r="SAU18"/>
      <c r="SAV18"/>
      <c r="SAW18"/>
      <c r="SAX18"/>
      <c r="SAY18"/>
      <c r="SAZ18"/>
      <c r="SBA18"/>
      <c r="SBB18"/>
      <c r="SBC18"/>
      <c r="SBD18"/>
      <c r="SBE18"/>
      <c r="SBF18"/>
      <c r="SBG18"/>
      <c r="SBH18"/>
      <c r="SBI18"/>
      <c r="SBJ18"/>
      <c r="SBK18"/>
      <c r="SBL18"/>
      <c r="SBM18"/>
      <c r="SBN18"/>
      <c r="SBO18"/>
      <c r="SBP18"/>
      <c r="SBQ18"/>
      <c r="SBR18"/>
      <c r="SBS18"/>
      <c r="SBT18"/>
      <c r="SBU18"/>
      <c r="SBV18"/>
      <c r="SBW18"/>
      <c r="SBX18"/>
      <c r="SBY18"/>
      <c r="SBZ18"/>
      <c r="SCA18"/>
      <c r="SCB18"/>
      <c r="SCC18"/>
      <c r="SCD18"/>
      <c r="SCE18"/>
      <c r="SCF18"/>
      <c r="SCG18"/>
      <c r="SCH18"/>
      <c r="SCI18"/>
      <c r="SCJ18"/>
      <c r="SCK18"/>
      <c r="SCL18"/>
      <c r="SCM18"/>
      <c r="SCN18"/>
      <c r="SCO18"/>
      <c r="SCP18"/>
      <c r="SCQ18"/>
      <c r="SCR18"/>
      <c r="SCS18"/>
      <c r="SCT18"/>
      <c r="SCU18"/>
      <c r="SCV18"/>
      <c r="SCW18"/>
      <c r="SCX18"/>
      <c r="SCY18"/>
      <c r="SCZ18"/>
      <c r="SDA18"/>
      <c r="SDB18"/>
      <c r="SDC18"/>
      <c r="SDD18"/>
      <c r="SDE18"/>
      <c r="SDF18"/>
      <c r="SDG18"/>
      <c r="SDH18"/>
      <c r="SDI18"/>
      <c r="SDJ18"/>
      <c r="SDK18"/>
      <c r="SDL18"/>
      <c r="SDM18"/>
      <c r="SDN18"/>
      <c r="SDO18"/>
      <c r="SDP18"/>
      <c r="SDQ18"/>
      <c r="SDR18"/>
      <c r="SDS18"/>
      <c r="SDT18"/>
      <c r="SDU18"/>
      <c r="SDV18"/>
      <c r="SDW18"/>
      <c r="SDX18"/>
      <c r="SDY18"/>
      <c r="SDZ18"/>
      <c r="SEA18"/>
      <c r="SEB18"/>
      <c r="SEC18"/>
      <c r="SED18"/>
      <c r="SEE18"/>
      <c r="SEF18"/>
      <c r="SEG18"/>
      <c r="SEH18"/>
      <c r="SEI18"/>
      <c r="SEJ18"/>
      <c r="SEK18"/>
      <c r="SEL18"/>
      <c r="SEM18"/>
      <c r="SEN18"/>
      <c r="SEO18"/>
      <c r="SEP18"/>
      <c r="SEQ18"/>
      <c r="SER18"/>
      <c r="SES18"/>
      <c r="SET18"/>
      <c r="SEU18"/>
      <c r="SEV18"/>
      <c r="SEW18"/>
      <c r="SEX18"/>
      <c r="SEY18"/>
      <c r="SEZ18"/>
      <c r="SFA18"/>
      <c r="SFB18"/>
      <c r="SFC18"/>
      <c r="SFD18"/>
      <c r="SFE18"/>
      <c r="SFF18"/>
      <c r="SFG18"/>
      <c r="SFH18"/>
      <c r="SFI18"/>
      <c r="SFJ18"/>
      <c r="SFK18"/>
      <c r="SFL18"/>
      <c r="SFM18"/>
      <c r="SFN18"/>
      <c r="SFO18"/>
      <c r="SFP18"/>
      <c r="SFQ18"/>
      <c r="SFR18"/>
      <c r="SFS18"/>
      <c r="SFT18"/>
      <c r="SFU18"/>
      <c r="SFV18"/>
      <c r="SFW18"/>
      <c r="SFX18"/>
      <c r="SFY18"/>
      <c r="SFZ18"/>
      <c r="SGA18"/>
      <c r="SGB18"/>
      <c r="SGC18"/>
      <c r="SGD18"/>
      <c r="SGE18"/>
      <c r="SGF18"/>
      <c r="SGG18"/>
      <c r="SGH18"/>
      <c r="SGI18"/>
      <c r="SGJ18"/>
      <c r="SGK18"/>
      <c r="SGL18"/>
      <c r="SGM18"/>
      <c r="SGN18"/>
      <c r="SGO18"/>
      <c r="SGP18"/>
      <c r="SGQ18"/>
      <c r="SGR18"/>
      <c r="SGS18"/>
      <c r="SGT18"/>
      <c r="SGU18"/>
      <c r="SGV18"/>
      <c r="SGW18"/>
      <c r="SGX18"/>
      <c r="SGY18"/>
      <c r="SGZ18"/>
      <c r="SHA18"/>
      <c r="SHB18"/>
      <c r="SHC18"/>
      <c r="SHD18"/>
      <c r="SHE18"/>
      <c r="SHF18"/>
      <c r="SHG18"/>
      <c r="SHH18"/>
      <c r="SHI18"/>
      <c r="SHJ18"/>
      <c r="SHK18"/>
      <c r="SHL18"/>
      <c r="SHM18"/>
      <c r="SHN18"/>
      <c r="SHO18"/>
      <c r="SHP18"/>
      <c r="SHQ18"/>
      <c r="SHR18"/>
      <c r="SHS18"/>
      <c r="SHT18"/>
      <c r="SHU18"/>
      <c r="SHV18"/>
      <c r="SHW18"/>
      <c r="SHX18"/>
      <c r="SHY18"/>
      <c r="SHZ18"/>
      <c r="SIA18"/>
      <c r="SIB18"/>
      <c r="SIC18"/>
      <c r="SID18"/>
      <c r="SIE18"/>
      <c r="SIF18"/>
      <c r="SIG18"/>
      <c r="SIH18"/>
      <c r="SII18"/>
      <c r="SIJ18"/>
      <c r="SIK18"/>
      <c r="SIL18"/>
      <c r="SIM18"/>
      <c r="SIN18"/>
      <c r="SIO18"/>
      <c r="SIP18"/>
      <c r="SIQ18"/>
      <c r="SIR18"/>
      <c r="SIS18"/>
      <c r="SIT18"/>
      <c r="SIU18"/>
      <c r="SIV18"/>
      <c r="SIW18"/>
      <c r="SIX18"/>
      <c r="SIY18"/>
      <c r="SIZ18"/>
      <c r="SJA18"/>
      <c r="SJB18"/>
      <c r="SJC18"/>
      <c r="SJD18"/>
      <c r="SJE18"/>
      <c r="SJF18"/>
      <c r="SJG18"/>
      <c r="SJH18"/>
      <c r="SJI18"/>
      <c r="SJJ18"/>
      <c r="SJK18"/>
      <c r="SJL18"/>
      <c r="SJM18"/>
      <c r="SJN18"/>
      <c r="SJO18"/>
      <c r="SJP18"/>
      <c r="SJQ18"/>
      <c r="SJR18"/>
      <c r="SJS18"/>
      <c r="SJT18"/>
      <c r="SJU18"/>
      <c r="SJV18"/>
      <c r="SJW18"/>
      <c r="SJX18"/>
      <c r="SJY18"/>
      <c r="SJZ18"/>
      <c r="SKA18"/>
      <c r="SKB18"/>
      <c r="SKC18"/>
      <c r="SKD18"/>
      <c r="SKE18"/>
      <c r="SKF18"/>
      <c r="SKG18"/>
      <c r="SKH18"/>
      <c r="SKI18"/>
      <c r="SKJ18"/>
      <c r="SKK18"/>
      <c r="SKL18"/>
      <c r="SKM18"/>
      <c r="SKN18"/>
      <c r="SKO18"/>
      <c r="SKP18"/>
      <c r="SKQ18"/>
      <c r="SKR18"/>
      <c r="SKS18"/>
      <c r="SKT18"/>
      <c r="SKU18"/>
      <c r="SKV18"/>
      <c r="SKW18"/>
      <c r="SKX18"/>
      <c r="SKY18"/>
      <c r="SKZ18"/>
      <c r="SLA18"/>
      <c r="SLB18"/>
      <c r="SLC18"/>
      <c r="SLD18"/>
      <c r="SLE18"/>
      <c r="SLF18"/>
      <c r="SLG18"/>
      <c r="SLH18"/>
      <c r="SLI18"/>
      <c r="SLJ18"/>
      <c r="SLK18"/>
      <c r="SLL18"/>
      <c r="SLM18"/>
      <c r="SLN18"/>
      <c r="SLO18"/>
      <c r="SLP18"/>
      <c r="SLQ18"/>
      <c r="SLR18"/>
      <c r="SLS18"/>
      <c r="SLT18"/>
      <c r="SLU18"/>
      <c r="SLV18"/>
      <c r="SLW18"/>
      <c r="SLX18"/>
      <c r="SLY18"/>
      <c r="SLZ18"/>
      <c r="SMA18"/>
      <c r="SMB18"/>
      <c r="SMC18"/>
      <c r="SMD18"/>
      <c r="SME18"/>
      <c r="SMF18"/>
      <c r="SMG18"/>
      <c r="SMH18"/>
      <c r="SMI18"/>
      <c r="SMJ18"/>
      <c r="SMK18"/>
      <c r="SML18"/>
      <c r="SMM18"/>
      <c r="SMN18"/>
      <c r="SMO18"/>
      <c r="SMP18"/>
      <c r="SMQ18"/>
      <c r="SMR18"/>
      <c r="SMS18"/>
      <c r="SMT18"/>
      <c r="SMU18"/>
      <c r="SMV18"/>
      <c r="SMW18"/>
      <c r="SMX18"/>
      <c r="SMY18"/>
      <c r="SMZ18"/>
      <c r="SNA18"/>
      <c r="SNB18"/>
      <c r="SNC18"/>
      <c r="SND18"/>
      <c r="SNE18"/>
      <c r="SNF18"/>
      <c r="SNG18"/>
      <c r="SNH18"/>
      <c r="SNI18"/>
      <c r="SNJ18"/>
      <c r="SNK18"/>
      <c r="SNL18"/>
      <c r="SNM18"/>
      <c r="SNN18"/>
      <c r="SNO18"/>
      <c r="SNP18"/>
      <c r="SNQ18"/>
      <c r="SNR18"/>
      <c r="SNS18"/>
      <c r="SNT18"/>
      <c r="SNU18"/>
      <c r="SNV18"/>
      <c r="SNW18"/>
      <c r="SNX18"/>
      <c r="SNY18"/>
      <c r="SNZ18"/>
      <c r="SOA18"/>
      <c r="SOB18"/>
      <c r="SOC18"/>
      <c r="SOD18"/>
      <c r="SOE18"/>
      <c r="SOF18"/>
      <c r="SOG18"/>
      <c r="SOH18"/>
      <c r="SOI18"/>
      <c r="SOJ18"/>
      <c r="SOK18"/>
      <c r="SOL18"/>
      <c r="SOM18"/>
      <c r="SON18"/>
      <c r="SOO18"/>
      <c r="SOP18"/>
      <c r="SOQ18"/>
      <c r="SOR18"/>
      <c r="SOS18"/>
      <c r="SOT18"/>
      <c r="SOU18"/>
      <c r="SOV18"/>
      <c r="SOW18"/>
      <c r="SOX18"/>
      <c r="SOY18"/>
      <c r="SOZ18"/>
      <c r="SPA18"/>
      <c r="SPB18"/>
      <c r="SPC18"/>
      <c r="SPD18"/>
      <c r="SPE18"/>
      <c r="SPF18"/>
      <c r="SPG18"/>
      <c r="SPH18"/>
      <c r="SPI18"/>
      <c r="SPJ18"/>
      <c r="SPK18"/>
      <c r="SPL18"/>
      <c r="SPM18"/>
      <c r="SPN18"/>
      <c r="SPO18"/>
      <c r="SPP18"/>
      <c r="SPQ18"/>
      <c r="SPR18"/>
      <c r="SPS18"/>
      <c r="SPT18"/>
      <c r="SPU18"/>
      <c r="SPV18"/>
      <c r="SPW18"/>
      <c r="SPX18"/>
      <c r="SPY18"/>
      <c r="SPZ18"/>
      <c r="SQA18"/>
      <c r="SQB18"/>
      <c r="SQC18"/>
      <c r="SQD18"/>
      <c r="SQE18"/>
      <c r="SQF18"/>
      <c r="SQG18"/>
      <c r="SQH18"/>
      <c r="SQI18"/>
      <c r="SQJ18"/>
      <c r="SQK18"/>
      <c r="SQL18"/>
      <c r="SQM18"/>
      <c r="SQN18"/>
      <c r="SQO18"/>
      <c r="SQP18"/>
      <c r="SQQ18"/>
      <c r="SQR18"/>
      <c r="SQS18"/>
      <c r="SQT18"/>
      <c r="SQU18"/>
      <c r="SQV18"/>
      <c r="SQW18"/>
      <c r="SQX18"/>
      <c r="SQY18"/>
      <c r="SQZ18"/>
      <c r="SRA18"/>
      <c r="SRB18"/>
      <c r="SRC18"/>
      <c r="SRD18"/>
      <c r="SRE18"/>
      <c r="SRF18"/>
      <c r="SRG18"/>
      <c r="SRH18"/>
      <c r="SRI18"/>
      <c r="SRJ18"/>
      <c r="SRK18"/>
      <c r="SRL18"/>
      <c r="SRM18"/>
      <c r="SRN18"/>
      <c r="SRO18"/>
      <c r="SRP18"/>
      <c r="SRQ18"/>
      <c r="SRR18"/>
      <c r="SRS18"/>
      <c r="SRT18"/>
      <c r="SRU18"/>
      <c r="SRV18"/>
      <c r="SRW18"/>
      <c r="SRX18"/>
      <c r="SRY18"/>
      <c r="SRZ18"/>
      <c r="SSA18"/>
      <c r="SSB18"/>
      <c r="SSC18"/>
      <c r="SSD18"/>
      <c r="SSE18"/>
      <c r="SSF18"/>
      <c r="SSG18"/>
      <c r="SSH18"/>
      <c r="SSI18"/>
      <c r="SSJ18"/>
      <c r="SSK18"/>
      <c r="SSL18"/>
      <c r="SSM18"/>
      <c r="SSN18"/>
      <c r="SSO18"/>
      <c r="SSP18"/>
      <c r="SSQ18"/>
      <c r="SSR18"/>
      <c r="SSS18"/>
      <c r="SST18"/>
      <c r="SSU18"/>
      <c r="SSV18"/>
      <c r="SSW18"/>
      <c r="SSX18"/>
      <c r="SSY18"/>
      <c r="SSZ18"/>
      <c r="STA18"/>
      <c r="STB18"/>
      <c r="STC18"/>
      <c r="STD18"/>
      <c r="STE18"/>
      <c r="STF18"/>
      <c r="STG18"/>
      <c r="STH18"/>
      <c r="STI18"/>
      <c r="STJ18"/>
      <c r="STK18"/>
      <c r="STL18"/>
      <c r="STM18"/>
      <c r="STN18"/>
      <c r="STO18"/>
      <c r="STP18"/>
      <c r="STQ18"/>
      <c r="STR18"/>
      <c r="STS18"/>
      <c r="STT18"/>
      <c r="STU18"/>
      <c r="STV18"/>
      <c r="STW18"/>
      <c r="STX18"/>
      <c r="STY18"/>
      <c r="STZ18"/>
      <c r="SUA18"/>
      <c r="SUB18"/>
      <c r="SUC18"/>
      <c r="SUD18"/>
      <c r="SUE18"/>
      <c r="SUF18"/>
      <c r="SUG18"/>
      <c r="SUH18"/>
      <c r="SUI18"/>
      <c r="SUJ18"/>
      <c r="SUK18"/>
      <c r="SUL18"/>
      <c r="SUM18"/>
      <c r="SUN18"/>
      <c r="SUO18"/>
      <c r="SUP18"/>
      <c r="SUQ18"/>
      <c r="SUR18"/>
      <c r="SUS18"/>
      <c r="SUT18"/>
      <c r="SUU18"/>
      <c r="SUV18"/>
      <c r="SUW18"/>
      <c r="SUX18"/>
      <c r="SUY18"/>
      <c r="SUZ18"/>
      <c r="SVA18"/>
      <c r="SVB18"/>
      <c r="SVC18"/>
      <c r="SVD18"/>
      <c r="SVE18"/>
      <c r="SVF18"/>
      <c r="SVG18"/>
      <c r="SVH18"/>
      <c r="SVI18"/>
      <c r="SVJ18"/>
      <c r="SVK18"/>
      <c r="SVL18"/>
      <c r="SVM18"/>
      <c r="SVN18"/>
      <c r="SVO18"/>
      <c r="SVP18"/>
      <c r="SVQ18"/>
      <c r="SVR18"/>
      <c r="SVS18"/>
      <c r="SVT18"/>
      <c r="SVU18"/>
      <c r="SVV18"/>
      <c r="SVW18"/>
      <c r="SVX18"/>
      <c r="SVY18"/>
      <c r="SVZ18"/>
      <c r="SWA18"/>
      <c r="SWB18"/>
      <c r="SWC18"/>
      <c r="SWD18"/>
      <c r="SWE18"/>
      <c r="SWF18"/>
      <c r="SWG18"/>
      <c r="SWH18"/>
      <c r="SWI18"/>
      <c r="SWJ18"/>
      <c r="SWK18"/>
      <c r="SWL18"/>
      <c r="SWM18"/>
      <c r="SWN18"/>
      <c r="SWO18"/>
      <c r="SWP18"/>
      <c r="SWQ18"/>
      <c r="SWR18"/>
      <c r="SWS18"/>
      <c r="SWT18"/>
      <c r="SWU18"/>
      <c r="SWV18"/>
      <c r="SWW18"/>
      <c r="SWX18"/>
      <c r="SWY18"/>
      <c r="SWZ18"/>
      <c r="SXA18"/>
      <c r="SXB18"/>
      <c r="SXC18"/>
      <c r="SXD18"/>
      <c r="SXE18"/>
      <c r="SXF18"/>
      <c r="SXG18"/>
      <c r="SXH18"/>
      <c r="SXI18"/>
      <c r="SXJ18"/>
      <c r="SXK18"/>
      <c r="SXL18"/>
      <c r="SXM18"/>
      <c r="SXN18"/>
      <c r="SXO18"/>
      <c r="SXP18"/>
      <c r="SXQ18"/>
      <c r="SXR18"/>
      <c r="SXS18"/>
      <c r="SXT18"/>
      <c r="SXU18"/>
      <c r="SXV18"/>
      <c r="SXW18"/>
      <c r="SXX18"/>
      <c r="SXY18"/>
      <c r="SXZ18"/>
      <c r="SYA18"/>
      <c r="SYB18"/>
      <c r="SYC18"/>
      <c r="SYD18"/>
      <c r="SYE18"/>
      <c r="SYF18"/>
      <c r="SYG18"/>
      <c r="SYH18"/>
      <c r="SYI18"/>
      <c r="SYJ18"/>
      <c r="SYK18"/>
      <c r="SYL18"/>
      <c r="SYM18"/>
      <c r="SYN18"/>
      <c r="SYO18"/>
      <c r="SYP18"/>
      <c r="SYQ18"/>
      <c r="SYR18"/>
      <c r="SYS18"/>
      <c r="SYT18"/>
      <c r="SYU18"/>
      <c r="SYV18"/>
      <c r="SYW18"/>
      <c r="SYX18"/>
      <c r="SYY18"/>
      <c r="SYZ18"/>
      <c r="SZA18"/>
      <c r="SZB18"/>
      <c r="SZC18"/>
      <c r="SZD18"/>
      <c r="SZE18"/>
      <c r="SZF18"/>
      <c r="SZG18"/>
      <c r="SZH18"/>
      <c r="SZI18"/>
      <c r="SZJ18"/>
      <c r="SZK18"/>
      <c r="SZL18"/>
      <c r="SZM18"/>
      <c r="SZN18"/>
      <c r="SZO18"/>
      <c r="SZP18"/>
      <c r="SZQ18"/>
      <c r="SZR18"/>
      <c r="SZS18"/>
      <c r="SZT18"/>
      <c r="SZU18"/>
      <c r="SZV18"/>
      <c r="SZW18"/>
      <c r="SZX18"/>
      <c r="SZY18"/>
      <c r="SZZ18"/>
      <c r="TAA18"/>
      <c r="TAB18"/>
      <c r="TAC18"/>
      <c r="TAD18"/>
      <c r="TAE18"/>
      <c r="TAF18"/>
      <c r="TAG18"/>
      <c r="TAH18"/>
      <c r="TAI18"/>
      <c r="TAJ18"/>
      <c r="TAK18"/>
      <c r="TAL18"/>
      <c r="TAM18"/>
      <c r="TAN18"/>
      <c r="TAO18"/>
      <c r="TAP18"/>
      <c r="TAQ18"/>
      <c r="TAR18"/>
      <c r="TAS18"/>
      <c r="TAT18"/>
      <c r="TAU18"/>
      <c r="TAV18"/>
      <c r="TAW18"/>
      <c r="TAX18"/>
      <c r="TAY18"/>
      <c r="TAZ18"/>
      <c r="TBA18"/>
      <c r="TBB18"/>
      <c r="TBC18"/>
      <c r="TBD18"/>
      <c r="TBE18"/>
      <c r="TBF18"/>
      <c r="TBG18"/>
      <c r="TBH18"/>
      <c r="TBI18"/>
      <c r="TBJ18"/>
      <c r="TBK18"/>
      <c r="TBL18"/>
      <c r="TBM18"/>
      <c r="TBN18"/>
      <c r="TBO18"/>
      <c r="TBP18"/>
      <c r="TBQ18"/>
      <c r="TBR18"/>
      <c r="TBS18"/>
      <c r="TBT18"/>
      <c r="TBU18"/>
      <c r="TBV18"/>
      <c r="TBW18"/>
      <c r="TBX18"/>
      <c r="TBY18"/>
      <c r="TBZ18"/>
      <c r="TCA18"/>
      <c r="TCB18"/>
      <c r="TCC18"/>
      <c r="TCD18"/>
      <c r="TCE18"/>
      <c r="TCF18"/>
      <c r="TCG18"/>
      <c r="TCH18"/>
      <c r="TCI18"/>
      <c r="TCJ18"/>
      <c r="TCK18"/>
      <c r="TCL18"/>
      <c r="TCM18"/>
      <c r="TCN18"/>
      <c r="TCO18"/>
      <c r="TCP18"/>
      <c r="TCQ18"/>
      <c r="TCR18"/>
      <c r="TCS18"/>
      <c r="TCT18"/>
      <c r="TCU18"/>
      <c r="TCV18"/>
      <c r="TCW18"/>
      <c r="TCX18"/>
      <c r="TCY18"/>
      <c r="TCZ18"/>
      <c r="TDA18"/>
      <c r="TDB18"/>
      <c r="TDC18"/>
      <c r="TDD18"/>
      <c r="TDE18"/>
      <c r="TDF18"/>
      <c r="TDG18"/>
      <c r="TDH18"/>
      <c r="TDI18"/>
      <c r="TDJ18"/>
      <c r="TDK18"/>
      <c r="TDL18"/>
      <c r="TDM18"/>
      <c r="TDN18"/>
      <c r="TDO18"/>
      <c r="TDP18"/>
      <c r="TDQ18"/>
      <c r="TDR18"/>
      <c r="TDS18"/>
      <c r="TDT18"/>
      <c r="TDU18"/>
      <c r="TDV18"/>
      <c r="TDW18"/>
      <c r="TDX18"/>
      <c r="TDY18"/>
      <c r="TDZ18"/>
      <c r="TEA18"/>
      <c r="TEB18"/>
      <c r="TEC18"/>
      <c r="TED18"/>
      <c r="TEE18"/>
      <c r="TEF18"/>
      <c r="TEG18"/>
      <c r="TEH18"/>
      <c r="TEI18"/>
      <c r="TEJ18"/>
      <c r="TEK18"/>
      <c r="TEL18"/>
      <c r="TEM18"/>
      <c r="TEN18"/>
      <c r="TEO18"/>
      <c r="TEP18"/>
      <c r="TEQ18"/>
      <c r="TER18"/>
      <c r="TES18"/>
      <c r="TET18"/>
      <c r="TEU18"/>
      <c r="TEV18"/>
      <c r="TEW18"/>
      <c r="TEX18"/>
      <c r="TEY18"/>
      <c r="TEZ18"/>
      <c r="TFA18"/>
      <c r="TFB18"/>
      <c r="TFC18"/>
      <c r="TFD18"/>
      <c r="TFE18"/>
      <c r="TFF18"/>
      <c r="TFG18"/>
      <c r="TFH18"/>
      <c r="TFI18"/>
      <c r="TFJ18"/>
      <c r="TFK18"/>
      <c r="TFL18"/>
      <c r="TFM18"/>
      <c r="TFN18"/>
      <c r="TFO18"/>
      <c r="TFP18"/>
      <c r="TFQ18"/>
      <c r="TFR18"/>
      <c r="TFS18"/>
      <c r="TFT18"/>
      <c r="TFU18"/>
      <c r="TFV18"/>
      <c r="TFW18"/>
      <c r="TFX18"/>
      <c r="TFY18"/>
      <c r="TFZ18"/>
      <c r="TGA18"/>
      <c r="TGB18"/>
      <c r="TGC18"/>
      <c r="TGD18"/>
      <c r="TGE18"/>
      <c r="TGF18"/>
      <c r="TGG18"/>
      <c r="TGH18"/>
      <c r="TGI18"/>
      <c r="TGJ18"/>
      <c r="TGK18"/>
      <c r="TGL18"/>
      <c r="TGM18"/>
      <c r="TGN18"/>
      <c r="TGO18"/>
      <c r="TGP18"/>
      <c r="TGQ18"/>
      <c r="TGR18"/>
      <c r="TGS18"/>
      <c r="TGT18"/>
      <c r="TGU18"/>
      <c r="TGV18"/>
      <c r="TGW18"/>
      <c r="TGX18"/>
      <c r="TGY18"/>
      <c r="TGZ18"/>
      <c r="THA18"/>
      <c r="THB18"/>
      <c r="THC18"/>
      <c r="THD18"/>
      <c r="THE18"/>
      <c r="THF18"/>
      <c r="THG18"/>
      <c r="THH18"/>
      <c r="THI18"/>
      <c r="THJ18"/>
      <c r="THK18"/>
      <c r="THL18"/>
      <c r="THM18"/>
      <c r="THN18"/>
      <c r="THO18"/>
      <c r="THP18"/>
      <c r="THQ18"/>
      <c r="THR18"/>
      <c r="THS18"/>
      <c r="THT18"/>
      <c r="THU18"/>
      <c r="THV18"/>
      <c r="THW18"/>
      <c r="THX18"/>
      <c r="THY18"/>
      <c r="THZ18"/>
      <c r="TIA18"/>
      <c r="TIB18"/>
      <c r="TIC18"/>
      <c r="TID18"/>
      <c r="TIE18"/>
      <c r="TIF18"/>
      <c r="TIG18"/>
      <c r="TIH18"/>
      <c r="TII18"/>
      <c r="TIJ18"/>
      <c r="TIK18"/>
      <c r="TIL18"/>
      <c r="TIM18"/>
      <c r="TIN18"/>
      <c r="TIO18"/>
      <c r="TIP18"/>
      <c r="TIQ18"/>
      <c r="TIR18"/>
      <c r="TIS18"/>
      <c r="TIT18"/>
      <c r="TIU18"/>
      <c r="TIV18"/>
      <c r="TIW18"/>
      <c r="TIX18"/>
      <c r="TIY18"/>
      <c r="TIZ18"/>
      <c r="TJA18"/>
      <c r="TJB18"/>
      <c r="TJC18"/>
      <c r="TJD18"/>
      <c r="TJE18"/>
      <c r="TJF18"/>
      <c r="TJG18"/>
      <c r="TJH18"/>
      <c r="TJI18"/>
      <c r="TJJ18"/>
      <c r="TJK18"/>
      <c r="TJL18"/>
      <c r="TJM18"/>
      <c r="TJN18"/>
      <c r="TJO18"/>
      <c r="TJP18"/>
      <c r="TJQ18"/>
      <c r="TJR18"/>
      <c r="TJS18"/>
      <c r="TJT18"/>
      <c r="TJU18"/>
      <c r="TJV18"/>
      <c r="TJW18"/>
      <c r="TJX18"/>
      <c r="TJY18"/>
      <c r="TJZ18"/>
      <c r="TKA18"/>
      <c r="TKB18"/>
      <c r="TKC18"/>
      <c r="TKD18"/>
      <c r="TKE18"/>
      <c r="TKF18"/>
      <c r="TKG18"/>
      <c r="TKH18"/>
      <c r="TKI18"/>
      <c r="TKJ18"/>
      <c r="TKK18"/>
      <c r="TKL18"/>
      <c r="TKM18"/>
      <c r="TKN18"/>
      <c r="TKO18"/>
      <c r="TKP18"/>
      <c r="TKQ18"/>
      <c r="TKR18"/>
      <c r="TKS18"/>
      <c r="TKT18"/>
      <c r="TKU18"/>
      <c r="TKV18"/>
      <c r="TKW18"/>
      <c r="TKX18"/>
      <c r="TKY18"/>
      <c r="TKZ18"/>
      <c r="TLA18"/>
      <c r="TLB18"/>
      <c r="TLC18"/>
      <c r="TLD18"/>
      <c r="TLE18"/>
      <c r="TLF18"/>
      <c r="TLG18"/>
      <c r="TLH18"/>
      <c r="TLI18"/>
      <c r="TLJ18"/>
      <c r="TLK18"/>
      <c r="TLL18"/>
      <c r="TLM18"/>
      <c r="TLN18"/>
      <c r="TLO18"/>
      <c r="TLP18"/>
      <c r="TLQ18"/>
      <c r="TLR18"/>
      <c r="TLS18"/>
      <c r="TLT18"/>
      <c r="TLU18"/>
      <c r="TLV18"/>
      <c r="TLW18"/>
      <c r="TLX18"/>
      <c r="TLY18"/>
      <c r="TLZ18"/>
      <c r="TMA18"/>
      <c r="TMB18"/>
      <c r="TMC18"/>
      <c r="TMD18"/>
      <c r="TME18"/>
      <c r="TMF18"/>
      <c r="TMG18"/>
      <c r="TMH18"/>
      <c r="TMI18"/>
      <c r="TMJ18"/>
      <c r="TMK18"/>
      <c r="TML18"/>
      <c r="TMM18"/>
      <c r="TMN18"/>
      <c r="TMO18"/>
      <c r="TMP18"/>
      <c r="TMQ18"/>
      <c r="TMR18"/>
      <c r="TMS18"/>
      <c r="TMT18"/>
      <c r="TMU18"/>
      <c r="TMV18"/>
      <c r="TMW18"/>
      <c r="TMX18"/>
      <c r="TMY18"/>
      <c r="TMZ18"/>
      <c r="TNA18"/>
      <c r="TNB18"/>
      <c r="TNC18"/>
      <c r="TND18"/>
      <c r="TNE18"/>
      <c r="TNF18"/>
      <c r="TNG18"/>
      <c r="TNH18"/>
      <c r="TNI18"/>
      <c r="TNJ18"/>
      <c r="TNK18"/>
      <c r="TNL18"/>
      <c r="TNM18"/>
      <c r="TNN18"/>
      <c r="TNO18"/>
      <c r="TNP18"/>
      <c r="TNQ18"/>
      <c r="TNR18"/>
      <c r="TNS18"/>
      <c r="TNT18"/>
      <c r="TNU18"/>
      <c r="TNV18"/>
      <c r="TNW18"/>
      <c r="TNX18"/>
      <c r="TNY18"/>
      <c r="TNZ18"/>
      <c r="TOA18"/>
      <c r="TOB18"/>
      <c r="TOC18"/>
      <c r="TOD18"/>
      <c r="TOE18"/>
      <c r="TOF18"/>
      <c r="TOG18"/>
      <c r="TOH18"/>
      <c r="TOI18"/>
      <c r="TOJ18"/>
      <c r="TOK18"/>
      <c r="TOL18"/>
      <c r="TOM18"/>
      <c r="TON18"/>
      <c r="TOO18"/>
      <c r="TOP18"/>
      <c r="TOQ18"/>
      <c r="TOR18"/>
      <c r="TOS18"/>
      <c r="TOT18"/>
      <c r="TOU18"/>
      <c r="TOV18"/>
      <c r="TOW18"/>
      <c r="TOX18"/>
      <c r="TOY18"/>
      <c r="TOZ18"/>
      <c r="TPA18"/>
      <c r="TPB18"/>
      <c r="TPC18"/>
      <c r="TPD18"/>
      <c r="TPE18"/>
      <c r="TPF18"/>
      <c r="TPG18"/>
      <c r="TPH18"/>
      <c r="TPI18"/>
      <c r="TPJ18"/>
      <c r="TPK18"/>
      <c r="TPL18"/>
      <c r="TPM18"/>
      <c r="TPN18"/>
      <c r="TPO18"/>
      <c r="TPP18"/>
      <c r="TPQ18"/>
      <c r="TPR18"/>
      <c r="TPS18"/>
      <c r="TPT18"/>
      <c r="TPU18"/>
      <c r="TPV18"/>
      <c r="TPW18"/>
      <c r="TPX18"/>
      <c r="TPY18"/>
      <c r="TPZ18"/>
      <c r="TQA18"/>
      <c r="TQB18"/>
      <c r="TQC18"/>
      <c r="TQD18"/>
      <c r="TQE18"/>
      <c r="TQF18"/>
      <c r="TQG18"/>
      <c r="TQH18"/>
      <c r="TQI18"/>
      <c r="TQJ18"/>
      <c r="TQK18"/>
      <c r="TQL18"/>
      <c r="TQM18"/>
      <c r="TQN18"/>
      <c r="TQO18"/>
      <c r="TQP18"/>
      <c r="TQQ18"/>
      <c r="TQR18"/>
      <c r="TQS18"/>
      <c r="TQT18"/>
      <c r="TQU18"/>
      <c r="TQV18"/>
      <c r="TQW18"/>
      <c r="TQX18"/>
      <c r="TQY18"/>
      <c r="TQZ18"/>
      <c r="TRA18"/>
      <c r="TRB18"/>
      <c r="TRC18"/>
      <c r="TRD18"/>
      <c r="TRE18"/>
      <c r="TRF18"/>
      <c r="TRG18"/>
      <c r="TRH18"/>
      <c r="TRI18"/>
      <c r="TRJ18"/>
      <c r="TRK18"/>
      <c r="TRL18"/>
      <c r="TRM18"/>
      <c r="TRN18"/>
      <c r="TRO18"/>
      <c r="TRP18"/>
      <c r="TRQ18"/>
      <c r="TRR18"/>
      <c r="TRS18"/>
      <c r="TRT18"/>
      <c r="TRU18"/>
      <c r="TRV18"/>
      <c r="TRW18"/>
      <c r="TRX18"/>
      <c r="TRY18"/>
      <c r="TRZ18"/>
      <c r="TSA18"/>
      <c r="TSB18"/>
      <c r="TSC18"/>
      <c r="TSD18"/>
      <c r="TSE18"/>
      <c r="TSF18"/>
      <c r="TSG18"/>
      <c r="TSH18"/>
      <c r="TSI18"/>
      <c r="TSJ18"/>
      <c r="TSK18"/>
      <c r="TSL18"/>
      <c r="TSM18"/>
      <c r="TSN18"/>
      <c r="TSO18"/>
      <c r="TSP18"/>
      <c r="TSQ18"/>
      <c r="TSR18"/>
      <c r="TSS18"/>
      <c r="TST18"/>
      <c r="TSU18"/>
      <c r="TSV18"/>
      <c r="TSW18"/>
      <c r="TSX18"/>
      <c r="TSY18"/>
      <c r="TSZ18"/>
      <c r="TTA18"/>
      <c r="TTB18"/>
      <c r="TTC18"/>
      <c r="TTD18"/>
      <c r="TTE18"/>
      <c r="TTF18"/>
      <c r="TTG18"/>
      <c r="TTH18"/>
      <c r="TTI18"/>
      <c r="TTJ18"/>
      <c r="TTK18"/>
      <c r="TTL18"/>
      <c r="TTM18"/>
      <c r="TTN18"/>
      <c r="TTO18"/>
      <c r="TTP18"/>
      <c r="TTQ18"/>
      <c r="TTR18"/>
      <c r="TTS18"/>
      <c r="TTT18"/>
      <c r="TTU18"/>
      <c r="TTV18"/>
      <c r="TTW18"/>
      <c r="TTX18"/>
      <c r="TTY18"/>
      <c r="TTZ18"/>
      <c r="TUA18"/>
      <c r="TUB18"/>
      <c r="TUC18"/>
      <c r="TUD18"/>
      <c r="TUE18"/>
      <c r="TUF18"/>
      <c r="TUG18"/>
      <c r="TUH18"/>
      <c r="TUI18"/>
      <c r="TUJ18"/>
      <c r="TUK18"/>
      <c r="TUL18"/>
      <c r="TUM18"/>
      <c r="TUN18"/>
      <c r="TUO18"/>
      <c r="TUP18"/>
      <c r="TUQ18"/>
      <c r="TUR18"/>
      <c r="TUS18"/>
      <c r="TUT18"/>
      <c r="TUU18"/>
      <c r="TUV18"/>
      <c r="TUW18"/>
      <c r="TUX18"/>
      <c r="TUY18"/>
      <c r="TUZ18"/>
      <c r="TVA18"/>
      <c r="TVB18"/>
      <c r="TVC18"/>
      <c r="TVD18"/>
      <c r="TVE18"/>
      <c r="TVF18"/>
      <c r="TVG18"/>
      <c r="TVH18"/>
      <c r="TVI18"/>
      <c r="TVJ18"/>
      <c r="TVK18"/>
      <c r="TVL18"/>
      <c r="TVM18"/>
      <c r="TVN18"/>
      <c r="TVO18"/>
      <c r="TVP18"/>
      <c r="TVQ18"/>
      <c r="TVR18"/>
      <c r="TVS18"/>
      <c r="TVT18"/>
      <c r="TVU18"/>
      <c r="TVV18"/>
      <c r="TVW18"/>
      <c r="TVX18"/>
      <c r="TVY18"/>
      <c r="TVZ18"/>
      <c r="TWA18"/>
      <c r="TWB18"/>
      <c r="TWC18"/>
      <c r="TWD18"/>
      <c r="TWE18"/>
      <c r="TWF18"/>
      <c r="TWG18"/>
      <c r="TWH18"/>
      <c r="TWI18"/>
      <c r="TWJ18"/>
      <c r="TWK18"/>
      <c r="TWL18"/>
      <c r="TWM18"/>
      <c r="TWN18"/>
      <c r="TWO18"/>
      <c r="TWP18"/>
      <c r="TWQ18"/>
      <c r="TWR18"/>
      <c r="TWS18"/>
      <c r="TWT18"/>
      <c r="TWU18"/>
      <c r="TWV18"/>
      <c r="TWW18"/>
      <c r="TWX18"/>
      <c r="TWY18"/>
      <c r="TWZ18"/>
      <c r="TXA18"/>
      <c r="TXB18"/>
      <c r="TXC18"/>
      <c r="TXD18"/>
      <c r="TXE18"/>
      <c r="TXF18"/>
      <c r="TXG18"/>
      <c r="TXH18"/>
      <c r="TXI18"/>
      <c r="TXJ18"/>
      <c r="TXK18"/>
      <c r="TXL18"/>
      <c r="TXM18"/>
      <c r="TXN18"/>
      <c r="TXO18"/>
      <c r="TXP18"/>
      <c r="TXQ18"/>
      <c r="TXR18"/>
      <c r="TXS18"/>
      <c r="TXT18"/>
      <c r="TXU18"/>
      <c r="TXV18"/>
      <c r="TXW18"/>
      <c r="TXX18"/>
      <c r="TXY18"/>
      <c r="TXZ18"/>
      <c r="TYA18"/>
      <c r="TYB18"/>
      <c r="TYC18"/>
      <c r="TYD18"/>
      <c r="TYE18"/>
      <c r="TYF18"/>
      <c r="TYG18"/>
      <c r="TYH18"/>
      <c r="TYI18"/>
      <c r="TYJ18"/>
      <c r="TYK18"/>
      <c r="TYL18"/>
      <c r="TYM18"/>
      <c r="TYN18"/>
      <c r="TYO18"/>
      <c r="TYP18"/>
      <c r="TYQ18"/>
      <c r="TYR18"/>
      <c r="TYS18"/>
      <c r="TYT18"/>
      <c r="TYU18"/>
      <c r="TYV18"/>
      <c r="TYW18"/>
      <c r="TYX18"/>
      <c r="TYY18"/>
      <c r="TYZ18"/>
      <c r="TZA18"/>
      <c r="TZB18"/>
      <c r="TZC18"/>
      <c r="TZD18"/>
      <c r="TZE18"/>
      <c r="TZF18"/>
      <c r="TZG18"/>
      <c r="TZH18"/>
      <c r="TZI18"/>
      <c r="TZJ18"/>
      <c r="TZK18"/>
      <c r="TZL18"/>
      <c r="TZM18"/>
      <c r="TZN18"/>
      <c r="TZO18"/>
      <c r="TZP18"/>
      <c r="TZQ18"/>
      <c r="TZR18"/>
      <c r="TZS18"/>
      <c r="TZT18"/>
      <c r="TZU18"/>
      <c r="TZV18"/>
      <c r="TZW18"/>
      <c r="TZX18"/>
      <c r="TZY18"/>
      <c r="TZZ18"/>
      <c r="UAA18"/>
      <c r="UAB18"/>
      <c r="UAC18"/>
      <c r="UAD18"/>
      <c r="UAE18"/>
      <c r="UAF18"/>
      <c r="UAG18"/>
      <c r="UAH18"/>
      <c r="UAI18"/>
      <c r="UAJ18"/>
      <c r="UAK18"/>
      <c r="UAL18"/>
      <c r="UAM18"/>
      <c r="UAN18"/>
      <c r="UAO18"/>
      <c r="UAP18"/>
      <c r="UAQ18"/>
      <c r="UAR18"/>
      <c r="UAS18"/>
      <c r="UAT18"/>
      <c r="UAU18"/>
      <c r="UAV18"/>
      <c r="UAW18"/>
      <c r="UAX18"/>
      <c r="UAY18"/>
      <c r="UAZ18"/>
      <c r="UBA18"/>
      <c r="UBB18"/>
      <c r="UBC18"/>
      <c r="UBD18"/>
      <c r="UBE18"/>
      <c r="UBF18"/>
      <c r="UBG18"/>
      <c r="UBH18"/>
      <c r="UBI18"/>
      <c r="UBJ18"/>
      <c r="UBK18"/>
      <c r="UBL18"/>
      <c r="UBM18"/>
      <c r="UBN18"/>
      <c r="UBO18"/>
      <c r="UBP18"/>
      <c r="UBQ18"/>
      <c r="UBR18"/>
      <c r="UBS18"/>
      <c r="UBT18"/>
      <c r="UBU18"/>
      <c r="UBV18"/>
      <c r="UBW18"/>
      <c r="UBX18"/>
      <c r="UBY18"/>
      <c r="UBZ18"/>
      <c r="UCA18"/>
      <c r="UCB18"/>
      <c r="UCC18"/>
      <c r="UCD18"/>
      <c r="UCE18"/>
      <c r="UCF18"/>
      <c r="UCG18"/>
      <c r="UCH18"/>
      <c r="UCI18"/>
      <c r="UCJ18"/>
      <c r="UCK18"/>
      <c r="UCL18"/>
      <c r="UCM18"/>
      <c r="UCN18"/>
      <c r="UCO18"/>
      <c r="UCP18"/>
      <c r="UCQ18"/>
      <c r="UCR18"/>
      <c r="UCS18"/>
      <c r="UCT18"/>
      <c r="UCU18"/>
      <c r="UCV18"/>
      <c r="UCW18"/>
      <c r="UCX18"/>
      <c r="UCY18"/>
      <c r="UCZ18"/>
      <c r="UDA18"/>
      <c r="UDB18"/>
      <c r="UDC18"/>
      <c r="UDD18"/>
      <c r="UDE18"/>
      <c r="UDF18"/>
      <c r="UDG18"/>
      <c r="UDH18"/>
      <c r="UDI18"/>
      <c r="UDJ18"/>
      <c r="UDK18"/>
      <c r="UDL18"/>
      <c r="UDM18"/>
      <c r="UDN18"/>
      <c r="UDO18"/>
      <c r="UDP18"/>
      <c r="UDQ18"/>
      <c r="UDR18"/>
      <c r="UDS18"/>
      <c r="UDT18"/>
      <c r="UDU18"/>
      <c r="UDV18"/>
      <c r="UDW18"/>
      <c r="UDX18"/>
      <c r="UDY18"/>
      <c r="UDZ18"/>
      <c r="UEA18"/>
      <c r="UEB18"/>
      <c r="UEC18"/>
      <c r="UED18"/>
      <c r="UEE18"/>
      <c r="UEF18"/>
      <c r="UEG18"/>
      <c r="UEH18"/>
      <c r="UEI18"/>
      <c r="UEJ18"/>
      <c r="UEK18"/>
      <c r="UEL18"/>
      <c r="UEM18"/>
      <c r="UEN18"/>
      <c r="UEO18"/>
      <c r="UEP18"/>
      <c r="UEQ18"/>
      <c r="UER18"/>
      <c r="UES18"/>
      <c r="UET18"/>
      <c r="UEU18"/>
      <c r="UEV18"/>
      <c r="UEW18"/>
      <c r="UEX18"/>
      <c r="UEY18"/>
      <c r="UEZ18"/>
      <c r="UFA18"/>
      <c r="UFB18"/>
      <c r="UFC18"/>
      <c r="UFD18"/>
      <c r="UFE18"/>
      <c r="UFF18"/>
      <c r="UFG18"/>
      <c r="UFH18"/>
      <c r="UFI18"/>
      <c r="UFJ18"/>
      <c r="UFK18"/>
      <c r="UFL18"/>
      <c r="UFM18"/>
      <c r="UFN18"/>
      <c r="UFO18"/>
      <c r="UFP18"/>
      <c r="UFQ18"/>
      <c r="UFR18"/>
      <c r="UFS18"/>
      <c r="UFT18"/>
      <c r="UFU18"/>
      <c r="UFV18"/>
      <c r="UFW18"/>
      <c r="UFX18"/>
      <c r="UFY18"/>
      <c r="UFZ18"/>
      <c r="UGA18"/>
      <c r="UGB18"/>
      <c r="UGC18"/>
      <c r="UGD18"/>
      <c r="UGE18"/>
      <c r="UGF18"/>
      <c r="UGG18"/>
      <c r="UGH18"/>
      <c r="UGI18"/>
      <c r="UGJ18"/>
      <c r="UGK18"/>
      <c r="UGL18"/>
      <c r="UGM18"/>
      <c r="UGN18"/>
      <c r="UGO18"/>
      <c r="UGP18"/>
      <c r="UGQ18"/>
      <c r="UGR18"/>
      <c r="UGS18"/>
      <c r="UGT18"/>
      <c r="UGU18"/>
      <c r="UGV18"/>
      <c r="UGW18"/>
      <c r="UGX18"/>
      <c r="UGY18"/>
      <c r="UGZ18"/>
      <c r="UHA18"/>
      <c r="UHB18"/>
      <c r="UHC18"/>
      <c r="UHD18"/>
      <c r="UHE18"/>
      <c r="UHF18"/>
      <c r="UHG18"/>
      <c r="UHH18"/>
      <c r="UHI18"/>
      <c r="UHJ18"/>
      <c r="UHK18"/>
      <c r="UHL18"/>
      <c r="UHM18"/>
      <c r="UHN18"/>
      <c r="UHO18"/>
      <c r="UHP18"/>
      <c r="UHQ18"/>
      <c r="UHR18"/>
      <c r="UHS18"/>
      <c r="UHT18"/>
      <c r="UHU18"/>
      <c r="UHV18"/>
      <c r="UHW18"/>
      <c r="UHX18"/>
      <c r="UHY18"/>
      <c r="UHZ18"/>
      <c r="UIA18"/>
      <c r="UIB18"/>
      <c r="UIC18"/>
      <c r="UID18"/>
      <c r="UIE18"/>
      <c r="UIF18"/>
      <c r="UIG18"/>
      <c r="UIH18"/>
      <c r="UII18"/>
      <c r="UIJ18"/>
      <c r="UIK18"/>
      <c r="UIL18"/>
      <c r="UIM18"/>
      <c r="UIN18"/>
      <c r="UIO18"/>
      <c r="UIP18"/>
      <c r="UIQ18"/>
      <c r="UIR18"/>
      <c r="UIS18"/>
      <c r="UIT18"/>
      <c r="UIU18"/>
      <c r="UIV18"/>
      <c r="UIW18"/>
      <c r="UIX18"/>
      <c r="UIY18"/>
      <c r="UIZ18"/>
      <c r="UJA18"/>
      <c r="UJB18"/>
      <c r="UJC18"/>
      <c r="UJD18"/>
      <c r="UJE18"/>
      <c r="UJF18"/>
      <c r="UJG18"/>
      <c r="UJH18"/>
      <c r="UJI18"/>
      <c r="UJJ18"/>
      <c r="UJK18"/>
      <c r="UJL18"/>
      <c r="UJM18"/>
      <c r="UJN18"/>
      <c r="UJO18"/>
      <c r="UJP18"/>
      <c r="UJQ18"/>
      <c r="UJR18"/>
      <c r="UJS18"/>
      <c r="UJT18"/>
      <c r="UJU18"/>
      <c r="UJV18"/>
      <c r="UJW18"/>
      <c r="UJX18"/>
      <c r="UJY18"/>
      <c r="UJZ18"/>
      <c r="UKA18"/>
      <c r="UKB18"/>
      <c r="UKC18"/>
      <c r="UKD18"/>
      <c r="UKE18"/>
      <c r="UKF18"/>
      <c r="UKG18"/>
      <c r="UKH18"/>
      <c r="UKI18"/>
      <c r="UKJ18"/>
      <c r="UKK18"/>
      <c r="UKL18"/>
      <c r="UKM18"/>
      <c r="UKN18"/>
      <c r="UKO18"/>
      <c r="UKP18"/>
      <c r="UKQ18"/>
      <c r="UKR18"/>
      <c r="UKS18"/>
      <c r="UKT18"/>
      <c r="UKU18"/>
      <c r="UKV18"/>
      <c r="UKW18"/>
      <c r="UKX18"/>
      <c r="UKY18"/>
      <c r="UKZ18"/>
      <c r="ULA18"/>
      <c r="ULB18"/>
      <c r="ULC18"/>
      <c r="ULD18"/>
      <c r="ULE18"/>
      <c r="ULF18"/>
      <c r="ULG18"/>
      <c r="ULH18"/>
      <c r="ULI18"/>
      <c r="ULJ18"/>
      <c r="ULK18"/>
      <c r="ULL18"/>
      <c r="ULM18"/>
      <c r="ULN18"/>
      <c r="ULO18"/>
      <c r="ULP18"/>
      <c r="ULQ18"/>
      <c r="ULR18"/>
      <c r="ULS18"/>
      <c r="ULT18"/>
      <c r="ULU18"/>
      <c r="ULV18"/>
      <c r="ULW18"/>
      <c r="ULX18"/>
      <c r="ULY18"/>
      <c r="ULZ18"/>
      <c r="UMA18"/>
      <c r="UMB18"/>
      <c r="UMC18"/>
      <c r="UMD18"/>
      <c r="UME18"/>
      <c r="UMF18"/>
      <c r="UMG18"/>
      <c r="UMH18"/>
      <c r="UMI18"/>
      <c r="UMJ18"/>
      <c r="UMK18"/>
      <c r="UML18"/>
      <c r="UMM18"/>
      <c r="UMN18"/>
      <c r="UMO18"/>
      <c r="UMP18"/>
      <c r="UMQ18"/>
      <c r="UMR18"/>
      <c r="UMS18"/>
      <c r="UMT18"/>
      <c r="UMU18"/>
      <c r="UMV18"/>
      <c r="UMW18"/>
      <c r="UMX18"/>
      <c r="UMY18"/>
      <c r="UMZ18"/>
      <c r="UNA18"/>
      <c r="UNB18"/>
      <c r="UNC18"/>
      <c r="UND18"/>
      <c r="UNE18"/>
      <c r="UNF18"/>
      <c r="UNG18"/>
      <c r="UNH18"/>
      <c r="UNI18"/>
      <c r="UNJ18"/>
      <c r="UNK18"/>
      <c r="UNL18"/>
      <c r="UNM18"/>
      <c r="UNN18"/>
      <c r="UNO18"/>
      <c r="UNP18"/>
      <c r="UNQ18"/>
      <c r="UNR18"/>
      <c r="UNS18"/>
      <c r="UNT18"/>
      <c r="UNU18"/>
      <c r="UNV18"/>
      <c r="UNW18"/>
      <c r="UNX18"/>
      <c r="UNY18"/>
      <c r="UNZ18"/>
      <c r="UOA18"/>
      <c r="UOB18"/>
      <c r="UOC18"/>
      <c r="UOD18"/>
      <c r="UOE18"/>
      <c r="UOF18"/>
      <c r="UOG18"/>
      <c r="UOH18"/>
      <c r="UOI18"/>
      <c r="UOJ18"/>
      <c r="UOK18"/>
      <c r="UOL18"/>
      <c r="UOM18"/>
      <c r="UON18"/>
      <c r="UOO18"/>
      <c r="UOP18"/>
      <c r="UOQ18"/>
      <c r="UOR18"/>
      <c r="UOS18"/>
      <c r="UOT18"/>
      <c r="UOU18"/>
      <c r="UOV18"/>
      <c r="UOW18"/>
      <c r="UOX18"/>
      <c r="UOY18"/>
      <c r="UOZ18"/>
      <c r="UPA18"/>
      <c r="UPB18"/>
      <c r="UPC18"/>
      <c r="UPD18"/>
      <c r="UPE18"/>
      <c r="UPF18"/>
      <c r="UPG18"/>
      <c r="UPH18"/>
      <c r="UPI18"/>
      <c r="UPJ18"/>
      <c r="UPK18"/>
      <c r="UPL18"/>
      <c r="UPM18"/>
      <c r="UPN18"/>
      <c r="UPO18"/>
      <c r="UPP18"/>
      <c r="UPQ18"/>
      <c r="UPR18"/>
      <c r="UPS18"/>
      <c r="UPT18"/>
      <c r="UPU18"/>
      <c r="UPV18"/>
      <c r="UPW18"/>
      <c r="UPX18"/>
      <c r="UPY18"/>
      <c r="UPZ18"/>
      <c r="UQA18"/>
      <c r="UQB18"/>
      <c r="UQC18"/>
      <c r="UQD18"/>
      <c r="UQE18"/>
      <c r="UQF18"/>
      <c r="UQG18"/>
      <c r="UQH18"/>
      <c r="UQI18"/>
      <c r="UQJ18"/>
      <c r="UQK18"/>
      <c r="UQL18"/>
      <c r="UQM18"/>
      <c r="UQN18"/>
      <c r="UQO18"/>
      <c r="UQP18"/>
      <c r="UQQ18"/>
      <c r="UQR18"/>
      <c r="UQS18"/>
      <c r="UQT18"/>
      <c r="UQU18"/>
      <c r="UQV18"/>
      <c r="UQW18"/>
      <c r="UQX18"/>
      <c r="UQY18"/>
      <c r="UQZ18"/>
      <c r="URA18"/>
      <c r="URB18"/>
      <c r="URC18"/>
      <c r="URD18"/>
      <c r="URE18"/>
      <c r="URF18"/>
      <c r="URG18"/>
      <c r="URH18"/>
      <c r="URI18"/>
      <c r="URJ18"/>
      <c r="URK18"/>
      <c r="URL18"/>
      <c r="URM18"/>
      <c r="URN18"/>
      <c r="URO18"/>
      <c r="URP18"/>
      <c r="URQ18"/>
      <c r="URR18"/>
      <c r="URS18"/>
      <c r="URT18"/>
      <c r="URU18"/>
      <c r="URV18"/>
      <c r="URW18"/>
      <c r="URX18"/>
      <c r="URY18"/>
      <c r="URZ18"/>
      <c r="USA18"/>
      <c r="USB18"/>
      <c r="USC18"/>
      <c r="USD18"/>
      <c r="USE18"/>
      <c r="USF18"/>
      <c r="USG18"/>
      <c r="USH18"/>
      <c r="USI18"/>
      <c r="USJ18"/>
      <c r="USK18"/>
      <c r="USL18"/>
      <c r="USM18"/>
      <c r="USN18"/>
      <c r="USO18"/>
      <c r="USP18"/>
      <c r="USQ18"/>
      <c r="USR18"/>
      <c r="USS18"/>
      <c r="UST18"/>
      <c r="USU18"/>
      <c r="USV18"/>
      <c r="USW18"/>
      <c r="USX18"/>
      <c r="USY18"/>
      <c r="USZ18"/>
      <c r="UTA18"/>
      <c r="UTB18"/>
      <c r="UTC18"/>
      <c r="UTD18"/>
      <c r="UTE18"/>
      <c r="UTF18"/>
      <c r="UTG18"/>
      <c r="UTH18"/>
      <c r="UTI18"/>
      <c r="UTJ18"/>
      <c r="UTK18"/>
      <c r="UTL18"/>
      <c r="UTM18"/>
      <c r="UTN18"/>
      <c r="UTO18"/>
      <c r="UTP18"/>
      <c r="UTQ18"/>
      <c r="UTR18"/>
      <c r="UTS18"/>
      <c r="UTT18"/>
      <c r="UTU18"/>
      <c r="UTV18"/>
      <c r="UTW18"/>
      <c r="UTX18"/>
      <c r="UTY18"/>
      <c r="UTZ18"/>
      <c r="UUA18"/>
      <c r="UUB18"/>
      <c r="UUC18"/>
      <c r="UUD18"/>
      <c r="UUE18"/>
      <c r="UUF18"/>
      <c r="UUG18"/>
      <c r="UUH18"/>
      <c r="UUI18"/>
      <c r="UUJ18"/>
      <c r="UUK18"/>
      <c r="UUL18"/>
      <c r="UUM18"/>
      <c r="UUN18"/>
      <c r="UUO18"/>
      <c r="UUP18"/>
      <c r="UUQ18"/>
      <c r="UUR18"/>
      <c r="UUS18"/>
      <c r="UUT18"/>
      <c r="UUU18"/>
      <c r="UUV18"/>
      <c r="UUW18"/>
      <c r="UUX18"/>
      <c r="UUY18"/>
      <c r="UUZ18"/>
      <c r="UVA18"/>
      <c r="UVB18"/>
      <c r="UVC18"/>
      <c r="UVD18"/>
      <c r="UVE18"/>
      <c r="UVF18"/>
      <c r="UVG18"/>
      <c r="UVH18"/>
      <c r="UVI18"/>
      <c r="UVJ18"/>
      <c r="UVK18"/>
      <c r="UVL18"/>
      <c r="UVM18"/>
      <c r="UVN18"/>
      <c r="UVO18"/>
      <c r="UVP18"/>
      <c r="UVQ18"/>
      <c r="UVR18"/>
      <c r="UVS18"/>
      <c r="UVT18"/>
      <c r="UVU18"/>
      <c r="UVV18"/>
      <c r="UVW18"/>
      <c r="UVX18"/>
      <c r="UVY18"/>
      <c r="UVZ18"/>
      <c r="UWA18"/>
      <c r="UWB18"/>
      <c r="UWC18"/>
      <c r="UWD18"/>
      <c r="UWE18"/>
      <c r="UWF18"/>
      <c r="UWG18"/>
      <c r="UWH18"/>
      <c r="UWI18"/>
      <c r="UWJ18"/>
      <c r="UWK18"/>
      <c r="UWL18"/>
      <c r="UWM18"/>
      <c r="UWN18"/>
      <c r="UWO18"/>
      <c r="UWP18"/>
      <c r="UWQ18"/>
      <c r="UWR18"/>
      <c r="UWS18"/>
      <c r="UWT18"/>
      <c r="UWU18"/>
      <c r="UWV18"/>
      <c r="UWW18"/>
      <c r="UWX18"/>
      <c r="UWY18"/>
      <c r="UWZ18"/>
      <c r="UXA18"/>
      <c r="UXB18"/>
      <c r="UXC18"/>
      <c r="UXD18"/>
      <c r="UXE18"/>
      <c r="UXF18"/>
      <c r="UXG18"/>
      <c r="UXH18"/>
      <c r="UXI18"/>
      <c r="UXJ18"/>
      <c r="UXK18"/>
      <c r="UXL18"/>
      <c r="UXM18"/>
      <c r="UXN18"/>
      <c r="UXO18"/>
      <c r="UXP18"/>
      <c r="UXQ18"/>
      <c r="UXR18"/>
      <c r="UXS18"/>
      <c r="UXT18"/>
      <c r="UXU18"/>
      <c r="UXV18"/>
      <c r="UXW18"/>
      <c r="UXX18"/>
      <c r="UXY18"/>
      <c r="UXZ18"/>
      <c r="UYA18"/>
      <c r="UYB18"/>
      <c r="UYC18"/>
      <c r="UYD18"/>
      <c r="UYE18"/>
      <c r="UYF18"/>
      <c r="UYG18"/>
      <c r="UYH18"/>
      <c r="UYI18"/>
      <c r="UYJ18"/>
      <c r="UYK18"/>
      <c r="UYL18"/>
      <c r="UYM18"/>
      <c r="UYN18"/>
      <c r="UYO18"/>
      <c r="UYP18"/>
      <c r="UYQ18"/>
      <c r="UYR18"/>
      <c r="UYS18"/>
      <c r="UYT18"/>
      <c r="UYU18"/>
      <c r="UYV18"/>
      <c r="UYW18"/>
      <c r="UYX18"/>
      <c r="UYY18"/>
      <c r="UYZ18"/>
      <c r="UZA18"/>
      <c r="UZB18"/>
      <c r="UZC18"/>
      <c r="UZD18"/>
      <c r="UZE18"/>
      <c r="UZF18"/>
      <c r="UZG18"/>
      <c r="UZH18"/>
      <c r="UZI18"/>
      <c r="UZJ18"/>
      <c r="UZK18"/>
      <c r="UZL18"/>
      <c r="UZM18"/>
      <c r="UZN18"/>
      <c r="UZO18"/>
      <c r="UZP18"/>
      <c r="UZQ18"/>
      <c r="UZR18"/>
      <c r="UZS18"/>
      <c r="UZT18"/>
      <c r="UZU18"/>
      <c r="UZV18"/>
      <c r="UZW18"/>
      <c r="UZX18"/>
      <c r="UZY18"/>
      <c r="UZZ18"/>
      <c r="VAA18"/>
      <c r="VAB18"/>
      <c r="VAC18"/>
      <c r="VAD18"/>
      <c r="VAE18"/>
      <c r="VAF18"/>
      <c r="VAG18"/>
      <c r="VAH18"/>
      <c r="VAI18"/>
      <c r="VAJ18"/>
      <c r="VAK18"/>
      <c r="VAL18"/>
      <c r="VAM18"/>
      <c r="VAN18"/>
      <c r="VAO18"/>
      <c r="VAP18"/>
      <c r="VAQ18"/>
      <c r="VAR18"/>
      <c r="VAS18"/>
      <c r="VAT18"/>
      <c r="VAU18"/>
      <c r="VAV18"/>
      <c r="VAW18"/>
      <c r="VAX18"/>
      <c r="VAY18"/>
      <c r="VAZ18"/>
      <c r="VBA18"/>
      <c r="VBB18"/>
      <c r="VBC18"/>
      <c r="VBD18"/>
      <c r="VBE18"/>
      <c r="VBF18"/>
      <c r="VBG18"/>
      <c r="VBH18"/>
      <c r="VBI18"/>
      <c r="VBJ18"/>
      <c r="VBK18"/>
      <c r="VBL18"/>
      <c r="VBM18"/>
      <c r="VBN18"/>
      <c r="VBO18"/>
      <c r="VBP18"/>
      <c r="VBQ18"/>
      <c r="VBR18"/>
      <c r="VBS18"/>
      <c r="VBT18"/>
      <c r="VBU18"/>
      <c r="VBV18"/>
      <c r="VBW18"/>
      <c r="VBX18"/>
      <c r="VBY18"/>
      <c r="VBZ18"/>
      <c r="VCA18"/>
      <c r="VCB18"/>
      <c r="VCC18"/>
      <c r="VCD18"/>
      <c r="VCE18"/>
      <c r="VCF18"/>
      <c r="VCG18"/>
      <c r="VCH18"/>
      <c r="VCI18"/>
      <c r="VCJ18"/>
      <c r="VCK18"/>
      <c r="VCL18"/>
      <c r="VCM18"/>
      <c r="VCN18"/>
      <c r="VCO18"/>
      <c r="VCP18"/>
      <c r="VCQ18"/>
      <c r="VCR18"/>
      <c r="VCS18"/>
      <c r="VCT18"/>
      <c r="VCU18"/>
      <c r="VCV18"/>
      <c r="VCW18"/>
      <c r="VCX18"/>
      <c r="VCY18"/>
      <c r="VCZ18"/>
      <c r="VDA18"/>
      <c r="VDB18"/>
      <c r="VDC18"/>
      <c r="VDD18"/>
      <c r="VDE18"/>
      <c r="VDF18"/>
      <c r="VDG18"/>
      <c r="VDH18"/>
      <c r="VDI18"/>
      <c r="VDJ18"/>
      <c r="VDK18"/>
      <c r="VDL18"/>
      <c r="VDM18"/>
      <c r="VDN18"/>
      <c r="VDO18"/>
      <c r="VDP18"/>
      <c r="VDQ18"/>
      <c r="VDR18"/>
      <c r="VDS18"/>
      <c r="VDT18"/>
      <c r="VDU18"/>
      <c r="VDV18"/>
      <c r="VDW18"/>
      <c r="VDX18"/>
      <c r="VDY18"/>
      <c r="VDZ18"/>
      <c r="VEA18"/>
      <c r="VEB18"/>
      <c r="VEC18"/>
      <c r="VED18"/>
      <c r="VEE18"/>
      <c r="VEF18"/>
      <c r="VEG18"/>
      <c r="VEH18"/>
      <c r="VEI18"/>
      <c r="VEJ18"/>
      <c r="VEK18"/>
      <c r="VEL18"/>
      <c r="VEM18"/>
      <c r="VEN18"/>
      <c r="VEO18"/>
      <c r="VEP18"/>
      <c r="VEQ18"/>
      <c r="VER18"/>
      <c r="VES18"/>
      <c r="VET18"/>
      <c r="VEU18"/>
      <c r="VEV18"/>
      <c r="VEW18"/>
      <c r="VEX18"/>
      <c r="VEY18"/>
      <c r="VEZ18"/>
      <c r="VFA18"/>
      <c r="VFB18"/>
      <c r="VFC18"/>
      <c r="VFD18"/>
      <c r="VFE18"/>
      <c r="VFF18"/>
      <c r="VFG18"/>
      <c r="VFH18"/>
      <c r="VFI18"/>
      <c r="VFJ18"/>
      <c r="VFK18"/>
      <c r="VFL18"/>
      <c r="VFM18"/>
      <c r="VFN18"/>
      <c r="VFO18"/>
      <c r="VFP18"/>
      <c r="VFQ18"/>
      <c r="VFR18"/>
      <c r="VFS18"/>
      <c r="VFT18"/>
      <c r="VFU18"/>
      <c r="VFV18"/>
      <c r="VFW18"/>
      <c r="VFX18"/>
      <c r="VFY18"/>
      <c r="VFZ18"/>
      <c r="VGA18"/>
      <c r="VGB18"/>
      <c r="VGC18"/>
      <c r="VGD18"/>
      <c r="VGE18"/>
      <c r="VGF18"/>
      <c r="VGG18"/>
      <c r="VGH18"/>
      <c r="VGI18"/>
      <c r="VGJ18"/>
      <c r="VGK18"/>
      <c r="VGL18"/>
      <c r="VGM18"/>
      <c r="VGN18"/>
      <c r="VGO18"/>
      <c r="VGP18"/>
      <c r="VGQ18"/>
      <c r="VGR18"/>
      <c r="VGS18"/>
      <c r="VGT18"/>
      <c r="VGU18"/>
      <c r="VGV18"/>
      <c r="VGW18"/>
      <c r="VGX18"/>
      <c r="VGY18"/>
      <c r="VGZ18"/>
      <c r="VHA18"/>
      <c r="VHB18"/>
      <c r="VHC18"/>
      <c r="VHD18"/>
      <c r="VHE18"/>
      <c r="VHF18"/>
      <c r="VHG18"/>
      <c r="VHH18"/>
      <c r="VHI18"/>
      <c r="VHJ18"/>
      <c r="VHK18"/>
      <c r="VHL18"/>
      <c r="VHM18"/>
      <c r="VHN18"/>
      <c r="VHO18"/>
      <c r="VHP18"/>
      <c r="VHQ18"/>
      <c r="VHR18"/>
      <c r="VHS18"/>
      <c r="VHT18"/>
      <c r="VHU18"/>
      <c r="VHV18"/>
      <c r="VHW18"/>
      <c r="VHX18"/>
      <c r="VHY18"/>
      <c r="VHZ18"/>
      <c r="VIA18"/>
      <c r="VIB18"/>
      <c r="VIC18"/>
      <c r="VID18"/>
      <c r="VIE18"/>
      <c r="VIF18"/>
      <c r="VIG18"/>
      <c r="VIH18"/>
      <c r="VII18"/>
      <c r="VIJ18"/>
      <c r="VIK18"/>
      <c r="VIL18"/>
      <c r="VIM18"/>
      <c r="VIN18"/>
      <c r="VIO18"/>
      <c r="VIP18"/>
      <c r="VIQ18"/>
      <c r="VIR18"/>
      <c r="VIS18"/>
      <c r="VIT18"/>
      <c r="VIU18"/>
      <c r="VIV18"/>
      <c r="VIW18"/>
      <c r="VIX18"/>
      <c r="VIY18"/>
      <c r="VIZ18"/>
      <c r="VJA18"/>
      <c r="VJB18"/>
      <c r="VJC18"/>
      <c r="VJD18"/>
      <c r="VJE18"/>
      <c r="VJF18"/>
      <c r="VJG18"/>
      <c r="VJH18"/>
      <c r="VJI18"/>
      <c r="VJJ18"/>
      <c r="VJK18"/>
      <c r="VJL18"/>
      <c r="VJM18"/>
      <c r="VJN18"/>
      <c r="VJO18"/>
      <c r="VJP18"/>
      <c r="VJQ18"/>
      <c r="VJR18"/>
      <c r="VJS18"/>
      <c r="VJT18"/>
      <c r="VJU18"/>
      <c r="VJV18"/>
      <c r="VJW18"/>
      <c r="VJX18"/>
      <c r="VJY18"/>
      <c r="VJZ18"/>
      <c r="VKA18"/>
      <c r="VKB18"/>
      <c r="VKC18"/>
      <c r="VKD18"/>
      <c r="VKE18"/>
      <c r="VKF18"/>
      <c r="VKG18"/>
      <c r="VKH18"/>
      <c r="VKI18"/>
      <c r="VKJ18"/>
      <c r="VKK18"/>
      <c r="VKL18"/>
      <c r="VKM18"/>
      <c r="VKN18"/>
      <c r="VKO18"/>
      <c r="VKP18"/>
      <c r="VKQ18"/>
      <c r="VKR18"/>
      <c r="VKS18"/>
      <c r="VKT18"/>
      <c r="VKU18"/>
      <c r="VKV18"/>
      <c r="VKW18"/>
      <c r="VKX18"/>
      <c r="VKY18"/>
      <c r="VKZ18"/>
      <c r="VLA18"/>
      <c r="VLB18"/>
      <c r="VLC18"/>
      <c r="VLD18"/>
      <c r="VLE18"/>
      <c r="VLF18"/>
      <c r="VLG18"/>
      <c r="VLH18"/>
      <c r="VLI18"/>
      <c r="VLJ18"/>
      <c r="VLK18"/>
      <c r="VLL18"/>
      <c r="VLM18"/>
      <c r="VLN18"/>
      <c r="VLO18"/>
      <c r="VLP18"/>
      <c r="VLQ18"/>
      <c r="VLR18"/>
      <c r="VLS18"/>
      <c r="VLT18"/>
      <c r="VLU18"/>
      <c r="VLV18"/>
      <c r="VLW18"/>
      <c r="VLX18"/>
      <c r="VLY18"/>
      <c r="VLZ18"/>
      <c r="VMA18"/>
      <c r="VMB18"/>
      <c r="VMC18"/>
      <c r="VMD18"/>
      <c r="VME18"/>
      <c r="VMF18"/>
      <c r="VMG18"/>
      <c r="VMH18"/>
      <c r="VMI18"/>
      <c r="VMJ18"/>
      <c r="VMK18"/>
      <c r="VML18"/>
      <c r="VMM18"/>
      <c r="VMN18"/>
      <c r="VMO18"/>
      <c r="VMP18"/>
      <c r="VMQ18"/>
      <c r="VMR18"/>
      <c r="VMS18"/>
      <c r="VMT18"/>
      <c r="VMU18"/>
      <c r="VMV18"/>
      <c r="VMW18"/>
      <c r="VMX18"/>
      <c r="VMY18"/>
      <c r="VMZ18"/>
      <c r="VNA18"/>
      <c r="VNB18"/>
      <c r="VNC18"/>
      <c r="VND18"/>
      <c r="VNE18"/>
      <c r="VNF18"/>
      <c r="VNG18"/>
      <c r="VNH18"/>
      <c r="VNI18"/>
      <c r="VNJ18"/>
      <c r="VNK18"/>
      <c r="VNL18"/>
      <c r="VNM18"/>
      <c r="VNN18"/>
      <c r="VNO18"/>
      <c r="VNP18"/>
      <c r="VNQ18"/>
      <c r="VNR18"/>
      <c r="VNS18"/>
      <c r="VNT18"/>
      <c r="VNU18"/>
      <c r="VNV18"/>
      <c r="VNW18"/>
      <c r="VNX18"/>
      <c r="VNY18"/>
      <c r="VNZ18"/>
      <c r="VOA18"/>
      <c r="VOB18"/>
      <c r="VOC18"/>
      <c r="VOD18"/>
      <c r="VOE18"/>
      <c r="VOF18"/>
      <c r="VOG18"/>
      <c r="VOH18"/>
      <c r="VOI18"/>
      <c r="VOJ18"/>
      <c r="VOK18"/>
      <c r="VOL18"/>
      <c r="VOM18"/>
      <c r="VON18"/>
      <c r="VOO18"/>
      <c r="VOP18"/>
      <c r="VOQ18"/>
      <c r="VOR18"/>
      <c r="VOS18"/>
      <c r="VOT18"/>
      <c r="VOU18"/>
      <c r="VOV18"/>
      <c r="VOW18"/>
      <c r="VOX18"/>
      <c r="VOY18"/>
      <c r="VOZ18"/>
      <c r="VPA18"/>
      <c r="VPB18"/>
      <c r="VPC18"/>
      <c r="VPD18"/>
      <c r="VPE18"/>
      <c r="VPF18"/>
      <c r="VPG18"/>
      <c r="VPH18"/>
      <c r="VPI18"/>
      <c r="VPJ18"/>
      <c r="VPK18"/>
      <c r="VPL18"/>
      <c r="VPM18"/>
      <c r="VPN18"/>
      <c r="VPO18"/>
      <c r="VPP18"/>
      <c r="VPQ18"/>
      <c r="VPR18"/>
      <c r="VPS18"/>
      <c r="VPT18"/>
      <c r="VPU18"/>
      <c r="VPV18"/>
      <c r="VPW18"/>
      <c r="VPX18"/>
      <c r="VPY18"/>
      <c r="VPZ18"/>
      <c r="VQA18"/>
      <c r="VQB18"/>
      <c r="VQC18"/>
      <c r="VQD18"/>
      <c r="VQE18"/>
      <c r="VQF18"/>
      <c r="VQG18"/>
      <c r="VQH18"/>
      <c r="VQI18"/>
      <c r="VQJ18"/>
      <c r="VQK18"/>
      <c r="VQL18"/>
      <c r="VQM18"/>
      <c r="VQN18"/>
      <c r="VQO18"/>
      <c r="VQP18"/>
      <c r="VQQ18"/>
      <c r="VQR18"/>
      <c r="VQS18"/>
      <c r="VQT18"/>
      <c r="VQU18"/>
      <c r="VQV18"/>
      <c r="VQW18"/>
      <c r="VQX18"/>
      <c r="VQY18"/>
      <c r="VQZ18"/>
      <c r="VRA18"/>
      <c r="VRB18"/>
      <c r="VRC18"/>
      <c r="VRD18"/>
      <c r="VRE18"/>
      <c r="VRF18"/>
      <c r="VRG18"/>
      <c r="VRH18"/>
      <c r="VRI18"/>
      <c r="VRJ18"/>
      <c r="VRK18"/>
      <c r="VRL18"/>
      <c r="VRM18"/>
      <c r="VRN18"/>
      <c r="VRO18"/>
      <c r="VRP18"/>
      <c r="VRQ18"/>
      <c r="VRR18"/>
      <c r="VRS18"/>
      <c r="VRT18"/>
      <c r="VRU18"/>
      <c r="VRV18"/>
      <c r="VRW18"/>
      <c r="VRX18"/>
      <c r="VRY18"/>
      <c r="VRZ18"/>
      <c r="VSA18"/>
      <c r="VSB18"/>
      <c r="VSC18"/>
      <c r="VSD18"/>
      <c r="VSE18"/>
      <c r="VSF18"/>
      <c r="VSG18"/>
      <c r="VSH18"/>
      <c r="VSI18"/>
      <c r="VSJ18"/>
      <c r="VSK18"/>
      <c r="VSL18"/>
      <c r="VSM18"/>
      <c r="VSN18"/>
      <c r="VSO18"/>
      <c r="VSP18"/>
      <c r="VSQ18"/>
      <c r="VSR18"/>
      <c r="VSS18"/>
      <c r="VST18"/>
      <c r="VSU18"/>
      <c r="VSV18"/>
      <c r="VSW18"/>
      <c r="VSX18"/>
      <c r="VSY18"/>
      <c r="VSZ18"/>
      <c r="VTA18"/>
      <c r="VTB18"/>
      <c r="VTC18"/>
      <c r="VTD18"/>
      <c r="VTE18"/>
      <c r="VTF18"/>
      <c r="VTG18"/>
      <c r="VTH18"/>
      <c r="VTI18"/>
      <c r="VTJ18"/>
      <c r="VTK18"/>
      <c r="VTL18"/>
      <c r="VTM18"/>
      <c r="VTN18"/>
      <c r="VTO18"/>
      <c r="VTP18"/>
      <c r="VTQ18"/>
      <c r="VTR18"/>
      <c r="VTS18"/>
      <c r="VTT18"/>
      <c r="VTU18"/>
      <c r="VTV18"/>
      <c r="VTW18"/>
      <c r="VTX18"/>
      <c r="VTY18"/>
      <c r="VTZ18"/>
      <c r="VUA18"/>
      <c r="VUB18"/>
      <c r="VUC18"/>
      <c r="VUD18"/>
      <c r="VUE18"/>
      <c r="VUF18"/>
      <c r="VUG18"/>
      <c r="VUH18"/>
      <c r="VUI18"/>
      <c r="VUJ18"/>
      <c r="VUK18"/>
      <c r="VUL18"/>
      <c r="VUM18"/>
      <c r="VUN18"/>
      <c r="VUO18"/>
      <c r="VUP18"/>
      <c r="VUQ18"/>
      <c r="VUR18"/>
      <c r="VUS18"/>
      <c r="VUT18"/>
      <c r="VUU18"/>
      <c r="VUV18"/>
      <c r="VUW18"/>
      <c r="VUX18"/>
      <c r="VUY18"/>
      <c r="VUZ18"/>
      <c r="VVA18"/>
      <c r="VVB18"/>
      <c r="VVC18"/>
      <c r="VVD18"/>
      <c r="VVE18"/>
      <c r="VVF18"/>
      <c r="VVG18"/>
      <c r="VVH18"/>
      <c r="VVI18"/>
      <c r="VVJ18"/>
      <c r="VVK18"/>
      <c r="VVL18"/>
      <c r="VVM18"/>
      <c r="VVN18"/>
      <c r="VVO18"/>
      <c r="VVP18"/>
      <c r="VVQ18"/>
      <c r="VVR18"/>
      <c r="VVS18"/>
      <c r="VVT18"/>
      <c r="VVU18"/>
      <c r="VVV18"/>
      <c r="VVW18"/>
      <c r="VVX18"/>
      <c r="VVY18"/>
      <c r="VVZ18"/>
      <c r="VWA18"/>
      <c r="VWB18"/>
      <c r="VWC18"/>
      <c r="VWD18"/>
      <c r="VWE18"/>
      <c r="VWF18"/>
      <c r="VWG18"/>
      <c r="VWH18"/>
      <c r="VWI18"/>
      <c r="VWJ18"/>
      <c r="VWK18"/>
      <c r="VWL18"/>
      <c r="VWM18"/>
      <c r="VWN18"/>
      <c r="VWO18"/>
      <c r="VWP18"/>
      <c r="VWQ18"/>
      <c r="VWR18"/>
      <c r="VWS18"/>
      <c r="VWT18"/>
      <c r="VWU18"/>
      <c r="VWV18"/>
      <c r="VWW18"/>
      <c r="VWX18"/>
      <c r="VWY18"/>
      <c r="VWZ18"/>
      <c r="VXA18"/>
      <c r="VXB18"/>
      <c r="VXC18"/>
      <c r="VXD18"/>
      <c r="VXE18"/>
      <c r="VXF18"/>
      <c r="VXG18"/>
      <c r="VXH18"/>
      <c r="VXI18"/>
      <c r="VXJ18"/>
      <c r="VXK18"/>
      <c r="VXL18"/>
      <c r="VXM18"/>
      <c r="VXN18"/>
      <c r="VXO18"/>
      <c r="VXP18"/>
      <c r="VXQ18"/>
      <c r="VXR18"/>
      <c r="VXS18"/>
      <c r="VXT18"/>
      <c r="VXU18"/>
      <c r="VXV18"/>
      <c r="VXW18"/>
      <c r="VXX18"/>
      <c r="VXY18"/>
      <c r="VXZ18"/>
      <c r="VYA18"/>
      <c r="VYB18"/>
      <c r="VYC18"/>
      <c r="VYD18"/>
      <c r="VYE18"/>
      <c r="VYF18"/>
      <c r="VYG18"/>
      <c r="VYH18"/>
      <c r="VYI18"/>
      <c r="VYJ18"/>
      <c r="VYK18"/>
      <c r="VYL18"/>
      <c r="VYM18"/>
      <c r="VYN18"/>
      <c r="VYO18"/>
      <c r="VYP18"/>
      <c r="VYQ18"/>
      <c r="VYR18"/>
      <c r="VYS18"/>
      <c r="VYT18"/>
      <c r="VYU18"/>
      <c r="VYV18"/>
      <c r="VYW18"/>
      <c r="VYX18"/>
      <c r="VYY18"/>
      <c r="VYZ18"/>
      <c r="VZA18"/>
      <c r="VZB18"/>
      <c r="VZC18"/>
      <c r="VZD18"/>
      <c r="VZE18"/>
      <c r="VZF18"/>
      <c r="VZG18"/>
      <c r="VZH18"/>
      <c r="VZI18"/>
      <c r="VZJ18"/>
      <c r="VZK18"/>
      <c r="VZL18"/>
      <c r="VZM18"/>
      <c r="VZN18"/>
      <c r="VZO18"/>
      <c r="VZP18"/>
      <c r="VZQ18"/>
      <c r="VZR18"/>
      <c r="VZS18"/>
      <c r="VZT18"/>
      <c r="VZU18"/>
      <c r="VZV18"/>
      <c r="VZW18"/>
      <c r="VZX18"/>
      <c r="VZY18"/>
      <c r="VZZ18"/>
      <c r="WAA18"/>
      <c r="WAB18"/>
      <c r="WAC18"/>
      <c r="WAD18"/>
      <c r="WAE18"/>
      <c r="WAF18"/>
      <c r="WAG18"/>
      <c r="WAH18"/>
      <c r="WAI18"/>
      <c r="WAJ18"/>
      <c r="WAK18"/>
      <c r="WAL18"/>
      <c r="WAM18"/>
      <c r="WAN18"/>
      <c r="WAO18"/>
      <c r="WAP18"/>
      <c r="WAQ18"/>
      <c r="WAR18"/>
      <c r="WAS18"/>
      <c r="WAT18"/>
      <c r="WAU18"/>
      <c r="WAV18"/>
      <c r="WAW18"/>
      <c r="WAX18"/>
      <c r="WAY18"/>
      <c r="WAZ18"/>
      <c r="WBA18"/>
      <c r="WBB18"/>
      <c r="WBC18"/>
      <c r="WBD18"/>
      <c r="WBE18"/>
      <c r="WBF18"/>
      <c r="WBG18"/>
      <c r="WBH18"/>
      <c r="WBI18"/>
      <c r="WBJ18"/>
      <c r="WBK18"/>
      <c r="WBL18"/>
      <c r="WBM18"/>
      <c r="WBN18"/>
      <c r="WBO18"/>
      <c r="WBP18"/>
      <c r="WBQ18"/>
      <c r="WBR18"/>
      <c r="WBS18"/>
      <c r="WBT18"/>
      <c r="WBU18"/>
      <c r="WBV18"/>
      <c r="WBW18"/>
      <c r="WBX18"/>
      <c r="WBY18"/>
      <c r="WBZ18"/>
      <c r="WCA18"/>
      <c r="WCB18"/>
      <c r="WCC18"/>
      <c r="WCD18"/>
      <c r="WCE18"/>
      <c r="WCF18"/>
      <c r="WCG18"/>
      <c r="WCH18"/>
      <c r="WCI18"/>
      <c r="WCJ18"/>
      <c r="WCK18"/>
      <c r="WCL18"/>
      <c r="WCM18"/>
      <c r="WCN18"/>
      <c r="WCO18"/>
      <c r="WCP18"/>
      <c r="WCQ18"/>
      <c r="WCR18"/>
      <c r="WCS18"/>
      <c r="WCT18"/>
      <c r="WCU18"/>
      <c r="WCV18"/>
      <c r="WCW18"/>
      <c r="WCX18"/>
      <c r="WCY18"/>
      <c r="WCZ18"/>
      <c r="WDA18"/>
      <c r="WDB18"/>
      <c r="WDC18"/>
      <c r="WDD18"/>
      <c r="WDE18"/>
      <c r="WDF18"/>
      <c r="WDG18"/>
      <c r="WDH18"/>
      <c r="WDI18"/>
      <c r="WDJ18"/>
      <c r="WDK18"/>
      <c r="WDL18"/>
      <c r="WDM18"/>
      <c r="WDN18"/>
      <c r="WDO18"/>
      <c r="WDP18"/>
      <c r="WDQ18"/>
      <c r="WDR18"/>
      <c r="WDS18"/>
      <c r="WDT18"/>
      <c r="WDU18"/>
      <c r="WDV18"/>
      <c r="WDW18"/>
      <c r="WDX18"/>
      <c r="WDY18"/>
      <c r="WDZ18"/>
      <c r="WEA18"/>
      <c r="WEB18"/>
      <c r="WEC18"/>
      <c r="WED18"/>
      <c r="WEE18"/>
      <c r="WEF18"/>
      <c r="WEG18"/>
      <c r="WEH18"/>
      <c r="WEI18"/>
      <c r="WEJ18"/>
      <c r="WEK18"/>
      <c r="WEL18"/>
      <c r="WEM18"/>
      <c r="WEN18"/>
      <c r="WEO18"/>
      <c r="WEP18"/>
      <c r="WEQ18"/>
      <c r="WER18"/>
      <c r="WES18"/>
      <c r="WET18"/>
      <c r="WEU18"/>
      <c r="WEV18"/>
      <c r="WEW18"/>
      <c r="WEX18"/>
      <c r="WEY18"/>
      <c r="WEZ18"/>
      <c r="WFA18"/>
      <c r="WFB18"/>
      <c r="WFC18"/>
      <c r="WFD18"/>
      <c r="WFE18"/>
      <c r="WFF18"/>
      <c r="WFG18"/>
      <c r="WFH18"/>
      <c r="WFI18"/>
      <c r="WFJ18"/>
      <c r="WFK18"/>
      <c r="WFL18"/>
      <c r="WFM18"/>
      <c r="WFN18"/>
      <c r="WFO18"/>
      <c r="WFP18"/>
      <c r="WFQ18"/>
      <c r="WFR18"/>
      <c r="WFS18"/>
      <c r="WFT18"/>
      <c r="WFU18"/>
      <c r="WFV18"/>
      <c r="WFW18"/>
      <c r="WFX18"/>
      <c r="WFY18"/>
      <c r="WFZ18"/>
      <c r="WGA18"/>
      <c r="WGB18"/>
      <c r="WGC18"/>
      <c r="WGD18"/>
      <c r="WGE18"/>
      <c r="WGF18"/>
      <c r="WGG18"/>
      <c r="WGH18"/>
      <c r="WGI18"/>
      <c r="WGJ18"/>
      <c r="WGK18"/>
      <c r="WGL18"/>
      <c r="WGM18"/>
      <c r="WGN18"/>
      <c r="WGO18"/>
      <c r="WGP18"/>
      <c r="WGQ18"/>
      <c r="WGR18"/>
      <c r="WGS18"/>
      <c r="WGT18"/>
      <c r="WGU18"/>
      <c r="WGV18"/>
      <c r="WGW18"/>
      <c r="WGX18"/>
      <c r="WGY18"/>
      <c r="WGZ18"/>
      <c r="WHA18"/>
      <c r="WHB18"/>
      <c r="WHC18"/>
      <c r="WHD18"/>
      <c r="WHE18"/>
      <c r="WHF18"/>
      <c r="WHG18"/>
      <c r="WHH18"/>
      <c r="WHI18"/>
      <c r="WHJ18"/>
      <c r="WHK18"/>
      <c r="WHL18"/>
      <c r="WHM18"/>
      <c r="WHN18"/>
      <c r="WHO18"/>
      <c r="WHP18"/>
      <c r="WHQ18"/>
      <c r="WHR18"/>
      <c r="WHS18"/>
      <c r="WHT18"/>
      <c r="WHU18"/>
      <c r="WHV18"/>
      <c r="WHW18"/>
      <c r="WHX18"/>
      <c r="WHY18"/>
      <c r="WHZ18"/>
      <c r="WIA18"/>
      <c r="WIB18"/>
      <c r="WIC18"/>
      <c r="WID18"/>
      <c r="WIE18"/>
      <c r="WIF18"/>
      <c r="WIG18"/>
      <c r="WIH18"/>
      <c r="WII18"/>
      <c r="WIJ18"/>
      <c r="WIK18"/>
      <c r="WIL18"/>
      <c r="WIM18"/>
      <c r="WIN18"/>
      <c r="WIO18"/>
      <c r="WIP18"/>
      <c r="WIQ18"/>
      <c r="WIR18"/>
      <c r="WIS18"/>
      <c r="WIT18"/>
      <c r="WIU18"/>
      <c r="WIV18"/>
      <c r="WIW18"/>
      <c r="WIX18"/>
      <c r="WIY18"/>
      <c r="WIZ18"/>
      <c r="WJA18"/>
      <c r="WJB18"/>
      <c r="WJC18"/>
      <c r="WJD18"/>
      <c r="WJE18"/>
      <c r="WJF18"/>
      <c r="WJG18"/>
      <c r="WJH18"/>
      <c r="WJI18"/>
      <c r="WJJ18"/>
      <c r="WJK18"/>
      <c r="WJL18"/>
      <c r="WJM18"/>
      <c r="WJN18"/>
      <c r="WJO18"/>
      <c r="WJP18"/>
      <c r="WJQ18"/>
      <c r="WJR18"/>
      <c r="WJS18"/>
      <c r="WJT18"/>
      <c r="WJU18"/>
      <c r="WJV18"/>
      <c r="WJW18"/>
      <c r="WJX18"/>
      <c r="WJY18"/>
      <c r="WJZ18"/>
      <c r="WKA18"/>
      <c r="WKB18"/>
      <c r="WKC18"/>
      <c r="WKD18"/>
      <c r="WKE18"/>
      <c r="WKF18"/>
      <c r="WKG18"/>
      <c r="WKH18"/>
      <c r="WKI18"/>
      <c r="WKJ18"/>
      <c r="WKK18"/>
      <c r="WKL18"/>
      <c r="WKM18"/>
      <c r="WKN18"/>
      <c r="WKO18"/>
      <c r="WKP18"/>
      <c r="WKQ18"/>
      <c r="WKR18"/>
      <c r="WKS18"/>
      <c r="WKT18"/>
      <c r="WKU18"/>
      <c r="WKV18"/>
      <c r="WKW18"/>
      <c r="WKX18"/>
      <c r="WKY18"/>
      <c r="WKZ18"/>
      <c r="WLA18"/>
      <c r="WLB18"/>
      <c r="WLC18"/>
      <c r="WLD18"/>
      <c r="WLE18"/>
      <c r="WLF18"/>
      <c r="WLG18"/>
      <c r="WLH18"/>
      <c r="WLI18"/>
      <c r="WLJ18"/>
      <c r="WLK18"/>
      <c r="WLL18"/>
      <c r="WLM18"/>
      <c r="WLN18"/>
      <c r="WLO18"/>
      <c r="WLP18"/>
      <c r="WLQ18"/>
      <c r="WLR18"/>
      <c r="WLS18"/>
      <c r="WLT18"/>
      <c r="WLU18"/>
      <c r="WLV18"/>
      <c r="WLW18"/>
      <c r="WLX18"/>
      <c r="WLY18"/>
      <c r="WLZ18"/>
      <c r="WMA18"/>
      <c r="WMB18"/>
      <c r="WMC18"/>
      <c r="WMD18"/>
      <c r="WME18"/>
      <c r="WMF18"/>
      <c r="WMG18"/>
      <c r="WMH18"/>
      <c r="WMI18"/>
      <c r="WMJ18"/>
      <c r="WMK18"/>
      <c r="WML18"/>
      <c r="WMM18"/>
      <c r="WMN18"/>
      <c r="WMO18"/>
      <c r="WMP18"/>
      <c r="WMQ18"/>
      <c r="WMR18"/>
      <c r="WMS18"/>
      <c r="WMT18"/>
      <c r="WMU18"/>
      <c r="WMV18"/>
      <c r="WMW18"/>
      <c r="WMX18"/>
      <c r="WMY18"/>
      <c r="WMZ18"/>
      <c r="WNA18"/>
      <c r="WNB18"/>
      <c r="WNC18"/>
      <c r="WND18"/>
      <c r="WNE18"/>
      <c r="WNF18"/>
      <c r="WNG18"/>
      <c r="WNH18"/>
      <c r="WNI18"/>
      <c r="WNJ18"/>
      <c r="WNK18"/>
      <c r="WNL18"/>
      <c r="WNM18"/>
      <c r="WNN18"/>
      <c r="WNO18"/>
      <c r="WNP18"/>
      <c r="WNQ18"/>
      <c r="WNR18"/>
      <c r="WNS18"/>
      <c r="WNT18"/>
      <c r="WNU18"/>
      <c r="WNV18"/>
      <c r="WNW18"/>
      <c r="WNX18"/>
      <c r="WNY18"/>
      <c r="WNZ18"/>
      <c r="WOA18"/>
      <c r="WOB18"/>
      <c r="WOC18"/>
      <c r="WOD18"/>
      <c r="WOE18"/>
      <c r="WOF18"/>
      <c r="WOG18"/>
      <c r="WOH18"/>
      <c r="WOI18"/>
      <c r="WOJ18"/>
      <c r="WOK18"/>
      <c r="WOL18"/>
      <c r="WOM18"/>
      <c r="WON18"/>
      <c r="WOO18"/>
      <c r="WOP18"/>
      <c r="WOQ18"/>
      <c r="WOR18"/>
      <c r="WOS18"/>
      <c r="WOT18"/>
      <c r="WOU18"/>
      <c r="WOV18"/>
      <c r="WOW18"/>
      <c r="WOX18"/>
      <c r="WOY18"/>
      <c r="WOZ18"/>
      <c r="WPA18"/>
      <c r="WPB18"/>
      <c r="WPC18"/>
      <c r="WPD18"/>
      <c r="WPE18"/>
      <c r="WPF18"/>
      <c r="WPG18"/>
      <c r="WPH18"/>
      <c r="WPI18"/>
      <c r="WPJ18"/>
      <c r="WPK18"/>
      <c r="WPL18"/>
      <c r="WPM18"/>
      <c r="WPN18"/>
      <c r="WPO18"/>
      <c r="WPP18"/>
      <c r="WPQ18"/>
      <c r="WPR18"/>
      <c r="WPS18"/>
      <c r="WPT18"/>
      <c r="WPU18"/>
      <c r="WPV18"/>
      <c r="WPW18"/>
      <c r="WPX18"/>
      <c r="WPY18"/>
      <c r="WPZ18"/>
      <c r="WQA18"/>
      <c r="WQB18"/>
      <c r="WQC18"/>
      <c r="WQD18"/>
      <c r="WQE18"/>
      <c r="WQF18"/>
      <c r="WQG18"/>
      <c r="WQH18"/>
      <c r="WQI18"/>
      <c r="WQJ18"/>
      <c r="WQK18"/>
      <c r="WQL18"/>
      <c r="WQM18"/>
      <c r="WQN18"/>
      <c r="WQO18"/>
      <c r="WQP18"/>
      <c r="WQQ18"/>
      <c r="WQR18"/>
      <c r="WQS18"/>
      <c r="WQT18"/>
      <c r="WQU18"/>
      <c r="WQV18"/>
      <c r="WQW18"/>
      <c r="WQX18"/>
      <c r="WQY18"/>
      <c r="WQZ18"/>
      <c r="WRA18"/>
      <c r="WRB18"/>
      <c r="WRC18"/>
      <c r="WRD18"/>
      <c r="WRE18"/>
      <c r="WRF18"/>
      <c r="WRG18"/>
      <c r="WRH18"/>
      <c r="WRI18"/>
      <c r="WRJ18"/>
      <c r="WRK18"/>
      <c r="WRL18"/>
      <c r="WRM18"/>
      <c r="WRN18"/>
      <c r="WRO18"/>
      <c r="WRP18"/>
      <c r="WRQ18"/>
      <c r="WRR18"/>
      <c r="WRS18"/>
      <c r="WRT18"/>
      <c r="WRU18"/>
      <c r="WRV18"/>
      <c r="WRW18"/>
      <c r="WRX18"/>
      <c r="WRY18"/>
      <c r="WRZ18"/>
      <c r="WSA18"/>
      <c r="WSB18"/>
      <c r="WSC18"/>
      <c r="WSD18"/>
      <c r="WSE18"/>
      <c r="WSF18"/>
      <c r="WSG18"/>
      <c r="WSH18"/>
      <c r="WSI18"/>
      <c r="WSJ18"/>
      <c r="WSK18"/>
      <c r="WSL18"/>
      <c r="WSM18"/>
      <c r="WSN18"/>
      <c r="WSO18"/>
      <c r="WSP18"/>
      <c r="WSQ18"/>
      <c r="WSR18"/>
      <c r="WSS18"/>
      <c r="WST18"/>
      <c r="WSU18"/>
      <c r="WSV18"/>
      <c r="WSW18"/>
      <c r="WSX18"/>
      <c r="WSY18"/>
      <c r="WSZ18"/>
      <c r="WTA18"/>
      <c r="WTB18"/>
      <c r="WTC18"/>
      <c r="WTD18"/>
      <c r="WTE18"/>
      <c r="WTF18"/>
      <c r="WTG18"/>
      <c r="WTH18"/>
      <c r="WTI18"/>
      <c r="WTJ18"/>
      <c r="WTK18"/>
      <c r="WTL18"/>
      <c r="WTM18"/>
      <c r="WTN18"/>
      <c r="WTO18"/>
      <c r="WTP18"/>
      <c r="WTQ18"/>
      <c r="WTR18"/>
      <c r="WTS18"/>
      <c r="WTT18"/>
      <c r="WTU18"/>
      <c r="WTV18"/>
      <c r="WTW18"/>
      <c r="WTX18"/>
      <c r="WTY18"/>
      <c r="WTZ18"/>
      <c r="WUA18"/>
      <c r="WUB18"/>
      <c r="WUC18"/>
      <c r="WUD18"/>
      <c r="WUE18"/>
      <c r="WUF18"/>
      <c r="WUG18"/>
      <c r="WUH18"/>
      <c r="WUI18"/>
      <c r="WUJ18"/>
      <c r="WUK18"/>
      <c r="WUL18"/>
      <c r="WUM18"/>
      <c r="WUN18"/>
      <c r="WUO18"/>
      <c r="WUP18"/>
      <c r="WUQ18"/>
      <c r="WUR18"/>
      <c r="WUS18"/>
      <c r="WUT18"/>
      <c r="WUU18"/>
      <c r="WUV18"/>
      <c r="WUW18"/>
      <c r="WUX18"/>
      <c r="WUY18"/>
      <c r="WUZ18"/>
      <c r="WVA18"/>
      <c r="WVB18"/>
      <c r="WVC18"/>
      <c r="WVD18"/>
      <c r="WVE18"/>
      <c r="WVF18"/>
      <c r="WVG18"/>
      <c r="WVH18"/>
      <c r="WVI18"/>
      <c r="WVJ18"/>
      <c r="WVK18"/>
      <c r="WVL18"/>
      <c r="WVM18"/>
      <c r="WVN18"/>
      <c r="WVO18"/>
      <c r="WVP18"/>
      <c r="WVQ18"/>
      <c r="WVR18"/>
      <c r="WVS18"/>
      <c r="WVT18"/>
      <c r="WVU18"/>
      <c r="WVV18"/>
      <c r="WVW18"/>
      <c r="WVX18"/>
      <c r="WVY18"/>
      <c r="WVZ18"/>
      <c r="WWA18"/>
      <c r="WWB18"/>
      <c r="WWC18"/>
      <c r="WWD18"/>
      <c r="WWE18"/>
      <c r="WWF18"/>
      <c r="WWG18"/>
      <c r="WWH18"/>
      <c r="WWI18"/>
      <c r="WWJ18"/>
      <c r="WWK18"/>
      <c r="WWL18"/>
      <c r="WWM18"/>
      <c r="WWN18"/>
      <c r="WWO18"/>
      <c r="WWP18"/>
      <c r="WWQ18"/>
      <c r="WWR18"/>
      <c r="WWS18"/>
      <c r="WWT18"/>
      <c r="WWU18"/>
      <c r="WWV18"/>
      <c r="WWW18"/>
      <c r="WWX18"/>
      <c r="WWY18"/>
      <c r="WWZ18"/>
      <c r="WXA18"/>
      <c r="WXB18"/>
      <c r="WXC18"/>
      <c r="WXD18"/>
      <c r="WXE18"/>
      <c r="WXF18"/>
      <c r="WXG18"/>
      <c r="WXH18"/>
      <c r="WXI18"/>
      <c r="WXJ18"/>
      <c r="WXK18"/>
      <c r="WXL18"/>
      <c r="WXM18"/>
      <c r="WXN18"/>
      <c r="WXO18"/>
      <c r="WXP18"/>
      <c r="WXQ18"/>
      <c r="WXR18"/>
      <c r="WXS18"/>
      <c r="WXT18"/>
      <c r="WXU18"/>
      <c r="WXV18"/>
      <c r="WXW18"/>
      <c r="WXX18"/>
      <c r="WXY18"/>
      <c r="WXZ18"/>
      <c r="WYA18"/>
      <c r="WYB18"/>
      <c r="WYC18"/>
      <c r="WYD18"/>
      <c r="WYE18"/>
      <c r="WYF18"/>
      <c r="WYG18"/>
      <c r="WYH18"/>
      <c r="WYI18"/>
      <c r="WYJ18"/>
      <c r="WYK18"/>
      <c r="WYL18"/>
      <c r="WYM18"/>
      <c r="WYN18"/>
      <c r="WYO18"/>
      <c r="WYP18"/>
      <c r="WYQ18"/>
      <c r="WYR18"/>
      <c r="WYS18"/>
      <c r="WYT18"/>
      <c r="WYU18"/>
      <c r="WYV18"/>
      <c r="WYW18"/>
      <c r="WYX18"/>
      <c r="WYY18"/>
      <c r="WYZ18"/>
      <c r="WZA18"/>
      <c r="WZB18"/>
      <c r="WZC18"/>
      <c r="WZD18"/>
      <c r="WZE18"/>
      <c r="WZF18"/>
      <c r="WZG18"/>
      <c r="WZH18"/>
      <c r="WZI18"/>
      <c r="WZJ18"/>
      <c r="WZK18"/>
      <c r="WZL18"/>
      <c r="WZM18"/>
      <c r="WZN18"/>
      <c r="WZO18"/>
      <c r="WZP18"/>
      <c r="WZQ18"/>
      <c r="WZR18"/>
      <c r="WZS18"/>
      <c r="WZT18"/>
      <c r="WZU18"/>
      <c r="WZV18"/>
      <c r="WZW18"/>
      <c r="WZX18"/>
      <c r="WZY18"/>
      <c r="WZZ18"/>
      <c r="XAA18"/>
      <c r="XAB18"/>
      <c r="XAC18"/>
      <c r="XAD18"/>
      <c r="XAE18"/>
      <c r="XAF18"/>
      <c r="XAG18"/>
      <c r="XAH18"/>
      <c r="XAI18"/>
      <c r="XAJ18"/>
      <c r="XAK18"/>
      <c r="XAL18"/>
      <c r="XAM18"/>
      <c r="XAN18"/>
      <c r="XAO18"/>
      <c r="XAP18"/>
      <c r="XAQ18"/>
      <c r="XAR18"/>
      <c r="XAS18"/>
      <c r="XAT18"/>
      <c r="XAU18"/>
      <c r="XAV18"/>
      <c r="XAW18"/>
      <c r="XAX18"/>
      <c r="XAY18"/>
      <c r="XAZ18"/>
      <c r="XBA18"/>
      <c r="XBB18"/>
      <c r="XBC18"/>
      <c r="XBD18"/>
      <c r="XBE18"/>
      <c r="XBF18"/>
      <c r="XBG18"/>
      <c r="XBH18"/>
      <c r="XBI18"/>
      <c r="XBJ18"/>
      <c r="XBK18"/>
      <c r="XBL18"/>
      <c r="XBM18"/>
      <c r="XBN18"/>
      <c r="XBO18"/>
      <c r="XBP18"/>
      <c r="XBQ18"/>
      <c r="XBR18"/>
      <c r="XBS18"/>
      <c r="XBT18"/>
      <c r="XBU18"/>
      <c r="XBV18"/>
      <c r="XBW18"/>
      <c r="XBX18"/>
      <c r="XBY18"/>
      <c r="XBZ18"/>
      <c r="XCA18"/>
      <c r="XCB18"/>
      <c r="XCC18"/>
      <c r="XCD18"/>
      <c r="XCE18"/>
      <c r="XCF18"/>
      <c r="XCG18"/>
      <c r="XCH18"/>
      <c r="XCI18"/>
      <c r="XCJ18"/>
      <c r="XCK18"/>
      <c r="XCL18"/>
      <c r="XCM18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  <c r="XDT18"/>
      <c r="XDU18"/>
      <c r="XDV18"/>
      <c r="XDW18"/>
      <c r="XDX18"/>
      <c r="XDY18"/>
      <c r="XDZ18"/>
      <c r="XEA18"/>
      <c r="XEB18"/>
      <c r="XEC18"/>
      <c r="XED18"/>
      <c r="XEE18"/>
      <c r="XEF18"/>
      <c r="XEG18"/>
      <c r="XEH18"/>
      <c r="XEI18"/>
      <c r="XEJ18"/>
      <c r="XEK18"/>
      <c r="XEL18"/>
      <c r="XEM18"/>
      <c r="XEN18"/>
      <c r="XEO18"/>
    </row>
    <row r="19" s="1" customFormat="1" ht="15" customHeight="1" spans="1:1024 1025:16369">
      <c r="A19" s="15">
        <v>16</v>
      </c>
      <c r="B19" s="15" t="s">
        <v>704</v>
      </c>
      <c r="C19" s="15" t="s">
        <v>705</v>
      </c>
      <c r="D19" s="16" t="s">
        <v>717</v>
      </c>
      <c r="E19" s="17" t="s">
        <v>2</v>
      </c>
      <c r="F19" s="18" t="s">
        <v>695</v>
      </c>
      <c r="G19" s="20">
        <v>46023</v>
      </c>
      <c r="H19" s="21">
        <f t="shared" si="0"/>
        <v>2136</v>
      </c>
      <c r="I19" s="23">
        <v>178</v>
      </c>
      <c r="J19" s="23">
        <v>178</v>
      </c>
      <c r="K19" s="23">
        <v>178</v>
      </c>
      <c r="L19" s="23">
        <v>178</v>
      </c>
      <c r="M19" s="23">
        <v>178</v>
      </c>
      <c r="N19" s="23">
        <v>178</v>
      </c>
      <c r="O19" s="23">
        <v>178</v>
      </c>
      <c r="P19" s="23">
        <v>178</v>
      </c>
      <c r="Q19" s="23">
        <v>178</v>
      </c>
      <c r="R19" s="23">
        <v>178</v>
      </c>
      <c r="S19" s="23">
        <v>178</v>
      </c>
      <c r="T19" s="23">
        <v>178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</row>
    <row r="20" s="1" customFormat="1" ht="15" customHeight="1" spans="1:1024 1025:16369">
      <c r="A20" s="15">
        <v>17</v>
      </c>
      <c r="B20" s="15" t="s">
        <v>704</v>
      </c>
      <c r="C20" s="15" t="s">
        <v>705</v>
      </c>
      <c r="D20" s="16" t="s">
        <v>718</v>
      </c>
      <c r="E20" s="17" t="s">
        <v>2</v>
      </c>
      <c r="F20" s="18" t="s">
        <v>695</v>
      </c>
      <c r="G20" s="20">
        <v>46023</v>
      </c>
      <c r="H20" s="21">
        <f t="shared" si="0"/>
        <v>646.32</v>
      </c>
      <c r="I20" s="23">
        <v>53.86</v>
      </c>
      <c r="J20" s="23">
        <v>53.86</v>
      </c>
      <c r="K20" s="23">
        <v>53.86</v>
      </c>
      <c r="L20" s="23">
        <v>53.86</v>
      </c>
      <c r="M20" s="23">
        <v>53.86</v>
      </c>
      <c r="N20" s="23">
        <v>53.86</v>
      </c>
      <c r="O20" s="23">
        <v>53.86</v>
      </c>
      <c r="P20" s="23">
        <v>53.86</v>
      </c>
      <c r="Q20" s="23">
        <v>53.86</v>
      </c>
      <c r="R20" s="23">
        <v>53.86</v>
      </c>
      <c r="S20" s="23">
        <v>53.86</v>
      </c>
      <c r="T20" s="23">
        <v>53.86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  <c r="BGH20"/>
      <c r="BGI20"/>
      <c r="BGJ20"/>
      <c r="BGK20"/>
      <c r="BGL20"/>
      <c r="BGM20"/>
      <c r="BGN20"/>
      <c r="BGO20"/>
      <c r="BGP20"/>
      <c r="BGQ20"/>
      <c r="BGR20"/>
      <c r="BGS20"/>
      <c r="BGT20"/>
      <c r="BGU20"/>
      <c r="BGV20"/>
      <c r="BGW20"/>
      <c r="BGX20"/>
      <c r="BGY20"/>
      <c r="BGZ20"/>
      <c r="BHA20"/>
      <c r="BHB20"/>
      <c r="BHC20"/>
      <c r="BHD20"/>
      <c r="BHE20"/>
      <c r="BHF20"/>
      <c r="BHG20"/>
      <c r="BHH20"/>
      <c r="BHI20"/>
      <c r="BHJ20"/>
      <c r="BHK20"/>
      <c r="BHL20"/>
      <c r="BHM20"/>
      <c r="BHN20"/>
      <c r="BHO20"/>
      <c r="BHP20"/>
      <c r="BHQ20"/>
      <c r="BHR20"/>
      <c r="BHS20"/>
      <c r="BHT20"/>
      <c r="BHU20"/>
      <c r="BHV20"/>
      <c r="BHW20"/>
      <c r="BHX20"/>
      <c r="BHY20"/>
      <c r="BHZ20"/>
      <c r="BIA20"/>
      <c r="BIB20"/>
      <c r="BIC20"/>
      <c r="BID20"/>
      <c r="BIE20"/>
      <c r="BIF20"/>
      <c r="BIG20"/>
      <c r="BIH20"/>
      <c r="BII20"/>
      <c r="BIJ20"/>
      <c r="BIK20"/>
      <c r="BIL20"/>
      <c r="BIM20"/>
      <c r="BIN20"/>
      <c r="BIO20"/>
      <c r="BIP20"/>
      <c r="BIQ20"/>
      <c r="BIR20"/>
      <c r="BIS20"/>
      <c r="BIT20"/>
      <c r="BIU20"/>
      <c r="BIV20"/>
      <c r="BIW20"/>
      <c r="BIX20"/>
      <c r="BIY20"/>
      <c r="BIZ20"/>
      <c r="BJA20"/>
      <c r="BJB20"/>
      <c r="BJC20"/>
      <c r="BJD20"/>
      <c r="BJE20"/>
      <c r="BJF20"/>
      <c r="BJG20"/>
      <c r="BJH20"/>
      <c r="BJI20"/>
      <c r="BJJ20"/>
      <c r="BJK20"/>
      <c r="BJL20"/>
      <c r="BJM20"/>
      <c r="BJN20"/>
      <c r="BJO20"/>
      <c r="BJP20"/>
      <c r="BJQ20"/>
      <c r="BJR20"/>
      <c r="BJS20"/>
      <c r="BJT20"/>
      <c r="BJU20"/>
      <c r="BJV20"/>
      <c r="BJW20"/>
      <c r="BJX20"/>
      <c r="BJY20"/>
      <c r="BJZ20"/>
      <c r="BKA20"/>
      <c r="BKB20"/>
      <c r="BKC20"/>
      <c r="BKD20"/>
      <c r="BKE20"/>
      <c r="BKF20"/>
      <c r="BKG20"/>
      <c r="BKH20"/>
      <c r="BKI20"/>
      <c r="BKJ20"/>
      <c r="BKK20"/>
      <c r="BKL20"/>
      <c r="BKM20"/>
      <c r="BKN20"/>
      <c r="BKO20"/>
      <c r="BKP20"/>
      <c r="BKQ20"/>
      <c r="BKR20"/>
      <c r="BKS20"/>
      <c r="BKT20"/>
      <c r="BKU20"/>
      <c r="BKV20"/>
      <c r="BKW20"/>
      <c r="BKX20"/>
      <c r="BKY20"/>
      <c r="BKZ20"/>
      <c r="BLA20"/>
      <c r="BLB20"/>
      <c r="BLC20"/>
      <c r="BLD20"/>
      <c r="BLE20"/>
      <c r="BLF20"/>
      <c r="BLG20"/>
      <c r="BLH20"/>
      <c r="BLI20"/>
      <c r="BLJ20"/>
      <c r="BLK20"/>
      <c r="BLL20"/>
      <c r="BLM20"/>
      <c r="BLN20"/>
      <c r="BLO20"/>
      <c r="BLP20"/>
      <c r="BLQ20"/>
      <c r="BLR20"/>
      <c r="BLS20"/>
      <c r="BLT20"/>
      <c r="BLU20"/>
      <c r="BLV20"/>
      <c r="BLW20"/>
      <c r="BLX20"/>
      <c r="BLY20"/>
      <c r="BLZ20"/>
      <c r="BMA20"/>
      <c r="BMB20"/>
      <c r="BMC20"/>
      <c r="BMD20"/>
      <c r="BME20"/>
      <c r="BMF20"/>
      <c r="BMG20"/>
      <c r="BMH20"/>
      <c r="BMI20"/>
      <c r="BMJ20"/>
      <c r="BMK20"/>
      <c r="BML20"/>
      <c r="BMM20"/>
      <c r="BMN20"/>
      <c r="BMO20"/>
      <c r="BMP20"/>
      <c r="BMQ20"/>
      <c r="BMR20"/>
      <c r="BMS20"/>
      <c r="BMT20"/>
      <c r="BMU20"/>
      <c r="BMV20"/>
      <c r="BMW20"/>
      <c r="BMX20"/>
      <c r="BMY20"/>
      <c r="BMZ20"/>
      <c r="BNA20"/>
      <c r="BNB20"/>
      <c r="BNC20"/>
      <c r="BND20"/>
      <c r="BNE20"/>
      <c r="BNF20"/>
      <c r="BNG20"/>
      <c r="BNH20"/>
      <c r="BNI20"/>
      <c r="BNJ20"/>
      <c r="BNK20"/>
      <c r="BNL20"/>
      <c r="BNM20"/>
      <c r="BNN20"/>
      <c r="BNO20"/>
      <c r="BNP20"/>
      <c r="BNQ20"/>
      <c r="BNR20"/>
      <c r="BNS20"/>
      <c r="BNT20"/>
      <c r="BNU20"/>
      <c r="BNV20"/>
      <c r="BNW20"/>
      <c r="BNX20"/>
      <c r="BNY20"/>
      <c r="BNZ20"/>
      <c r="BOA20"/>
      <c r="BOB20"/>
      <c r="BOC20"/>
      <c r="BOD20"/>
      <c r="BOE20"/>
      <c r="BOF20"/>
      <c r="BOG20"/>
      <c r="BOH20"/>
      <c r="BOI20"/>
      <c r="BOJ20"/>
      <c r="BOK20"/>
      <c r="BOL20"/>
      <c r="BOM20"/>
      <c r="BON20"/>
      <c r="BOO20"/>
      <c r="BOP20"/>
      <c r="BOQ20"/>
      <c r="BOR20"/>
      <c r="BOS20"/>
      <c r="BOT20"/>
      <c r="BOU20"/>
      <c r="BOV20"/>
      <c r="BOW20"/>
      <c r="BOX20"/>
      <c r="BOY20"/>
      <c r="BOZ20"/>
      <c r="BPA20"/>
      <c r="BPB20"/>
      <c r="BPC20"/>
      <c r="BPD20"/>
      <c r="BPE20"/>
      <c r="BPF20"/>
      <c r="BPG20"/>
      <c r="BPH20"/>
      <c r="BPI20"/>
      <c r="BPJ20"/>
      <c r="BPK20"/>
      <c r="BPL20"/>
      <c r="BPM20"/>
      <c r="BPN20"/>
      <c r="BPO20"/>
      <c r="BPP20"/>
      <c r="BPQ20"/>
      <c r="BPR20"/>
      <c r="BPS20"/>
      <c r="BPT20"/>
      <c r="BPU20"/>
      <c r="BPV20"/>
      <c r="BPW20"/>
      <c r="BPX20"/>
      <c r="BPY20"/>
      <c r="BPZ20"/>
      <c r="BQA20"/>
      <c r="BQB20"/>
      <c r="BQC20"/>
      <c r="BQD20"/>
      <c r="BQE20"/>
      <c r="BQF20"/>
      <c r="BQG20"/>
      <c r="BQH20"/>
      <c r="BQI20"/>
      <c r="BQJ20"/>
      <c r="BQK20"/>
      <c r="BQL20"/>
      <c r="BQM20"/>
      <c r="BQN20"/>
      <c r="BQO20"/>
      <c r="BQP20"/>
      <c r="BQQ20"/>
      <c r="BQR20"/>
      <c r="BQS20"/>
      <c r="BQT20"/>
      <c r="BQU20"/>
      <c r="BQV20"/>
      <c r="BQW20"/>
      <c r="BQX20"/>
      <c r="BQY20"/>
      <c r="BQZ20"/>
      <c r="BRA20"/>
      <c r="BRB20"/>
      <c r="BRC20"/>
      <c r="BRD20"/>
      <c r="BRE20"/>
      <c r="BRF20"/>
      <c r="BRG20"/>
      <c r="BRH20"/>
      <c r="BRI20"/>
      <c r="BRJ20"/>
      <c r="BRK20"/>
      <c r="BRL20"/>
      <c r="BRM20"/>
      <c r="BRN20"/>
      <c r="BRO20"/>
      <c r="BRP20"/>
      <c r="BRQ20"/>
      <c r="BRR20"/>
      <c r="BRS20"/>
      <c r="BRT20"/>
      <c r="BRU20"/>
      <c r="BRV20"/>
      <c r="BRW20"/>
      <c r="BRX20"/>
      <c r="BRY20"/>
      <c r="BRZ20"/>
      <c r="BSA20"/>
      <c r="BSB20"/>
      <c r="BSC20"/>
      <c r="BSD20"/>
      <c r="BSE20"/>
      <c r="BSF20"/>
      <c r="BSG20"/>
      <c r="BSH20"/>
      <c r="BSI20"/>
      <c r="BSJ20"/>
      <c r="BSK20"/>
      <c r="BSL20"/>
      <c r="BSM20"/>
      <c r="BSN20"/>
      <c r="BSO20"/>
      <c r="BSP20"/>
      <c r="BSQ20"/>
      <c r="BSR20"/>
      <c r="BSS20"/>
      <c r="BST20"/>
      <c r="BSU20"/>
      <c r="BSV20"/>
      <c r="BSW20"/>
      <c r="BSX20"/>
      <c r="BSY20"/>
      <c r="BSZ20"/>
      <c r="BTA20"/>
      <c r="BTB20"/>
      <c r="BTC20"/>
      <c r="BTD20"/>
      <c r="BTE20"/>
      <c r="BTF20"/>
      <c r="BTG20"/>
      <c r="BTH20"/>
      <c r="BTI20"/>
      <c r="BTJ20"/>
      <c r="BTK20"/>
      <c r="BTL20"/>
      <c r="BTM20"/>
      <c r="BTN20"/>
      <c r="BTO20"/>
      <c r="BTP20"/>
      <c r="BTQ20"/>
      <c r="BTR20"/>
      <c r="BTS20"/>
      <c r="BTT20"/>
      <c r="BTU20"/>
      <c r="BTV20"/>
      <c r="BTW20"/>
      <c r="BTX20"/>
      <c r="BTY20"/>
      <c r="BTZ20"/>
      <c r="BUA20"/>
      <c r="BUB20"/>
      <c r="BUC20"/>
      <c r="BUD20"/>
      <c r="BUE20"/>
      <c r="BUF20"/>
      <c r="BUG20"/>
      <c r="BUH20"/>
      <c r="BUI20"/>
      <c r="BUJ20"/>
      <c r="BUK20"/>
      <c r="BUL20"/>
      <c r="BUM20"/>
      <c r="BUN20"/>
      <c r="BUO20"/>
      <c r="BUP20"/>
      <c r="BUQ20"/>
      <c r="BUR20"/>
      <c r="BUS20"/>
      <c r="BUT20"/>
      <c r="BUU20"/>
      <c r="BUV20"/>
      <c r="BUW20"/>
      <c r="BUX20"/>
      <c r="BUY20"/>
      <c r="BUZ20"/>
      <c r="BVA20"/>
      <c r="BVB20"/>
      <c r="BVC20"/>
      <c r="BVD20"/>
      <c r="BVE20"/>
      <c r="BVF20"/>
      <c r="BVG20"/>
      <c r="BVH20"/>
      <c r="BVI20"/>
      <c r="BVJ20"/>
      <c r="BVK20"/>
      <c r="BVL20"/>
      <c r="BVM20"/>
      <c r="BVN20"/>
      <c r="BVO20"/>
      <c r="BVP20"/>
      <c r="BVQ20"/>
      <c r="BVR20"/>
      <c r="BVS20"/>
      <c r="BVT20"/>
      <c r="BVU20"/>
      <c r="BVV20"/>
      <c r="BVW20"/>
      <c r="BVX20"/>
      <c r="BVY20"/>
      <c r="BVZ20"/>
      <c r="BWA20"/>
      <c r="BWB20"/>
      <c r="BWC20"/>
      <c r="BWD20"/>
      <c r="BWE20"/>
      <c r="BWF20"/>
      <c r="BWG20"/>
      <c r="BWH20"/>
      <c r="BWI20"/>
      <c r="BWJ20"/>
      <c r="BWK20"/>
      <c r="BWL20"/>
      <c r="BWM20"/>
      <c r="BWN20"/>
      <c r="BWO20"/>
      <c r="BWP20"/>
      <c r="BWQ20"/>
      <c r="BWR20"/>
      <c r="BWS20"/>
      <c r="BWT20"/>
      <c r="BWU20"/>
      <c r="BWV20"/>
      <c r="BWW20"/>
      <c r="BWX20"/>
      <c r="BWY20"/>
      <c r="BWZ20"/>
      <c r="BXA20"/>
      <c r="BXB20"/>
      <c r="BXC20"/>
      <c r="BXD20"/>
      <c r="BXE20"/>
      <c r="BXF20"/>
      <c r="BXG20"/>
      <c r="BXH20"/>
      <c r="BXI20"/>
      <c r="BXJ20"/>
      <c r="BXK20"/>
      <c r="BXL20"/>
      <c r="BXM20"/>
      <c r="BXN20"/>
      <c r="BXO20"/>
      <c r="BXP20"/>
      <c r="BXQ20"/>
      <c r="BXR20"/>
      <c r="BXS20"/>
      <c r="BXT20"/>
      <c r="BXU20"/>
      <c r="BXV20"/>
      <c r="BXW20"/>
      <c r="BXX20"/>
      <c r="BXY20"/>
      <c r="BXZ20"/>
      <c r="BYA20"/>
      <c r="BYB20"/>
      <c r="BYC20"/>
      <c r="BYD20"/>
      <c r="BYE20"/>
      <c r="BYF20"/>
      <c r="BYG20"/>
      <c r="BYH20"/>
      <c r="BYI20"/>
      <c r="BYJ20"/>
      <c r="BYK20"/>
      <c r="BYL20"/>
      <c r="BYM20"/>
      <c r="BYN20"/>
      <c r="BYO20"/>
      <c r="BYP20"/>
      <c r="BYQ20"/>
      <c r="BYR20"/>
      <c r="BYS20"/>
      <c r="BYT20"/>
      <c r="BYU20"/>
      <c r="BYV20"/>
      <c r="BYW20"/>
      <c r="BYX20"/>
      <c r="BYY20"/>
      <c r="BYZ20"/>
      <c r="BZA20"/>
      <c r="BZB20"/>
      <c r="BZC20"/>
      <c r="BZD20"/>
      <c r="BZE20"/>
      <c r="BZF20"/>
      <c r="BZG20"/>
      <c r="BZH20"/>
      <c r="BZI20"/>
      <c r="BZJ20"/>
      <c r="BZK20"/>
      <c r="BZL20"/>
      <c r="BZM20"/>
      <c r="BZN20"/>
      <c r="BZO20"/>
      <c r="BZP20"/>
      <c r="BZQ20"/>
      <c r="BZR20"/>
      <c r="BZS20"/>
      <c r="BZT20"/>
      <c r="BZU20"/>
      <c r="BZV20"/>
      <c r="BZW20"/>
      <c r="BZX20"/>
      <c r="BZY20"/>
      <c r="BZZ20"/>
      <c r="CAA20"/>
      <c r="CAB20"/>
      <c r="CAC20"/>
      <c r="CAD20"/>
      <c r="CAE20"/>
      <c r="CAF20"/>
      <c r="CAG20"/>
      <c r="CAH20"/>
      <c r="CAI20"/>
      <c r="CAJ20"/>
      <c r="CAK20"/>
      <c r="CAL20"/>
      <c r="CAM20"/>
      <c r="CAN20"/>
      <c r="CAO20"/>
      <c r="CAP20"/>
      <c r="CAQ20"/>
      <c r="CAR20"/>
      <c r="CAS20"/>
      <c r="CAT20"/>
      <c r="CAU20"/>
      <c r="CAV20"/>
      <c r="CAW20"/>
      <c r="CAX20"/>
      <c r="CAY20"/>
      <c r="CAZ20"/>
      <c r="CBA20"/>
      <c r="CBB20"/>
      <c r="CBC20"/>
      <c r="CBD20"/>
      <c r="CBE20"/>
      <c r="CBF20"/>
      <c r="CBG20"/>
      <c r="CBH20"/>
      <c r="CBI20"/>
      <c r="CBJ20"/>
      <c r="CBK20"/>
      <c r="CBL20"/>
      <c r="CBM20"/>
      <c r="CBN20"/>
      <c r="CBO20"/>
      <c r="CBP20"/>
      <c r="CBQ20"/>
      <c r="CBR20"/>
      <c r="CBS20"/>
      <c r="CBT20"/>
      <c r="CBU20"/>
      <c r="CBV20"/>
      <c r="CBW20"/>
      <c r="CBX20"/>
      <c r="CBY20"/>
      <c r="CBZ20"/>
      <c r="CCA20"/>
      <c r="CCB20"/>
      <c r="CCC20"/>
      <c r="CCD20"/>
      <c r="CCE20"/>
      <c r="CCF20"/>
      <c r="CCG20"/>
      <c r="CCH20"/>
      <c r="CCI20"/>
      <c r="CCJ20"/>
      <c r="CCK20"/>
      <c r="CCL20"/>
      <c r="CCM20"/>
      <c r="CCN20"/>
      <c r="CCO20"/>
      <c r="CCP20"/>
      <c r="CCQ20"/>
      <c r="CCR20"/>
      <c r="CCS20"/>
      <c r="CCT20"/>
      <c r="CCU20"/>
      <c r="CCV20"/>
      <c r="CCW20"/>
      <c r="CCX20"/>
      <c r="CCY20"/>
      <c r="CCZ20"/>
      <c r="CDA20"/>
      <c r="CDB20"/>
      <c r="CDC20"/>
      <c r="CDD20"/>
      <c r="CDE20"/>
      <c r="CDF20"/>
      <c r="CDG20"/>
      <c r="CDH20"/>
      <c r="CDI20"/>
      <c r="CDJ20"/>
      <c r="CDK20"/>
      <c r="CDL20"/>
      <c r="CDM20"/>
      <c r="CDN20"/>
      <c r="CDO20"/>
      <c r="CDP20"/>
      <c r="CDQ20"/>
      <c r="CDR20"/>
      <c r="CDS20"/>
      <c r="CDT20"/>
      <c r="CDU20"/>
      <c r="CDV20"/>
      <c r="CDW20"/>
      <c r="CDX20"/>
      <c r="CDY20"/>
      <c r="CDZ20"/>
      <c r="CEA20"/>
      <c r="CEB20"/>
      <c r="CEC20"/>
      <c r="CED20"/>
      <c r="CEE20"/>
      <c r="CEF20"/>
      <c r="CEG20"/>
      <c r="CEH20"/>
      <c r="CEI20"/>
      <c r="CEJ20"/>
      <c r="CEK20"/>
      <c r="CEL20"/>
      <c r="CEM20"/>
      <c r="CEN20"/>
      <c r="CEO20"/>
      <c r="CEP20"/>
      <c r="CEQ20"/>
      <c r="CER20"/>
      <c r="CES20"/>
      <c r="CET20"/>
      <c r="CEU20"/>
      <c r="CEV20"/>
      <c r="CEW20"/>
      <c r="CEX20"/>
      <c r="CEY20"/>
      <c r="CEZ20"/>
      <c r="CFA20"/>
      <c r="CFB20"/>
      <c r="CFC20"/>
      <c r="CFD20"/>
      <c r="CFE20"/>
      <c r="CFF20"/>
      <c r="CFG20"/>
      <c r="CFH20"/>
      <c r="CFI20"/>
      <c r="CFJ20"/>
      <c r="CFK20"/>
      <c r="CFL20"/>
      <c r="CFM20"/>
      <c r="CFN20"/>
      <c r="CFO20"/>
      <c r="CFP20"/>
      <c r="CFQ20"/>
      <c r="CFR20"/>
      <c r="CFS20"/>
      <c r="CFT20"/>
      <c r="CFU20"/>
      <c r="CFV20"/>
      <c r="CFW20"/>
      <c r="CFX20"/>
      <c r="CFY20"/>
      <c r="CFZ20"/>
      <c r="CGA20"/>
      <c r="CGB20"/>
      <c r="CGC20"/>
      <c r="CGD20"/>
      <c r="CGE20"/>
      <c r="CGF20"/>
      <c r="CGG20"/>
      <c r="CGH20"/>
      <c r="CGI20"/>
      <c r="CGJ20"/>
      <c r="CGK20"/>
      <c r="CGL20"/>
      <c r="CGM20"/>
      <c r="CGN20"/>
      <c r="CGO20"/>
      <c r="CGP20"/>
      <c r="CGQ20"/>
      <c r="CGR20"/>
      <c r="CGS20"/>
      <c r="CGT20"/>
      <c r="CGU20"/>
      <c r="CGV20"/>
      <c r="CGW20"/>
      <c r="CGX20"/>
      <c r="CGY20"/>
      <c r="CGZ20"/>
      <c r="CHA20"/>
      <c r="CHB20"/>
      <c r="CHC20"/>
      <c r="CHD20"/>
      <c r="CHE20"/>
      <c r="CHF20"/>
      <c r="CHG20"/>
      <c r="CHH20"/>
      <c r="CHI20"/>
      <c r="CHJ20"/>
      <c r="CHK20"/>
      <c r="CHL20"/>
      <c r="CHM20"/>
      <c r="CHN20"/>
      <c r="CHO20"/>
      <c r="CHP20"/>
      <c r="CHQ20"/>
      <c r="CHR20"/>
      <c r="CHS20"/>
      <c r="CHT20"/>
      <c r="CHU20"/>
      <c r="CHV20"/>
      <c r="CHW20"/>
      <c r="CHX20"/>
      <c r="CHY20"/>
      <c r="CHZ20"/>
      <c r="CIA20"/>
      <c r="CIB20"/>
      <c r="CIC20"/>
      <c r="CID20"/>
      <c r="CIE20"/>
      <c r="CIF20"/>
      <c r="CIG20"/>
      <c r="CIH20"/>
      <c r="CII20"/>
      <c r="CIJ20"/>
      <c r="CIK20"/>
      <c r="CIL20"/>
      <c r="CIM20"/>
      <c r="CIN20"/>
      <c r="CIO20"/>
      <c r="CIP20"/>
      <c r="CIQ20"/>
      <c r="CIR20"/>
      <c r="CIS20"/>
      <c r="CIT20"/>
      <c r="CIU20"/>
      <c r="CIV20"/>
      <c r="CIW20"/>
      <c r="CIX20"/>
      <c r="CIY20"/>
      <c r="CIZ20"/>
      <c r="CJA20"/>
      <c r="CJB20"/>
      <c r="CJC20"/>
      <c r="CJD20"/>
      <c r="CJE20"/>
      <c r="CJF20"/>
      <c r="CJG20"/>
      <c r="CJH20"/>
      <c r="CJI20"/>
      <c r="CJJ20"/>
      <c r="CJK20"/>
      <c r="CJL20"/>
      <c r="CJM20"/>
      <c r="CJN20"/>
      <c r="CJO20"/>
      <c r="CJP20"/>
      <c r="CJQ20"/>
      <c r="CJR20"/>
      <c r="CJS20"/>
      <c r="CJT20"/>
      <c r="CJU20"/>
      <c r="CJV20"/>
      <c r="CJW20"/>
      <c r="CJX20"/>
      <c r="CJY20"/>
      <c r="CJZ20"/>
      <c r="CKA20"/>
      <c r="CKB20"/>
      <c r="CKC20"/>
      <c r="CKD20"/>
      <c r="CKE20"/>
      <c r="CKF20"/>
      <c r="CKG20"/>
      <c r="CKH20"/>
      <c r="CKI20"/>
      <c r="CKJ20"/>
      <c r="CKK20"/>
      <c r="CKL20"/>
      <c r="CKM20"/>
      <c r="CKN20"/>
      <c r="CKO20"/>
      <c r="CKP20"/>
      <c r="CKQ20"/>
      <c r="CKR20"/>
      <c r="CKS20"/>
      <c r="CKT20"/>
      <c r="CKU20"/>
      <c r="CKV20"/>
      <c r="CKW20"/>
      <c r="CKX20"/>
      <c r="CKY20"/>
      <c r="CKZ20"/>
      <c r="CLA20"/>
      <c r="CLB20"/>
      <c r="CLC20"/>
      <c r="CLD20"/>
      <c r="CLE20"/>
      <c r="CLF20"/>
      <c r="CLG20"/>
      <c r="CLH20"/>
      <c r="CLI20"/>
      <c r="CLJ20"/>
      <c r="CLK20"/>
      <c r="CLL20"/>
      <c r="CLM20"/>
      <c r="CLN20"/>
      <c r="CLO20"/>
      <c r="CLP20"/>
      <c r="CLQ20"/>
      <c r="CLR20"/>
      <c r="CLS20"/>
      <c r="CLT20"/>
      <c r="CLU20"/>
      <c r="CLV20"/>
      <c r="CLW20"/>
      <c r="CLX20"/>
      <c r="CLY20"/>
      <c r="CLZ20"/>
      <c r="CMA20"/>
      <c r="CMB20"/>
      <c r="CMC20"/>
      <c r="CMD20"/>
      <c r="CME20"/>
      <c r="CMF20"/>
      <c r="CMG20"/>
      <c r="CMH20"/>
      <c r="CMI20"/>
      <c r="CMJ20"/>
      <c r="CMK20"/>
      <c r="CML20"/>
      <c r="CMM20"/>
      <c r="CMN20"/>
      <c r="CMO20"/>
      <c r="CMP20"/>
      <c r="CMQ20"/>
      <c r="CMR20"/>
      <c r="CMS20"/>
      <c r="CMT20"/>
      <c r="CMU20"/>
      <c r="CMV20"/>
      <c r="CMW20"/>
      <c r="CMX20"/>
      <c r="CMY20"/>
      <c r="CMZ20"/>
      <c r="CNA20"/>
      <c r="CNB20"/>
      <c r="CNC20"/>
      <c r="CND20"/>
      <c r="CNE20"/>
      <c r="CNF20"/>
      <c r="CNG20"/>
      <c r="CNH20"/>
      <c r="CNI20"/>
      <c r="CNJ20"/>
      <c r="CNK20"/>
      <c r="CNL20"/>
      <c r="CNM20"/>
      <c r="CNN20"/>
      <c r="CNO20"/>
      <c r="CNP20"/>
      <c r="CNQ20"/>
      <c r="CNR20"/>
      <c r="CNS20"/>
      <c r="CNT20"/>
      <c r="CNU20"/>
      <c r="CNV20"/>
      <c r="CNW20"/>
      <c r="CNX20"/>
      <c r="CNY20"/>
      <c r="CNZ20"/>
      <c r="COA20"/>
      <c r="COB20"/>
      <c r="COC20"/>
      <c r="COD20"/>
      <c r="COE20"/>
      <c r="COF20"/>
      <c r="COG20"/>
      <c r="COH20"/>
      <c r="COI20"/>
      <c r="COJ20"/>
      <c r="COK20"/>
      <c r="COL20"/>
      <c r="COM20"/>
      <c r="CON20"/>
      <c r="COO20"/>
      <c r="COP20"/>
      <c r="COQ20"/>
      <c r="COR20"/>
      <c r="COS20"/>
      <c r="COT20"/>
      <c r="COU20"/>
      <c r="COV20"/>
      <c r="COW20"/>
      <c r="COX20"/>
      <c r="COY20"/>
      <c r="COZ20"/>
      <c r="CPA20"/>
      <c r="CPB20"/>
      <c r="CPC20"/>
      <c r="CPD20"/>
      <c r="CPE20"/>
      <c r="CPF20"/>
      <c r="CPG20"/>
      <c r="CPH20"/>
      <c r="CPI20"/>
      <c r="CPJ20"/>
      <c r="CPK20"/>
      <c r="CPL20"/>
      <c r="CPM20"/>
      <c r="CPN20"/>
      <c r="CPO20"/>
      <c r="CPP20"/>
      <c r="CPQ20"/>
      <c r="CPR20"/>
      <c r="CPS20"/>
      <c r="CPT20"/>
      <c r="CPU20"/>
      <c r="CPV20"/>
      <c r="CPW20"/>
      <c r="CPX20"/>
      <c r="CPY20"/>
      <c r="CPZ20"/>
      <c r="CQA20"/>
      <c r="CQB20"/>
      <c r="CQC20"/>
      <c r="CQD20"/>
      <c r="CQE20"/>
      <c r="CQF20"/>
      <c r="CQG20"/>
      <c r="CQH20"/>
      <c r="CQI20"/>
      <c r="CQJ20"/>
      <c r="CQK20"/>
      <c r="CQL20"/>
      <c r="CQM20"/>
      <c r="CQN20"/>
      <c r="CQO20"/>
      <c r="CQP20"/>
      <c r="CQQ20"/>
      <c r="CQR20"/>
      <c r="CQS20"/>
      <c r="CQT20"/>
      <c r="CQU20"/>
      <c r="CQV20"/>
      <c r="CQW20"/>
      <c r="CQX20"/>
      <c r="CQY20"/>
      <c r="CQZ20"/>
      <c r="CRA20"/>
      <c r="CRB20"/>
      <c r="CRC20"/>
      <c r="CRD20"/>
      <c r="CRE20"/>
      <c r="CRF20"/>
      <c r="CRG20"/>
      <c r="CRH20"/>
      <c r="CRI20"/>
      <c r="CRJ20"/>
      <c r="CRK20"/>
      <c r="CRL20"/>
      <c r="CRM20"/>
      <c r="CRN20"/>
      <c r="CRO20"/>
      <c r="CRP20"/>
      <c r="CRQ20"/>
      <c r="CRR20"/>
      <c r="CRS20"/>
      <c r="CRT20"/>
      <c r="CRU20"/>
      <c r="CRV20"/>
      <c r="CRW20"/>
      <c r="CRX20"/>
      <c r="CRY20"/>
      <c r="CRZ20"/>
      <c r="CSA20"/>
      <c r="CSB20"/>
      <c r="CSC20"/>
      <c r="CSD20"/>
      <c r="CSE20"/>
      <c r="CSF20"/>
      <c r="CSG20"/>
      <c r="CSH20"/>
      <c r="CSI20"/>
      <c r="CSJ20"/>
      <c r="CSK20"/>
      <c r="CSL20"/>
      <c r="CSM20"/>
      <c r="CSN20"/>
      <c r="CSO20"/>
      <c r="CSP20"/>
      <c r="CSQ20"/>
      <c r="CSR20"/>
      <c r="CSS20"/>
      <c r="CST20"/>
      <c r="CSU20"/>
      <c r="CSV20"/>
      <c r="CSW20"/>
      <c r="CSX20"/>
      <c r="CSY20"/>
      <c r="CSZ20"/>
      <c r="CTA20"/>
      <c r="CTB20"/>
      <c r="CTC20"/>
      <c r="CTD20"/>
      <c r="CTE20"/>
      <c r="CTF20"/>
      <c r="CTG20"/>
      <c r="CTH20"/>
      <c r="CTI20"/>
      <c r="CTJ20"/>
      <c r="CTK20"/>
      <c r="CTL20"/>
      <c r="CTM20"/>
      <c r="CTN20"/>
      <c r="CTO20"/>
      <c r="CTP20"/>
      <c r="CTQ20"/>
      <c r="CTR20"/>
      <c r="CTS20"/>
      <c r="CTT20"/>
      <c r="CTU20"/>
      <c r="CTV20"/>
      <c r="CTW20"/>
      <c r="CTX20"/>
      <c r="CTY20"/>
      <c r="CTZ20"/>
      <c r="CUA20"/>
      <c r="CUB20"/>
      <c r="CUC20"/>
      <c r="CUD20"/>
      <c r="CUE20"/>
      <c r="CUF20"/>
      <c r="CUG20"/>
      <c r="CUH20"/>
      <c r="CUI20"/>
      <c r="CUJ20"/>
      <c r="CUK20"/>
      <c r="CUL20"/>
      <c r="CUM20"/>
      <c r="CUN20"/>
      <c r="CUO20"/>
      <c r="CUP20"/>
      <c r="CUQ20"/>
      <c r="CUR20"/>
      <c r="CUS20"/>
      <c r="CUT20"/>
      <c r="CUU20"/>
      <c r="CUV20"/>
      <c r="CUW20"/>
      <c r="CUX20"/>
      <c r="CUY20"/>
      <c r="CUZ20"/>
      <c r="CVA20"/>
      <c r="CVB20"/>
      <c r="CVC20"/>
      <c r="CVD20"/>
      <c r="CVE20"/>
      <c r="CVF20"/>
      <c r="CVG20"/>
      <c r="CVH20"/>
      <c r="CVI20"/>
      <c r="CVJ20"/>
      <c r="CVK20"/>
      <c r="CVL20"/>
      <c r="CVM20"/>
      <c r="CVN20"/>
      <c r="CVO20"/>
      <c r="CVP20"/>
      <c r="CVQ20"/>
      <c r="CVR20"/>
      <c r="CVS20"/>
      <c r="CVT20"/>
      <c r="CVU20"/>
      <c r="CVV20"/>
      <c r="CVW20"/>
      <c r="CVX20"/>
      <c r="CVY20"/>
      <c r="CVZ20"/>
      <c r="CWA20"/>
      <c r="CWB20"/>
      <c r="CWC20"/>
      <c r="CWD20"/>
      <c r="CWE20"/>
      <c r="CWF20"/>
      <c r="CWG20"/>
      <c r="CWH20"/>
      <c r="CWI20"/>
      <c r="CWJ20"/>
      <c r="CWK20"/>
      <c r="CWL20"/>
      <c r="CWM20"/>
      <c r="CWN20"/>
      <c r="CWO20"/>
      <c r="CWP20"/>
      <c r="CWQ20"/>
      <c r="CWR20"/>
      <c r="CWS20"/>
      <c r="CWT20"/>
      <c r="CWU20"/>
      <c r="CWV20"/>
      <c r="CWW20"/>
      <c r="CWX20"/>
      <c r="CWY20"/>
      <c r="CWZ20"/>
      <c r="CXA20"/>
      <c r="CXB20"/>
      <c r="CXC20"/>
      <c r="CXD20"/>
      <c r="CXE20"/>
      <c r="CXF20"/>
      <c r="CXG20"/>
      <c r="CXH20"/>
      <c r="CXI20"/>
      <c r="CXJ20"/>
      <c r="CXK20"/>
      <c r="CXL20"/>
      <c r="CXM20"/>
      <c r="CXN20"/>
      <c r="CXO20"/>
      <c r="CXP20"/>
      <c r="CXQ20"/>
      <c r="CXR20"/>
      <c r="CXS20"/>
      <c r="CXT20"/>
      <c r="CXU20"/>
      <c r="CXV20"/>
      <c r="CXW20"/>
      <c r="CXX20"/>
      <c r="CXY20"/>
      <c r="CXZ20"/>
      <c r="CYA20"/>
      <c r="CYB20"/>
      <c r="CYC20"/>
      <c r="CYD20"/>
      <c r="CYE20"/>
      <c r="CYF20"/>
      <c r="CYG20"/>
      <c r="CYH20"/>
      <c r="CYI20"/>
      <c r="CYJ20"/>
      <c r="CYK20"/>
      <c r="CYL20"/>
      <c r="CYM20"/>
      <c r="CYN20"/>
      <c r="CYO20"/>
      <c r="CYP20"/>
      <c r="CYQ20"/>
      <c r="CYR20"/>
      <c r="CYS20"/>
      <c r="CYT20"/>
      <c r="CYU20"/>
      <c r="CYV20"/>
      <c r="CYW20"/>
      <c r="CYX20"/>
      <c r="CYY20"/>
      <c r="CYZ20"/>
      <c r="CZA20"/>
      <c r="CZB20"/>
      <c r="CZC20"/>
      <c r="CZD20"/>
      <c r="CZE20"/>
      <c r="CZF20"/>
      <c r="CZG20"/>
      <c r="CZH20"/>
      <c r="CZI20"/>
      <c r="CZJ20"/>
      <c r="CZK20"/>
      <c r="CZL20"/>
      <c r="CZM20"/>
      <c r="CZN20"/>
      <c r="CZO20"/>
      <c r="CZP20"/>
      <c r="CZQ20"/>
      <c r="CZR20"/>
      <c r="CZS20"/>
      <c r="CZT20"/>
      <c r="CZU20"/>
      <c r="CZV20"/>
      <c r="CZW20"/>
      <c r="CZX20"/>
      <c r="CZY20"/>
      <c r="CZZ20"/>
      <c r="DAA20"/>
      <c r="DAB20"/>
      <c r="DAC20"/>
      <c r="DAD20"/>
      <c r="DAE20"/>
      <c r="DAF20"/>
      <c r="DAG20"/>
      <c r="DAH20"/>
      <c r="DAI20"/>
      <c r="DAJ20"/>
      <c r="DAK20"/>
      <c r="DAL20"/>
      <c r="DAM20"/>
      <c r="DAN20"/>
      <c r="DAO20"/>
      <c r="DAP20"/>
      <c r="DAQ20"/>
      <c r="DAR20"/>
      <c r="DAS20"/>
      <c r="DAT20"/>
      <c r="DAU20"/>
      <c r="DAV20"/>
      <c r="DAW20"/>
      <c r="DAX20"/>
      <c r="DAY20"/>
      <c r="DAZ20"/>
      <c r="DBA20"/>
      <c r="DBB20"/>
      <c r="DBC20"/>
      <c r="DBD20"/>
      <c r="DBE20"/>
      <c r="DBF20"/>
      <c r="DBG20"/>
      <c r="DBH20"/>
      <c r="DBI20"/>
      <c r="DBJ20"/>
      <c r="DBK20"/>
      <c r="DBL20"/>
      <c r="DBM20"/>
      <c r="DBN20"/>
      <c r="DBO20"/>
      <c r="DBP20"/>
      <c r="DBQ20"/>
      <c r="DBR20"/>
      <c r="DBS20"/>
      <c r="DBT20"/>
      <c r="DBU20"/>
      <c r="DBV20"/>
      <c r="DBW20"/>
      <c r="DBX20"/>
      <c r="DBY20"/>
      <c r="DBZ20"/>
      <c r="DCA20"/>
      <c r="DCB20"/>
      <c r="DCC20"/>
      <c r="DCD20"/>
      <c r="DCE20"/>
      <c r="DCF20"/>
      <c r="DCG20"/>
      <c r="DCH20"/>
      <c r="DCI20"/>
      <c r="DCJ20"/>
      <c r="DCK20"/>
      <c r="DCL20"/>
      <c r="DCM20"/>
      <c r="DCN20"/>
      <c r="DCO20"/>
      <c r="DCP20"/>
      <c r="DCQ20"/>
      <c r="DCR20"/>
      <c r="DCS20"/>
      <c r="DCT20"/>
      <c r="DCU20"/>
      <c r="DCV20"/>
      <c r="DCW20"/>
      <c r="DCX20"/>
      <c r="DCY20"/>
      <c r="DCZ20"/>
      <c r="DDA20"/>
      <c r="DDB20"/>
      <c r="DDC20"/>
      <c r="DDD20"/>
      <c r="DDE20"/>
      <c r="DDF20"/>
      <c r="DDG20"/>
      <c r="DDH20"/>
      <c r="DDI20"/>
      <c r="DDJ20"/>
      <c r="DDK20"/>
      <c r="DDL20"/>
      <c r="DDM20"/>
      <c r="DDN20"/>
      <c r="DDO20"/>
      <c r="DDP20"/>
      <c r="DDQ20"/>
      <c r="DDR20"/>
      <c r="DDS20"/>
      <c r="DDT20"/>
      <c r="DDU20"/>
      <c r="DDV20"/>
      <c r="DDW20"/>
      <c r="DDX20"/>
      <c r="DDY20"/>
      <c r="DDZ20"/>
      <c r="DEA20"/>
      <c r="DEB20"/>
      <c r="DEC20"/>
      <c r="DED20"/>
      <c r="DEE20"/>
      <c r="DEF20"/>
      <c r="DEG20"/>
      <c r="DEH20"/>
      <c r="DEI20"/>
      <c r="DEJ20"/>
      <c r="DEK20"/>
      <c r="DEL20"/>
      <c r="DEM20"/>
      <c r="DEN20"/>
      <c r="DEO20"/>
      <c r="DEP20"/>
      <c r="DEQ20"/>
      <c r="DER20"/>
      <c r="DES20"/>
      <c r="DET20"/>
      <c r="DEU20"/>
      <c r="DEV20"/>
      <c r="DEW20"/>
      <c r="DEX20"/>
      <c r="DEY20"/>
      <c r="DEZ20"/>
      <c r="DFA20"/>
      <c r="DFB20"/>
      <c r="DFC20"/>
      <c r="DFD20"/>
      <c r="DFE20"/>
      <c r="DFF20"/>
      <c r="DFG20"/>
      <c r="DFH20"/>
      <c r="DFI20"/>
      <c r="DFJ20"/>
      <c r="DFK20"/>
      <c r="DFL20"/>
      <c r="DFM20"/>
      <c r="DFN20"/>
      <c r="DFO20"/>
      <c r="DFP20"/>
      <c r="DFQ20"/>
      <c r="DFR20"/>
      <c r="DFS20"/>
      <c r="DFT20"/>
      <c r="DFU20"/>
      <c r="DFV20"/>
      <c r="DFW20"/>
      <c r="DFX20"/>
      <c r="DFY20"/>
      <c r="DFZ20"/>
      <c r="DGA20"/>
      <c r="DGB20"/>
      <c r="DGC20"/>
      <c r="DGD20"/>
      <c r="DGE20"/>
      <c r="DGF20"/>
      <c r="DGG20"/>
      <c r="DGH20"/>
      <c r="DGI20"/>
      <c r="DGJ20"/>
      <c r="DGK20"/>
      <c r="DGL20"/>
      <c r="DGM20"/>
      <c r="DGN20"/>
      <c r="DGO20"/>
      <c r="DGP20"/>
      <c r="DGQ20"/>
      <c r="DGR20"/>
      <c r="DGS20"/>
      <c r="DGT20"/>
      <c r="DGU20"/>
      <c r="DGV20"/>
      <c r="DGW20"/>
      <c r="DGX20"/>
      <c r="DGY20"/>
      <c r="DGZ20"/>
      <c r="DHA20"/>
      <c r="DHB20"/>
      <c r="DHC20"/>
      <c r="DHD20"/>
      <c r="DHE20"/>
      <c r="DHF20"/>
      <c r="DHG20"/>
      <c r="DHH20"/>
      <c r="DHI20"/>
      <c r="DHJ20"/>
      <c r="DHK20"/>
      <c r="DHL20"/>
      <c r="DHM20"/>
      <c r="DHN20"/>
      <c r="DHO20"/>
      <c r="DHP20"/>
      <c r="DHQ20"/>
      <c r="DHR20"/>
      <c r="DHS20"/>
      <c r="DHT20"/>
      <c r="DHU20"/>
      <c r="DHV20"/>
      <c r="DHW20"/>
      <c r="DHX20"/>
      <c r="DHY20"/>
      <c r="DHZ20"/>
      <c r="DIA20"/>
      <c r="DIB20"/>
      <c r="DIC20"/>
      <c r="DID20"/>
      <c r="DIE20"/>
      <c r="DIF20"/>
      <c r="DIG20"/>
      <c r="DIH20"/>
      <c r="DII20"/>
      <c r="DIJ20"/>
      <c r="DIK20"/>
      <c r="DIL20"/>
      <c r="DIM20"/>
      <c r="DIN20"/>
      <c r="DIO20"/>
      <c r="DIP20"/>
      <c r="DIQ20"/>
      <c r="DIR20"/>
      <c r="DIS20"/>
      <c r="DIT20"/>
      <c r="DIU20"/>
      <c r="DIV20"/>
      <c r="DIW20"/>
      <c r="DIX20"/>
      <c r="DIY20"/>
      <c r="DIZ20"/>
      <c r="DJA20"/>
      <c r="DJB20"/>
      <c r="DJC20"/>
      <c r="DJD20"/>
      <c r="DJE20"/>
      <c r="DJF20"/>
      <c r="DJG20"/>
      <c r="DJH20"/>
      <c r="DJI20"/>
      <c r="DJJ20"/>
      <c r="DJK20"/>
      <c r="DJL20"/>
      <c r="DJM20"/>
      <c r="DJN20"/>
      <c r="DJO20"/>
      <c r="DJP20"/>
      <c r="DJQ20"/>
      <c r="DJR20"/>
      <c r="DJS20"/>
      <c r="DJT20"/>
      <c r="DJU20"/>
      <c r="DJV20"/>
      <c r="DJW20"/>
      <c r="DJX20"/>
      <c r="DJY20"/>
      <c r="DJZ20"/>
      <c r="DKA20"/>
      <c r="DKB20"/>
      <c r="DKC20"/>
      <c r="DKD20"/>
      <c r="DKE20"/>
      <c r="DKF20"/>
      <c r="DKG20"/>
      <c r="DKH20"/>
      <c r="DKI20"/>
      <c r="DKJ20"/>
      <c r="DKK20"/>
      <c r="DKL20"/>
      <c r="DKM20"/>
      <c r="DKN20"/>
      <c r="DKO20"/>
      <c r="DKP20"/>
      <c r="DKQ20"/>
      <c r="DKR20"/>
      <c r="DKS20"/>
      <c r="DKT20"/>
      <c r="DKU20"/>
      <c r="DKV20"/>
      <c r="DKW20"/>
      <c r="DKX20"/>
      <c r="DKY20"/>
      <c r="DKZ20"/>
      <c r="DLA20"/>
      <c r="DLB20"/>
      <c r="DLC20"/>
      <c r="DLD20"/>
      <c r="DLE20"/>
      <c r="DLF20"/>
      <c r="DLG20"/>
      <c r="DLH20"/>
      <c r="DLI20"/>
      <c r="DLJ20"/>
      <c r="DLK20"/>
      <c r="DLL20"/>
      <c r="DLM20"/>
      <c r="DLN20"/>
      <c r="DLO20"/>
      <c r="DLP20"/>
      <c r="DLQ20"/>
      <c r="DLR20"/>
      <c r="DLS20"/>
      <c r="DLT20"/>
      <c r="DLU20"/>
      <c r="DLV20"/>
      <c r="DLW20"/>
      <c r="DLX20"/>
      <c r="DLY20"/>
      <c r="DLZ20"/>
      <c r="DMA20"/>
      <c r="DMB20"/>
      <c r="DMC20"/>
      <c r="DMD20"/>
      <c r="DME20"/>
      <c r="DMF20"/>
      <c r="DMG20"/>
      <c r="DMH20"/>
      <c r="DMI20"/>
      <c r="DMJ20"/>
      <c r="DMK20"/>
      <c r="DML20"/>
      <c r="DMM20"/>
      <c r="DMN20"/>
      <c r="DMO20"/>
      <c r="DMP20"/>
      <c r="DMQ20"/>
      <c r="DMR20"/>
      <c r="DMS20"/>
      <c r="DMT20"/>
      <c r="DMU20"/>
      <c r="DMV20"/>
      <c r="DMW20"/>
      <c r="DMX20"/>
      <c r="DMY20"/>
      <c r="DMZ20"/>
      <c r="DNA20"/>
      <c r="DNB20"/>
      <c r="DNC20"/>
      <c r="DND20"/>
      <c r="DNE20"/>
      <c r="DNF20"/>
      <c r="DNG20"/>
      <c r="DNH20"/>
      <c r="DNI20"/>
      <c r="DNJ20"/>
      <c r="DNK20"/>
      <c r="DNL20"/>
      <c r="DNM20"/>
      <c r="DNN20"/>
      <c r="DNO20"/>
      <c r="DNP20"/>
      <c r="DNQ20"/>
      <c r="DNR20"/>
      <c r="DNS20"/>
      <c r="DNT20"/>
      <c r="DNU20"/>
      <c r="DNV20"/>
      <c r="DNW20"/>
      <c r="DNX20"/>
      <c r="DNY20"/>
      <c r="DNZ20"/>
      <c r="DOA20"/>
      <c r="DOB20"/>
      <c r="DOC20"/>
      <c r="DOD20"/>
      <c r="DOE20"/>
      <c r="DOF20"/>
      <c r="DOG20"/>
      <c r="DOH20"/>
      <c r="DOI20"/>
      <c r="DOJ20"/>
      <c r="DOK20"/>
      <c r="DOL20"/>
      <c r="DOM20"/>
      <c r="DON20"/>
      <c r="DOO20"/>
      <c r="DOP20"/>
      <c r="DOQ20"/>
      <c r="DOR20"/>
      <c r="DOS20"/>
      <c r="DOT20"/>
      <c r="DOU20"/>
      <c r="DOV20"/>
      <c r="DOW20"/>
      <c r="DOX20"/>
      <c r="DOY20"/>
      <c r="DOZ20"/>
      <c r="DPA20"/>
      <c r="DPB20"/>
      <c r="DPC20"/>
      <c r="DPD20"/>
      <c r="DPE20"/>
      <c r="DPF20"/>
      <c r="DPG20"/>
      <c r="DPH20"/>
      <c r="DPI20"/>
      <c r="DPJ20"/>
      <c r="DPK20"/>
      <c r="DPL20"/>
      <c r="DPM20"/>
      <c r="DPN20"/>
      <c r="DPO20"/>
      <c r="DPP20"/>
      <c r="DPQ20"/>
      <c r="DPR20"/>
      <c r="DPS20"/>
      <c r="DPT20"/>
      <c r="DPU20"/>
      <c r="DPV20"/>
      <c r="DPW20"/>
      <c r="DPX20"/>
      <c r="DPY20"/>
      <c r="DPZ20"/>
      <c r="DQA20"/>
      <c r="DQB20"/>
      <c r="DQC20"/>
      <c r="DQD20"/>
      <c r="DQE20"/>
      <c r="DQF20"/>
      <c r="DQG20"/>
      <c r="DQH20"/>
      <c r="DQI20"/>
      <c r="DQJ20"/>
      <c r="DQK20"/>
      <c r="DQL20"/>
      <c r="DQM20"/>
      <c r="DQN20"/>
      <c r="DQO20"/>
      <c r="DQP20"/>
      <c r="DQQ20"/>
      <c r="DQR20"/>
      <c r="DQS20"/>
      <c r="DQT20"/>
      <c r="DQU20"/>
      <c r="DQV20"/>
      <c r="DQW20"/>
      <c r="DQX20"/>
      <c r="DQY20"/>
      <c r="DQZ20"/>
      <c r="DRA20"/>
      <c r="DRB20"/>
      <c r="DRC20"/>
      <c r="DRD20"/>
      <c r="DRE20"/>
      <c r="DRF20"/>
      <c r="DRG20"/>
      <c r="DRH20"/>
      <c r="DRI20"/>
      <c r="DRJ20"/>
      <c r="DRK20"/>
      <c r="DRL20"/>
      <c r="DRM20"/>
      <c r="DRN20"/>
      <c r="DRO20"/>
      <c r="DRP20"/>
      <c r="DRQ20"/>
      <c r="DRR20"/>
      <c r="DRS20"/>
      <c r="DRT20"/>
      <c r="DRU20"/>
      <c r="DRV20"/>
      <c r="DRW20"/>
      <c r="DRX20"/>
      <c r="DRY20"/>
      <c r="DRZ20"/>
      <c r="DSA20"/>
      <c r="DSB20"/>
      <c r="DSC20"/>
      <c r="DSD20"/>
      <c r="DSE20"/>
      <c r="DSF20"/>
      <c r="DSG20"/>
      <c r="DSH20"/>
      <c r="DSI20"/>
      <c r="DSJ20"/>
      <c r="DSK20"/>
      <c r="DSL20"/>
      <c r="DSM20"/>
      <c r="DSN20"/>
      <c r="DSO20"/>
      <c r="DSP20"/>
      <c r="DSQ20"/>
      <c r="DSR20"/>
      <c r="DSS20"/>
      <c r="DST20"/>
      <c r="DSU20"/>
      <c r="DSV20"/>
      <c r="DSW20"/>
      <c r="DSX20"/>
      <c r="DSY20"/>
      <c r="DSZ20"/>
      <c r="DTA20"/>
      <c r="DTB20"/>
      <c r="DTC20"/>
      <c r="DTD20"/>
      <c r="DTE20"/>
      <c r="DTF20"/>
      <c r="DTG20"/>
      <c r="DTH20"/>
      <c r="DTI20"/>
      <c r="DTJ20"/>
      <c r="DTK20"/>
      <c r="DTL20"/>
      <c r="DTM20"/>
      <c r="DTN20"/>
      <c r="DTO20"/>
      <c r="DTP20"/>
      <c r="DTQ20"/>
      <c r="DTR20"/>
      <c r="DTS20"/>
      <c r="DTT20"/>
      <c r="DTU20"/>
      <c r="DTV20"/>
      <c r="DTW20"/>
      <c r="DTX20"/>
      <c r="DTY20"/>
      <c r="DTZ20"/>
      <c r="DUA20"/>
      <c r="DUB20"/>
      <c r="DUC20"/>
      <c r="DUD20"/>
      <c r="DUE20"/>
      <c r="DUF20"/>
      <c r="DUG20"/>
      <c r="DUH20"/>
      <c r="DUI20"/>
      <c r="DUJ20"/>
      <c r="DUK20"/>
      <c r="DUL20"/>
      <c r="DUM20"/>
      <c r="DUN20"/>
      <c r="DUO20"/>
      <c r="DUP20"/>
      <c r="DUQ20"/>
      <c r="DUR20"/>
      <c r="DUS20"/>
      <c r="DUT20"/>
      <c r="DUU20"/>
      <c r="DUV20"/>
      <c r="DUW20"/>
      <c r="DUX20"/>
      <c r="DUY20"/>
      <c r="DUZ20"/>
      <c r="DVA20"/>
      <c r="DVB20"/>
      <c r="DVC20"/>
      <c r="DVD20"/>
      <c r="DVE20"/>
      <c r="DVF20"/>
      <c r="DVG20"/>
      <c r="DVH20"/>
      <c r="DVI20"/>
      <c r="DVJ20"/>
      <c r="DVK20"/>
      <c r="DVL20"/>
      <c r="DVM20"/>
      <c r="DVN20"/>
      <c r="DVO20"/>
      <c r="DVP20"/>
      <c r="DVQ20"/>
      <c r="DVR20"/>
      <c r="DVS20"/>
      <c r="DVT20"/>
      <c r="DVU20"/>
      <c r="DVV20"/>
      <c r="DVW20"/>
      <c r="DVX20"/>
      <c r="DVY20"/>
      <c r="DVZ20"/>
      <c r="DWA20"/>
      <c r="DWB20"/>
      <c r="DWC20"/>
      <c r="DWD20"/>
      <c r="DWE20"/>
      <c r="DWF20"/>
      <c r="DWG20"/>
      <c r="DWH20"/>
      <c r="DWI20"/>
      <c r="DWJ20"/>
      <c r="DWK20"/>
      <c r="DWL20"/>
      <c r="DWM20"/>
      <c r="DWN20"/>
      <c r="DWO20"/>
      <c r="DWP20"/>
      <c r="DWQ20"/>
      <c r="DWR20"/>
      <c r="DWS20"/>
      <c r="DWT20"/>
      <c r="DWU20"/>
      <c r="DWV20"/>
      <c r="DWW20"/>
      <c r="DWX20"/>
      <c r="DWY20"/>
      <c r="DWZ20"/>
      <c r="DXA20"/>
      <c r="DXB20"/>
      <c r="DXC20"/>
      <c r="DXD20"/>
      <c r="DXE20"/>
      <c r="DXF20"/>
      <c r="DXG20"/>
      <c r="DXH20"/>
      <c r="DXI20"/>
      <c r="DXJ20"/>
      <c r="DXK20"/>
      <c r="DXL20"/>
      <c r="DXM20"/>
      <c r="DXN20"/>
      <c r="DXO20"/>
      <c r="DXP20"/>
      <c r="DXQ20"/>
      <c r="DXR20"/>
      <c r="DXS20"/>
      <c r="DXT20"/>
      <c r="DXU20"/>
      <c r="DXV20"/>
      <c r="DXW20"/>
      <c r="DXX20"/>
      <c r="DXY20"/>
      <c r="DXZ20"/>
      <c r="DYA20"/>
      <c r="DYB20"/>
      <c r="DYC20"/>
      <c r="DYD20"/>
      <c r="DYE20"/>
      <c r="DYF20"/>
      <c r="DYG20"/>
      <c r="DYH20"/>
      <c r="DYI20"/>
      <c r="DYJ20"/>
      <c r="DYK20"/>
      <c r="DYL20"/>
      <c r="DYM20"/>
      <c r="DYN20"/>
      <c r="DYO20"/>
      <c r="DYP20"/>
      <c r="DYQ20"/>
      <c r="DYR20"/>
      <c r="DYS20"/>
      <c r="DYT20"/>
      <c r="DYU20"/>
      <c r="DYV20"/>
      <c r="DYW20"/>
      <c r="DYX20"/>
      <c r="DYY20"/>
      <c r="DYZ20"/>
      <c r="DZA20"/>
      <c r="DZB20"/>
      <c r="DZC20"/>
      <c r="DZD20"/>
      <c r="DZE20"/>
      <c r="DZF20"/>
      <c r="DZG20"/>
      <c r="DZH20"/>
      <c r="DZI20"/>
      <c r="DZJ20"/>
      <c r="DZK20"/>
      <c r="DZL20"/>
      <c r="DZM20"/>
      <c r="DZN20"/>
      <c r="DZO20"/>
      <c r="DZP20"/>
      <c r="DZQ20"/>
      <c r="DZR20"/>
      <c r="DZS20"/>
      <c r="DZT20"/>
      <c r="DZU20"/>
      <c r="DZV20"/>
      <c r="DZW20"/>
      <c r="DZX20"/>
      <c r="DZY20"/>
      <c r="DZZ20"/>
      <c r="EAA20"/>
      <c r="EAB20"/>
      <c r="EAC20"/>
      <c r="EAD20"/>
      <c r="EAE20"/>
      <c r="EAF20"/>
      <c r="EAG20"/>
      <c r="EAH20"/>
      <c r="EAI20"/>
      <c r="EAJ20"/>
      <c r="EAK20"/>
      <c r="EAL20"/>
      <c r="EAM20"/>
      <c r="EAN20"/>
      <c r="EAO20"/>
      <c r="EAP20"/>
      <c r="EAQ20"/>
      <c r="EAR20"/>
      <c r="EAS20"/>
      <c r="EAT20"/>
      <c r="EAU20"/>
      <c r="EAV20"/>
      <c r="EAW20"/>
      <c r="EAX20"/>
      <c r="EAY20"/>
      <c r="EAZ20"/>
      <c r="EBA20"/>
      <c r="EBB20"/>
      <c r="EBC20"/>
      <c r="EBD20"/>
      <c r="EBE20"/>
      <c r="EBF20"/>
      <c r="EBG20"/>
      <c r="EBH20"/>
      <c r="EBI20"/>
      <c r="EBJ20"/>
      <c r="EBK20"/>
      <c r="EBL20"/>
      <c r="EBM20"/>
      <c r="EBN20"/>
      <c r="EBO20"/>
      <c r="EBP20"/>
      <c r="EBQ20"/>
      <c r="EBR20"/>
      <c r="EBS20"/>
      <c r="EBT20"/>
      <c r="EBU20"/>
      <c r="EBV20"/>
      <c r="EBW20"/>
      <c r="EBX20"/>
      <c r="EBY20"/>
      <c r="EBZ20"/>
      <c r="ECA20"/>
      <c r="ECB20"/>
      <c r="ECC20"/>
      <c r="ECD20"/>
      <c r="ECE20"/>
      <c r="ECF20"/>
      <c r="ECG20"/>
      <c r="ECH20"/>
      <c r="ECI20"/>
      <c r="ECJ20"/>
      <c r="ECK20"/>
      <c r="ECL20"/>
      <c r="ECM20"/>
      <c r="ECN20"/>
      <c r="ECO20"/>
      <c r="ECP20"/>
      <c r="ECQ20"/>
      <c r="ECR20"/>
      <c r="ECS20"/>
      <c r="ECT20"/>
      <c r="ECU20"/>
      <c r="ECV20"/>
      <c r="ECW20"/>
      <c r="ECX20"/>
      <c r="ECY20"/>
      <c r="ECZ20"/>
      <c r="EDA20"/>
      <c r="EDB20"/>
      <c r="EDC20"/>
      <c r="EDD20"/>
      <c r="EDE20"/>
      <c r="EDF20"/>
      <c r="EDG20"/>
      <c r="EDH20"/>
      <c r="EDI20"/>
      <c r="EDJ20"/>
      <c r="EDK20"/>
      <c r="EDL20"/>
      <c r="EDM20"/>
      <c r="EDN20"/>
      <c r="EDO20"/>
      <c r="EDP20"/>
      <c r="EDQ20"/>
      <c r="EDR20"/>
      <c r="EDS20"/>
      <c r="EDT20"/>
      <c r="EDU20"/>
      <c r="EDV20"/>
      <c r="EDW20"/>
      <c r="EDX20"/>
      <c r="EDY20"/>
      <c r="EDZ20"/>
      <c r="EEA20"/>
      <c r="EEB20"/>
      <c r="EEC20"/>
      <c r="EED20"/>
      <c r="EEE20"/>
      <c r="EEF20"/>
      <c r="EEG20"/>
      <c r="EEH20"/>
      <c r="EEI20"/>
      <c r="EEJ20"/>
      <c r="EEK20"/>
      <c r="EEL20"/>
      <c r="EEM20"/>
      <c r="EEN20"/>
      <c r="EEO20"/>
      <c r="EEP20"/>
      <c r="EEQ20"/>
      <c r="EER20"/>
      <c r="EES20"/>
      <c r="EET20"/>
      <c r="EEU20"/>
      <c r="EEV20"/>
      <c r="EEW20"/>
      <c r="EEX20"/>
      <c r="EEY20"/>
      <c r="EEZ20"/>
      <c r="EFA20"/>
      <c r="EFB20"/>
      <c r="EFC20"/>
      <c r="EFD20"/>
      <c r="EFE20"/>
      <c r="EFF20"/>
      <c r="EFG20"/>
      <c r="EFH20"/>
      <c r="EFI20"/>
      <c r="EFJ20"/>
      <c r="EFK20"/>
      <c r="EFL20"/>
      <c r="EFM20"/>
      <c r="EFN20"/>
      <c r="EFO20"/>
      <c r="EFP20"/>
      <c r="EFQ20"/>
      <c r="EFR20"/>
      <c r="EFS20"/>
      <c r="EFT20"/>
      <c r="EFU20"/>
      <c r="EFV20"/>
      <c r="EFW20"/>
      <c r="EFX20"/>
      <c r="EFY20"/>
      <c r="EFZ20"/>
      <c r="EGA20"/>
      <c r="EGB20"/>
      <c r="EGC20"/>
      <c r="EGD20"/>
      <c r="EGE20"/>
      <c r="EGF20"/>
      <c r="EGG20"/>
      <c r="EGH20"/>
      <c r="EGI20"/>
      <c r="EGJ20"/>
      <c r="EGK20"/>
      <c r="EGL20"/>
      <c r="EGM20"/>
      <c r="EGN20"/>
      <c r="EGO20"/>
      <c r="EGP20"/>
      <c r="EGQ20"/>
      <c r="EGR20"/>
      <c r="EGS20"/>
      <c r="EGT20"/>
      <c r="EGU20"/>
      <c r="EGV20"/>
      <c r="EGW20"/>
      <c r="EGX20"/>
      <c r="EGY20"/>
      <c r="EGZ20"/>
      <c r="EHA20"/>
      <c r="EHB20"/>
      <c r="EHC20"/>
      <c r="EHD20"/>
      <c r="EHE20"/>
      <c r="EHF20"/>
      <c r="EHG20"/>
      <c r="EHH20"/>
      <c r="EHI20"/>
      <c r="EHJ20"/>
      <c r="EHK20"/>
      <c r="EHL20"/>
      <c r="EHM20"/>
      <c r="EHN20"/>
      <c r="EHO20"/>
      <c r="EHP20"/>
      <c r="EHQ20"/>
      <c r="EHR20"/>
      <c r="EHS20"/>
      <c r="EHT20"/>
      <c r="EHU20"/>
      <c r="EHV20"/>
      <c r="EHW20"/>
      <c r="EHX20"/>
      <c r="EHY20"/>
      <c r="EHZ20"/>
      <c r="EIA20"/>
      <c r="EIB20"/>
      <c r="EIC20"/>
      <c r="EID20"/>
      <c r="EIE20"/>
      <c r="EIF20"/>
      <c r="EIG20"/>
      <c r="EIH20"/>
      <c r="EII20"/>
      <c r="EIJ20"/>
      <c r="EIK20"/>
      <c r="EIL20"/>
      <c r="EIM20"/>
      <c r="EIN20"/>
      <c r="EIO20"/>
      <c r="EIP20"/>
      <c r="EIQ20"/>
      <c r="EIR20"/>
      <c r="EIS20"/>
      <c r="EIT20"/>
      <c r="EIU20"/>
      <c r="EIV20"/>
      <c r="EIW20"/>
      <c r="EIX20"/>
      <c r="EIY20"/>
      <c r="EIZ20"/>
      <c r="EJA20"/>
      <c r="EJB20"/>
      <c r="EJC20"/>
      <c r="EJD20"/>
      <c r="EJE20"/>
      <c r="EJF20"/>
      <c r="EJG20"/>
      <c r="EJH20"/>
      <c r="EJI20"/>
      <c r="EJJ20"/>
      <c r="EJK20"/>
      <c r="EJL20"/>
      <c r="EJM20"/>
      <c r="EJN20"/>
      <c r="EJO20"/>
      <c r="EJP20"/>
      <c r="EJQ20"/>
      <c r="EJR20"/>
      <c r="EJS20"/>
      <c r="EJT20"/>
      <c r="EJU20"/>
      <c r="EJV20"/>
      <c r="EJW20"/>
      <c r="EJX20"/>
      <c r="EJY20"/>
      <c r="EJZ20"/>
      <c r="EKA20"/>
      <c r="EKB20"/>
      <c r="EKC20"/>
      <c r="EKD20"/>
      <c r="EKE20"/>
      <c r="EKF20"/>
      <c r="EKG20"/>
      <c r="EKH20"/>
      <c r="EKI20"/>
      <c r="EKJ20"/>
      <c r="EKK20"/>
      <c r="EKL20"/>
      <c r="EKM20"/>
      <c r="EKN20"/>
      <c r="EKO20"/>
      <c r="EKP20"/>
      <c r="EKQ20"/>
      <c r="EKR20"/>
      <c r="EKS20"/>
      <c r="EKT20"/>
      <c r="EKU20"/>
      <c r="EKV20"/>
      <c r="EKW20"/>
      <c r="EKX20"/>
      <c r="EKY20"/>
      <c r="EKZ20"/>
      <c r="ELA20"/>
      <c r="ELB20"/>
      <c r="ELC20"/>
      <c r="ELD20"/>
      <c r="ELE20"/>
      <c r="ELF20"/>
      <c r="ELG20"/>
      <c r="ELH20"/>
      <c r="ELI20"/>
      <c r="ELJ20"/>
      <c r="ELK20"/>
      <c r="ELL20"/>
      <c r="ELM20"/>
      <c r="ELN20"/>
      <c r="ELO20"/>
      <c r="ELP20"/>
      <c r="ELQ20"/>
      <c r="ELR20"/>
      <c r="ELS20"/>
      <c r="ELT20"/>
      <c r="ELU20"/>
      <c r="ELV20"/>
      <c r="ELW20"/>
      <c r="ELX20"/>
      <c r="ELY20"/>
      <c r="ELZ20"/>
      <c r="EMA20"/>
      <c r="EMB20"/>
      <c r="EMC20"/>
      <c r="EMD20"/>
      <c r="EME20"/>
      <c r="EMF20"/>
      <c r="EMG20"/>
      <c r="EMH20"/>
      <c r="EMI20"/>
      <c r="EMJ20"/>
      <c r="EMK20"/>
      <c r="EML20"/>
      <c r="EMM20"/>
      <c r="EMN20"/>
      <c r="EMO20"/>
      <c r="EMP20"/>
      <c r="EMQ20"/>
      <c r="EMR20"/>
      <c r="EMS20"/>
      <c r="EMT20"/>
      <c r="EMU20"/>
      <c r="EMV20"/>
      <c r="EMW20"/>
      <c r="EMX20"/>
      <c r="EMY20"/>
      <c r="EMZ20"/>
      <c r="ENA20"/>
      <c r="ENB20"/>
      <c r="ENC20"/>
      <c r="END20"/>
      <c r="ENE20"/>
      <c r="ENF20"/>
      <c r="ENG20"/>
      <c r="ENH20"/>
      <c r="ENI20"/>
      <c r="ENJ20"/>
      <c r="ENK20"/>
      <c r="ENL20"/>
      <c r="ENM20"/>
      <c r="ENN20"/>
      <c r="ENO20"/>
      <c r="ENP20"/>
      <c r="ENQ20"/>
      <c r="ENR20"/>
      <c r="ENS20"/>
      <c r="ENT20"/>
      <c r="ENU20"/>
      <c r="ENV20"/>
      <c r="ENW20"/>
      <c r="ENX20"/>
      <c r="ENY20"/>
      <c r="ENZ20"/>
      <c r="EOA20"/>
      <c r="EOB20"/>
      <c r="EOC20"/>
      <c r="EOD20"/>
      <c r="EOE20"/>
      <c r="EOF20"/>
      <c r="EOG20"/>
      <c r="EOH20"/>
      <c r="EOI20"/>
      <c r="EOJ20"/>
      <c r="EOK20"/>
      <c r="EOL20"/>
      <c r="EOM20"/>
      <c r="EON20"/>
      <c r="EOO20"/>
      <c r="EOP20"/>
      <c r="EOQ20"/>
      <c r="EOR20"/>
      <c r="EOS20"/>
      <c r="EOT20"/>
      <c r="EOU20"/>
      <c r="EOV20"/>
      <c r="EOW20"/>
      <c r="EOX20"/>
      <c r="EOY20"/>
      <c r="EOZ20"/>
      <c r="EPA20"/>
      <c r="EPB20"/>
      <c r="EPC20"/>
      <c r="EPD20"/>
      <c r="EPE20"/>
      <c r="EPF20"/>
      <c r="EPG20"/>
      <c r="EPH20"/>
      <c r="EPI20"/>
      <c r="EPJ20"/>
      <c r="EPK20"/>
      <c r="EPL20"/>
      <c r="EPM20"/>
      <c r="EPN20"/>
      <c r="EPO20"/>
      <c r="EPP20"/>
      <c r="EPQ20"/>
      <c r="EPR20"/>
      <c r="EPS20"/>
      <c r="EPT20"/>
      <c r="EPU20"/>
      <c r="EPV20"/>
      <c r="EPW20"/>
      <c r="EPX20"/>
      <c r="EPY20"/>
      <c r="EPZ20"/>
      <c r="EQA20"/>
      <c r="EQB20"/>
      <c r="EQC20"/>
      <c r="EQD20"/>
      <c r="EQE20"/>
      <c r="EQF20"/>
      <c r="EQG20"/>
      <c r="EQH20"/>
      <c r="EQI20"/>
      <c r="EQJ20"/>
      <c r="EQK20"/>
      <c r="EQL20"/>
      <c r="EQM20"/>
      <c r="EQN20"/>
      <c r="EQO20"/>
      <c r="EQP20"/>
      <c r="EQQ20"/>
      <c r="EQR20"/>
      <c r="EQS20"/>
      <c r="EQT20"/>
      <c r="EQU20"/>
      <c r="EQV20"/>
      <c r="EQW20"/>
      <c r="EQX20"/>
      <c r="EQY20"/>
      <c r="EQZ20"/>
      <c r="ERA20"/>
      <c r="ERB20"/>
      <c r="ERC20"/>
      <c r="ERD20"/>
      <c r="ERE20"/>
      <c r="ERF20"/>
      <c r="ERG20"/>
      <c r="ERH20"/>
      <c r="ERI20"/>
      <c r="ERJ20"/>
      <c r="ERK20"/>
      <c r="ERL20"/>
      <c r="ERM20"/>
      <c r="ERN20"/>
      <c r="ERO20"/>
      <c r="ERP20"/>
      <c r="ERQ20"/>
      <c r="ERR20"/>
      <c r="ERS20"/>
      <c r="ERT20"/>
      <c r="ERU20"/>
      <c r="ERV20"/>
      <c r="ERW20"/>
      <c r="ERX20"/>
      <c r="ERY20"/>
      <c r="ERZ20"/>
      <c r="ESA20"/>
      <c r="ESB20"/>
      <c r="ESC20"/>
      <c r="ESD20"/>
      <c r="ESE20"/>
      <c r="ESF20"/>
      <c r="ESG20"/>
      <c r="ESH20"/>
      <c r="ESI20"/>
      <c r="ESJ20"/>
      <c r="ESK20"/>
      <c r="ESL20"/>
      <c r="ESM20"/>
      <c r="ESN20"/>
      <c r="ESO20"/>
      <c r="ESP20"/>
      <c r="ESQ20"/>
      <c r="ESR20"/>
      <c r="ESS20"/>
      <c r="EST20"/>
      <c r="ESU20"/>
      <c r="ESV20"/>
      <c r="ESW20"/>
      <c r="ESX20"/>
      <c r="ESY20"/>
      <c r="ESZ20"/>
      <c r="ETA20"/>
      <c r="ETB20"/>
      <c r="ETC20"/>
      <c r="ETD20"/>
      <c r="ETE20"/>
      <c r="ETF20"/>
      <c r="ETG20"/>
      <c r="ETH20"/>
      <c r="ETI20"/>
      <c r="ETJ20"/>
      <c r="ETK20"/>
      <c r="ETL20"/>
      <c r="ETM20"/>
      <c r="ETN20"/>
      <c r="ETO20"/>
      <c r="ETP20"/>
      <c r="ETQ20"/>
      <c r="ETR20"/>
      <c r="ETS20"/>
      <c r="ETT20"/>
      <c r="ETU20"/>
      <c r="ETV20"/>
      <c r="ETW20"/>
      <c r="ETX20"/>
      <c r="ETY20"/>
      <c r="ETZ20"/>
      <c r="EUA20"/>
      <c r="EUB20"/>
      <c r="EUC20"/>
      <c r="EUD20"/>
      <c r="EUE20"/>
      <c r="EUF20"/>
      <c r="EUG20"/>
      <c r="EUH20"/>
      <c r="EUI20"/>
      <c r="EUJ20"/>
      <c r="EUK20"/>
      <c r="EUL20"/>
      <c r="EUM20"/>
      <c r="EUN20"/>
      <c r="EUO20"/>
      <c r="EUP20"/>
      <c r="EUQ20"/>
      <c r="EUR20"/>
      <c r="EUS20"/>
      <c r="EUT20"/>
      <c r="EUU20"/>
      <c r="EUV20"/>
      <c r="EUW20"/>
      <c r="EUX20"/>
      <c r="EUY20"/>
      <c r="EUZ20"/>
      <c r="EVA20"/>
      <c r="EVB20"/>
      <c r="EVC20"/>
      <c r="EVD20"/>
      <c r="EVE20"/>
      <c r="EVF20"/>
      <c r="EVG20"/>
      <c r="EVH20"/>
      <c r="EVI20"/>
      <c r="EVJ20"/>
      <c r="EVK20"/>
      <c r="EVL20"/>
      <c r="EVM20"/>
      <c r="EVN20"/>
      <c r="EVO20"/>
      <c r="EVP20"/>
      <c r="EVQ20"/>
      <c r="EVR20"/>
      <c r="EVS20"/>
      <c r="EVT20"/>
      <c r="EVU20"/>
      <c r="EVV20"/>
      <c r="EVW20"/>
      <c r="EVX20"/>
      <c r="EVY20"/>
      <c r="EVZ20"/>
      <c r="EWA20"/>
      <c r="EWB20"/>
      <c r="EWC20"/>
      <c r="EWD20"/>
      <c r="EWE20"/>
      <c r="EWF20"/>
      <c r="EWG20"/>
      <c r="EWH20"/>
      <c r="EWI20"/>
      <c r="EWJ20"/>
      <c r="EWK20"/>
      <c r="EWL20"/>
      <c r="EWM20"/>
      <c r="EWN20"/>
      <c r="EWO20"/>
      <c r="EWP20"/>
      <c r="EWQ20"/>
      <c r="EWR20"/>
      <c r="EWS20"/>
      <c r="EWT20"/>
      <c r="EWU20"/>
      <c r="EWV20"/>
      <c r="EWW20"/>
      <c r="EWX20"/>
      <c r="EWY20"/>
      <c r="EWZ20"/>
      <c r="EXA20"/>
      <c r="EXB20"/>
      <c r="EXC20"/>
      <c r="EXD20"/>
      <c r="EXE20"/>
      <c r="EXF20"/>
      <c r="EXG20"/>
      <c r="EXH20"/>
      <c r="EXI20"/>
      <c r="EXJ20"/>
      <c r="EXK20"/>
      <c r="EXL20"/>
      <c r="EXM20"/>
      <c r="EXN20"/>
      <c r="EXO20"/>
      <c r="EXP20"/>
      <c r="EXQ20"/>
      <c r="EXR20"/>
      <c r="EXS20"/>
      <c r="EXT20"/>
      <c r="EXU20"/>
      <c r="EXV20"/>
      <c r="EXW20"/>
      <c r="EXX20"/>
      <c r="EXY20"/>
      <c r="EXZ20"/>
      <c r="EYA20"/>
      <c r="EYB20"/>
      <c r="EYC20"/>
      <c r="EYD20"/>
      <c r="EYE20"/>
      <c r="EYF20"/>
      <c r="EYG20"/>
      <c r="EYH20"/>
      <c r="EYI20"/>
      <c r="EYJ20"/>
      <c r="EYK20"/>
      <c r="EYL20"/>
      <c r="EYM20"/>
      <c r="EYN20"/>
      <c r="EYO20"/>
      <c r="EYP20"/>
      <c r="EYQ20"/>
      <c r="EYR20"/>
      <c r="EYS20"/>
      <c r="EYT20"/>
      <c r="EYU20"/>
      <c r="EYV20"/>
      <c r="EYW20"/>
      <c r="EYX20"/>
      <c r="EYY20"/>
      <c r="EYZ20"/>
      <c r="EZA20"/>
      <c r="EZB20"/>
      <c r="EZC20"/>
      <c r="EZD20"/>
      <c r="EZE20"/>
      <c r="EZF20"/>
      <c r="EZG20"/>
      <c r="EZH20"/>
      <c r="EZI20"/>
      <c r="EZJ20"/>
      <c r="EZK20"/>
      <c r="EZL20"/>
      <c r="EZM20"/>
      <c r="EZN20"/>
      <c r="EZO20"/>
      <c r="EZP20"/>
      <c r="EZQ20"/>
      <c r="EZR20"/>
      <c r="EZS20"/>
      <c r="EZT20"/>
      <c r="EZU20"/>
      <c r="EZV20"/>
      <c r="EZW20"/>
      <c r="EZX20"/>
      <c r="EZY20"/>
      <c r="EZZ20"/>
      <c r="FAA20"/>
      <c r="FAB20"/>
      <c r="FAC20"/>
      <c r="FAD20"/>
      <c r="FAE20"/>
      <c r="FAF20"/>
      <c r="FAG20"/>
      <c r="FAH20"/>
      <c r="FAI20"/>
      <c r="FAJ20"/>
      <c r="FAK20"/>
      <c r="FAL20"/>
      <c r="FAM20"/>
      <c r="FAN20"/>
      <c r="FAO20"/>
      <c r="FAP20"/>
      <c r="FAQ20"/>
      <c r="FAR20"/>
      <c r="FAS20"/>
      <c r="FAT20"/>
      <c r="FAU20"/>
      <c r="FAV20"/>
      <c r="FAW20"/>
      <c r="FAX20"/>
      <c r="FAY20"/>
      <c r="FAZ20"/>
      <c r="FBA20"/>
      <c r="FBB20"/>
      <c r="FBC20"/>
      <c r="FBD20"/>
      <c r="FBE20"/>
      <c r="FBF20"/>
      <c r="FBG20"/>
      <c r="FBH20"/>
      <c r="FBI20"/>
      <c r="FBJ20"/>
      <c r="FBK20"/>
      <c r="FBL20"/>
      <c r="FBM20"/>
      <c r="FBN20"/>
      <c r="FBO20"/>
      <c r="FBP20"/>
      <c r="FBQ20"/>
      <c r="FBR20"/>
      <c r="FBS20"/>
      <c r="FBT20"/>
      <c r="FBU20"/>
      <c r="FBV20"/>
      <c r="FBW20"/>
      <c r="FBX20"/>
      <c r="FBY20"/>
      <c r="FBZ20"/>
      <c r="FCA20"/>
      <c r="FCB20"/>
      <c r="FCC20"/>
      <c r="FCD20"/>
      <c r="FCE20"/>
      <c r="FCF20"/>
      <c r="FCG20"/>
      <c r="FCH20"/>
      <c r="FCI20"/>
      <c r="FCJ20"/>
      <c r="FCK20"/>
      <c r="FCL20"/>
      <c r="FCM20"/>
      <c r="FCN20"/>
      <c r="FCO20"/>
      <c r="FCP20"/>
      <c r="FCQ20"/>
      <c r="FCR20"/>
      <c r="FCS20"/>
      <c r="FCT20"/>
      <c r="FCU20"/>
      <c r="FCV20"/>
      <c r="FCW20"/>
      <c r="FCX20"/>
      <c r="FCY20"/>
      <c r="FCZ20"/>
      <c r="FDA20"/>
      <c r="FDB20"/>
      <c r="FDC20"/>
      <c r="FDD20"/>
      <c r="FDE20"/>
      <c r="FDF20"/>
      <c r="FDG20"/>
      <c r="FDH20"/>
      <c r="FDI20"/>
      <c r="FDJ20"/>
      <c r="FDK20"/>
      <c r="FDL20"/>
      <c r="FDM20"/>
      <c r="FDN20"/>
      <c r="FDO20"/>
      <c r="FDP20"/>
      <c r="FDQ20"/>
      <c r="FDR20"/>
      <c r="FDS20"/>
      <c r="FDT20"/>
      <c r="FDU20"/>
      <c r="FDV20"/>
      <c r="FDW20"/>
      <c r="FDX20"/>
      <c r="FDY20"/>
      <c r="FDZ20"/>
      <c r="FEA20"/>
      <c r="FEB20"/>
      <c r="FEC20"/>
      <c r="FED20"/>
      <c r="FEE20"/>
      <c r="FEF20"/>
      <c r="FEG20"/>
      <c r="FEH20"/>
      <c r="FEI20"/>
      <c r="FEJ20"/>
      <c r="FEK20"/>
      <c r="FEL20"/>
      <c r="FEM20"/>
      <c r="FEN20"/>
      <c r="FEO20"/>
      <c r="FEP20"/>
      <c r="FEQ20"/>
      <c r="FER20"/>
      <c r="FES20"/>
      <c r="FET20"/>
      <c r="FEU20"/>
      <c r="FEV20"/>
      <c r="FEW20"/>
      <c r="FEX20"/>
      <c r="FEY20"/>
      <c r="FEZ20"/>
      <c r="FFA20"/>
      <c r="FFB20"/>
      <c r="FFC20"/>
      <c r="FFD20"/>
      <c r="FFE20"/>
      <c r="FFF20"/>
      <c r="FFG20"/>
      <c r="FFH20"/>
      <c r="FFI20"/>
      <c r="FFJ20"/>
      <c r="FFK20"/>
      <c r="FFL20"/>
      <c r="FFM20"/>
      <c r="FFN20"/>
      <c r="FFO20"/>
      <c r="FFP20"/>
      <c r="FFQ20"/>
      <c r="FFR20"/>
      <c r="FFS20"/>
      <c r="FFT20"/>
      <c r="FFU20"/>
      <c r="FFV20"/>
      <c r="FFW20"/>
      <c r="FFX20"/>
      <c r="FFY20"/>
      <c r="FFZ20"/>
      <c r="FGA20"/>
      <c r="FGB20"/>
      <c r="FGC20"/>
      <c r="FGD20"/>
      <c r="FGE20"/>
      <c r="FGF20"/>
      <c r="FGG20"/>
      <c r="FGH20"/>
      <c r="FGI20"/>
      <c r="FGJ20"/>
      <c r="FGK20"/>
      <c r="FGL20"/>
      <c r="FGM20"/>
      <c r="FGN20"/>
      <c r="FGO20"/>
      <c r="FGP20"/>
      <c r="FGQ20"/>
      <c r="FGR20"/>
      <c r="FGS20"/>
      <c r="FGT20"/>
      <c r="FGU20"/>
      <c r="FGV20"/>
      <c r="FGW20"/>
      <c r="FGX20"/>
      <c r="FGY20"/>
      <c r="FGZ20"/>
      <c r="FHA20"/>
      <c r="FHB20"/>
      <c r="FHC20"/>
      <c r="FHD20"/>
      <c r="FHE20"/>
      <c r="FHF20"/>
      <c r="FHG20"/>
      <c r="FHH20"/>
      <c r="FHI20"/>
      <c r="FHJ20"/>
      <c r="FHK20"/>
      <c r="FHL20"/>
      <c r="FHM20"/>
      <c r="FHN20"/>
      <c r="FHO20"/>
      <c r="FHP20"/>
      <c r="FHQ20"/>
      <c r="FHR20"/>
      <c r="FHS20"/>
      <c r="FHT20"/>
      <c r="FHU20"/>
      <c r="FHV20"/>
      <c r="FHW20"/>
      <c r="FHX20"/>
      <c r="FHY20"/>
      <c r="FHZ20"/>
      <c r="FIA20"/>
      <c r="FIB20"/>
      <c r="FIC20"/>
      <c r="FID20"/>
      <c r="FIE20"/>
      <c r="FIF20"/>
      <c r="FIG20"/>
      <c r="FIH20"/>
      <c r="FII20"/>
      <c r="FIJ20"/>
      <c r="FIK20"/>
      <c r="FIL20"/>
      <c r="FIM20"/>
      <c r="FIN20"/>
      <c r="FIO20"/>
      <c r="FIP20"/>
      <c r="FIQ20"/>
      <c r="FIR20"/>
      <c r="FIS20"/>
      <c r="FIT20"/>
      <c r="FIU20"/>
      <c r="FIV20"/>
      <c r="FIW20"/>
      <c r="FIX20"/>
      <c r="FIY20"/>
      <c r="FIZ20"/>
      <c r="FJA20"/>
      <c r="FJB20"/>
      <c r="FJC20"/>
      <c r="FJD20"/>
      <c r="FJE20"/>
      <c r="FJF20"/>
      <c r="FJG20"/>
      <c r="FJH20"/>
      <c r="FJI20"/>
      <c r="FJJ20"/>
      <c r="FJK20"/>
      <c r="FJL20"/>
      <c r="FJM20"/>
      <c r="FJN20"/>
      <c r="FJO20"/>
      <c r="FJP20"/>
      <c r="FJQ20"/>
      <c r="FJR20"/>
      <c r="FJS20"/>
      <c r="FJT20"/>
      <c r="FJU20"/>
      <c r="FJV20"/>
      <c r="FJW20"/>
      <c r="FJX20"/>
      <c r="FJY20"/>
      <c r="FJZ20"/>
      <c r="FKA20"/>
      <c r="FKB20"/>
      <c r="FKC20"/>
      <c r="FKD20"/>
      <c r="FKE20"/>
      <c r="FKF20"/>
      <c r="FKG20"/>
      <c r="FKH20"/>
      <c r="FKI20"/>
      <c r="FKJ20"/>
      <c r="FKK20"/>
      <c r="FKL20"/>
      <c r="FKM20"/>
      <c r="FKN20"/>
      <c r="FKO20"/>
      <c r="FKP20"/>
      <c r="FKQ20"/>
      <c r="FKR20"/>
      <c r="FKS20"/>
      <c r="FKT20"/>
      <c r="FKU20"/>
      <c r="FKV20"/>
      <c r="FKW20"/>
      <c r="FKX20"/>
      <c r="FKY20"/>
      <c r="FKZ20"/>
      <c r="FLA20"/>
      <c r="FLB20"/>
      <c r="FLC20"/>
      <c r="FLD20"/>
      <c r="FLE20"/>
      <c r="FLF20"/>
      <c r="FLG20"/>
      <c r="FLH20"/>
      <c r="FLI20"/>
      <c r="FLJ20"/>
      <c r="FLK20"/>
      <c r="FLL20"/>
      <c r="FLM20"/>
      <c r="FLN20"/>
      <c r="FLO20"/>
      <c r="FLP20"/>
      <c r="FLQ20"/>
      <c r="FLR20"/>
      <c r="FLS20"/>
      <c r="FLT20"/>
      <c r="FLU20"/>
      <c r="FLV20"/>
      <c r="FLW20"/>
      <c r="FLX20"/>
      <c r="FLY20"/>
      <c r="FLZ20"/>
      <c r="FMA20"/>
      <c r="FMB20"/>
      <c r="FMC20"/>
      <c r="FMD20"/>
      <c r="FME20"/>
      <c r="FMF20"/>
      <c r="FMG20"/>
      <c r="FMH20"/>
      <c r="FMI20"/>
      <c r="FMJ20"/>
      <c r="FMK20"/>
      <c r="FML20"/>
      <c r="FMM20"/>
      <c r="FMN20"/>
      <c r="FMO20"/>
      <c r="FMP20"/>
      <c r="FMQ20"/>
      <c r="FMR20"/>
      <c r="FMS20"/>
      <c r="FMT20"/>
      <c r="FMU20"/>
      <c r="FMV20"/>
      <c r="FMW20"/>
      <c r="FMX20"/>
      <c r="FMY20"/>
      <c r="FMZ20"/>
      <c r="FNA20"/>
      <c r="FNB20"/>
      <c r="FNC20"/>
      <c r="FND20"/>
      <c r="FNE20"/>
      <c r="FNF20"/>
      <c r="FNG20"/>
      <c r="FNH20"/>
      <c r="FNI20"/>
      <c r="FNJ20"/>
      <c r="FNK20"/>
      <c r="FNL20"/>
      <c r="FNM20"/>
      <c r="FNN20"/>
      <c r="FNO20"/>
      <c r="FNP20"/>
      <c r="FNQ20"/>
      <c r="FNR20"/>
      <c r="FNS20"/>
      <c r="FNT20"/>
      <c r="FNU20"/>
      <c r="FNV20"/>
      <c r="FNW20"/>
      <c r="FNX20"/>
      <c r="FNY20"/>
      <c r="FNZ20"/>
      <c r="FOA20"/>
      <c r="FOB20"/>
      <c r="FOC20"/>
      <c r="FOD20"/>
      <c r="FOE20"/>
      <c r="FOF20"/>
      <c r="FOG20"/>
      <c r="FOH20"/>
      <c r="FOI20"/>
      <c r="FOJ20"/>
      <c r="FOK20"/>
      <c r="FOL20"/>
      <c r="FOM20"/>
      <c r="FON20"/>
      <c r="FOO20"/>
      <c r="FOP20"/>
      <c r="FOQ20"/>
      <c r="FOR20"/>
      <c r="FOS20"/>
      <c r="FOT20"/>
      <c r="FOU20"/>
      <c r="FOV20"/>
      <c r="FOW20"/>
      <c r="FOX20"/>
      <c r="FOY20"/>
      <c r="FOZ20"/>
      <c r="FPA20"/>
      <c r="FPB20"/>
      <c r="FPC20"/>
      <c r="FPD20"/>
      <c r="FPE20"/>
      <c r="FPF20"/>
      <c r="FPG20"/>
      <c r="FPH20"/>
      <c r="FPI20"/>
      <c r="FPJ20"/>
      <c r="FPK20"/>
      <c r="FPL20"/>
      <c r="FPM20"/>
      <c r="FPN20"/>
      <c r="FPO20"/>
      <c r="FPP20"/>
      <c r="FPQ20"/>
      <c r="FPR20"/>
      <c r="FPS20"/>
      <c r="FPT20"/>
      <c r="FPU20"/>
      <c r="FPV20"/>
      <c r="FPW20"/>
      <c r="FPX20"/>
      <c r="FPY20"/>
      <c r="FPZ20"/>
      <c r="FQA20"/>
      <c r="FQB20"/>
      <c r="FQC20"/>
      <c r="FQD20"/>
      <c r="FQE20"/>
      <c r="FQF20"/>
      <c r="FQG20"/>
      <c r="FQH20"/>
      <c r="FQI20"/>
      <c r="FQJ20"/>
      <c r="FQK20"/>
      <c r="FQL20"/>
      <c r="FQM20"/>
      <c r="FQN20"/>
      <c r="FQO20"/>
      <c r="FQP20"/>
      <c r="FQQ20"/>
      <c r="FQR20"/>
      <c r="FQS20"/>
      <c r="FQT20"/>
      <c r="FQU20"/>
      <c r="FQV20"/>
      <c r="FQW20"/>
      <c r="FQX20"/>
      <c r="FQY20"/>
      <c r="FQZ20"/>
      <c r="FRA20"/>
      <c r="FRB20"/>
      <c r="FRC20"/>
      <c r="FRD20"/>
      <c r="FRE20"/>
      <c r="FRF20"/>
      <c r="FRG20"/>
      <c r="FRH20"/>
      <c r="FRI20"/>
      <c r="FRJ20"/>
      <c r="FRK20"/>
      <c r="FRL20"/>
      <c r="FRM20"/>
      <c r="FRN20"/>
      <c r="FRO20"/>
      <c r="FRP20"/>
      <c r="FRQ20"/>
      <c r="FRR20"/>
      <c r="FRS20"/>
      <c r="FRT20"/>
      <c r="FRU20"/>
      <c r="FRV20"/>
      <c r="FRW20"/>
      <c r="FRX20"/>
      <c r="FRY20"/>
      <c r="FRZ20"/>
      <c r="FSA20"/>
      <c r="FSB20"/>
      <c r="FSC20"/>
      <c r="FSD20"/>
      <c r="FSE20"/>
      <c r="FSF20"/>
      <c r="FSG20"/>
      <c r="FSH20"/>
      <c r="FSI20"/>
      <c r="FSJ20"/>
      <c r="FSK20"/>
      <c r="FSL20"/>
      <c r="FSM20"/>
      <c r="FSN20"/>
      <c r="FSO20"/>
      <c r="FSP20"/>
      <c r="FSQ20"/>
      <c r="FSR20"/>
      <c r="FSS20"/>
      <c r="FST20"/>
      <c r="FSU20"/>
      <c r="FSV20"/>
      <c r="FSW20"/>
      <c r="FSX20"/>
      <c r="FSY20"/>
      <c r="FSZ20"/>
      <c r="FTA20"/>
      <c r="FTB20"/>
      <c r="FTC20"/>
      <c r="FTD20"/>
      <c r="FTE20"/>
      <c r="FTF20"/>
      <c r="FTG20"/>
      <c r="FTH20"/>
      <c r="FTI20"/>
      <c r="FTJ20"/>
      <c r="FTK20"/>
      <c r="FTL20"/>
      <c r="FTM20"/>
      <c r="FTN20"/>
      <c r="FTO20"/>
      <c r="FTP20"/>
      <c r="FTQ20"/>
      <c r="FTR20"/>
      <c r="FTS20"/>
      <c r="FTT20"/>
      <c r="FTU20"/>
      <c r="FTV20"/>
      <c r="FTW20"/>
      <c r="FTX20"/>
      <c r="FTY20"/>
      <c r="FTZ20"/>
      <c r="FUA20"/>
      <c r="FUB20"/>
      <c r="FUC20"/>
      <c r="FUD20"/>
      <c r="FUE20"/>
      <c r="FUF20"/>
      <c r="FUG20"/>
      <c r="FUH20"/>
      <c r="FUI20"/>
      <c r="FUJ20"/>
      <c r="FUK20"/>
      <c r="FUL20"/>
      <c r="FUM20"/>
      <c r="FUN20"/>
      <c r="FUO20"/>
      <c r="FUP20"/>
      <c r="FUQ20"/>
      <c r="FUR20"/>
      <c r="FUS20"/>
      <c r="FUT20"/>
      <c r="FUU20"/>
      <c r="FUV20"/>
      <c r="FUW20"/>
      <c r="FUX20"/>
      <c r="FUY20"/>
      <c r="FUZ20"/>
      <c r="FVA20"/>
      <c r="FVB20"/>
      <c r="FVC20"/>
      <c r="FVD20"/>
      <c r="FVE20"/>
      <c r="FVF20"/>
      <c r="FVG20"/>
      <c r="FVH20"/>
      <c r="FVI20"/>
      <c r="FVJ20"/>
      <c r="FVK20"/>
      <c r="FVL20"/>
      <c r="FVM20"/>
      <c r="FVN20"/>
      <c r="FVO20"/>
      <c r="FVP20"/>
      <c r="FVQ20"/>
      <c r="FVR20"/>
      <c r="FVS20"/>
      <c r="FVT20"/>
      <c r="FVU20"/>
      <c r="FVV20"/>
      <c r="FVW20"/>
      <c r="FVX20"/>
      <c r="FVY20"/>
      <c r="FVZ20"/>
      <c r="FWA20"/>
      <c r="FWB20"/>
      <c r="FWC20"/>
      <c r="FWD20"/>
      <c r="FWE20"/>
      <c r="FWF20"/>
      <c r="FWG20"/>
      <c r="FWH20"/>
      <c r="FWI20"/>
      <c r="FWJ20"/>
      <c r="FWK20"/>
      <c r="FWL20"/>
      <c r="FWM20"/>
      <c r="FWN20"/>
      <c r="FWO20"/>
      <c r="FWP20"/>
      <c r="FWQ20"/>
      <c r="FWR20"/>
      <c r="FWS20"/>
      <c r="FWT20"/>
      <c r="FWU20"/>
      <c r="FWV20"/>
      <c r="FWW20"/>
      <c r="FWX20"/>
      <c r="FWY20"/>
      <c r="FWZ20"/>
      <c r="FXA20"/>
      <c r="FXB20"/>
      <c r="FXC20"/>
      <c r="FXD20"/>
      <c r="FXE20"/>
      <c r="FXF20"/>
      <c r="FXG20"/>
      <c r="FXH20"/>
      <c r="FXI20"/>
      <c r="FXJ20"/>
      <c r="FXK20"/>
      <c r="FXL20"/>
      <c r="FXM20"/>
      <c r="FXN20"/>
      <c r="FXO20"/>
      <c r="FXP20"/>
      <c r="FXQ20"/>
      <c r="FXR20"/>
      <c r="FXS20"/>
      <c r="FXT20"/>
      <c r="FXU20"/>
      <c r="FXV20"/>
      <c r="FXW20"/>
      <c r="FXX20"/>
      <c r="FXY20"/>
      <c r="FXZ20"/>
      <c r="FYA20"/>
      <c r="FYB20"/>
      <c r="FYC20"/>
      <c r="FYD20"/>
      <c r="FYE20"/>
      <c r="FYF20"/>
      <c r="FYG20"/>
      <c r="FYH20"/>
      <c r="FYI20"/>
      <c r="FYJ20"/>
      <c r="FYK20"/>
      <c r="FYL20"/>
      <c r="FYM20"/>
      <c r="FYN20"/>
      <c r="FYO20"/>
      <c r="FYP20"/>
      <c r="FYQ20"/>
      <c r="FYR20"/>
      <c r="FYS20"/>
      <c r="FYT20"/>
      <c r="FYU20"/>
      <c r="FYV20"/>
      <c r="FYW20"/>
      <c r="FYX20"/>
      <c r="FYY20"/>
      <c r="FYZ20"/>
      <c r="FZA20"/>
      <c r="FZB20"/>
      <c r="FZC20"/>
      <c r="FZD20"/>
      <c r="FZE20"/>
      <c r="FZF20"/>
      <c r="FZG20"/>
      <c r="FZH20"/>
      <c r="FZI20"/>
      <c r="FZJ20"/>
      <c r="FZK20"/>
      <c r="FZL20"/>
      <c r="FZM20"/>
      <c r="FZN20"/>
      <c r="FZO20"/>
      <c r="FZP20"/>
      <c r="FZQ20"/>
      <c r="FZR20"/>
      <c r="FZS20"/>
      <c r="FZT20"/>
      <c r="FZU20"/>
      <c r="FZV20"/>
      <c r="FZW20"/>
      <c r="FZX20"/>
      <c r="FZY20"/>
      <c r="FZZ20"/>
      <c r="GAA20"/>
      <c r="GAB20"/>
      <c r="GAC20"/>
      <c r="GAD20"/>
      <c r="GAE20"/>
      <c r="GAF20"/>
      <c r="GAG20"/>
      <c r="GAH20"/>
      <c r="GAI20"/>
      <c r="GAJ20"/>
      <c r="GAK20"/>
      <c r="GAL20"/>
      <c r="GAM20"/>
      <c r="GAN20"/>
      <c r="GAO20"/>
      <c r="GAP20"/>
      <c r="GAQ20"/>
      <c r="GAR20"/>
      <c r="GAS20"/>
      <c r="GAT20"/>
      <c r="GAU20"/>
      <c r="GAV20"/>
      <c r="GAW20"/>
      <c r="GAX20"/>
      <c r="GAY20"/>
      <c r="GAZ20"/>
      <c r="GBA20"/>
      <c r="GBB20"/>
      <c r="GBC20"/>
      <c r="GBD20"/>
      <c r="GBE20"/>
      <c r="GBF20"/>
      <c r="GBG20"/>
      <c r="GBH20"/>
      <c r="GBI20"/>
      <c r="GBJ20"/>
      <c r="GBK20"/>
      <c r="GBL20"/>
      <c r="GBM20"/>
      <c r="GBN20"/>
      <c r="GBO20"/>
      <c r="GBP20"/>
      <c r="GBQ20"/>
      <c r="GBR20"/>
      <c r="GBS20"/>
      <c r="GBT20"/>
      <c r="GBU20"/>
      <c r="GBV20"/>
      <c r="GBW20"/>
      <c r="GBX20"/>
      <c r="GBY20"/>
      <c r="GBZ20"/>
      <c r="GCA20"/>
      <c r="GCB20"/>
      <c r="GCC20"/>
      <c r="GCD20"/>
      <c r="GCE20"/>
      <c r="GCF20"/>
      <c r="GCG20"/>
      <c r="GCH20"/>
      <c r="GCI20"/>
      <c r="GCJ20"/>
      <c r="GCK20"/>
      <c r="GCL20"/>
      <c r="GCM20"/>
      <c r="GCN20"/>
      <c r="GCO20"/>
      <c r="GCP20"/>
      <c r="GCQ20"/>
      <c r="GCR20"/>
      <c r="GCS20"/>
      <c r="GCT20"/>
      <c r="GCU20"/>
      <c r="GCV20"/>
      <c r="GCW20"/>
      <c r="GCX20"/>
      <c r="GCY20"/>
      <c r="GCZ20"/>
      <c r="GDA20"/>
      <c r="GDB20"/>
      <c r="GDC20"/>
      <c r="GDD20"/>
      <c r="GDE20"/>
      <c r="GDF20"/>
      <c r="GDG20"/>
      <c r="GDH20"/>
      <c r="GDI20"/>
      <c r="GDJ20"/>
      <c r="GDK20"/>
      <c r="GDL20"/>
      <c r="GDM20"/>
      <c r="GDN20"/>
      <c r="GDO20"/>
      <c r="GDP20"/>
      <c r="GDQ20"/>
      <c r="GDR20"/>
      <c r="GDS20"/>
      <c r="GDT20"/>
      <c r="GDU20"/>
      <c r="GDV20"/>
      <c r="GDW20"/>
      <c r="GDX20"/>
      <c r="GDY20"/>
      <c r="GDZ20"/>
      <c r="GEA20"/>
      <c r="GEB20"/>
      <c r="GEC20"/>
      <c r="GED20"/>
      <c r="GEE20"/>
      <c r="GEF20"/>
      <c r="GEG20"/>
      <c r="GEH20"/>
      <c r="GEI20"/>
      <c r="GEJ20"/>
      <c r="GEK20"/>
      <c r="GEL20"/>
      <c r="GEM20"/>
      <c r="GEN20"/>
      <c r="GEO20"/>
      <c r="GEP20"/>
      <c r="GEQ20"/>
      <c r="GER20"/>
      <c r="GES20"/>
      <c r="GET20"/>
      <c r="GEU20"/>
      <c r="GEV20"/>
      <c r="GEW20"/>
      <c r="GEX20"/>
      <c r="GEY20"/>
      <c r="GEZ20"/>
      <c r="GFA20"/>
      <c r="GFB20"/>
      <c r="GFC20"/>
      <c r="GFD20"/>
      <c r="GFE20"/>
      <c r="GFF20"/>
      <c r="GFG20"/>
      <c r="GFH20"/>
      <c r="GFI20"/>
      <c r="GFJ20"/>
      <c r="GFK20"/>
      <c r="GFL20"/>
      <c r="GFM20"/>
      <c r="GFN20"/>
      <c r="GFO20"/>
      <c r="GFP20"/>
      <c r="GFQ20"/>
      <c r="GFR20"/>
      <c r="GFS20"/>
      <c r="GFT20"/>
      <c r="GFU20"/>
      <c r="GFV20"/>
      <c r="GFW20"/>
      <c r="GFX20"/>
      <c r="GFY20"/>
      <c r="GFZ20"/>
      <c r="GGA20"/>
      <c r="GGB20"/>
      <c r="GGC20"/>
      <c r="GGD20"/>
      <c r="GGE20"/>
      <c r="GGF20"/>
      <c r="GGG20"/>
      <c r="GGH20"/>
      <c r="GGI20"/>
      <c r="GGJ20"/>
      <c r="GGK20"/>
      <c r="GGL20"/>
      <c r="GGM20"/>
      <c r="GGN20"/>
      <c r="GGO20"/>
      <c r="GGP20"/>
      <c r="GGQ20"/>
      <c r="GGR20"/>
      <c r="GGS20"/>
      <c r="GGT20"/>
      <c r="GGU20"/>
      <c r="GGV20"/>
      <c r="GGW20"/>
      <c r="GGX20"/>
      <c r="GGY20"/>
      <c r="GGZ20"/>
      <c r="GHA20"/>
      <c r="GHB20"/>
      <c r="GHC20"/>
      <c r="GHD20"/>
      <c r="GHE20"/>
      <c r="GHF20"/>
      <c r="GHG20"/>
      <c r="GHH20"/>
      <c r="GHI20"/>
      <c r="GHJ20"/>
      <c r="GHK20"/>
      <c r="GHL20"/>
      <c r="GHM20"/>
      <c r="GHN20"/>
      <c r="GHO20"/>
      <c r="GHP20"/>
      <c r="GHQ20"/>
      <c r="GHR20"/>
      <c r="GHS20"/>
      <c r="GHT20"/>
      <c r="GHU20"/>
      <c r="GHV20"/>
      <c r="GHW20"/>
      <c r="GHX20"/>
      <c r="GHY20"/>
      <c r="GHZ20"/>
      <c r="GIA20"/>
      <c r="GIB20"/>
      <c r="GIC20"/>
      <c r="GID20"/>
      <c r="GIE20"/>
      <c r="GIF20"/>
      <c r="GIG20"/>
      <c r="GIH20"/>
      <c r="GII20"/>
      <c r="GIJ20"/>
      <c r="GIK20"/>
      <c r="GIL20"/>
      <c r="GIM20"/>
      <c r="GIN20"/>
      <c r="GIO20"/>
      <c r="GIP20"/>
      <c r="GIQ20"/>
      <c r="GIR20"/>
      <c r="GIS20"/>
      <c r="GIT20"/>
      <c r="GIU20"/>
      <c r="GIV20"/>
      <c r="GIW20"/>
      <c r="GIX20"/>
      <c r="GIY20"/>
      <c r="GIZ20"/>
      <c r="GJA20"/>
      <c r="GJB20"/>
      <c r="GJC20"/>
      <c r="GJD20"/>
      <c r="GJE20"/>
      <c r="GJF20"/>
      <c r="GJG20"/>
      <c r="GJH20"/>
      <c r="GJI20"/>
      <c r="GJJ20"/>
      <c r="GJK20"/>
      <c r="GJL20"/>
      <c r="GJM20"/>
      <c r="GJN20"/>
      <c r="GJO20"/>
      <c r="GJP20"/>
      <c r="GJQ20"/>
      <c r="GJR20"/>
      <c r="GJS20"/>
      <c r="GJT20"/>
      <c r="GJU20"/>
      <c r="GJV20"/>
      <c r="GJW20"/>
      <c r="GJX20"/>
      <c r="GJY20"/>
      <c r="GJZ20"/>
      <c r="GKA20"/>
      <c r="GKB20"/>
      <c r="GKC20"/>
      <c r="GKD20"/>
      <c r="GKE20"/>
      <c r="GKF20"/>
      <c r="GKG20"/>
      <c r="GKH20"/>
      <c r="GKI20"/>
      <c r="GKJ20"/>
      <c r="GKK20"/>
      <c r="GKL20"/>
      <c r="GKM20"/>
      <c r="GKN20"/>
      <c r="GKO20"/>
      <c r="GKP20"/>
      <c r="GKQ20"/>
      <c r="GKR20"/>
      <c r="GKS20"/>
      <c r="GKT20"/>
      <c r="GKU20"/>
      <c r="GKV20"/>
      <c r="GKW20"/>
      <c r="GKX20"/>
      <c r="GKY20"/>
      <c r="GKZ20"/>
      <c r="GLA20"/>
      <c r="GLB20"/>
      <c r="GLC20"/>
      <c r="GLD20"/>
      <c r="GLE20"/>
      <c r="GLF20"/>
      <c r="GLG20"/>
      <c r="GLH20"/>
      <c r="GLI20"/>
      <c r="GLJ20"/>
      <c r="GLK20"/>
      <c r="GLL20"/>
      <c r="GLM20"/>
      <c r="GLN20"/>
      <c r="GLO20"/>
      <c r="GLP20"/>
      <c r="GLQ20"/>
      <c r="GLR20"/>
      <c r="GLS20"/>
      <c r="GLT20"/>
      <c r="GLU20"/>
      <c r="GLV20"/>
      <c r="GLW20"/>
      <c r="GLX20"/>
      <c r="GLY20"/>
      <c r="GLZ20"/>
      <c r="GMA20"/>
      <c r="GMB20"/>
      <c r="GMC20"/>
      <c r="GMD20"/>
      <c r="GME20"/>
      <c r="GMF20"/>
      <c r="GMG20"/>
      <c r="GMH20"/>
      <c r="GMI20"/>
      <c r="GMJ20"/>
      <c r="GMK20"/>
      <c r="GML20"/>
      <c r="GMM20"/>
      <c r="GMN20"/>
      <c r="GMO20"/>
      <c r="GMP20"/>
      <c r="GMQ20"/>
      <c r="GMR20"/>
      <c r="GMS20"/>
      <c r="GMT20"/>
      <c r="GMU20"/>
      <c r="GMV20"/>
      <c r="GMW20"/>
      <c r="GMX20"/>
      <c r="GMY20"/>
      <c r="GMZ20"/>
      <c r="GNA20"/>
      <c r="GNB20"/>
      <c r="GNC20"/>
      <c r="GND20"/>
      <c r="GNE20"/>
      <c r="GNF20"/>
      <c r="GNG20"/>
      <c r="GNH20"/>
      <c r="GNI20"/>
      <c r="GNJ20"/>
      <c r="GNK20"/>
      <c r="GNL20"/>
      <c r="GNM20"/>
      <c r="GNN20"/>
      <c r="GNO20"/>
      <c r="GNP20"/>
      <c r="GNQ20"/>
      <c r="GNR20"/>
      <c r="GNS20"/>
      <c r="GNT20"/>
      <c r="GNU20"/>
      <c r="GNV20"/>
      <c r="GNW20"/>
      <c r="GNX20"/>
      <c r="GNY20"/>
      <c r="GNZ20"/>
      <c r="GOA20"/>
      <c r="GOB20"/>
      <c r="GOC20"/>
      <c r="GOD20"/>
      <c r="GOE20"/>
      <c r="GOF20"/>
      <c r="GOG20"/>
      <c r="GOH20"/>
      <c r="GOI20"/>
      <c r="GOJ20"/>
      <c r="GOK20"/>
      <c r="GOL20"/>
      <c r="GOM20"/>
      <c r="GON20"/>
      <c r="GOO20"/>
      <c r="GOP20"/>
      <c r="GOQ20"/>
      <c r="GOR20"/>
      <c r="GOS20"/>
      <c r="GOT20"/>
      <c r="GOU20"/>
      <c r="GOV20"/>
      <c r="GOW20"/>
      <c r="GOX20"/>
      <c r="GOY20"/>
      <c r="GOZ20"/>
      <c r="GPA20"/>
      <c r="GPB20"/>
      <c r="GPC20"/>
      <c r="GPD20"/>
      <c r="GPE20"/>
      <c r="GPF20"/>
      <c r="GPG20"/>
      <c r="GPH20"/>
      <c r="GPI20"/>
      <c r="GPJ20"/>
      <c r="GPK20"/>
      <c r="GPL20"/>
      <c r="GPM20"/>
      <c r="GPN20"/>
      <c r="GPO20"/>
      <c r="GPP20"/>
      <c r="GPQ20"/>
      <c r="GPR20"/>
      <c r="GPS20"/>
      <c r="GPT20"/>
      <c r="GPU20"/>
      <c r="GPV20"/>
      <c r="GPW20"/>
      <c r="GPX20"/>
      <c r="GPY20"/>
      <c r="GPZ20"/>
      <c r="GQA20"/>
      <c r="GQB20"/>
      <c r="GQC20"/>
      <c r="GQD20"/>
      <c r="GQE20"/>
      <c r="GQF20"/>
      <c r="GQG20"/>
      <c r="GQH20"/>
      <c r="GQI20"/>
      <c r="GQJ20"/>
      <c r="GQK20"/>
      <c r="GQL20"/>
      <c r="GQM20"/>
      <c r="GQN20"/>
      <c r="GQO20"/>
      <c r="GQP20"/>
      <c r="GQQ20"/>
      <c r="GQR20"/>
      <c r="GQS20"/>
      <c r="GQT20"/>
      <c r="GQU20"/>
      <c r="GQV20"/>
      <c r="GQW20"/>
      <c r="GQX20"/>
      <c r="GQY20"/>
      <c r="GQZ20"/>
      <c r="GRA20"/>
      <c r="GRB20"/>
      <c r="GRC20"/>
      <c r="GRD20"/>
      <c r="GRE20"/>
      <c r="GRF20"/>
      <c r="GRG20"/>
      <c r="GRH20"/>
      <c r="GRI20"/>
      <c r="GRJ20"/>
      <c r="GRK20"/>
      <c r="GRL20"/>
      <c r="GRM20"/>
      <c r="GRN20"/>
      <c r="GRO20"/>
      <c r="GRP20"/>
      <c r="GRQ20"/>
      <c r="GRR20"/>
      <c r="GRS20"/>
      <c r="GRT20"/>
      <c r="GRU20"/>
      <c r="GRV20"/>
      <c r="GRW20"/>
      <c r="GRX20"/>
      <c r="GRY20"/>
      <c r="GRZ20"/>
      <c r="GSA20"/>
      <c r="GSB20"/>
      <c r="GSC20"/>
      <c r="GSD20"/>
      <c r="GSE20"/>
      <c r="GSF20"/>
      <c r="GSG20"/>
      <c r="GSH20"/>
      <c r="GSI20"/>
      <c r="GSJ20"/>
      <c r="GSK20"/>
      <c r="GSL20"/>
      <c r="GSM20"/>
      <c r="GSN20"/>
      <c r="GSO20"/>
      <c r="GSP20"/>
      <c r="GSQ20"/>
      <c r="GSR20"/>
      <c r="GSS20"/>
      <c r="GST20"/>
      <c r="GSU20"/>
      <c r="GSV20"/>
      <c r="GSW20"/>
      <c r="GSX20"/>
      <c r="GSY20"/>
      <c r="GSZ20"/>
      <c r="GTA20"/>
      <c r="GTB20"/>
      <c r="GTC20"/>
      <c r="GTD20"/>
      <c r="GTE20"/>
      <c r="GTF20"/>
      <c r="GTG20"/>
      <c r="GTH20"/>
      <c r="GTI20"/>
      <c r="GTJ20"/>
      <c r="GTK20"/>
      <c r="GTL20"/>
      <c r="GTM20"/>
      <c r="GTN20"/>
      <c r="GTO20"/>
      <c r="GTP20"/>
      <c r="GTQ20"/>
      <c r="GTR20"/>
      <c r="GTS20"/>
      <c r="GTT20"/>
      <c r="GTU20"/>
      <c r="GTV20"/>
      <c r="GTW20"/>
      <c r="GTX20"/>
      <c r="GTY20"/>
      <c r="GTZ20"/>
      <c r="GUA20"/>
      <c r="GUB20"/>
      <c r="GUC20"/>
      <c r="GUD20"/>
      <c r="GUE20"/>
      <c r="GUF20"/>
      <c r="GUG20"/>
      <c r="GUH20"/>
      <c r="GUI20"/>
      <c r="GUJ20"/>
      <c r="GUK20"/>
      <c r="GUL20"/>
      <c r="GUM20"/>
      <c r="GUN20"/>
      <c r="GUO20"/>
      <c r="GUP20"/>
      <c r="GUQ20"/>
      <c r="GUR20"/>
      <c r="GUS20"/>
      <c r="GUT20"/>
      <c r="GUU20"/>
      <c r="GUV20"/>
      <c r="GUW20"/>
      <c r="GUX20"/>
      <c r="GUY20"/>
      <c r="GUZ20"/>
      <c r="GVA20"/>
      <c r="GVB20"/>
      <c r="GVC20"/>
      <c r="GVD20"/>
      <c r="GVE20"/>
      <c r="GVF20"/>
      <c r="GVG20"/>
      <c r="GVH20"/>
      <c r="GVI20"/>
      <c r="GVJ20"/>
      <c r="GVK20"/>
      <c r="GVL20"/>
      <c r="GVM20"/>
      <c r="GVN20"/>
      <c r="GVO20"/>
      <c r="GVP20"/>
      <c r="GVQ20"/>
      <c r="GVR20"/>
      <c r="GVS20"/>
      <c r="GVT20"/>
      <c r="GVU20"/>
      <c r="GVV20"/>
      <c r="GVW20"/>
      <c r="GVX20"/>
      <c r="GVY20"/>
      <c r="GVZ20"/>
      <c r="GWA20"/>
      <c r="GWB20"/>
      <c r="GWC20"/>
      <c r="GWD20"/>
      <c r="GWE20"/>
      <c r="GWF20"/>
      <c r="GWG20"/>
      <c r="GWH20"/>
      <c r="GWI20"/>
      <c r="GWJ20"/>
      <c r="GWK20"/>
      <c r="GWL20"/>
      <c r="GWM20"/>
      <c r="GWN20"/>
      <c r="GWO20"/>
      <c r="GWP20"/>
      <c r="GWQ20"/>
      <c r="GWR20"/>
      <c r="GWS20"/>
      <c r="GWT20"/>
      <c r="GWU20"/>
      <c r="GWV20"/>
      <c r="GWW20"/>
      <c r="GWX20"/>
      <c r="GWY20"/>
      <c r="GWZ20"/>
      <c r="GXA20"/>
      <c r="GXB20"/>
      <c r="GXC20"/>
      <c r="GXD20"/>
      <c r="GXE20"/>
      <c r="GXF20"/>
      <c r="GXG20"/>
      <c r="GXH20"/>
      <c r="GXI20"/>
      <c r="GXJ20"/>
      <c r="GXK20"/>
      <c r="GXL20"/>
      <c r="GXM20"/>
      <c r="GXN20"/>
      <c r="GXO20"/>
      <c r="GXP20"/>
      <c r="GXQ20"/>
      <c r="GXR20"/>
      <c r="GXS20"/>
      <c r="GXT20"/>
      <c r="GXU20"/>
      <c r="GXV20"/>
      <c r="GXW20"/>
      <c r="GXX20"/>
      <c r="GXY20"/>
      <c r="GXZ20"/>
      <c r="GYA20"/>
      <c r="GYB20"/>
      <c r="GYC20"/>
      <c r="GYD20"/>
      <c r="GYE20"/>
      <c r="GYF20"/>
      <c r="GYG20"/>
      <c r="GYH20"/>
      <c r="GYI20"/>
      <c r="GYJ20"/>
      <c r="GYK20"/>
      <c r="GYL20"/>
      <c r="GYM20"/>
      <c r="GYN20"/>
      <c r="GYO20"/>
      <c r="GYP20"/>
      <c r="GYQ20"/>
      <c r="GYR20"/>
      <c r="GYS20"/>
      <c r="GYT20"/>
      <c r="GYU20"/>
      <c r="GYV20"/>
      <c r="GYW20"/>
      <c r="GYX20"/>
      <c r="GYY20"/>
      <c r="GYZ20"/>
      <c r="GZA20"/>
      <c r="GZB20"/>
      <c r="GZC20"/>
      <c r="GZD20"/>
      <c r="GZE20"/>
      <c r="GZF20"/>
      <c r="GZG20"/>
      <c r="GZH20"/>
      <c r="GZI20"/>
      <c r="GZJ20"/>
      <c r="GZK20"/>
      <c r="GZL20"/>
      <c r="GZM20"/>
      <c r="GZN20"/>
      <c r="GZO20"/>
      <c r="GZP20"/>
      <c r="GZQ20"/>
      <c r="GZR20"/>
      <c r="GZS20"/>
      <c r="GZT20"/>
      <c r="GZU20"/>
      <c r="GZV20"/>
      <c r="GZW20"/>
      <c r="GZX20"/>
      <c r="GZY20"/>
      <c r="GZZ20"/>
      <c r="HAA20"/>
      <c r="HAB20"/>
      <c r="HAC20"/>
      <c r="HAD20"/>
      <c r="HAE20"/>
      <c r="HAF20"/>
      <c r="HAG20"/>
      <c r="HAH20"/>
      <c r="HAI20"/>
      <c r="HAJ20"/>
      <c r="HAK20"/>
      <c r="HAL20"/>
      <c r="HAM20"/>
      <c r="HAN20"/>
      <c r="HAO20"/>
      <c r="HAP20"/>
      <c r="HAQ20"/>
      <c r="HAR20"/>
      <c r="HAS20"/>
      <c r="HAT20"/>
      <c r="HAU20"/>
      <c r="HAV20"/>
      <c r="HAW20"/>
      <c r="HAX20"/>
      <c r="HAY20"/>
      <c r="HAZ20"/>
      <c r="HBA20"/>
      <c r="HBB20"/>
      <c r="HBC20"/>
      <c r="HBD20"/>
      <c r="HBE20"/>
      <c r="HBF20"/>
      <c r="HBG20"/>
      <c r="HBH20"/>
      <c r="HBI20"/>
      <c r="HBJ20"/>
      <c r="HBK20"/>
      <c r="HBL20"/>
      <c r="HBM20"/>
      <c r="HBN20"/>
      <c r="HBO20"/>
      <c r="HBP20"/>
      <c r="HBQ20"/>
      <c r="HBR20"/>
      <c r="HBS20"/>
      <c r="HBT20"/>
      <c r="HBU20"/>
      <c r="HBV20"/>
      <c r="HBW20"/>
      <c r="HBX20"/>
      <c r="HBY20"/>
      <c r="HBZ20"/>
      <c r="HCA20"/>
      <c r="HCB20"/>
      <c r="HCC20"/>
      <c r="HCD20"/>
      <c r="HCE20"/>
      <c r="HCF20"/>
      <c r="HCG20"/>
      <c r="HCH20"/>
      <c r="HCI20"/>
      <c r="HCJ20"/>
      <c r="HCK20"/>
      <c r="HCL20"/>
      <c r="HCM20"/>
      <c r="HCN20"/>
      <c r="HCO20"/>
      <c r="HCP20"/>
      <c r="HCQ20"/>
      <c r="HCR20"/>
      <c r="HCS20"/>
      <c r="HCT20"/>
      <c r="HCU20"/>
      <c r="HCV20"/>
      <c r="HCW20"/>
      <c r="HCX20"/>
      <c r="HCY20"/>
      <c r="HCZ20"/>
      <c r="HDA20"/>
      <c r="HDB20"/>
      <c r="HDC20"/>
      <c r="HDD20"/>
      <c r="HDE20"/>
      <c r="HDF20"/>
      <c r="HDG20"/>
      <c r="HDH20"/>
      <c r="HDI20"/>
      <c r="HDJ20"/>
      <c r="HDK20"/>
      <c r="HDL20"/>
      <c r="HDM20"/>
      <c r="HDN20"/>
      <c r="HDO20"/>
      <c r="HDP20"/>
      <c r="HDQ20"/>
      <c r="HDR20"/>
      <c r="HDS20"/>
      <c r="HDT20"/>
      <c r="HDU20"/>
      <c r="HDV20"/>
      <c r="HDW20"/>
      <c r="HDX20"/>
      <c r="HDY20"/>
      <c r="HDZ20"/>
      <c r="HEA20"/>
      <c r="HEB20"/>
      <c r="HEC20"/>
      <c r="HED20"/>
      <c r="HEE20"/>
      <c r="HEF20"/>
      <c r="HEG20"/>
      <c r="HEH20"/>
      <c r="HEI20"/>
      <c r="HEJ20"/>
      <c r="HEK20"/>
      <c r="HEL20"/>
      <c r="HEM20"/>
      <c r="HEN20"/>
      <c r="HEO20"/>
      <c r="HEP20"/>
      <c r="HEQ20"/>
      <c r="HER20"/>
      <c r="HES20"/>
      <c r="HET20"/>
      <c r="HEU20"/>
      <c r="HEV20"/>
      <c r="HEW20"/>
      <c r="HEX20"/>
      <c r="HEY20"/>
      <c r="HEZ20"/>
      <c r="HFA20"/>
      <c r="HFB20"/>
      <c r="HFC20"/>
      <c r="HFD20"/>
      <c r="HFE20"/>
      <c r="HFF20"/>
      <c r="HFG20"/>
      <c r="HFH20"/>
      <c r="HFI20"/>
      <c r="HFJ20"/>
      <c r="HFK20"/>
      <c r="HFL20"/>
      <c r="HFM20"/>
      <c r="HFN20"/>
      <c r="HFO20"/>
      <c r="HFP20"/>
      <c r="HFQ20"/>
      <c r="HFR20"/>
      <c r="HFS20"/>
      <c r="HFT20"/>
      <c r="HFU20"/>
      <c r="HFV20"/>
      <c r="HFW20"/>
      <c r="HFX20"/>
      <c r="HFY20"/>
      <c r="HFZ20"/>
      <c r="HGA20"/>
      <c r="HGB20"/>
      <c r="HGC20"/>
      <c r="HGD20"/>
      <c r="HGE20"/>
      <c r="HGF20"/>
      <c r="HGG20"/>
      <c r="HGH20"/>
      <c r="HGI20"/>
      <c r="HGJ20"/>
      <c r="HGK20"/>
      <c r="HGL20"/>
      <c r="HGM20"/>
      <c r="HGN20"/>
      <c r="HGO20"/>
      <c r="HGP20"/>
      <c r="HGQ20"/>
      <c r="HGR20"/>
      <c r="HGS20"/>
      <c r="HGT20"/>
      <c r="HGU20"/>
      <c r="HGV20"/>
      <c r="HGW20"/>
      <c r="HGX20"/>
      <c r="HGY20"/>
      <c r="HGZ20"/>
      <c r="HHA20"/>
      <c r="HHB20"/>
      <c r="HHC20"/>
      <c r="HHD20"/>
      <c r="HHE20"/>
      <c r="HHF20"/>
      <c r="HHG20"/>
      <c r="HHH20"/>
      <c r="HHI20"/>
      <c r="HHJ20"/>
      <c r="HHK20"/>
      <c r="HHL20"/>
      <c r="HHM20"/>
      <c r="HHN20"/>
      <c r="HHO20"/>
      <c r="HHP20"/>
      <c r="HHQ20"/>
      <c r="HHR20"/>
      <c r="HHS20"/>
      <c r="HHT20"/>
      <c r="HHU20"/>
      <c r="HHV20"/>
      <c r="HHW20"/>
      <c r="HHX20"/>
      <c r="HHY20"/>
      <c r="HHZ20"/>
      <c r="HIA20"/>
      <c r="HIB20"/>
      <c r="HIC20"/>
      <c r="HID20"/>
      <c r="HIE20"/>
      <c r="HIF20"/>
      <c r="HIG20"/>
      <c r="HIH20"/>
      <c r="HII20"/>
      <c r="HIJ20"/>
      <c r="HIK20"/>
      <c r="HIL20"/>
      <c r="HIM20"/>
      <c r="HIN20"/>
      <c r="HIO20"/>
      <c r="HIP20"/>
      <c r="HIQ20"/>
      <c r="HIR20"/>
      <c r="HIS20"/>
      <c r="HIT20"/>
      <c r="HIU20"/>
      <c r="HIV20"/>
      <c r="HIW20"/>
      <c r="HIX20"/>
      <c r="HIY20"/>
      <c r="HIZ20"/>
      <c r="HJA20"/>
      <c r="HJB20"/>
      <c r="HJC20"/>
      <c r="HJD20"/>
      <c r="HJE20"/>
      <c r="HJF20"/>
      <c r="HJG20"/>
      <c r="HJH20"/>
      <c r="HJI20"/>
      <c r="HJJ20"/>
      <c r="HJK20"/>
      <c r="HJL20"/>
      <c r="HJM20"/>
      <c r="HJN20"/>
      <c r="HJO20"/>
      <c r="HJP20"/>
      <c r="HJQ20"/>
      <c r="HJR20"/>
      <c r="HJS20"/>
      <c r="HJT20"/>
      <c r="HJU20"/>
      <c r="HJV20"/>
      <c r="HJW20"/>
      <c r="HJX20"/>
      <c r="HJY20"/>
      <c r="HJZ20"/>
      <c r="HKA20"/>
      <c r="HKB20"/>
      <c r="HKC20"/>
      <c r="HKD20"/>
      <c r="HKE20"/>
      <c r="HKF20"/>
      <c r="HKG20"/>
      <c r="HKH20"/>
      <c r="HKI20"/>
      <c r="HKJ20"/>
      <c r="HKK20"/>
      <c r="HKL20"/>
      <c r="HKM20"/>
      <c r="HKN20"/>
      <c r="HKO20"/>
      <c r="HKP20"/>
      <c r="HKQ20"/>
      <c r="HKR20"/>
      <c r="HKS20"/>
      <c r="HKT20"/>
      <c r="HKU20"/>
      <c r="HKV20"/>
      <c r="HKW20"/>
      <c r="HKX20"/>
      <c r="HKY20"/>
      <c r="HKZ20"/>
      <c r="HLA20"/>
      <c r="HLB20"/>
      <c r="HLC20"/>
      <c r="HLD20"/>
      <c r="HLE20"/>
      <c r="HLF20"/>
      <c r="HLG20"/>
      <c r="HLH20"/>
      <c r="HLI20"/>
      <c r="HLJ20"/>
      <c r="HLK20"/>
      <c r="HLL20"/>
      <c r="HLM20"/>
      <c r="HLN20"/>
      <c r="HLO20"/>
      <c r="HLP20"/>
      <c r="HLQ20"/>
      <c r="HLR20"/>
      <c r="HLS20"/>
      <c r="HLT20"/>
      <c r="HLU20"/>
      <c r="HLV20"/>
      <c r="HLW20"/>
      <c r="HLX20"/>
      <c r="HLY20"/>
      <c r="HLZ20"/>
      <c r="HMA20"/>
      <c r="HMB20"/>
      <c r="HMC20"/>
      <c r="HMD20"/>
      <c r="HME20"/>
      <c r="HMF20"/>
      <c r="HMG20"/>
      <c r="HMH20"/>
      <c r="HMI20"/>
      <c r="HMJ20"/>
      <c r="HMK20"/>
      <c r="HML20"/>
      <c r="HMM20"/>
      <c r="HMN20"/>
      <c r="HMO20"/>
      <c r="HMP20"/>
      <c r="HMQ20"/>
      <c r="HMR20"/>
      <c r="HMS20"/>
      <c r="HMT20"/>
      <c r="HMU20"/>
      <c r="HMV20"/>
      <c r="HMW20"/>
      <c r="HMX20"/>
      <c r="HMY20"/>
      <c r="HMZ20"/>
      <c r="HNA20"/>
      <c r="HNB20"/>
      <c r="HNC20"/>
      <c r="HND20"/>
      <c r="HNE20"/>
      <c r="HNF20"/>
      <c r="HNG20"/>
      <c r="HNH20"/>
      <c r="HNI20"/>
      <c r="HNJ20"/>
      <c r="HNK20"/>
      <c r="HNL20"/>
      <c r="HNM20"/>
      <c r="HNN20"/>
      <c r="HNO20"/>
      <c r="HNP20"/>
      <c r="HNQ20"/>
      <c r="HNR20"/>
      <c r="HNS20"/>
      <c r="HNT20"/>
      <c r="HNU20"/>
      <c r="HNV20"/>
      <c r="HNW20"/>
      <c r="HNX20"/>
      <c r="HNY20"/>
      <c r="HNZ20"/>
      <c r="HOA20"/>
      <c r="HOB20"/>
      <c r="HOC20"/>
      <c r="HOD20"/>
      <c r="HOE20"/>
      <c r="HOF20"/>
      <c r="HOG20"/>
      <c r="HOH20"/>
      <c r="HOI20"/>
      <c r="HOJ20"/>
      <c r="HOK20"/>
      <c r="HOL20"/>
      <c r="HOM20"/>
      <c r="HON20"/>
      <c r="HOO20"/>
      <c r="HOP20"/>
      <c r="HOQ20"/>
      <c r="HOR20"/>
      <c r="HOS20"/>
      <c r="HOT20"/>
      <c r="HOU20"/>
      <c r="HOV20"/>
      <c r="HOW20"/>
      <c r="HOX20"/>
      <c r="HOY20"/>
      <c r="HOZ20"/>
      <c r="HPA20"/>
      <c r="HPB20"/>
      <c r="HPC20"/>
      <c r="HPD20"/>
      <c r="HPE20"/>
      <c r="HPF20"/>
      <c r="HPG20"/>
      <c r="HPH20"/>
      <c r="HPI20"/>
      <c r="HPJ20"/>
      <c r="HPK20"/>
      <c r="HPL20"/>
      <c r="HPM20"/>
      <c r="HPN20"/>
      <c r="HPO20"/>
      <c r="HPP20"/>
      <c r="HPQ20"/>
      <c r="HPR20"/>
      <c r="HPS20"/>
      <c r="HPT20"/>
      <c r="HPU20"/>
      <c r="HPV20"/>
      <c r="HPW20"/>
      <c r="HPX20"/>
      <c r="HPY20"/>
      <c r="HPZ20"/>
      <c r="HQA20"/>
      <c r="HQB20"/>
      <c r="HQC20"/>
      <c r="HQD20"/>
      <c r="HQE20"/>
      <c r="HQF20"/>
      <c r="HQG20"/>
      <c r="HQH20"/>
      <c r="HQI20"/>
      <c r="HQJ20"/>
      <c r="HQK20"/>
      <c r="HQL20"/>
      <c r="HQM20"/>
      <c r="HQN20"/>
      <c r="HQO20"/>
      <c r="HQP20"/>
      <c r="HQQ20"/>
      <c r="HQR20"/>
      <c r="HQS20"/>
      <c r="HQT20"/>
      <c r="HQU20"/>
      <c r="HQV20"/>
      <c r="HQW20"/>
      <c r="HQX20"/>
      <c r="HQY20"/>
      <c r="HQZ20"/>
      <c r="HRA20"/>
      <c r="HRB20"/>
      <c r="HRC20"/>
      <c r="HRD20"/>
      <c r="HRE20"/>
      <c r="HRF20"/>
      <c r="HRG20"/>
      <c r="HRH20"/>
      <c r="HRI20"/>
      <c r="HRJ20"/>
      <c r="HRK20"/>
      <c r="HRL20"/>
      <c r="HRM20"/>
      <c r="HRN20"/>
      <c r="HRO20"/>
      <c r="HRP20"/>
      <c r="HRQ20"/>
      <c r="HRR20"/>
      <c r="HRS20"/>
      <c r="HRT20"/>
      <c r="HRU20"/>
      <c r="HRV20"/>
      <c r="HRW20"/>
      <c r="HRX20"/>
      <c r="HRY20"/>
      <c r="HRZ20"/>
      <c r="HSA20"/>
      <c r="HSB20"/>
      <c r="HSC20"/>
      <c r="HSD20"/>
      <c r="HSE20"/>
      <c r="HSF20"/>
      <c r="HSG20"/>
      <c r="HSH20"/>
      <c r="HSI20"/>
      <c r="HSJ20"/>
      <c r="HSK20"/>
      <c r="HSL20"/>
      <c r="HSM20"/>
      <c r="HSN20"/>
      <c r="HSO20"/>
      <c r="HSP20"/>
      <c r="HSQ20"/>
      <c r="HSR20"/>
      <c r="HSS20"/>
      <c r="HST20"/>
      <c r="HSU20"/>
      <c r="HSV20"/>
      <c r="HSW20"/>
      <c r="HSX20"/>
      <c r="HSY20"/>
      <c r="HSZ20"/>
      <c r="HTA20"/>
      <c r="HTB20"/>
      <c r="HTC20"/>
      <c r="HTD20"/>
      <c r="HTE20"/>
      <c r="HTF20"/>
      <c r="HTG20"/>
      <c r="HTH20"/>
      <c r="HTI20"/>
      <c r="HTJ20"/>
      <c r="HTK20"/>
      <c r="HTL20"/>
      <c r="HTM20"/>
      <c r="HTN20"/>
      <c r="HTO20"/>
      <c r="HTP20"/>
      <c r="HTQ20"/>
      <c r="HTR20"/>
      <c r="HTS20"/>
      <c r="HTT20"/>
      <c r="HTU20"/>
      <c r="HTV20"/>
      <c r="HTW20"/>
      <c r="HTX20"/>
      <c r="HTY20"/>
      <c r="HTZ20"/>
      <c r="HUA20"/>
      <c r="HUB20"/>
      <c r="HUC20"/>
      <c r="HUD20"/>
      <c r="HUE20"/>
      <c r="HUF20"/>
      <c r="HUG20"/>
      <c r="HUH20"/>
      <c r="HUI20"/>
      <c r="HUJ20"/>
      <c r="HUK20"/>
      <c r="HUL20"/>
      <c r="HUM20"/>
      <c r="HUN20"/>
      <c r="HUO20"/>
      <c r="HUP20"/>
      <c r="HUQ20"/>
      <c r="HUR20"/>
      <c r="HUS20"/>
      <c r="HUT20"/>
      <c r="HUU20"/>
      <c r="HUV20"/>
      <c r="HUW20"/>
      <c r="HUX20"/>
      <c r="HUY20"/>
      <c r="HUZ20"/>
      <c r="HVA20"/>
      <c r="HVB20"/>
      <c r="HVC20"/>
      <c r="HVD20"/>
      <c r="HVE20"/>
      <c r="HVF20"/>
      <c r="HVG20"/>
      <c r="HVH20"/>
      <c r="HVI20"/>
      <c r="HVJ20"/>
      <c r="HVK20"/>
      <c r="HVL20"/>
      <c r="HVM20"/>
      <c r="HVN20"/>
      <c r="HVO20"/>
      <c r="HVP20"/>
      <c r="HVQ20"/>
      <c r="HVR20"/>
      <c r="HVS20"/>
      <c r="HVT20"/>
      <c r="HVU20"/>
      <c r="HVV20"/>
      <c r="HVW20"/>
      <c r="HVX20"/>
      <c r="HVY20"/>
      <c r="HVZ20"/>
      <c r="HWA20"/>
      <c r="HWB20"/>
      <c r="HWC20"/>
      <c r="HWD20"/>
      <c r="HWE20"/>
      <c r="HWF20"/>
      <c r="HWG20"/>
      <c r="HWH20"/>
      <c r="HWI20"/>
      <c r="HWJ20"/>
      <c r="HWK20"/>
      <c r="HWL20"/>
      <c r="HWM20"/>
      <c r="HWN20"/>
      <c r="HWO20"/>
      <c r="HWP20"/>
      <c r="HWQ20"/>
      <c r="HWR20"/>
      <c r="HWS20"/>
      <c r="HWT20"/>
      <c r="HWU20"/>
      <c r="HWV20"/>
      <c r="HWW20"/>
      <c r="HWX20"/>
      <c r="HWY20"/>
      <c r="HWZ20"/>
      <c r="HXA20"/>
      <c r="HXB20"/>
      <c r="HXC20"/>
      <c r="HXD20"/>
      <c r="HXE20"/>
      <c r="HXF20"/>
      <c r="HXG20"/>
      <c r="HXH20"/>
      <c r="HXI20"/>
      <c r="HXJ20"/>
      <c r="HXK20"/>
      <c r="HXL20"/>
      <c r="HXM20"/>
      <c r="HXN20"/>
      <c r="HXO20"/>
      <c r="HXP20"/>
      <c r="HXQ20"/>
      <c r="HXR20"/>
      <c r="HXS20"/>
      <c r="HXT20"/>
      <c r="HXU20"/>
      <c r="HXV20"/>
      <c r="HXW20"/>
      <c r="HXX20"/>
      <c r="HXY20"/>
      <c r="HXZ20"/>
      <c r="HYA20"/>
      <c r="HYB20"/>
      <c r="HYC20"/>
      <c r="HYD20"/>
      <c r="HYE20"/>
      <c r="HYF20"/>
      <c r="HYG20"/>
      <c r="HYH20"/>
      <c r="HYI20"/>
      <c r="HYJ20"/>
      <c r="HYK20"/>
      <c r="HYL20"/>
      <c r="HYM20"/>
      <c r="HYN20"/>
      <c r="HYO20"/>
      <c r="HYP20"/>
      <c r="HYQ20"/>
      <c r="HYR20"/>
      <c r="HYS20"/>
      <c r="HYT20"/>
      <c r="HYU20"/>
      <c r="HYV20"/>
      <c r="HYW20"/>
      <c r="HYX20"/>
      <c r="HYY20"/>
      <c r="HYZ20"/>
      <c r="HZA20"/>
      <c r="HZB20"/>
      <c r="HZC20"/>
      <c r="HZD20"/>
      <c r="HZE20"/>
      <c r="HZF20"/>
      <c r="HZG20"/>
      <c r="HZH20"/>
      <c r="HZI20"/>
      <c r="HZJ20"/>
      <c r="HZK20"/>
      <c r="HZL20"/>
      <c r="HZM20"/>
      <c r="HZN20"/>
      <c r="HZO20"/>
      <c r="HZP20"/>
      <c r="HZQ20"/>
      <c r="HZR20"/>
      <c r="HZS20"/>
      <c r="HZT20"/>
      <c r="HZU20"/>
      <c r="HZV20"/>
      <c r="HZW20"/>
      <c r="HZX20"/>
      <c r="HZY20"/>
      <c r="HZZ20"/>
      <c r="IAA20"/>
      <c r="IAB20"/>
      <c r="IAC20"/>
      <c r="IAD20"/>
      <c r="IAE20"/>
      <c r="IAF20"/>
      <c r="IAG20"/>
      <c r="IAH20"/>
      <c r="IAI20"/>
      <c r="IAJ20"/>
      <c r="IAK20"/>
      <c r="IAL20"/>
      <c r="IAM20"/>
      <c r="IAN20"/>
      <c r="IAO20"/>
      <c r="IAP20"/>
      <c r="IAQ20"/>
      <c r="IAR20"/>
      <c r="IAS20"/>
      <c r="IAT20"/>
      <c r="IAU20"/>
      <c r="IAV20"/>
      <c r="IAW20"/>
      <c r="IAX20"/>
      <c r="IAY20"/>
      <c r="IAZ20"/>
      <c r="IBA20"/>
      <c r="IBB20"/>
      <c r="IBC20"/>
      <c r="IBD20"/>
      <c r="IBE20"/>
      <c r="IBF20"/>
      <c r="IBG20"/>
      <c r="IBH20"/>
      <c r="IBI20"/>
      <c r="IBJ20"/>
      <c r="IBK20"/>
      <c r="IBL20"/>
      <c r="IBM20"/>
      <c r="IBN20"/>
      <c r="IBO20"/>
      <c r="IBP20"/>
      <c r="IBQ20"/>
      <c r="IBR20"/>
      <c r="IBS20"/>
      <c r="IBT20"/>
      <c r="IBU20"/>
      <c r="IBV20"/>
      <c r="IBW20"/>
      <c r="IBX20"/>
      <c r="IBY20"/>
      <c r="IBZ20"/>
      <c r="ICA20"/>
      <c r="ICB20"/>
      <c r="ICC20"/>
      <c r="ICD20"/>
      <c r="ICE20"/>
      <c r="ICF20"/>
      <c r="ICG20"/>
      <c r="ICH20"/>
      <c r="ICI20"/>
      <c r="ICJ20"/>
      <c r="ICK20"/>
      <c r="ICL20"/>
      <c r="ICM20"/>
      <c r="ICN20"/>
      <c r="ICO20"/>
      <c r="ICP20"/>
      <c r="ICQ20"/>
      <c r="ICR20"/>
      <c r="ICS20"/>
      <c r="ICT20"/>
      <c r="ICU20"/>
      <c r="ICV20"/>
      <c r="ICW20"/>
      <c r="ICX20"/>
      <c r="ICY20"/>
      <c r="ICZ20"/>
      <c r="IDA20"/>
      <c r="IDB20"/>
      <c r="IDC20"/>
      <c r="IDD20"/>
      <c r="IDE20"/>
      <c r="IDF20"/>
      <c r="IDG20"/>
      <c r="IDH20"/>
      <c r="IDI20"/>
      <c r="IDJ20"/>
      <c r="IDK20"/>
      <c r="IDL20"/>
      <c r="IDM20"/>
      <c r="IDN20"/>
      <c r="IDO20"/>
      <c r="IDP20"/>
      <c r="IDQ20"/>
      <c r="IDR20"/>
      <c r="IDS20"/>
      <c r="IDT20"/>
      <c r="IDU20"/>
      <c r="IDV20"/>
      <c r="IDW20"/>
      <c r="IDX20"/>
      <c r="IDY20"/>
      <c r="IDZ20"/>
      <c r="IEA20"/>
      <c r="IEB20"/>
      <c r="IEC20"/>
      <c r="IED20"/>
      <c r="IEE20"/>
      <c r="IEF20"/>
      <c r="IEG20"/>
      <c r="IEH20"/>
      <c r="IEI20"/>
      <c r="IEJ20"/>
      <c r="IEK20"/>
      <c r="IEL20"/>
      <c r="IEM20"/>
      <c r="IEN20"/>
      <c r="IEO20"/>
      <c r="IEP20"/>
      <c r="IEQ20"/>
      <c r="IER20"/>
      <c r="IES20"/>
      <c r="IET20"/>
      <c r="IEU20"/>
      <c r="IEV20"/>
      <c r="IEW20"/>
      <c r="IEX20"/>
      <c r="IEY20"/>
      <c r="IEZ20"/>
      <c r="IFA20"/>
      <c r="IFB20"/>
      <c r="IFC20"/>
      <c r="IFD20"/>
      <c r="IFE20"/>
      <c r="IFF20"/>
      <c r="IFG20"/>
      <c r="IFH20"/>
      <c r="IFI20"/>
      <c r="IFJ20"/>
      <c r="IFK20"/>
      <c r="IFL20"/>
      <c r="IFM20"/>
      <c r="IFN20"/>
      <c r="IFO20"/>
      <c r="IFP20"/>
      <c r="IFQ20"/>
      <c r="IFR20"/>
      <c r="IFS20"/>
      <c r="IFT20"/>
      <c r="IFU20"/>
      <c r="IFV20"/>
      <c r="IFW20"/>
      <c r="IFX20"/>
      <c r="IFY20"/>
      <c r="IFZ20"/>
      <c r="IGA20"/>
      <c r="IGB20"/>
      <c r="IGC20"/>
      <c r="IGD20"/>
      <c r="IGE20"/>
      <c r="IGF20"/>
      <c r="IGG20"/>
      <c r="IGH20"/>
      <c r="IGI20"/>
      <c r="IGJ20"/>
      <c r="IGK20"/>
      <c r="IGL20"/>
      <c r="IGM20"/>
      <c r="IGN20"/>
      <c r="IGO20"/>
      <c r="IGP20"/>
      <c r="IGQ20"/>
      <c r="IGR20"/>
      <c r="IGS20"/>
      <c r="IGT20"/>
      <c r="IGU20"/>
      <c r="IGV20"/>
      <c r="IGW20"/>
      <c r="IGX20"/>
      <c r="IGY20"/>
      <c r="IGZ20"/>
      <c r="IHA20"/>
      <c r="IHB20"/>
      <c r="IHC20"/>
      <c r="IHD20"/>
      <c r="IHE20"/>
      <c r="IHF20"/>
      <c r="IHG20"/>
      <c r="IHH20"/>
      <c r="IHI20"/>
      <c r="IHJ20"/>
      <c r="IHK20"/>
      <c r="IHL20"/>
      <c r="IHM20"/>
      <c r="IHN20"/>
      <c r="IHO20"/>
      <c r="IHP20"/>
      <c r="IHQ20"/>
      <c r="IHR20"/>
      <c r="IHS20"/>
      <c r="IHT20"/>
      <c r="IHU20"/>
      <c r="IHV20"/>
      <c r="IHW20"/>
      <c r="IHX20"/>
      <c r="IHY20"/>
      <c r="IHZ20"/>
      <c r="IIA20"/>
      <c r="IIB20"/>
      <c r="IIC20"/>
      <c r="IID20"/>
      <c r="IIE20"/>
      <c r="IIF20"/>
      <c r="IIG20"/>
      <c r="IIH20"/>
      <c r="III20"/>
      <c r="IIJ20"/>
      <c r="IIK20"/>
      <c r="IIL20"/>
      <c r="IIM20"/>
      <c r="IIN20"/>
      <c r="IIO20"/>
      <c r="IIP20"/>
      <c r="IIQ20"/>
      <c r="IIR20"/>
      <c r="IIS20"/>
      <c r="IIT20"/>
      <c r="IIU20"/>
      <c r="IIV20"/>
      <c r="IIW20"/>
      <c r="IIX20"/>
      <c r="IIY20"/>
      <c r="IIZ20"/>
      <c r="IJA20"/>
      <c r="IJB20"/>
      <c r="IJC20"/>
      <c r="IJD20"/>
      <c r="IJE20"/>
      <c r="IJF20"/>
      <c r="IJG20"/>
      <c r="IJH20"/>
      <c r="IJI20"/>
      <c r="IJJ20"/>
      <c r="IJK20"/>
      <c r="IJL20"/>
      <c r="IJM20"/>
      <c r="IJN20"/>
      <c r="IJO20"/>
      <c r="IJP20"/>
      <c r="IJQ20"/>
      <c r="IJR20"/>
      <c r="IJS20"/>
      <c r="IJT20"/>
      <c r="IJU20"/>
      <c r="IJV20"/>
      <c r="IJW20"/>
      <c r="IJX20"/>
      <c r="IJY20"/>
      <c r="IJZ20"/>
      <c r="IKA20"/>
      <c r="IKB20"/>
      <c r="IKC20"/>
      <c r="IKD20"/>
      <c r="IKE20"/>
      <c r="IKF20"/>
      <c r="IKG20"/>
      <c r="IKH20"/>
      <c r="IKI20"/>
      <c r="IKJ20"/>
      <c r="IKK20"/>
      <c r="IKL20"/>
      <c r="IKM20"/>
      <c r="IKN20"/>
      <c r="IKO20"/>
      <c r="IKP20"/>
      <c r="IKQ20"/>
      <c r="IKR20"/>
      <c r="IKS20"/>
      <c r="IKT20"/>
      <c r="IKU20"/>
      <c r="IKV20"/>
      <c r="IKW20"/>
      <c r="IKX20"/>
      <c r="IKY20"/>
      <c r="IKZ20"/>
      <c r="ILA20"/>
      <c r="ILB20"/>
      <c r="ILC20"/>
      <c r="ILD20"/>
      <c r="ILE20"/>
      <c r="ILF20"/>
      <c r="ILG20"/>
      <c r="ILH20"/>
      <c r="ILI20"/>
      <c r="ILJ20"/>
      <c r="ILK20"/>
      <c r="ILL20"/>
      <c r="ILM20"/>
      <c r="ILN20"/>
      <c r="ILO20"/>
      <c r="ILP20"/>
      <c r="ILQ20"/>
      <c r="ILR20"/>
      <c r="ILS20"/>
      <c r="ILT20"/>
      <c r="ILU20"/>
      <c r="ILV20"/>
      <c r="ILW20"/>
      <c r="ILX20"/>
      <c r="ILY20"/>
      <c r="ILZ20"/>
      <c r="IMA20"/>
      <c r="IMB20"/>
      <c r="IMC20"/>
      <c r="IMD20"/>
      <c r="IME20"/>
      <c r="IMF20"/>
      <c r="IMG20"/>
      <c r="IMH20"/>
      <c r="IMI20"/>
      <c r="IMJ20"/>
      <c r="IMK20"/>
      <c r="IML20"/>
      <c r="IMM20"/>
      <c r="IMN20"/>
      <c r="IMO20"/>
      <c r="IMP20"/>
      <c r="IMQ20"/>
      <c r="IMR20"/>
      <c r="IMS20"/>
      <c r="IMT20"/>
      <c r="IMU20"/>
      <c r="IMV20"/>
      <c r="IMW20"/>
      <c r="IMX20"/>
      <c r="IMY20"/>
      <c r="IMZ20"/>
      <c r="INA20"/>
      <c r="INB20"/>
      <c r="INC20"/>
      <c r="IND20"/>
      <c r="INE20"/>
      <c r="INF20"/>
      <c r="ING20"/>
      <c r="INH20"/>
      <c r="INI20"/>
      <c r="INJ20"/>
      <c r="INK20"/>
      <c r="INL20"/>
      <c r="INM20"/>
      <c r="INN20"/>
      <c r="INO20"/>
      <c r="INP20"/>
      <c r="INQ20"/>
      <c r="INR20"/>
      <c r="INS20"/>
      <c r="INT20"/>
      <c r="INU20"/>
      <c r="INV20"/>
      <c r="INW20"/>
      <c r="INX20"/>
      <c r="INY20"/>
      <c r="INZ20"/>
      <c r="IOA20"/>
      <c r="IOB20"/>
      <c r="IOC20"/>
      <c r="IOD20"/>
      <c r="IOE20"/>
      <c r="IOF20"/>
      <c r="IOG20"/>
      <c r="IOH20"/>
      <c r="IOI20"/>
      <c r="IOJ20"/>
      <c r="IOK20"/>
      <c r="IOL20"/>
      <c r="IOM20"/>
      <c r="ION20"/>
      <c r="IOO20"/>
      <c r="IOP20"/>
      <c r="IOQ20"/>
      <c r="IOR20"/>
      <c r="IOS20"/>
      <c r="IOT20"/>
      <c r="IOU20"/>
      <c r="IOV20"/>
      <c r="IOW20"/>
      <c r="IOX20"/>
      <c r="IOY20"/>
      <c r="IOZ20"/>
      <c r="IPA20"/>
      <c r="IPB20"/>
      <c r="IPC20"/>
      <c r="IPD20"/>
      <c r="IPE20"/>
      <c r="IPF20"/>
      <c r="IPG20"/>
      <c r="IPH20"/>
      <c r="IPI20"/>
      <c r="IPJ20"/>
      <c r="IPK20"/>
      <c r="IPL20"/>
      <c r="IPM20"/>
      <c r="IPN20"/>
      <c r="IPO20"/>
      <c r="IPP20"/>
      <c r="IPQ20"/>
      <c r="IPR20"/>
      <c r="IPS20"/>
      <c r="IPT20"/>
      <c r="IPU20"/>
      <c r="IPV20"/>
      <c r="IPW20"/>
      <c r="IPX20"/>
      <c r="IPY20"/>
      <c r="IPZ20"/>
      <c r="IQA20"/>
      <c r="IQB20"/>
      <c r="IQC20"/>
      <c r="IQD20"/>
      <c r="IQE20"/>
      <c r="IQF20"/>
      <c r="IQG20"/>
      <c r="IQH20"/>
      <c r="IQI20"/>
      <c r="IQJ20"/>
      <c r="IQK20"/>
      <c r="IQL20"/>
      <c r="IQM20"/>
      <c r="IQN20"/>
      <c r="IQO20"/>
      <c r="IQP20"/>
      <c r="IQQ20"/>
      <c r="IQR20"/>
      <c r="IQS20"/>
      <c r="IQT20"/>
      <c r="IQU20"/>
      <c r="IQV20"/>
      <c r="IQW20"/>
      <c r="IQX20"/>
      <c r="IQY20"/>
      <c r="IQZ20"/>
      <c r="IRA20"/>
      <c r="IRB20"/>
      <c r="IRC20"/>
      <c r="IRD20"/>
      <c r="IRE20"/>
      <c r="IRF20"/>
      <c r="IRG20"/>
      <c r="IRH20"/>
      <c r="IRI20"/>
      <c r="IRJ20"/>
      <c r="IRK20"/>
      <c r="IRL20"/>
      <c r="IRM20"/>
      <c r="IRN20"/>
      <c r="IRO20"/>
      <c r="IRP20"/>
      <c r="IRQ20"/>
      <c r="IRR20"/>
      <c r="IRS20"/>
      <c r="IRT20"/>
      <c r="IRU20"/>
      <c r="IRV20"/>
      <c r="IRW20"/>
      <c r="IRX20"/>
      <c r="IRY20"/>
      <c r="IRZ20"/>
      <c r="ISA20"/>
      <c r="ISB20"/>
      <c r="ISC20"/>
      <c r="ISD20"/>
      <c r="ISE20"/>
      <c r="ISF20"/>
      <c r="ISG20"/>
      <c r="ISH20"/>
      <c r="ISI20"/>
      <c r="ISJ20"/>
      <c r="ISK20"/>
      <c r="ISL20"/>
      <c r="ISM20"/>
      <c r="ISN20"/>
      <c r="ISO20"/>
      <c r="ISP20"/>
      <c r="ISQ20"/>
      <c r="ISR20"/>
      <c r="ISS20"/>
      <c r="IST20"/>
      <c r="ISU20"/>
      <c r="ISV20"/>
      <c r="ISW20"/>
      <c r="ISX20"/>
      <c r="ISY20"/>
      <c r="ISZ20"/>
      <c r="ITA20"/>
      <c r="ITB20"/>
      <c r="ITC20"/>
      <c r="ITD20"/>
      <c r="ITE20"/>
      <c r="ITF20"/>
      <c r="ITG20"/>
      <c r="ITH20"/>
      <c r="ITI20"/>
      <c r="ITJ20"/>
      <c r="ITK20"/>
      <c r="ITL20"/>
      <c r="ITM20"/>
      <c r="ITN20"/>
      <c r="ITO20"/>
      <c r="ITP20"/>
      <c r="ITQ20"/>
      <c r="ITR20"/>
      <c r="ITS20"/>
      <c r="ITT20"/>
      <c r="ITU20"/>
      <c r="ITV20"/>
      <c r="ITW20"/>
      <c r="ITX20"/>
      <c r="ITY20"/>
      <c r="ITZ20"/>
      <c r="IUA20"/>
      <c r="IUB20"/>
      <c r="IUC20"/>
      <c r="IUD20"/>
      <c r="IUE20"/>
      <c r="IUF20"/>
      <c r="IUG20"/>
      <c r="IUH20"/>
      <c r="IUI20"/>
      <c r="IUJ20"/>
      <c r="IUK20"/>
      <c r="IUL20"/>
      <c r="IUM20"/>
      <c r="IUN20"/>
      <c r="IUO20"/>
      <c r="IUP20"/>
      <c r="IUQ20"/>
      <c r="IUR20"/>
      <c r="IUS20"/>
      <c r="IUT20"/>
      <c r="IUU20"/>
      <c r="IUV20"/>
      <c r="IUW20"/>
      <c r="IUX20"/>
      <c r="IUY20"/>
      <c r="IUZ20"/>
      <c r="IVA20"/>
      <c r="IVB20"/>
      <c r="IVC20"/>
      <c r="IVD20"/>
      <c r="IVE20"/>
      <c r="IVF20"/>
      <c r="IVG20"/>
      <c r="IVH20"/>
      <c r="IVI20"/>
      <c r="IVJ20"/>
      <c r="IVK20"/>
      <c r="IVL20"/>
      <c r="IVM20"/>
      <c r="IVN20"/>
      <c r="IVO20"/>
      <c r="IVP20"/>
      <c r="IVQ20"/>
      <c r="IVR20"/>
      <c r="IVS20"/>
      <c r="IVT20"/>
      <c r="IVU20"/>
      <c r="IVV20"/>
      <c r="IVW20"/>
      <c r="IVX20"/>
      <c r="IVY20"/>
      <c r="IVZ20"/>
      <c r="IWA20"/>
      <c r="IWB20"/>
      <c r="IWC20"/>
      <c r="IWD20"/>
      <c r="IWE20"/>
      <c r="IWF20"/>
      <c r="IWG20"/>
      <c r="IWH20"/>
      <c r="IWI20"/>
      <c r="IWJ20"/>
      <c r="IWK20"/>
      <c r="IWL20"/>
      <c r="IWM20"/>
      <c r="IWN20"/>
      <c r="IWO20"/>
      <c r="IWP20"/>
      <c r="IWQ20"/>
      <c r="IWR20"/>
      <c r="IWS20"/>
      <c r="IWT20"/>
      <c r="IWU20"/>
      <c r="IWV20"/>
      <c r="IWW20"/>
      <c r="IWX20"/>
      <c r="IWY20"/>
      <c r="IWZ20"/>
      <c r="IXA20"/>
      <c r="IXB20"/>
      <c r="IXC20"/>
      <c r="IXD20"/>
      <c r="IXE20"/>
      <c r="IXF20"/>
      <c r="IXG20"/>
      <c r="IXH20"/>
      <c r="IXI20"/>
      <c r="IXJ20"/>
      <c r="IXK20"/>
      <c r="IXL20"/>
      <c r="IXM20"/>
      <c r="IXN20"/>
      <c r="IXO20"/>
      <c r="IXP20"/>
      <c r="IXQ20"/>
      <c r="IXR20"/>
      <c r="IXS20"/>
      <c r="IXT20"/>
      <c r="IXU20"/>
      <c r="IXV20"/>
      <c r="IXW20"/>
      <c r="IXX20"/>
      <c r="IXY20"/>
      <c r="IXZ20"/>
      <c r="IYA20"/>
      <c r="IYB20"/>
      <c r="IYC20"/>
      <c r="IYD20"/>
      <c r="IYE20"/>
      <c r="IYF20"/>
      <c r="IYG20"/>
      <c r="IYH20"/>
      <c r="IYI20"/>
      <c r="IYJ20"/>
      <c r="IYK20"/>
      <c r="IYL20"/>
      <c r="IYM20"/>
      <c r="IYN20"/>
      <c r="IYO20"/>
      <c r="IYP20"/>
      <c r="IYQ20"/>
      <c r="IYR20"/>
      <c r="IYS20"/>
      <c r="IYT20"/>
      <c r="IYU20"/>
      <c r="IYV20"/>
      <c r="IYW20"/>
      <c r="IYX20"/>
      <c r="IYY20"/>
      <c r="IYZ20"/>
      <c r="IZA20"/>
      <c r="IZB20"/>
      <c r="IZC20"/>
      <c r="IZD20"/>
      <c r="IZE20"/>
      <c r="IZF20"/>
      <c r="IZG20"/>
      <c r="IZH20"/>
      <c r="IZI20"/>
      <c r="IZJ20"/>
      <c r="IZK20"/>
      <c r="IZL20"/>
      <c r="IZM20"/>
      <c r="IZN20"/>
      <c r="IZO20"/>
      <c r="IZP20"/>
      <c r="IZQ20"/>
      <c r="IZR20"/>
      <c r="IZS20"/>
      <c r="IZT20"/>
      <c r="IZU20"/>
      <c r="IZV20"/>
      <c r="IZW20"/>
      <c r="IZX20"/>
      <c r="IZY20"/>
      <c r="IZZ20"/>
      <c r="JAA20"/>
      <c r="JAB20"/>
      <c r="JAC20"/>
      <c r="JAD20"/>
      <c r="JAE20"/>
      <c r="JAF20"/>
      <c r="JAG20"/>
      <c r="JAH20"/>
      <c r="JAI20"/>
      <c r="JAJ20"/>
      <c r="JAK20"/>
      <c r="JAL20"/>
      <c r="JAM20"/>
      <c r="JAN20"/>
      <c r="JAO20"/>
      <c r="JAP20"/>
      <c r="JAQ20"/>
      <c r="JAR20"/>
      <c r="JAS20"/>
      <c r="JAT20"/>
      <c r="JAU20"/>
      <c r="JAV20"/>
      <c r="JAW20"/>
      <c r="JAX20"/>
      <c r="JAY20"/>
      <c r="JAZ20"/>
      <c r="JBA20"/>
      <c r="JBB20"/>
      <c r="JBC20"/>
      <c r="JBD20"/>
      <c r="JBE20"/>
      <c r="JBF20"/>
      <c r="JBG20"/>
      <c r="JBH20"/>
      <c r="JBI20"/>
      <c r="JBJ20"/>
      <c r="JBK20"/>
      <c r="JBL20"/>
      <c r="JBM20"/>
      <c r="JBN20"/>
      <c r="JBO20"/>
      <c r="JBP20"/>
      <c r="JBQ20"/>
      <c r="JBR20"/>
      <c r="JBS20"/>
      <c r="JBT20"/>
      <c r="JBU20"/>
      <c r="JBV20"/>
      <c r="JBW20"/>
      <c r="JBX20"/>
      <c r="JBY20"/>
      <c r="JBZ20"/>
      <c r="JCA20"/>
      <c r="JCB20"/>
      <c r="JCC20"/>
      <c r="JCD20"/>
      <c r="JCE20"/>
      <c r="JCF20"/>
      <c r="JCG20"/>
      <c r="JCH20"/>
      <c r="JCI20"/>
      <c r="JCJ20"/>
      <c r="JCK20"/>
      <c r="JCL20"/>
      <c r="JCM20"/>
      <c r="JCN20"/>
      <c r="JCO20"/>
      <c r="JCP20"/>
      <c r="JCQ20"/>
      <c r="JCR20"/>
      <c r="JCS20"/>
      <c r="JCT20"/>
      <c r="JCU20"/>
      <c r="JCV20"/>
      <c r="JCW20"/>
      <c r="JCX20"/>
      <c r="JCY20"/>
      <c r="JCZ20"/>
      <c r="JDA20"/>
      <c r="JDB20"/>
      <c r="JDC20"/>
      <c r="JDD20"/>
      <c r="JDE20"/>
      <c r="JDF20"/>
      <c r="JDG20"/>
      <c r="JDH20"/>
      <c r="JDI20"/>
      <c r="JDJ20"/>
      <c r="JDK20"/>
      <c r="JDL20"/>
      <c r="JDM20"/>
      <c r="JDN20"/>
      <c r="JDO20"/>
      <c r="JDP20"/>
      <c r="JDQ20"/>
      <c r="JDR20"/>
      <c r="JDS20"/>
      <c r="JDT20"/>
      <c r="JDU20"/>
      <c r="JDV20"/>
      <c r="JDW20"/>
      <c r="JDX20"/>
      <c r="JDY20"/>
      <c r="JDZ20"/>
      <c r="JEA20"/>
      <c r="JEB20"/>
      <c r="JEC20"/>
      <c r="JED20"/>
      <c r="JEE20"/>
      <c r="JEF20"/>
      <c r="JEG20"/>
      <c r="JEH20"/>
      <c r="JEI20"/>
      <c r="JEJ20"/>
      <c r="JEK20"/>
      <c r="JEL20"/>
      <c r="JEM20"/>
      <c r="JEN20"/>
      <c r="JEO20"/>
      <c r="JEP20"/>
      <c r="JEQ20"/>
      <c r="JER20"/>
      <c r="JES20"/>
      <c r="JET20"/>
      <c r="JEU20"/>
      <c r="JEV20"/>
      <c r="JEW20"/>
      <c r="JEX20"/>
      <c r="JEY20"/>
      <c r="JEZ20"/>
      <c r="JFA20"/>
      <c r="JFB20"/>
      <c r="JFC20"/>
      <c r="JFD20"/>
      <c r="JFE20"/>
      <c r="JFF20"/>
      <c r="JFG20"/>
      <c r="JFH20"/>
      <c r="JFI20"/>
      <c r="JFJ20"/>
      <c r="JFK20"/>
      <c r="JFL20"/>
      <c r="JFM20"/>
      <c r="JFN20"/>
      <c r="JFO20"/>
      <c r="JFP20"/>
      <c r="JFQ20"/>
      <c r="JFR20"/>
      <c r="JFS20"/>
      <c r="JFT20"/>
      <c r="JFU20"/>
      <c r="JFV20"/>
      <c r="JFW20"/>
      <c r="JFX20"/>
      <c r="JFY20"/>
      <c r="JFZ20"/>
      <c r="JGA20"/>
      <c r="JGB20"/>
      <c r="JGC20"/>
      <c r="JGD20"/>
      <c r="JGE20"/>
      <c r="JGF20"/>
      <c r="JGG20"/>
      <c r="JGH20"/>
      <c r="JGI20"/>
      <c r="JGJ20"/>
      <c r="JGK20"/>
      <c r="JGL20"/>
      <c r="JGM20"/>
      <c r="JGN20"/>
      <c r="JGO20"/>
      <c r="JGP20"/>
      <c r="JGQ20"/>
      <c r="JGR20"/>
      <c r="JGS20"/>
      <c r="JGT20"/>
      <c r="JGU20"/>
      <c r="JGV20"/>
      <c r="JGW20"/>
      <c r="JGX20"/>
      <c r="JGY20"/>
      <c r="JGZ20"/>
      <c r="JHA20"/>
      <c r="JHB20"/>
      <c r="JHC20"/>
      <c r="JHD20"/>
      <c r="JHE20"/>
      <c r="JHF20"/>
      <c r="JHG20"/>
      <c r="JHH20"/>
      <c r="JHI20"/>
      <c r="JHJ20"/>
      <c r="JHK20"/>
      <c r="JHL20"/>
      <c r="JHM20"/>
      <c r="JHN20"/>
      <c r="JHO20"/>
      <c r="JHP20"/>
      <c r="JHQ20"/>
      <c r="JHR20"/>
      <c r="JHS20"/>
      <c r="JHT20"/>
      <c r="JHU20"/>
      <c r="JHV20"/>
      <c r="JHW20"/>
      <c r="JHX20"/>
      <c r="JHY20"/>
      <c r="JHZ20"/>
      <c r="JIA20"/>
      <c r="JIB20"/>
      <c r="JIC20"/>
      <c r="JID20"/>
      <c r="JIE20"/>
      <c r="JIF20"/>
      <c r="JIG20"/>
      <c r="JIH20"/>
      <c r="JII20"/>
      <c r="JIJ20"/>
      <c r="JIK20"/>
      <c r="JIL20"/>
      <c r="JIM20"/>
      <c r="JIN20"/>
      <c r="JIO20"/>
      <c r="JIP20"/>
      <c r="JIQ20"/>
      <c r="JIR20"/>
      <c r="JIS20"/>
      <c r="JIT20"/>
      <c r="JIU20"/>
      <c r="JIV20"/>
      <c r="JIW20"/>
      <c r="JIX20"/>
      <c r="JIY20"/>
      <c r="JIZ20"/>
      <c r="JJA20"/>
      <c r="JJB20"/>
      <c r="JJC20"/>
      <c r="JJD20"/>
      <c r="JJE20"/>
      <c r="JJF20"/>
      <c r="JJG20"/>
      <c r="JJH20"/>
      <c r="JJI20"/>
      <c r="JJJ20"/>
      <c r="JJK20"/>
      <c r="JJL20"/>
      <c r="JJM20"/>
      <c r="JJN20"/>
      <c r="JJO20"/>
      <c r="JJP20"/>
      <c r="JJQ20"/>
      <c r="JJR20"/>
      <c r="JJS20"/>
      <c r="JJT20"/>
      <c r="JJU20"/>
      <c r="JJV20"/>
      <c r="JJW20"/>
      <c r="JJX20"/>
      <c r="JJY20"/>
      <c r="JJZ20"/>
      <c r="JKA20"/>
      <c r="JKB20"/>
      <c r="JKC20"/>
      <c r="JKD20"/>
      <c r="JKE20"/>
      <c r="JKF20"/>
      <c r="JKG20"/>
      <c r="JKH20"/>
      <c r="JKI20"/>
      <c r="JKJ20"/>
      <c r="JKK20"/>
      <c r="JKL20"/>
      <c r="JKM20"/>
      <c r="JKN20"/>
      <c r="JKO20"/>
      <c r="JKP20"/>
      <c r="JKQ20"/>
      <c r="JKR20"/>
      <c r="JKS20"/>
      <c r="JKT20"/>
      <c r="JKU20"/>
      <c r="JKV20"/>
      <c r="JKW20"/>
      <c r="JKX20"/>
      <c r="JKY20"/>
      <c r="JKZ20"/>
      <c r="JLA20"/>
      <c r="JLB20"/>
      <c r="JLC20"/>
      <c r="JLD20"/>
      <c r="JLE20"/>
      <c r="JLF20"/>
      <c r="JLG20"/>
      <c r="JLH20"/>
      <c r="JLI20"/>
      <c r="JLJ20"/>
      <c r="JLK20"/>
      <c r="JLL20"/>
      <c r="JLM20"/>
      <c r="JLN20"/>
      <c r="JLO20"/>
      <c r="JLP20"/>
      <c r="JLQ20"/>
      <c r="JLR20"/>
      <c r="JLS20"/>
      <c r="JLT20"/>
      <c r="JLU20"/>
      <c r="JLV20"/>
      <c r="JLW20"/>
      <c r="JLX20"/>
      <c r="JLY20"/>
      <c r="JLZ20"/>
      <c r="JMA20"/>
      <c r="JMB20"/>
      <c r="JMC20"/>
      <c r="JMD20"/>
      <c r="JME20"/>
      <c r="JMF20"/>
      <c r="JMG20"/>
      <c r="JMH20"/>
      <c r="JMI20"/>
      <c r="JMJ20"/>
      <c r="JMK20"/>
      <c r="JML20"/>
      <c r="JMM20"/>
      <c r="JMN20"/>
      <c r="JMO20"/>
      <c r="JMP20"/>
      <c r="JMQ20"/>
      <c r="JMR20"/>
      <c r="JMS20"/>
      <c r="JMT20"/>
      <c r="JMU20"/>
      <c r="JMV20"/>
      <c r="JMW20"/>
      <c r="JMX20"/>
      <c r="JMY20"/>
      <c r="JMZ20"/>
      <c r="JNA20"/>
      <c r="JNB20"/>
      <c r="JNC20"/>
      <c r="JND20"/>
      <c r="JNE20"/>
      <c r="JNF20"/>
      <c r="JNG20"/>
      <c r="JNH20"/>
      <c r="JNI20"/>
      <c r="JNJ20"/>
      <c r="JNK20"/>
      <c r="JNL20"/>
      <c r="JNM20"/>
      <c r="JNN20"/>
      <c r="JNO20"/>
      <c r="JNP20"/>
      <c r="JNQ20"/>
      <c r="JNR20"/>
      <c r="JNS20"/>
      <c r="JNT20"/>
      <c r="JNU20"/>
      <c r="JNV20"/>
      <c r="JNW20"/>
      <c r="JNX20"/>
      <c r="JNY20"/>
      <c r="JNZ20"/>
      <c r="JOA20"/>
      <c r="JOB20"/>
      <c r="JOC20"/>
      <c r="JOD20"/>
      <c r="JOE20"/>
      <c r="JOF20"/>
      <c r="JOG20"/>
      <c r="JOH20"/>
      <c r="JOI20"/>
      <c r="JOJ20"/>
      <c r="JOK20"/>
      <c r="JOL20"/>
      <c r="JOM20"/>
      <c r="JON20"/>
      <c r="JOO20"/>
      <c r="JOP20"/>
      <c r="JOQ20"/>
      <c r="JOR20"/>
      <c r="JOS20"/>
      <c r="JOT20"/>
      <c r="JOU20"/>
      <c r="JOV20"/>
      <c r="JOW20"/>
      <c r="JOX20"/>
      <c r="JOY20"/>
      <c r="JOZ20"/>
      <c r="JPA20"/>
      <c r="JPB20"/>
      <c r="JPC20"/>
      <c r="JPD20"/>
      <c r="JPE20"/>
      <c r="JPF20"/>
      <c r="JPG20"/>
      <c r="JPH20"/>
      <c r="JPI20"/>
      <c r="JPJ20"/>
      <c r="JPK20"/>
      <c r="JPL20"/>
      <c r="JPM20"/>
      <c r="JPN20"/>
      <c r="JPO20"/>
      <c r="JPP20"/>
      <c r="JPQ20"/>
      <c r="JPR20"/>
      <c r="JPS20"/>
      <c r="JPT20"/>
      <c r="JPU20"/>
      <c r="JPV20"/>
      <c r="JPW20"/>
      <c r="JPX20"/>
      <c r="JPY20"/>
      <c r="JPZ20"/>
      <c r="JQA20"/>
      <c r="JQB20"/>
      <c r="JQC20"/>
      <c r="JQD20"/>
      <c r="JQE20"/>
      <c r="JQF20"/>
      <c r="JQG20"/>
      <c r="JQH20"/>
      <c r="JQI20"/>
      <c r="JQJ20"/>
      <c r="JQK20"/>
      <c r="JQL20"/>
      <c r="JQM20"/>
      <c r="JQN20"/>
      <c r="JQO20"/>
      <c r="JQP20"/>
      <c r="JQQ20"/>
      <c r="JQR20"/>
      <c r="JQS20"/>
      <c r="JQT20"/>
      <c r="JQU20"/>
      <c r="JQV20"/>
      <c r="JQW20"/>
      <c r="JQX20"/>
      <c r="JQY20"/>
      <c r="JQZ20"/>
      <c r="JRA20"/>
      <c r="JRB20"/>
      <c r="JRC20"/>
      <c r="JRD20"/>
      <c r="JRE20"/>
      <c r="JRF20"/>
      <c r="JRG20"/>
      <c r="JRH20"/>
      <c r="JRI20"/>
      <c r="JRJ20"/>
      <c r="JRK20"/>
      <c r="JRL20"/>
      <c r="JRM20"/>
      <c r="JRN20"/>
      <c r="JRO20"/>
      <c r="JRP20"/>
      <c r="JRQ20"/>
      <c r="JRR20"/>
      <c r="JRS20"/>
      <c r="JRT20"/>
      <c r="JRU20"/>
      <c r="JRV20"/>
      <c r="JRW20"/>
      <c r="JRX20"/>
      <c r="JRY20"/>
      <c r="JRZ20"/>
      <c r="JSA20"/>
      <c r="JSB20"/>
      <c r="JSC20"/>
      <c r="JSD20"/>
      <c r="JSE20"/>
      <c r="JSF20"/>
      <c r="JSG20"/>
      <c r="JSH20"/>
      <c r="JSI20"/>
      <c r="JSJ20"/>
      <c r="JSK20"/>
      <c r="JSL20"/>
      <c r="JSM20"/>
      <c r="JSN20"/>
      <c r="JSO20"/>
      <c r="JSP20"/>
      <c r="JSQ20"/>
      <c r="JSR20"/>
      <c r="JSS20"/>
      <c r="JST20"/>
      <c r="JSU20"/>
      <c r="JSV20"/>
      <c r="JSW20"/>
      <c r="JSX20"/>
      <c r="JSY20"/>
      <c r="JSZ20"/>
      <c r="JTA20"/>
      <c r="JTB20"/>
      <c r="JTC20"/>
      <c r="JTD20"/>
      <c r="JTE20"/>
      <c r="JTF20"/>
      <c r="JTG20"/>
      <c r="JTH20"/>
      <c r="JTI20"/>
      <c r="JTJ20"/>
      <c r="JTK20"/>
      <c r="JTL20"/>
      <c r="JTM20"/>
      <c r="JTN20"/>
      <c r="JTO20"/>
      <c r="JTP20"/>
      <c r="JTQ20"/>
      <c r="JTR20"/>
      <c r="JTS20"/>
      <c r="JTT20"/>
      <c r="JTU20"/>
      <c r="JTV20"/>
      <c r="JTW20"/>
      <c r="JTX20"/>
      <c r="JTY20"/>
      <c r="JTZ20"/>
      <c r="JUA20"/>
      <c r="JUB20"/>
      <c r="JUC20"/>
      <c r="JUD20"/>
      <c r="JUE20"/>
      <c r="JUF20"/>
      <c r="JUG20"/>
      <c r="JUH20"/>
      <c r="JUI20"/>
      <c r="JUJ20"/>
      <c r="JUK20"/>
      <c r="JUL20"/>
      <c r="JUM20"/>
      <c r="JUN20"/>
      <c r="JUO20"/>
      <c r="JUP20"/>
      <c r="JUQ20"/>
      <c r="JUR20"/>
      <c r="JUS20"/>
      <c r="JUT20"/>
      <c r="JUU20"/>
      <c r="JUV20"/>
      <c r="JUW20"/>
      <c r="JUX20"/>
      <c r="JUY20"/>
      <c r="JUZ20"/>
      <c r="JVA20"/>
      <c r="JVB20"/>
      <c r="JVC20"/>
      <c r="JVD20"/>
      <c r="JVE20"/>
      <c r="JVF20"/>
      <c r="JVG20"/>
      <c r="JVH20"/>
      <c r="JVI20"/>
      <c r="JVJ20"/>
      <c r="JVK20"/>
      <c r="JVL20"/>
      <c r="JVM20"/>
      <c r="JVN20"/>
      <c r="JVO20"/>
      <c r="JVP20"/>
      <c r="JVQ20"/>
      <c r="JVR20"/>
      <c r="JVS20"/>
      <c r="JVT20"/>
      <c r="JVU20"/>
      <c r="JVV20"/>
      <c r="JVW20"/>
      <c r="JVX20"/>
      <c r="JVY20"/>
      <c r="JVZ20"/>
      <c r="JWA20"/>
      <c r="JWB20"/>
      <c r="JWC20"/>
      <c r="JWD20"/>
      <c r="JWE20"/>
      <c r="JWF20"/>
      <c r="JWG20"/>
      <c r="JWH20"/>
      <c r="JWI20"/>
      <c r="JWJ20"/>
      <c r="JWK20"/>
      <c r="JWL20"/>
      <c r="JWM20"/>
      <c r="JWN20"/>
      <c r="JWO20"/>
      <c r="JWP20"/>
      <c r="JWQ20"/>
      <c r="JWR20"/>
      <c r="JWS20"/>
      <c r="JWT20"/>
      <c r="JWU20"/>
      <c r="JWV20"/>
      <c r="JWW20"/>
      <c r="JWX20"/>
      <c r="JWY20"/>
      <c r="JWZ20"/>
      <c r="JXA20"/>
      <c r="JXB20"/>
      <c r="JXC20"/>
      <c r="JXD20"/>
      <c r="JXE20"/>
      <c r="JXF20"/>
      <c r="JXG20"/>
      <c r="JXH20"/>
      <c r="JXI20"/>
      <c r="JXJ20"/>
      <c r="JXK20"/>
      <c r="JXL20"/>
      <c r="JXM20"/>
      <c r="JXN20"/>
      <c r="JXO20"/>
      <c r="JXP20"/>
      <c r="JXQ20"/>
      <c r="JXR20"/>
      <c r="JXS20"/>
      <c r="JXT20"/>
      <c r="JXU20"/>
      <c r="JXV20"/>
      <c r="JXW20"/>
      <c r="JXX20"/>
      <c r="JXY20"/>
      <c r="JXZ20"/>
      <c r="JYA20"/>
      <c r="JYB20"/>
      <c r="JYC20"/>
      <c r="JYD20"/>
      <c r="JYE20"/>
      <c r="JYF20"/>
      <c r="JYG20"/>
      <c r="JYH20"/>
      <c r="JYI20"/>
      <c r="JYJ20"/>
      <c r="JYK20"/>
      <c r="JYL20"/>
      <c r="JYM20"/>
      <c r="JYN20"/>
      <c r="JYO20"/>
      <c r="JYP20"/>
      <c r="JYQ20"/>
      <c r="JYR20"/>
      <c r="JYS20"/>
      <c r="JYT20"/>
      <c r="JYU20"/>
      <c r="JYV20"/>
      <c r="JYW20"/>
      <c r="JYX20"/>
      <c r="JYY20"/>
      <c r="JYZ20"/>
      <c r="JZA20"/>
      <c r="JZB20"/>
      <c r="JZC20"/>
      <c r="JZD20"/>
      <c r="JZE20"/>
      <c r="JZF20"/>
      <c r="JZG20"/>
      <c r="JZH20"/>
      <c r="JZI20"/>
      <c r="JZJ20"/>
      <c r="JZK20"/>
      <c r="JZL20"/>
      <c r="JZM20"/>
      <c r="JZN20"/>
      <c r="JZO20"/>
      <c r="JZP20"/>
      <c r="JZQ20"/>
      <c r="JZR20"/>
      <c r="JZS20"/>
      <c r="JZT20"/>
      <c r="JZU20"/>
      <c r="JZV20"/>
      <c r="JZW20"/>
      <c r="JZX20"/>
      <c r="JZY20"/>
      <c r="JZZ20"/>
      <c r="KAA20"/>
      <c r="KAB20"/>
      <c r="KAC20"/>
      <c r="KAD20"/>
      <c r="KAE20"/>
      <c r="KAF20"/>
      <c r="KAG20"/>
      <c r="KAH20"/>
      <c r="KAI20"/>
      <c r="KAJ20"/>
      <c r="KAK20"/>
      <c r="KAL20"/>
      <c r="KAM20"/>
      <c r="KAN20"/>
      <c r="KAO20"/>
      <c r="KAP20"/>
      <c r="KAQ20"/>
      <c r="KAR20"/>
      <c r="KAS20"/>
      <c r="KAT20"/>
      <c r="KAU20"/>
      <c r="KAV20"/>
      <c r="KAW20"/>
      <c r="KAX20"/>
      <c r="KAY20"/>
      <c r="KAZ20"/>
      <c r="KBA20"/>
      <c r="KBB20"/>
      <c r="KBC20"/>
      <c r="KBD20"/>
      <c r="KBE20"/>
      <c r="KBF20"/>
      <c r="KBG20"/>
      <c r="KBH20"/>
      <c r="KBI20"/>
      <c r="KBJ20"/>
      <c r="KBK20"/>
      <c r="KBL20"/>
      <c r="KBM20"/>
      <c r="KBN20"/>
      <c r="KBO20"/>
      <c r="KBP20"/>
      <c r="KBQ20"/>
      <c r="KBR20"/>
      <c r="KBS20"/>
      <c r="KBT20"/>
      <c r="KBU20"/>
      <c r="KBV20"/>
      <c r="KBW20"/>
      <c r="KBX20"/>
      <c r="KBY20"/>
      <c r="KBZ20"/>
      <c r="KCA20"/>
      <c r="KCB20"/>
      <c r="KCC20"/>
      <c r="KCD20"/>
      <c r="KCE20"/>
      <c r="KCF20"/>
      <c r="KCG20"/>
      <c r="KCH20"/>
      <c r="KCI20"/>
      <c r="KCJ20"/>
      <c r="KCK20"/>
      <c r="KCL20"/>
      <c r="KCM20"/>
      <c r="KCN20"/>
      <c r="KCO20"/>
      <c r="KCP20"/>
      <c r="KCQ20"/>
      <c r="KCR20"/>
      <c r="KCS20"/>
      <c r="KCT20"/>
      <c r="KCU20"/>
      <c r="KCV20"/>
      <c r="KCW20"/>
      <c r="KCX20"/>
      <c r="KCY20"/>
      <c r="KCZ20"/>
      <c r="KDA20"/>
      <c r="KDB20"/>
      <c r="KDC20"/>
      <c r="KDD20"/>
      <c r="KDE20"/>
      <c r="KDF20"/>
      <c r="KDG20"/>
      <c r="KDH20"/>
      <c r="KDI20"/>
      <c r="KDJ20"/>
      <c r="KDK20"/>
      <c r="KDL20"/>
      <c r="KDM20"/>
      <c r="KDN20"/>
      <c r="KDO20"/>
      <c r="KDP20"/>
      <c r="KDQ20"/>
      <c r="KDR20"/>
      <c r="KDS20"/>
      <c r="KDT20"/>
      <c r="KDU20"/>
      <c r="KDV20"/>
      <c r="KDW20"/>
      <c r="KDX20"/>
      <c r="KDY20"/>
      <c r="KDZ20"/>
      <c r="KEA20"/>
      <c r="KEB20"/>
      <c r="KEC20"/>
      <c r="KED20"/>
      <c r="KEE20"/>
      <c r="KEF20"/>
      <c r="KEG20"/>
      <c r="KEH20"/>
      <c r="KEI20"/>
      <c r="KEJ20"/>
      <c r="KEK20"/>
      <c r="KEL20"/>
      <c r="KEM20"/>
      <c r="KEN20"/>
      <c r="KEO20"/>
      <c r="KEP20"/>
      <c r="KEQ20"/>
      <c r="KER20"/>
      <c r="KES20"/>
      <c r="KET20"/>
      <c r="KEU20"/>
      <c r="KEV20"/>
      <c r="KEW20"/>
      <c r="KEX20"/>
      <c r="KEY20"/>
      <c r="KEZ20"/>
      <c r="KFA20"/>
      <c r="KFB20"/>
      <c r="KFC20"/>
      <c r="KFD20"/>
      <c r="KFE20"/>
      <c r="KFF20"/>
      <c r="KFG20"/>
      <c r="KFH20"/>
      <c r="KFI20"/>
      <c r="KFJ20"/>
      <c r="KFK20"/>
      <c r="KFL20"/>
      <c r="KFM20"/>
      <c r="KFN20"/>
      <c r="KFO20"/>
      <c r="KFP20"/>
      <c r="KFQ20"/>
      <c r="KFR20"/>
      <c r="KFS20"/>
      <c r="KFT20"/>
      <c r="KFU20"/>
      <c r="KFV20"/>
      <c r="KFW20"/>
      <c r="KFX20"/>
      <c r="KFY20"/>
      <c r="KFZ20"/>
      <c r="KGA20"/>
      <c r="KGB20"/>
      <c r="KGC20"/>
      <c r="KGD20"/>
      <c r="KGE20"/>
      <c r="KGF20"/>
      <c r="KGG20"/>
      <c r="KGH20"/>
      <c r="KGI20"/>
      <c r="KGJ20"/>
      <c r="KGK20"/>
      <c r="KGL20"/>
      <c r="KGM20"/>
      <c r="KGN20"/>
      <c r="KGO20"/>
      <c r="KGP20"/>
      <c r="KGQ20"/>
      <c r="KGR20"/>
      <c r="KGS20"/>
      <c r="KGT20"/>
      <c r="KGU20"/>
      <c r="KGV20"/>
      <c r="KGW20"/>
      <c r="KGX20"/>
      <c r="KGY20"/>
      <c r="KGZ20"/>
      <c r="KHA20"/>
      <c r="KHB20"/>
      <c r="KHC20"/>
      <c r="KHD20"/>
      <c r="KHE20"/>
      <c r="KHF20"/>
      <c r="KHG20"/>
      <c r="KHH20"/>
      <c r="KHI20"/>
      <c r="KHJ20"/>
      <c r="KHK20"/>
      <c r="KHL20"/>
      <c r="KHM20"/>
      <c r="KHN20"/>
      <c r="KHO20"/>
      <c r="KHP20"/>
      <c r="KHQ20"/>
      <c r="KHR20"/>
      <c r="KHS20"/>
      <c r="KHT20"/>
      <c r="KHU20"/>
      <c r="KHV20"/>
      <c r="KHW20"/>
      <c r="KHX20"/>
      <c r="KHY20"/>
      <c r="KHZ20"/>
      <c r="KIA20"/>
      <c r="KIB20"/>
      <c r="KIC20"/>
      <c r="KID20"/>
      <c r="KIE20"/>
      <c r="KIF20"/>
      <c r="KIG20"/>
      <c r="KIH20"/>
      <c r="KII20"/>
      <c r="KIJ20"/>
      <c r="KIK20"/>
      <c r="KIL20"/>
      <c r="KIM20"/>
      <c r="KIN20"/>
      <c r="KIO20"/>
      <c r="KIP20"/>
      <c r="KIQ20"/>
      <c r="KIR20"/>
      <c r="KIS20"/>
      <c r="KIT20"/>
      <c r="KIU20"/>
      <c r="KIV20"/>
      <c r="KIW20"/>
      <c r="KIX20"/>
      <c r="KIY20"/>
      <c r="KIZ20"/>
      <c r="KJA20"/>
      <c r="KJB20"/>
      <c r="KJC20"/>
      <c r="KJD20"/>
      <c r="KJE20"/>
      <c r="KJF20"/>
      <c r="KJG20"/>
      <c r="KJH20"/>
      <c r="KJI20"/>
      <c r="KJJ20"/>
      <c r="KJK20"/>
      <c r="KJL20"/>
      <c r="KJM20"/>
      <c r="KJN20"/>
      <c r="KJO20"/>
      <c r="KJP20"/>
      <c r="KJQ20"/>
      <c r="KJR20"/>
      <c r="KJS20"/>
      <c r="KJT20"/>
      <c r="KJU20"/>
      <c r="KJV20"/>
      <c r="KJW20"/>
      <c r="KJX20"/>
      <c r="KJY20"/>
      <c r="KJZ20"/>
      <c r="KKA20"/>
      <c r="KKB20"/>
      <c r="KKC20"/>
      <c r="KKD20"/>
      <c r="KKE20"/>
      <c r="KKF20"/>
      <c r="KKG20"/>
      <c r="KKH20"/>
      <c r="KKI20"/>
      <c r="KKJ20"/>
      <c r="KKK20"/>
      <c r="KKL20"/>
      <c r="KKM20"/>
      <c r="KKN20"/>
      <c r="KKO20"/>
      <c r="KKP20"/>
      <c r="KKQ20"/>
      <c r="KKR20"/>
      <c r="KKS20"/>
      <c r="KKT20"/>
      <c r="KKU20"/>
      <c r="KKV20"/>
      <c r="KKW20"/>
      <c r="KKX20"/>
      <c r="KKY20"/>
      <c r="KKZ20"/>
      <c r="KLA20"/>
      <c r="KLB20"/>
      <c r="KLC20"/>
      <c r="KLD20"/>
      <c r="KLE20"/>
      <c r="KLF20"/>
      <c r="KLG20"/>
      <c r="KLH20"/>
      <c r="KLI20"/>
      <c r="KLJ20"/>
      <c r="KLK20"/>
      <c r="KLL20"/>
      <c r="KLM20"/>
      <c r="KLN20"/>
      <c r="KLO20"/>
      <c r="KLP20"/>
      <c r="KLQ20"/>
      <c r="KLR20"/>
      <c r="KLS20"/>
      <c r="KLT20"/>
      <c r="KLU20"/>
      <c r="KLV20"/>
      <c r="KLW20"/>
      <c r="KLX20"/>
      <c r="KLY20"/>
      <c r="KLZ20"/>
      <c r="KMA20"/>
      <c r="KMB20"/>
      <c r="KMC20"/>
      <c r="KMD20"/>
      <c r="KME20"/>
      <c r="KMF20"/>
      <c r="KMG20"/>
      <c r="KMH20"/>
      <c r="KMI20"/>
      <c r="KMJ20"/>
      <c r="KMK20"/>
      <c r="KML20"/>
      <c r="KMM20"/>
      <c r="KMN20"/>
      <c r="KMO20"/>
      <c r="KMP20"/>
      <c r="KMQ20"/>
      <c r="KMR20"/>
      <c r="KMS20"/>
      <c r="KMT20"/>
      <c r="KMU20"/>
      <c r="KMV20"/>
      <c r="KMW20"/>
      <c r="KMX20"/>
      <c r="KMY20"/>
      <c r="KMZ20"/>
      <c r="KNA20"/>
      <c r="KNB20"/>
      <c r="KNC20"/>
      <c r="KND20"/>
      <c r="KNE20"/>
      <c r="KNF20"/>
      <c r="KNG20"/>
      <c r="KNH20"/>
      <c r="KNI20"/>
      <c r="KNJ20"/>
      <c r="KNK20"/>
      <c r="KNL20"/>
      <c r="KNM20"/>
      <c r="KNN20"/>
      <c r="KNO20"/>
      <c r="KNP20"/>
      <c r="KNQ20"/>
      <c r="KNR20"/>
      <c r="KNS20"/>
      <c r="KNT20"/>
      <c r="KNU20"/>
      <c r="KNV20"/>
      <c r="KNW20"/>
      <c r="KNX20"/>
      <c r="KNY20"/>
      <c r="KNZ20"/>
      <c r="KOA20"/>
      <c r="KOB20"/>
      <c r="KOC20"/>
      <c r="KOD20"/>
      <c r="KOE20"/>
      <c r="KOF20"/>
      <c r="KOG20"/>
      <c r="KOH20"/>
      <c r="KOI20"/>
      <c r="KOJ20"/>
      <c r="KOK20"/>
      <c r="KOL20"/>
      <c r="KOM20"/>
      <c r="KON20"/>
      <c r="KOO20"/>
      <c r="KOP20"/>
      <c r="KOQ20"/>
      <c r="KOR20"/>
      <c r="KOS20"/>
      <c r="KOT20"/>
      <c r="KOU20"/>
      <c r="KOV20"/>
      <c r="KOW20"/>
      <c r="KOX20"/>
      <c r="KOY20"/>
      <c r="KOZ20"/>
      <c r="KPA20"/>
      <c r="KPB20"/>
      <c r="KPC20"/>
      <c r="KPD20"/>
      <c r="KPE20"/>
      <c r="KPF20"/>
      <c r="KPG20"/>
      <c r="KPH20"/>
      <c r="KPI20"/>
      <c r="KPJ20"/>
      <c r="KPK20"/>
      <c r="KPL20"/>
      <c r="KPM20"/>
      <c r="KPN20"/>
      <c r="KPO20"/>
      <c r="KPP20"/>
      <c r="KPQ20"/>
      <c r="KPR20"/>
      <c r="KPS20"/>
      <c r="KPT20"/>
      <c r="KPU20"/>
      <c r="KPV20"/>
      <c r="KPW20"/>
      <c r="KPX20"/>
      <c r="KPY20"/>
      <c r="KPZ20"/>
      <c r="KQA20"/>
      <c r="KQB20"/>
      <c r="KQC20"/>
      <c r="KQD20"/>
      <c r="KQE20"/>
      <c r="KQF20"/>
      <c r="KQG20"/>
      <c r="KQH20"/>
      <c r="KQI20"/>
      <c r="KQJ20"/>
      <c r="KQK20"/>
      <c r="KQL20"/>
      <c r="KQM20"/>
      <c r="KQN20"/>
      <c r="KQO20"/>
      <c r="KQP20"/>
      <c r="KQQ20"/>
      <c r="KQR20"/>
      <c r="KQS20"/>
      <c r="KQT20"/>
      <c r="KQU20"/>
      <c r="KQV20"/>
      <c r="KQW20"/>
      <c r="KQX20"/>
      <c r="KQY20"/>
      <c r="KQZ20"/>
      <c r="KRA20"/>
      <c r="KRB20"/>
      <c r="KRC20"/>
      <c r="KRD20"/>
      <c r="KRE20"/>
      <c r="KRF20"/>
      <c r="KRG20"/>
      <c r="KRH20"/>
      <c r="KRI20"/>
      <c r="KRJ20"/>
      <c r="KRK20"/>
      <c r="KRL20"/>
      <c r="KRM20"/>
      <c r="KRN20"/>
      <c r="KRO20"/>
      <c r="KRP20"/>
      <c r="KRQ20"/>
      <c r="KRR20"/>
      <c r="KRS20"/>
      <c r="KRT20"/>
      <c r="KRU20"/>
      <c r="KRV20"/>
      <c r="KRW20"/>
      <c r="KRX20"/>
      <c r="KRY20"/>
      <c r="KRZ20"/>
      <c r="KSA20"/>
      <c r="KSB20"/>
      <c r="KSC20"/>
      <c r="KSD20"/>
      <c r="KSE20"/>
      <c r="KSF20"/>
      <c r="KSG20"/>
      <c r="KSH20"/>
      <c r="KSI20"/>
      <c r="KSJ20"/>
      <c r="KSK20"/>
      <c r="KSL20"/>
      <c r="KSM20"/>
      <c r="KSN20"/>
      <c r="KSO20"/>
      <c r="KSP20"/>
      <c r="KSQ20"/>
      <c r="KSR20"/>
      <c r="KSS20"/>
      <c r="KST20"/>
      <c r="KSU20"/>
      <c r="KSV20"/>
      <c r="KSW20"/>
      <c r="KSX20"/>
      <c r="KSY20"/>
      <c r="KSZ20"/>
      <c r="KTA20"/>
      <c r="KTB20"/>
      <c r="KTC20"/>
      <c r="KTD20"/>
      <c r="KTE20"/>
      <c r="KTF20"/>
      <c r="KTG20"/>
      <c r="KTH20"/>
      <c r="KTI20"/>
      <c r="KTJ20"/>
      <c r="KTK20"/>
      <c r="KTL20"/>
      <c r="KTM20"/>
      <c r="KTN20"/>
      <c r="KTO20"/>
      <c r="KTP20"/>
      <c r="KTQ20"/>
      <c r="KTR20"/>
      <c r="KTS20"/>
      <c r="KTT20"/>
      <c r="KTU20"/>
      <c r="KTV20"/>
      <c r="KTW20"/>
      <c r="KTX20"/>
      <c r="KTY20"/>
      <c r="KTZ20"/>
      <c r="KUA20"/>
      <c r="KUB20"/>
      <c r="KUC20"/>
      <c r="KUD20"/>
      <c r="KUE20"/>
      <c r="KUF20"/>
      <c r="KUG20"/>
      <c r="KUH20"/>
      <c r="KUI20"/>
      <c r="KUJ20"/>
      <c r="KUK20"/>
      <c r="KUL20"/>
      <c r="KUM20"/>
      <c r="KUN20"/>
      <c r="KUO20"/>
      <c r="KUP20"/>
      <c r="KUQ20"/>
      <c r="KUR20"/>
      <c r="KUS20"/>
      <c r="KUT20"/>
      <c r="KUU20"/>
      <c r="KUV20"/>
      <c r="KUW20"/>
      <c r="KUX20"/>
      <c r="KUY20"/>
      <c r="KUZ20"/>
      <c r="KVA20"/>
      <c r="KVB20"/>
      <c r="KVC20"/>
      <c r="KVD20"/>
      <c r="KVE20"/>
      <c r="KVF20"/>
      <c r="KVG20"/>
      <c r="KVH20"/>
      <c r="KVI20"/>
      <c r="KVJ20"/>
      <c r="KVK20"/>
      <c r="KVL20"/>
      <c r="KVM20"/>
      <c r="KVN20"/>
      <c r="KVO20"/>
      <c r="KVP20"/>
      <c r="KVQ20"/>
      <c r="KVR20"/>
      <c r="KVS20"/>
      <c r="KVT20"/>
      <c r="KVU20"/>
      <c r="KVV20"/>
      <c r="KVW20"/>
      <c r="KVX20"/>
      <c r="KVY20"/>
      <c r="KVZ20"/>
      <c r="KWA20"/>
      <c r="KWB20"/>
      <c r="KWC20"/>
      <c r="KWD20"/>
      <c r="KWE20"/>
      <c r="KWF20"/>
      <c r="KWG20"/>
      <c r="KWH20"/>
      <c r="KWI20"/>
      <c r="KWJ20"/>
      <c r="KWK20"/>
      <c r="KWL20"/>
      <c r="KWM20"/>
      <c r="KWN20"/>
      <c r="KWO20"/>
      <c r="KWP20"/>
      <c r="KWQ20"/>
      <c r="KWR20"/>
      <c r="KWS20"/>
      <c r="KWT20"/>
      <c r="KWU20"/>
      <c r="KWV20"/>
      <c r="KWW20"/>
      <c r="KWX20"/>
      <c r="KWY20"/>
      <c r="KWZ20"/>
      <c r="KXA20"/>
      <c r="KXB20"/>
      <c r="KXC20"/>
      <c r="KXD20"/>
      <c r="KXE20"/>
      <c r="KXF20"/>
      <c r="KXG20"/>
      <c r="KXH20"/>
      <c r="KXI20"/>
      <c r="KXJ20"/>
      <c r="KXK20"/>
      <c r="KXL20"/>
      <c r="KXM20"/>
      <c r="KXN20"/>
      <c r="KXO20"/>
      <c r="KXP20"/>
      <c r="KXQ20"/>
      <c r="KXR20"/>
      <c r="KXS20"/>
      <c r="KXT20"/>
      <c r="KXU20"/>
      <c r="KXV20"/>
      <c r="KXW20"/>
      <c r="KXX20"/>
      <c r="KXY20"/>
      <c r="KXZ20"/>
      <c r="KYA20"/>
      <c r="KYB20"/>
      <c r="KYC20"/>
      <c r="KYD20"/>
      <c r="KYE20"/>
      <c r="KYF20"/>
      <c r="KYG20"/>
      <c r="KYH20"/>
      <c r="KYI20"/>
      <c r="KYJ20"/>
      <c r="KYK20"/>
      <c r="KYL20"/>
      <c r="KYM20"/>
      <c r="KYN20"/>
      <c r="KYO20"/>
      <c r="KYP20"/>
      <c r="KYQ20"/>
      <c r="KYR20"/>
      <c r="KYS20"/>
      <c r="KYT20"/>
      <c r="KYU20"/>
      <c r="KYV20"/>
      <c r="KYW20"/>
      <c r="KYX20"/>
      <c r="KYY20"/>
      <c r="KYZ20"/>
      <c r="KZA20"/>
      <c r="KZB20"/>
      <c r="KZC20"/>
      <c r="KZD20"/>
      <c r="KZE20"/>
      <c r="KZF20"/>
      <c r="KZG20"/>
      <c r="KZH20"/>
      <c r="KZI20"/>
      <c r="KZJ20"/>
      <c r="KZK20"/>
      <c r="KZL20"/>
      <c r="KZM20"/>
      <c r="KZN20"/>
      <c r="KZO20"/>
      <c r="KZP20"/>
      <c r="KZQ20"/>
      <c r="KZR20"/>
      <c r="KZS20"/>
      <c r="KZT20"/>
      <c r="KZU20"/>
      <c r="KZV20"/>
      <c r="KZW20"/>
      <c r="KZX20"/>
      <c r="KZY20"/>
      <c r="KZZ20"/>
      <c r="LAA20"/>
      <c r="LAB20"/>
      <c r="LAC20"/>
      <c r="LAD20"/>
      <c r="LAE20"/>
      <c r="LAF20"/>
      <c r="LAG20"/>
      <c r="LAH20"/>
      <c r="LAI20"/>
      <c r="LAJ20"/>
      <c r="LAK20"/>
      <c r="LAL20"/>
      <c r="LAM20"/>
      <c r="LAN20"/>
      <c r="LAO20"/>
      <c r="LAP20"/>
      <c r="LAQ20"/>
      <c r="LAR20"/>
      <c r="LAS20"/>
      <c r="LAT20"/>
      <c r="LAU20"/>
      <c r="LAV20"/>
      <c r="LAW20"/>
      <c r="LAX20"/>
      <c r="LAY20"/>
      <c r="LAZ20"/>
      <c r="LBA20"/>
      <c r="LBB20"/>
      <c r="LBC20"/>
      <c r="LBD20"/>
      <c r="LBE20"/>
      <c r="LBF20"/>
      <c r="LBG20"/>
      <c r="LBH20"/>
      <c r="LBI20"/>
      <c r="LBJ20"/>
      <c r="LBK20"/>
      <c r="LBL20"/>
      <c r="LBM20"/>
      <c r="LBN20"/>
      <c r="LBO20"/>
      <c r="LBP20"/>
      <c r="LBQ20"/>
      <c r="LBR20"/>
      <c r="LBS20"/>
      <c r="LBT20"/>
      <c r="LBU20"/>
      <c r="LBV20"/>
      <c r="LBW20"/>
      <c r="LBX20"/>
      <c r="LBY20"/>
      <c r="LBZ20"/>
      <c r="LCA20"/>
      <c r="LCB20"/>
      <c r="LCC20"/>
      <c r="LCD20"/>
      <c r="LCE20"/>
      <c r="LCF20"/>
      <c r="LCG20"/>
      <c r="LCH20"/>
      <c r="LCI20"/>
      <c r="LCJ20"/>
      <c r="LCK20"/>
      <c r="LCL20"/>
      <c r="LCM20"/>
      <c r="LCN20"/>
      <c r="LCO20"/>
      <c r="LCP20"/>
      <c r="LCQ20"/>
      <c r="LCR20"/>
      <c r="LCS20"/>
      <c r="LCT20"/>
      <c r="LCU20"/>
      <c r="LCV20"/>
      <c r="LCW20"/>
      <c r="LCX20"/>
      <c r="LCY20"/>
      <c r="LCZ20"/>
      <c r="LDA20"/>
      <c r="LDB20"/>
      <c r="LDC20"/>
      <c r="LDD20"/>
      <c r="LDE20"/>
      <c r="LDF20"/>
      <c r="LDG20"/>
      <c r="LDH20"/>
      <c r="LDI20"/>
      <c r="LDJ20"/>
      <c r="LDK20"/>
      <c r="LDL20"/>
      <c r="LDM20"/>
      <c r="LDN20"/>
      <c r="LDO20"/>
      <c r="LDP20"/>
      <c r="LDQ20"/>
      <c r="LDR20"/>
      <c r="LDS20"/>
      <c r="LDT20"/>
      <c r="LDU20"/>
      <c r="LDV20"/>
      <c r="LDW20"/>
      <c r="LDX20"/>
      <c r="LDY20"/>
      <c r="LDZ20"/>
      <c r="LEA20"/>
      <c r="LEB20"/>
      <c r="LEC20"/>
      <c r="LED20"/>
      <c r="LEE20"/>
      <c r="LEF20"/>
      <c r="LEG20"/>
      <c r="LEH20"/>
      <c r="LEI20"/>
      <c r="LEJ20"/>
      <c r="LEK20"/>
      <c r="LEL20"/>
      <c r="LEM20"/>
      <c r="LEN20"/>
      <c r="LEO20"/>
      <c r="LEP20"/>
      <c r="LEQ20"/>
      <c r="LER20"/>
      <c r="LES20"/>
      <c r="LET20"/>
      <c r="LEU20"/>
      <c r="LEV20"/>
      <c r="LEW20"/>
      <c r="LEX20"/>
      <c r="LEY20"/>
      <c r="LEZ20"/>
      <c r="LFA20"/>
      <c r="LFB20"/>
      <c r="LFC20"/>
      <c r="LFD20"/>
      <c r="LFE20"/>
      <c r="LFF20"/>
      <c r="LFG20"/>
      <c r="LFH20"/>
      <c r="LFI20"/>
      <c r="LFJ20"/>
      <c r="LFK20"/>
      <c r="LFL20"/>
      <c r="LFM20"/>
      <c r="LFN20"/>
      <c r="LFO20"/>
      <c r="LFP20"/>
      <c r="LFQ20"/>
      <c r="LFR20"/>
      <c r="LFS20"/>
      <c r="LFT20"/>
      <c r="LFU20"/>
      <c r="LFV20"/>
      <c r="LFW20"/>
      <c r="LFX20"/>
      <c r="LFY20"/>
      <c r="LFZ20"/>
      <c r="LGA20"/>
      <c r="LGB20"/>
      <c r="LGC20"/>
      <c r="LGD20"/>
      <c r="LGE20"/>
      <c r="LGF20"/>
      <c r="LGG20"/>
      <c r="LGH20"/>
      <c r="LGI20"/>
      <c r="LGJ20"/>
      <c r="LGK20"/>
      <c r="LGL20"/>
      <c r="LGM20"/>
      <c r="LGN20"/>
      <c r="LGO20"/>
      <c r="LGP20"/>
      <c r="LGQ20"/>
      <c r="LGR20"/>
      <c r="LGS20"/>
      <c r="LGT20"/>
      <c r="LGU20"/>
      <c r="LGV20"/>
      <c r="LGW20"/>
      <c r="LGX20"/>
      <c r="LGY20"/>
      <c r="LGZ20"/>
      <c r="LHA20"/>
      <c r="LHB20"/>
      <c r="LHC20"/>
      <c r="LHD20"/>
      <c r="LHE20"/>
      <c r="LHF20"/>
      <c r="LHG20"/>
      <c r="LHH20"/>
      <c r="LHI20"/>
      <c r="LHJ20"/>
      <c r="LHK20"/>
      <c r="LHL20"/>
      <c r="LHM20"/>
      <c r="LHN20"/>
      <c r="LHO20"/>
      <c r="LHP20"/>
      <c r="LHQ20"/>
      <c r="LHR20"/>
      <c r="LHS20"/>
      <c r="LHT20"/>
      <c r="LHU20"/>
      <c r="LHV20"/>
      <c r="LHW20"/>
      <c r="LHX20"/>
      <c r="LHY20"/>
      <c r="LHZ20"/>
      <c r="LIA20"/>
      <c r="LIB20"/>
      <c r="LIC20"/>
      <c r="LID20"/>
      <c r="LIE20"/>
      <c r="LIF20"/>
      <c r="LIG20"/>
      <c r="LIH20"/>
      <c r="LII20"/>
      <c r="LIJ20"/>
      <c r="LIK20"/>
      <c r="LIL20"/>
      <c r="LIM20"/>
      <c r="LIN20"/>
      <c r="LIO20"/>
      <c r="LIP20"/>
      <c r="LIQ20"/>
      <c r="LIR20"/>
      <c r="LIS20"/>
      <c r="LIT20"/>
      <c r="LIU20"/>
      <c r="LIV20"/>
      <c r="LIW20"/>
      <c r="LIX20"/>
      <c r="LIY20"/>
      <c r="LIZ20"/>
      <c r="LJA20"/>
      <c r="LJB20"/>
      <c r="LJC20"/>
      <c r="LJD20"/>
      <c r="LJE20"/>
      <c r="LJF20"/>
      <c r="LJG20"/>
      <c r="LJH20"/>
      <c r="LJI20"/>
      <c r="LJJ20"/>
      <c r="LJK20"/>
      <c r="LJL20"/>
      <c r="LJM20"/>
      <c r="LJN20"/>
      <c r="LJO20"/>
      <c r="LJP20"/>
      <c r="LJQ20"/>
      <c r="LJR20"/>
      <c r="LJS20"/>
      <c r="LJT20"/>
      <c r="LJU20"/>
      <c r="LJV20"/>
      <c r="LJW20"/>
      <c r="LJX20"/>
      <c r="LJY20"/>
      <c r="LJZ20"/>
      <c r="LKA20"/>
      <c r="LKB20"/>
      <c r="LKC20"/>
      <c r="LKD20"/>
      <c r="LKE20"/>
      <c r="LKF20"/>
      <c r="LKG20"/>
      <c r="LKH20"/>
      <c r="LKI20"/>
      <c r="LKJ20"/>
      <c r="LKK20"/>
      <c r="LKL20"/>
      <c r="LKM20"/>
      <c r="LKN20"/>
      <c r="LKO20"/>
      <c r="LKP20"/>
      <c r="LKQ20"/>
      <c r="LKR20"/>
      <c r="LKS20"/>
      <c r="LKT20"/>
      <c r="LKU20"/>
      <c r="LKV20"/>
      <c r="LKW20"/>
      <c r="LKX20"/>
      <c r="LKY20"/>
      <c r="LKZ20"/>
      <c r="LLA20"/>
      <c r="LLB20"/>
      <c r="LLC20"/>
      <c r="LLD20"/>
      <c r="LLE20"/>
      <c r="LLF20"/>
      <c r="LLG20"/>
      <c r="LLH20"/>
      <c r="LLI20"/>
      <c r="LLJ20"/>
      <c r="LLK20"/>
      <c r="LLL20"/>
      <c r="LLM20"/>
      <c r="LLN20"/>
      <c r="LLO20"/>
      <c r="LLP20"/>
      <c r="LLQ20"/>
      <c r="LLR20"/>
      <c r="LLS20"/>
      <c r="LLT20"/>
      <c r="LLU20"/>
      <c r="LLV20"/>
      <c r="LLW20"/>
      <c r="LLX20"/>
      <c r="LLY20"/>
      <c r="LLZ20"/>
      <c r="LMA20"/>
      <c r="LMB20"/>
      <c r="LMC20"/>
      <c r="LMD20"/>
      <c r="LME20"/>
      <c r="LMF20"/>
      <c r="LMG20"/>
      <c r="LMH20"/>
      <c r="LMI20"/>
      <c r="LMJ20"/>
      <c r="LMK20"/>
      <c r="LML20"/>
      <c r="LMM20"/>
      <c r="LMN20"/>
      <c r="LMO20"/>
      <c r="LMP20"/>
      <c r="LMQ20"/>
      <c r="LMR20"/>
      <c r="LMS20"/>
      <c r="LMT20"/>
      <c r="LMU20"/>
      <c r="LMV20"/>
      <c r="LMW20"/>
      <c r="LMX20"/>
      <c r="LMY20"/>
      <c r="LMZ20"/>
      <c r="LNA20"/>
      <c r="LNB20"/>
      <c r="LNC20"/>
      <c r="LND20"/>
      <c r="LNE20"/>
      <c r="LNF20"/>
      <c r="LNG20"/>
      <c r="LNH20"/>
      <c r="LNI20"/>
      <c r="LNJ20"/>
      <c r="LNK20"/>
      <c r="LNL20"/>
      <c r="LNM20"/>
      <c r="LNN20"/>
      <c r="LNO20"/>
      <c r="LNP20"/>
      <c r="LNQ20"/>
      <c r="LNR20"/>
      <c r="LNS20"/>
      <c r="LNT20"/>
      <c r="LNU20"/>
      <c r="LNV20"/>
      <c r="LNW20"/>
      <c r="LNX20"/>
      <c r="LNY20"/>
      <c r="LNZ20"/>
      <c r="LOA20"/>
      <c r="LOB20"/>
      <c r="LOC20"/>
      <c r="LOD20"/>
      <c r="LOE20"/>
      <c r="LOF20"/>
      <c r="LOG20"/>
      <c r="LOH20"/>
      <c r="LOI20"/>
      <c r="LOJ20"/>
      <c r="LOK20"/>
      <c r="LOL20"/>
      <c r="LOM20"/>
      <c r="LON20"/>
      <c r="LOO20"/>
      <c r="LOP20"/>
      <c r="LOQ20"/>
      <c r="LOR20"/>
      <c r="LOS20"/>
      <c r="LOT20"/>
      <c r="LOU20"/>
      <c r="LOV20"/>
      <c r="LOW20"/>
      <c r="LOX20"/>
      <c r="LOY20"/>
      <c r="LOZ20"/>
      <c r="LPA20"/>
      <c r="LPB20"/>
      <c r="LPC20"/>
      <c r="LPD20"/>
      <c r="LPE20"/>
      <c r="LPF20"/>
      <c r="LPG20"/>
      <c r="LPH20"/>
      <c r="LPI20"/>
      <c r="LPJ20"/>
      <c r="LPK20"/>
      <c r="LPL20"/>
      <c r="LPM20"/>
      <c r="LPN20"/>
      <c r="LPO20"/>
      <c r="LPP20"/>
      <c r="LPQ20"/>
      <c r="LPR20"/>
      <c r="LPS20"/>
      <c r="LPT20"/>
      <c r="LPU20"/>
      <c r="LPV20"/>
      <c r="LPW20"/>
      <c r="LPX20"/>
      <c r="LPY20"/>
      <c r="LPZ20"/>
      <c r="LQA20"/>
      <c r="LQB20"/>
      <c r="LQC20"/>
      <c r="LQD20"/>
      <c r="LQE20"/>
      <c r="LQF20"/>
      <c r="LQG20"/>
      <c r="LQH20"/>
      <c r="LQI20"/>
      <c r="LQJ20"/>
      <c r="LQK20"/>
      <c r="LQL20"/>
      <c r="LQM20"/>
      <c r="LQN20"/>
      <c r="LQO20"/>
      <c r="LQP20"/>
      <c r="LQQ20"/>
      <c r="LQR20"/>
      <c r="LQS20"/>
      <c r="LQT20"/>
      <c r="LQU20"/>
      <c r="LQV20"/>
      <c r="LQW20"/>
      <c r="LQX20"/>
      <c r="LQY20"/>
      <c r="LQZ20"/>
      <c r="LRA20"/>
      <c r="LRB20"/>
      <c r="LRC20"/>
      <c r="LRD20"/>
      <c r="LRE20"/>
      <c r="LRF20"/>
      <c r="LRG20"/>
      <c r="LRH20"/>
      <c r="LRI20"/>
      <c r="LRJ20"/>
      <c r="LRK20"/>
      <c r="LRL20"/>
      <c r="LRM20"/>
      <c r="LRN20"/>
      <c r="LRO20"/>
      <c r="LRP20"/>
      <c r="LRQ20"/>
      <c r="LRR20"/>
      <c r="LRS20"/>
      <c r="LRT20"/>
      <c r="LRU20"/>
      <c r="LRV20"/>
      <c r="LRW20"/>
      <c r="LRX20"/>
      <c r="LRY20"/>
      <c r="LRZ20"/>
      <c r="LSA20"/>
      <c r="LSB20"/>
      <c r="LSC20"/>
      <c r="LSD20"/>
      <c r="LSE20"/>
      <c r="LSF20"/>
      <c r="LSG20"/>
      <c r="LSH20"/>
      <c r="LSI20"/>
      <c r="LSJ20"/>
      <c r="LSK20"/>
      <c r="LSL20"/>
      <c r="LSM20"/>
      <c r="LSN20"/>
      <c r="LSO20"/>
      <c r="LSP20"/>
      <c r="LSQ20"/>
      <c r="LSR20"/>
      <c r="LSS20"/>
      <c r="LST20"/>
      <c r="LSU20"/>
      <c r="LSV20"/>
      <c r="LSW20"/>
      <c r="LSX20"/>
      <c r="LSY20"/>
      <c r="LSZ20"/>
      <c r="LTA20"/>
      <c r="LTB20"/>
      <c r="LTC20"/>
      <c r="LTD20"/>
      <c r="LTE20"/>
      <c r="LTF20"/>
      <c r="LTG20"/>
      <c r="LTH20"/>
      <c r="LTI20"/>
      <c r="LTJ20"/>
      <c r="LTK20"/>
      <c r="LTL20"/>
      <c r="LTM20"/>
      <c r="LTN20"/>
      <c r="LTO20"/>
      <c r="LTP20"/>
      <c r="LTQ20"/>
      <c r="LTR20"/>
      <c r="LTS20"/>
      <c r="LTT20"/>
      <c r="LTU20"/>
      <c r="LTV20"/>
      <c r="LTW20"/>
      <c r="LTX20"/>
      <c r="LTY20"/>
      <c r="LTZ20"/>
      <c r="LUA20"/>
      <c r="LUB20"/>
      <c r="LUC20"/>
      <c r="LUD20"/>
      <c r="LUE20"/>
      <c r="LUF20"/>
      <c r="LUG20"/>
      <c r="LUH20"/>
      <c r="LUI20"/>
      <c r="LUJ20"/>
      <c r="LUK20"/>
      <c r="LUL20"/>
      <c r="LUM20"/>
      <c r="LUN20"/>
      <c r="LUO20"/>
      <c r="LUP20"/>
      <c r="LUQ20"/>
      <c r="LUR20"/>
      <c r="LUS20"/>
      <c r="LUT20"/>
      <c r="LUU20"/>
      <c r="LUV20"/>
      <c r="LUW20"/>
      <c r="LUX20"/>
      <c r="LUY20"/>
      <c r="LUZ20"/>
      <c r="LVA20"/>
      <c r="LVB20"/>
      <c r="LVC20"/>
      <c r="LVD20"/>
      <c r="LVE20"/>
      <c r="LVF20"/>
      <c r="LVG20"/>
      <c r="LVH20"/>
      <c r="LVI20"/>
      <c r="LVJ20"/>
      <c r="LVK20"/>
      <c r="LVL20"/>
      <c r="LVM20"/>
      <c r="LVN20"/>
      <c r="LVO20"/>
      <c r="LVP20"/>
      <c r="LVQ20"/>
      <c r="LVR20"/>
      <c r="LVS20"/>
      <c r="LVT20"/>
      <c r="LVU20"/>
      <c r="LVV20"/>
      <c r="LVW20"/>
      <c r="LVX20"/>
      <c r="LVY20"/>
      <c r="LVZ20"/>
      <c r="LWA20"/>
      <c r="LWB20"/>
      <c r="LWC20"/>
      <c r="LWD20"/>
      <c r="LWE20"/>
      <c r="LWF20"/>
      <c r="LWG20"/>
      <c r="LWH20"/>
      <c r="LWI20"/>
      <c r="LWJ20"/>
      <c r="LWK20"/>
      <c r="LWL20"/>
      <c r="LWM20"/>
      <c r="LWN20"/>
      <c r="LWO20"/>
      <c r="LWP20"/>
      <c r="LWQ20"/>
      <c r="LWR20"/>
      <c r="LWS20"/>
      <c r="LWT20"/>
      <c r="LWU20"/>
      <c r="LWV20"/>
      <c r="LWW20"/>
      <c r="LWX20"/>
      <c r="LWY20"/>
      <c r="LWZ20"/>
      <c r="LXA20"/>
      <c r="LXB20"/>
      <c r="LXC20"/>
      <c r="LXD20"/>
      <c r="LXE20"/>
      <c r="LXF20"/>
      <c r="LXG20"/>
      <c r="LXH20"/>
      <c r="LXI20"/>
      <c r="LXJ20"/>
      <c r="LXK20"/>
      <c r="LXL20"/>
      <c r="LXM20"/>
      <c r="LXN20"/>
      <c r="LXO20"/>
      <c r="LXP20"/>
      <c r="LXQ20"/>
      <c r="LXR20"/>
      <c r="LXS20"/>
      <c r="LXT20"/>
      <c r="LXU20"/>
      <c r="LXV20"/>
      <c r="LXW20"/>
      <c r="LXX20"/>
      <c r="LXY20"/>
      <c r="LXZ20"/>
      <c r="LYA20"/>
      <c r="LYB20"/>
      <c r="LYC20"/>
      <c r="LYD20"/>
      <c r="LYE20"/>
      <c r="LYF20"/>
      <c r="LYG20"/>
      <c r="LYH20"/>
      <c r="LYI20"/>
      <c r="LYJ20"/>
      <c r="LYK20"/>
      <c r="LYL20"/>
      <c r="LYM20"/>
      <c r="LYN20"/>
      <c r="LYO20"/>
      <c r="LYP20"/>
      <c r="LYQ20"/>
      <c r="LYR20"/>
      <c r="LYS20"/>
      <c r="LYT20"/>
      <c r="LYU20"/>
      <c r="LYV20"/>
      <c r="LYW20"/>
      <c r="LYX20"/>
      <c r="LYY20"/>
      <c r="LYZ20"/>
      <c r="LZA20"/>
      <c r="LZB20"/>
      <c r="LZC20"/>
      <c r="LZD20"/>
      <c r="LZE20"/>
      <c r="LZF20"/>
      <c r="LZG20"/>
      <c r="LZH20"/>
      <c r="LZI20"/>
      <c r="LZJ20"/>
      <c r="LZK20"/>
      <c r="LZL20"/>
      <c r="LZM20"/>
      <c r="LZN20"/>
      <c r="LZO20"/>
      <c r="LZP20"/>
      <c r="LZQ20"/>
      <c r="LZR20"/>
      <c r="LZS20"/>
      <c r="LZT20"/>
      <c r="LZU20"/>
      <c r="LZV20"/>
      <c r="LZW20"/>
      <c r="LZX20"/>
      <c r="LZY20"/>
      <c r="LZZ20"/>
      <c r="MAA20"/>
      <c r="MAB20"/>
      <c r="MAC20"/>
      <c r="MAD20"/>
      <c r="MAE20"/>
      <c r="MAF20"/>
      <c r="MAG20"/>
      <c r="MAH20"/>
      <c r="MAI20"/>
      <c r="MAJ20"/>
      <c r="MAK20"/>
      <c r="MAL20"/>
      <c r="MAM20"/>
      <c r="MAN20"/>
      <c r="MAO20"/>
      <c r="MAP20"/>
      <c r="MAQ20"/>
      <c r="MAR20"/>
      <c r="MAS20"/>
      <c r="MAT20"/>
      <c r="MAU20"/>
      <c r="MAV20"/>
      <c r="MAW20"/>
      <c r="MAX20"/>
      <c r="MAY20"/>
      <c r="MAZ20"/>
      <c r="MBA20"/>
      <c r="MBB20"/>
      <c r="MBC20"/>
      <c r="MBD20"/>
      <c r="MBE20"/>
      <c r="MBF20"/>
      <c r="MBG20"/>
      <c r="MBH20"/>
      <c r="MBI20"/>
      <c r="MBJ20"/>
      <c r="MBK20"/>
      <c r="MBL20"/>
      <c r="MBM20"/>
      <c r="MBN20"/>
      <c r="MBO20"/>
      <c r="MBP20"/>
      <c r="MBQ20"/>
      <c r="MBR20"/>
      <c r="MBS20"/>
      <c r="MBT20"/>
      <c r="MBU20"/>
      <c r="MBV20"/>
      <c r="MBW20"/>
      <c r="MBX20"/>
      <c r="MBY20"/>
      <c r="MBZ20"/>
      <c r="MCA20"/>
      <c r="MCB20"/>
      <c r="MCC20"/>
      <c r="MCD20"/>
      <c r="MCE20"/>
      <c r="MCF20"/>
      <c r="MCG20"/>
      <c r="MCH20"/>
      <c r="MCI20"/>
      <c r="MCJ20"/>
      <c r="MCK20"/>
      <c r="MCL20"/>
      <c r="MCM20"/>
      <c r="MCN20"/>
      <c r="MCO20"/>
      <c r="MCP20"/>
      <c r="MCQ20"/>
      <c r="MCR20"/>
      <c r="MCS20"/>
      <c r="MCT20"/>
      <c r="MCU20"/>
      <c r="MCV20"/>
      <c r="MCW20"/>
      <c r="MCX20"/>
      <c r="MCY20"/>
      <c r="MCZ20"/>
      <c r="MDA20"/>
      <c r="MDB20"/>
      <c r="MDC20"/>
      <c r="MDD20"/>
      <c r="MDE20"/>
      <c r="MDF20"/>
      <c r="MDG20"/>
      <c r="MDH20"/>
      <c r="MDI20"/>
      <c r="MDJ20"/>
      <c r="MDK20"/>
      <c r="MDL20"/>
      <c r="MDM20"/>
      <c r="MDN20"/>
      <c r="MDO20"/>
      <c r="MDP20"/>
      <c r="MDQ20"/>
      <c r="MDR20"/>
      <c r="MDS20"/>
      <c r="MDT20"/>
      <c r="MDU20"/>
      <c r="MDV20"/>
      <c r="MDW20"/>
      <c r="MDX20"/>
      <c r="MDY20"/>
      <c r="MDZ20"/>
      <c r="MEA20"/>
      <c r="MEB20"/>
      <c r="MEC20"/>
      <c r="MED20"/>
      <c r="MEE20"/>
      <c r="MEF20"/>
      <c r="MEG20"/>
      <c r="MEH20"/>
      <c r="MEI20"/>
      <c r="MEJ20"/>
      <c r="MEK20"/>
      <c r="MEL20"/>
      <c r="MEM20"/>
      <c r="MEN20"/>
      <c r="MEO20"/>
      <c r="MEP20"/>
      <c r="MEQ20"/>
      <c r="MER20"/>
      <c r="MES20"/>
      <c r="MET20"/>
      <c r="MEU20"/>
      <c r="MEV20"/>
      <c r="MEW20"/>
      <c r="MEX20"/>
      <c r="MEY20"/>
      <c r="MEZ20"/>
      <c r="MFA20"/>
      <c r="MFB20"/>
      <c r="MFC20"/>
      <c r="MFD20"/>
      <c r="MFE20"/>
      <c r="MFF20"/>
      <c r="MFG20"/>
      <c r="MFH20"/>
      <c r="MFI20"/>
      <c r="MFJ20"/>
      <c r="MFK20"/>
      <c r="MFL20"/>
      <c r="MFM20"/>
      <c r="MFN20"/>
      <c r="MFO20"/>
      <c r="MFP20"/>
      <c r="MFQ20"/>
      <c r="MFR20"/>
      <c r="MFS20"/>
      <c r="MFT20"/>
      <c r="MFU20"/>
      <c r="MFV20"/>
      <c r="MFW20"/>
      <c r="MFX20"/>
      <c r="MFY20"/>
      <c r="MFZ20"/>
      <c r="MGA20"/>
      <c r="MGB20"/>
      <c r="MGC20"/>
      <c r="MGD20"/>
      <c r="MGE20"/>
      <c r="MGF20"/>
      <c r="MGG20"/>
      <c r="MGH20"/>
      <c r="MGI20"/>
      <c r="MGJ20"/>
      <c r="MGK20"/>
      <c r="MGL20"/>
      <c r="MGM20"/>
      <c r="MGN20"/>
      <c r="MGO20"/>
      <c r="MGP20"/>
      <c r="MGQ20"/>
      <c r="MGR20"/>
      <c r="MGS20"/>
      <c r="MGT20"/>
      <c r="MGU20"/>
      <c r="MGV20"/>
      <c r="MGW20"/>
      <c r="MGX20"/>
      <c r="MGY20"/>
      <c r="MGZ20"/>
      <c r="MHA20"/>
      <c r="MHB20"/>
      <c r="MHC20"/>
      <c r="MHD20"/>
      <c r="MHE20"/>
      <c r="MHF20"/>
      <c r="MHG20"/>
      <c r="MHH20"/>
      <c r="MHI20"/>
      <c r="MHJ20"/>
      <c r="MHK20"/>
      <c r="MHL20"/>
      <c r="MHM20"/>
      <c r="MHN20"/>
      <c r="MHO20"/>
      <c r="MHP20"/>
      <c r="MHQ20"/>
      <c r="MHR20"/>
      <c r="MHS20"/>
      <c r="MHT20"/>
      <c r="MHU20"/>
      <c r="MHV20"/>
      <c r="MHW20"/>
      <c r="MHX20"/>
      <c r="MHY20"/>
      <c r="MHZ20"/>
      <c r="MIA20"/>
      <c r="MIB20"/>
      <c r="MIC20"/>
      <c r="MID20"/>
      <c r="MIE20"/>
      <c r="MIF20"/>
      <c r="MIG20"/>
      <c r="MIH20"/>
      <c r="MII20"/>
      <c r="MIJ20"/>
      <c r="MIK20"/>
      <c r="MIL20"/>
      <c r="MIM20"/>
      <c r="MIN20"/>
      <c r="MIO20"/>
      <c r="MIP20"/>
      <c r="MIQ20"/>
      <c r="MIR20"/>
      <c r="MIS20"/>
      <c r="MIT20"/>
      <c r="MIU20"/>
      <c r="MIV20"/>
      <c r="MIW20"/>
      <c r="MIX20"/>
      <c r="MIY20"/>
      <c r="MIZ20"/>
      <c r="MJA20"/>
      <c r="MJB20"/>
      <c r="MJC20"/>
      <c r="MJD20"/>
      <c r="MJE20"/>
      <c r="MJF20"/>
      <c r="MJG20"/>
      <c r="MJH20"/>
      <c r="MJI20"/>
      <c r="MJJ20"/>
      <c r="MJK20"/>
      <c r="MJL20"/>
      <c r="MJM20"/>
      <c r="MJN20"/>
      <c r="MJO20"/>
      <c r="MJP20"/>
      <c r="MJQ20"/>
      <c r="MJR20"/>
      <c r="MJS20"/>
      <c r="MJT20"/>
      <c r="MJU20"/>
      <c r="MJV20"/>
      <c r="MJW20"/>
      <c r="MJX20"/>
      <c r="MJY20"/>
      <c r="MJZ20"/>
      <c r="MKA20"/>
      <c r="MKB20"/>
      <c r="MKC20"/>
      <c r="MKD20"/>
      <c r="MKE20"/>
      <c r="MKF20"/>
      <c r="MKG20"/>
      <c r="MKH20"/>
      <c r="MKI20"/>
      <c r="MKJ20"/>
      <c r="MKK20"/>
      <c r="MKL20"/>
      <c r="MKM20"/>
      <c r="MKN20"/>
      <c r="MKO20"/>
      <c r="MKP20"/>
      <c r="MKQ20"/>
      <c r="MKR20"/>
      <c r="MKS20"/>
      <c r="MKT20"/>
      <c r="MKU20"/>
      <c r="MKV20"/>
      <c r="MKW20"/>
      <c r="MKX20"/>
      <c r="MKY20"/>
      <c r="MKZ20"/>
      <c r="MLA20"/>
      <c r="MLB20"/>
      <c r="MLC20"/>
      <c r="MLD20"/>
      <c r="MLE20"/>
      <c r="MLF20"/>
      <c r="MLG20"/>
      <c r="MLH20"/>
      <c r="MLI20"/>
      <c r="MLJ20"/>
      <c r="MLK20"/>
      <c r="MLL20"/>
      <c r="MLM20"/>
      <c r="MLN20"/>
      <c r="MLO20"/>
      <c r="MLP20"/>
      <c r="MLQ20"/>
      <c r="MLR20"/>
      <c r="MLS20"/>
      <c r="MLT20"/>
      <c r="MLU20"/>
      <c r="MLV20"/>
      <c r="MLW20"/>
      <c r="MLX20"/>
      <c r="MLY20"/>
      <c r="MLZ20"/>
      <c r="MMA20"/>
      <c r="MMB20"/>
      <c r="MMC20"/>
      <c r="MMD20"/>
      <c r="MME20"/>
      <c r="MMF20"/>
      <c r="MMG20"/>
      <c r="MMH20"/>
      <c r="MMI20"/>
      <c r="MMJ20"/>
      <c r="MMK20"/>
      <c r="MML20"/>
      <c r="MMM20"/>
      <c r="MMN20"/>
      <c r="MMO20"/>
      <c r="MMP20"/>
      <c r="MMQ20"/>
      <c r="MMR20"/>
      <c r="MMS20"/>
      <c r="MMT20"/>
      <c r="MMU20"/>
      <c r="MMV20"/>
      <c r="MMW20"/>
      <c r="MMX20"/>
      <c r="MMY20"/>
      <c r="MMZ20"/>
      <c r="MNA20"/>
      <c r="MNB20"/>
      <c r="MNC20"/>
      <c r="MND20"/>
      <c r="MNE20"/>
      <c r="MNF20"/>
      <c r="MNG20"/>
      <c r="MNH20"/>
      <c r="MNI20"/>
      <c r="MNJ20"/>
      <c r="MNK20"/>
      <c r="MNL20"/>
      <c r="MNM20"/>
      <c r="MNN20"/>
      <c r="MNO20"/>
      <c r="MNP20"/>
      <c r="MNQ20"/>
      <c r="MNR20"/>
      <c r="MNS20"/>
      <c r="MNT20"/>
      <c r="MNU20"/>
      <c r="MNV20"/>
      <c r="MNW20"/>
      <c r="MNX20"/>
      <c r="MNY20"/>
      <c r="MNZ20"/>
      <c r="MOA20"/>
      <c r="MOB20"/>
      <c r="MOC20"/>
      <c r="MOD20"/>
      <c r="MOE20"/>
      <c r="MOF20"/>
      <c r="MOG20"/>
      <c r="MOH20"/>
      <c r="MOI20"/>
      <c r="MOJ20"/>
      <c r="MOK20"/>
      <c r="MOL20"/>
      <c r="MOM20"/>
      <c r="MON20"/>
      <c r="MOO20"/>
      <c r="MOP20"/>
      <c r="MOQ20"/>
      <c r="MOR20"/>
      <c r="MOS20"/>
      <c r="MOT20"/>
      <c r="MOU20"/>
      <c r="MOV20"/>
      <c r="MOW20"/>
      <c r="MOX20"/>
      <c r="MOY20"/>
      <c r="MOZ20"/>
      <c r="MPA20"/>
      <c r="MPB20"/>
      <c r="MPC20"/>
      <c r="MPD20"/>
      <c r="MPE20"/>
      <c r="MPF20"/>
      <c r="MPG20"/>
      <c r="MPH20"/>
      <c r="MPI20"/>
      <c r="MPJ20"/>
      <c r="MPK20"/>
      <c r="MPL20"/>
      <c r="MPM20"/>
      <c r="MPN20"/>
      <c r="MPO20"/>
      <c r="MPP20"/>
      <c r="MPQ20"/>
      <c r="MPR20"/>
      <c r="MPS20"/>
      <c r="MPT20"/>
      <c r="MPU20"/>
      <c r="MPV20"/>
      <c r="MPW20"/>
      <c r="MPX20"/>
      <c r="MPY20"/>
      <c r="MPZ20"/>
      <c r="MQA20"/>
      <c r="MQB20"/>
      <c r="MQC20"/>
      <c r="MQD20"/>
      <c r="MQE20"/>
      <c r="MQF20"/>
      <c r="MQG20"/>
      <c r="MQH20"/>
      <c r="MQI20"/>
      <c r="MQJ20"/>
      <c r="MQK20"/>
      <c r="MQL20"/>
      <c r="MQM20"/>
      <c r="MQN20"/>
      <c r="MQO20"/>
      <c r="MQP20"/>
      <c r="MQQ20"/>
      <c r="MQR20"/>
      <c r="MQS20"/>
      <c r="MQT20"/>
      <c r="MQU20"/>
      <c r="MQV20"/>
      <c r="MQW20"/>
      <c r="MQX20"/>
      <c r="MQY20"/>
      <c r="MQZ20"/>
      <c r="MRA20"/>
      <c r="MRB20"/>
      <c r="MRC20"/>
      <c r="MRD20"/>
      <c r="MRE20"/>
      <c r="MRF20"/>
      <c r="MRG20"/>
      <c r="MRH20"/>
      <c r="MRI20"/>
      <c r="MRJ20"/>
      <c r="MRK20"/>
      <c r="MRL20"/>
      <c r="MRM20"/>
      <c r="MRN20"/>
      <c r="MRO20"/>
      <c r="MRP20"/>
      <c r="MRQ20"/>
      <c r="MRR20"/>
      <c r="MRS20"/>
      <c r="MRT20"/>
      <c r="MRU20"/>
      <c r="MRV20"/>
      <c r="MRW20"/>
      <c r="MRX20"/>
      <c r="MRY20"/>
      <c r="MRZ20"/>
      <c r="MSA20"/>
      <c r="MSB20"/>
      <c r="MSC20"/>
      <c r="MSD20"/>
      <c r="MSE20"/>
      <c r="MSF20"/>
      <c r="MSG20"/>
      <c r="MSH20"/>
      <c r="MSI20"/>
      <c r="MSJ20"/>
      <c r="MSK20"/>
      <c r="MSL20"/>
      <c r="MSM20"/>
      <c r="MSN20"/>
      <c r="MSO20"/>
      <c r="MSP20"/>
      <c r="MSQ20"/>
      <c r="MSR20"/>
      <c r="MSS20"/>
      <c r="MST20"/>
      <c r="MSU20"/>
      <c r="MSV20"/>
      <c r="MSW20"/>
      <c r="MSX20"/>
      <c r="MSY20"/>
      <c r="MSZ20"/>
      <c r="MTA20"/>
      <c r="MTB20"/>
      <c r="MTC20"/>
      <c r="MTD20"/>
      <c r="MTE20"/>
      <c r="MTF20"/>
      <c r="MTG20"/>
      <c r="MTH20"/>
      <c r="MTI20"/>
      <c r="MTJ20"/>
      <c r="MTK20"/>
      <c r="MTL20"/>
      <c r="MTM20"/>
      <c r="MTN20"/>
      <c r="MTO20"/>
      <c r="MTP20"/>
      <c r="MTQ20"/>
      <c r="MTR20"/>
      <c r="MTS20"/>
      <c r="MTT20"/>
      <c r="MTU20"/>
      <c r="MTV20"/>
      <c r="MTW20"/>
      <c r="MTX20"/>
      <c r="MTY20"/>
      <c r="MTZ20"/>
      <c r="MUA20"/>
      <c r="MUB20"/>
      <c r="MUC20"/>
      <c r="MUD20"/>
      <c r="MUE20"/>
      <c r="MUF20"/>
      <c r="MUG20"/>
      <c r="MUH20"/>
      <c r="MUI20"/>
      <c r="MUJ20"/>
      <c r="MUK20"/>
      <c r="MUL20"/>
      <c r="MUM20"/>
      <c r="MUN20"/>
      <c r="MUO20"/>
      <c r="MUP20"/>
      <c r="MUQ20"/>
      <c r="MUR20"/>
      <c r="MUS20"/>
      <c r="MUT20"/>
      <c r="MUU20"/>
      <c r="MUV20"/>
      <c r="MUW20"/>
      <c r="MUX20"/>
      <c r="MUY20"/>
      <c r="MUZ20"/>
      <c r="MVA20"/>
      <c r="MVB20"/>
      <c r="MVC20"/>
      <c r="MVD20"/>
      <c r="MVE20"/>
      <c r="MVF20"/>
      <c r="MVG20"/>
      <c r="MVH20"/>
      <c r="MVI20"/>
      <c r="MVJ20"/>
      <c r="MVK20"/>
      <c r="MVL20"/>
      <c r="MVM20"/>
      <c r="MVN20"/>
      <c r="MVO20"/>
      <c r="MVP20"/>
      <c r="MVQ20"/>
      <c r="MVR20"/>
      <c r="MVS20"/>
      <c r="MVT20"/>
      <c r="MVU20"/>
      <c r="MVV20"/>
      <c r="MVW20"/>
      <c r="MVX20"/>
      <c r="MVY20"/>
      <c r="MVZ20"/>
      <c r="MWA20"/>
      <c r="MWB20"/>
      <c r="MWC20"/>
      <c r="MWD20"/>
      <c r="MWE20"/>
      <c r="MWF20"/>
      <c r="MWG20"/>
      <c r="MWH20"/>
      <c r="MWI20"/>
      <c r="MWJ20"/>
      <c r="MWK20"/>
      <c r="MWL20"/>
      <c r="MWM20"/>
      <c r="MWN20"/>
      <c r="MWO20"/>
      <c r="MWP20"/>
      <c r="MWQ20"/>
      <c r="MWR20"/>
      <c r="MWS20"/>
      <c r="MWT20"/>
      <c r="MWU20"/>
      <c r="MWV20"/>
      <c r="MWW20"/>
      <c r="MWX20"/>
      <c r="MWY20"/>
      <c r="MWZ20"/>
      <c r="MXA20"/>
      <c r="MXB20"/>
      <c r="MXC20"/>
      <c r="MXD20"/>
      <c r="MXE20"/>
      <c r="MXF20"/>
      <c r="MXG20"/>
      <c r="MXH20"/>
      <c r="MXI20"/>
      <c r="MXJ20"/>
      <c r="MXK20"/>
      <c r="MXL20"/>
      <c r="MXM20"/>
      <c r="MXN20"/>
      <c r="MXO20"/>
      <c r="MXP20"/>
      <c r="MXQ20"/>
      <c r="MXR20"/>
      <c r="MXS20"/>
      <c r="MXT20"/>
      <c r="MXU20"/>
      <c r="MXV20"/>
      <c r="MXW20"/>
      <c r="MXX20"/>
      <c r="MXY20"/>
      <c r="MXZ20"/>
      <c r="MYA20"/>
      <c r="MYB20"/>
      <c r="MYC20"/>
      <c r="MYD20"/>
      <c r="MYE20"/>
      <c r="MYF20"/>
      <c r="MYG20"/>
      <c r="MYH20"/>
      <c r="MYI20"/>
      <c r="MYJ20"/>
      <c r="MYK20"/>
      <c r="MYL20"/>
      <c r="MYM20"/>
      <c r="MYN20"/>
      <c r="MYO20"/>
      <c r="MYP20"/>
      <c r="MYQ20"/>
      <c r="MYR20"/>
      <c r="MYS20"/>
      <c r="MYT20"/>
      <c r="MYU20"/>
      <c r="MYV20"/>
      <c r="MYW20"/>
      <c r="MYX20"/>
      <c r="MYY20"/>
      <c r="MYZ20"/>
      <c r="MZA20"/>
      <c r="MZB20"/>
      <c r="MZC20"/>
      <c r="MZD20"/>
      <c r="MZE20"/>
      <c r="MZF20"/>
      <c r="MZG20"/>
      <c r="MZH20"/>
      <c r="MZI20"/>
      <c r="MZJ20"/>
      <c r="MZK20"/>
      <c r="MZL20"/>
      <c r="MZM20"/>
      <c r="MZN20"/>
      <c r="MZO20"/>
      <c r="MZP20"/>
      <c r="MZQ20"/>
      <c r="MZR20"/>
      <c r="MZS20"/>
      <c r="MZT20"/>
      <c r="MZU20"/>
      <c r="MZV20"/>
      <c r="MZW20"/>
      <c r="MZX20"/>
      <c r="MZY20"/>
      <c r="MZZ20"/>
      <c r="NAA20"/>
      <c r="NAB20"/>
      <c r="NAC20"/>
      <c r="NAD20"/>
      <c r="NAE20"/>
      <c r="NAF20"/>
      <c r="NAG20"/>
      <c r="NAH20"/>
      <c r="NAI20"/>
      <c r="NAJ20"/>
      <c r="NAK20"/>
      <c r="NAL20"/>
      <c r="NAM20"/>
      <c r="NAN20"/>
      <c r="NAO20"/>
      <c r="NAP20"/>
      <c r="NAQ20"/>
      <c r="NAR20"/>
      <c r="NAS20"/>
      <c r="NAT20"/>
      <c r="NAU20"/>
      <c r="NAV20"/>
      <c r="NAW20"/>
      <c r="NAX20"/>
      <c r="NAY20"/>
      <c r="NAZ20"/>
      <c r="NBA20"/>
      <c r="NBB20"/>
      <c r="NBC20"/>
      <c r="NBD20"/>
      <c r="NBE20"/>
      <c r="NBF20"/>
      <c r="NBG20"/>
      <c r="NBH20"/>
      <c r="NBI20"/>
      <c r="NBJ20"/>
      <c r="NBK20"/>
      <c r="NBL20"/>
      <c r="NBM20"/>
      <c r="NBN20"/>
      <c r="NBO20"/>
      <c r="NBP20"/>
      <c r="NBQ20"/>
      <c r="NBR20"/>
      <c r="NBS20"/>
      <c r="NBT20"/>
      <c r="NBU20"/>
      <c r="NBV20"/>
      <c r="NBW20"/>
      <c r="NBX20"/>
      <c r="NBY20"/>
      <c r="NBZ20"/>
      <c r="NCA20"/>
      <c r="NCB20"/>
      <c r="NCC20"/>
      <c r="NCD20"/>
      <c r="NCE20"/>
      <c r="NCF20"/>
      <c r="NCG20"/>
      <c r="NCH20"/>
      <c r="NCI20"/>
      <c r="NCJ20"/>
      <c r="NCK20"/>
      <c r="NCL20"/>
      <c r="NCM20"/>
      <c r="NCN20"/>
      <c r="NCO20"/>
      <c r="NCP20"/>
      <c r="NCQ20"/>
      <c r="NCR20"/>
      <c r="NCS20"/>
      <c r="NCT20"/>
      <c r="NCU20"/>
      <c r="NCV20"/>
      <c r="NCW20"/>
      <c r="NCX20"/>
      <c r="NCY20"/>
      <c r="NCZ20"/>
      <c r="NDA20"/>
      <c r="NDB20"/>
      <c r="NDC20"/>
      <c r="NDD20"/>
      <c r="NDE20"/>
      <c r="NDF20"/>
      <c r="NDG20"/>
      <c r="NDH20"/>
      <c r="NDI20"/>
      <c r="NDJ20"/>
      <c r="NDK20"/>
      <c r="NDL20"/>
      <c r="NDM20"/>
      <c r="NDN20"/>
      <c r="NDO20"/>
      <c r="NDP20"/>
      <c r="NDQ20"/>
      <c r="NDR20"/>
      <c r="NDS20"/>
      <c r="NDT20"/>
      <c r="NDU20"/>
      <c r="NDV20"/>
      <c r="NDW20"/>
      <c r="NDX20"/>
      <c r="NDY20"/>
      <c r="NDZ20"/>
      <c r="NEA20"/>
      <c r="NEB20"/>
      <c r="NEC20"/>
      <c r="NED20"/>
      <c r="NEE20"/>
      <c r="NEF20"/>
      <c r="NEG20"/>
      <c r="NEH20"/>
      <c r="NEI20"/>
      <c r="NEJ20"/>
      <c r="NEK20"/>
      <c r="NEL20"/>
      <c r="NEM20"/>
      <c r="NEN20"/>
      <c r="NEO20"/>
      <c r="NEP20"/>
      <c r="NEQ20"/>
      <c r="NER20"/>
      <c r="NES20"/>
      <c r="NET20"/>
      <c r="NEU20"/>
      <c r="NEV20"/>
      <c r="NEW20"/>
      <c r="NEX20"/>
      <c r="NEY20"/>
      <c r="NEZ20"/>
      <c r="NFA20"/>
      <c r="NFB20"/>
      <c r="NFC20"/>
      <c r="NFD20"/>
      <c r="NFE20"/>
      <c r="NFF20"/>
      <c r="NFG20"/>
      <c r="NFH20"/>
      <c r="NFI20"/>
      <c r="NFJ20"/>
      <c r="NFK20"/>
      <c r="NFL20"/>
      <c r="NFM20"/>
      <c r="NFN20"/>
      <c r="NFO20"/>
      <c r="NFP20"/>
      <c r="NFQ20"/>
      <c r="NFR20"/>
      <c r="NFS20"/>
      <c r="NFT20"/>
      <c r="NFU20"/>
      <c r="NFV20"/>
      <c r="NFW20"/>
      <c r="NFX20"/>
      <c r="NFY20"/>
      <c r="NFZ20"/>
      <c r="NGA20"/>
      <c r="NGB20"/>
      <c r="NGC20"/>
      <c r="NGD20"/>
      <c r="NGE20"/>
      <c r="NGF20"/>
      <c r="NGG20"/>
      <c r="NGH20"/>
      <c r="NGI20"/>
      <c r="NGJ20"/>
      <c r="NGK20"/>
      <c r="NGL20"/>
      <c r="NGM20"/>
      <c r="NGN20"/>
      <c r="NGO20"/>
      <c r="NGP20"/>
      <c r="NGQ20"/>
      <c r="NGR20"/>
      <c r="NGS20"/>
      <c r="NGT20"/>
      <c r="NGU20"/>
      <c r="NGV20"/>
      <c r="NGW20"/>
      <c r="NGX20"/>
      <c r="NGY20"/>
      <c r="NGZ20"/>
      <c r="NHA20"/>
      <c r="NHB20"/>
      <c r="NHC20"/>
      <c r="NHD20"/>
      <c r="NHE20"/>
      <c r="NHF20"/>
      <c r="NHG20"/>
      <c r="NHH20"/>
      <c r="NHI20"/>
      <c r="NHJ20"/>
      <c r="NHK20"/>
      <c r="NHL20"/>
      <c r="NHM20"/>
      <c r="NHN20"/>
      <c r="NHO20"/>
      <c r="NHP20"/>
      <c r="NHQ20"/>
      <c r="NHR20"/>
      <c r="NHS20"/>
      <c r="NHT20"/>
      <c r="NHU20"/>
      <c r="NHV20"/>
      <c r="NHW20"/>
      <c r="NHX20"/>
      <c r="NHY20"/>
      <c r="NHZ20"/>
      <c r="NIA20"/>
      <c r="NIB20"/>
      <c r="NIC20"/>
      <c r="NID20"/>
      <c r="NIE20"/>
      <c r="NIF20"/>
      <c r="NIG20"/>
      <c r="NIH20"/>
      <c r="NII20"/>
      <c r="NIJ20"/>
      <c r="NIK20"/>
      <c r="NIL20"/>
      <c r="NIM20"/>
      <c r="NIN20"/>
      <c r="NIO20"/>
      <c r="NIP20"/>
      <c r="NIQ20"/>
      <c r="NIR20"/>
      <c r="NIS20"/>
      <c r="NIT20"/>
      <c r="NIU20"/>
      <c r="NIV20"/>
      <c r="NIW20"/>
      <c r="NIX20"/>
      <c r="NIY20"/>
      <c r="NIZ20"/>
      <c r="NJA20"/>
      <c r="NJB20"/>
      <c r="NJC20"/>
      <c r="NJD20"/>
      <c r="NJE20"/>
      <c r="NJF20"/>
      <c r="NJG20"/>
      <c r="NJH20"/>
      <c r="NJI20"/>
      <c r="NJJ20"/>
      <c r="NJK20"/>
      <c r="NJL20"/>
      <c r="NJM20"/>
      <c r="NJN20"/>
      <c r="NJO20"/>
      <c r="NJP20"/>
      <c r="NJQ20"/>
      <c r="NJR20"/>
      <c r="NJS20"/>
      <c r="NJT20"/>
      <c r="NJU20"/>
      <c r="NJV20"/>
      <c r="NJW20"/>
      <c r="NJX20"/>
      <c r="NJY20"/>
      <c r="NJZ20"/>
      <c r="NKA20"/>
      <c r="NKB20"/>
      <c r="NKC20"/>
      <c r="NKD20"/>
      <c r="NKE20"/>
      <c r="NKF20"/>
      <c r="NKG20"/>
      <c r="NKH20"/>
      <c r="NKI20"/>
      <c r="NKJ20"/>
      <c r="NKK20"/>
      <c r="NKL20"/>
      <c r="NKM20"/>
      <c r="NKN20"/>
      <c r="NKO20"/>
      <c r="NKP20"/>
      <c r="NKQ20"/>
      <c r="NKR20"/>
      <c r="NKS20"/>
      <c r="NKT20"/>
      <c r="NKU20"/>
      <c r="NKV20"/>
      <c r="NKW20"/>
      <c r="NKX20"/>
      <c r="NKY20"/>
      <c r="NKZ20"/>
      <c r="NLA20"/>
      <c r="NLB20"/>
      <c r="NLC20"/>
      <c r="NLD20"/>
      <c r="NLE20"/>
      <c r="NLF20"/>
      <c r="NLG20"/>
      <c r="NLH20"/>
      <c r="NLI20"/>
      <c r="NLJ20"/>
      <c r="NLK20"/>
      <c r="NLL20"/>
      <c r="NLM20"/>
      <c r="NLN20"/>
      <c r="NLO20"/>
      <c r="NLP20"/>
      <c r="NLQ20"/>
      <c r="NLR20"/>
      <c r="NLS20"/>
      <c r="NLT20"/>
      <c r="NLU20"/>
      <c r="NLV20"/>
      <c r="NLW20"/>
      <c r="NLX20"/>
      <c r="NLY20"/>
      <c r="NLZ20"/>
      <c r="NMA20"/>
      <c r="NMB20"/>
      <c r="NMC20"/>
      <c r="NMD20"/>
      <c r="NME20"/>
      <c r="NMF20"/>
      <c r="NMG20"/>
      <c r="NMH20"/>
      <c r="NMI20"/>
      <c r="NMJ20"/>
      <c r="NMK20"/>
      <c r="NML20"/>
      <c r="NMM20"/>
      <c r="NMN20"/>
      <c r="NMO20"/>
      <c r="NMP20"/>
      <c r="NMQ20"/>
      <c r="NMR20"/>
      <c r="NMS20"/>
      <c r="NMT20"/>
      <c r="NMU20"/>
      <c r="NMV20"/>
      <c r="NMW20"/>
      <c r="NMX20"/>
      <c r="NMY20"/>
      <c r="NMZ20"/>
      <c r="NNA20"/>
      <c r="NNB20"/>
      <c r="NNC20"/>
      <c r="NND20"/>
      <c r="NNE20"/>
      <c r="NNF20"/>
      <c r="NNG20"/>
      <c r="NNH20"/>
      <c r="NNI20"/>
      <c r="NNJ20"/>
      <c r="NNK20"/>
      <c r="NNL20"/>
      <c r="NNM20"/>
      <c r="NNN20"/>
      <c r="NNO20"/>
      <c r="NNP20"/>
      <c r="NNQ20"/>
      <c r="NNR20"/>
      <c r="NNS20"/>
      <c r="NNT20"/>
      <c r="NNU20"/>
      <c r="NNV20"/>
      <c r="NNW20"/>
      <c r="NNX20"/>
      <c r="NNY20"/>
      <c r="NNZ20"/>
      <c r="NOA20"/>
      <c r="NOB20"/>
      <c r="NOC20"/>
      <c r="NOD20"/>
      <c r="NOE20"/>
      <c r="NOF20"/>
      <c r="NOG20"/>
      <c r="NOH20"/>
      <c r="NOI20"/>
      <c r="NOJ20"/>
      <c r="NOK20"/>
      <c r="NOL20"/>
      <c r="NOM20"/>
      <c r="NON20"/>
      <c r="NOO20"/>
      <c r="NOP20"/>
      <c r="NOQ20"/>
      <c r="NOR20"/>
      <c r="NOS20"/>
      <c r="NOT20"/>
      <c r="NOU20"/>
      <c r="NOV20"/>
      <c r="NOW20"/>
      <c r="NOX20"/>
      <c r="NOY20"/>
      <c r="NOZ20"/>
      <c r="NPA20"/>
      <c r="NPB20"/>
      <c r="NPC20"/>
      <c r="NPD20"/>
      <c r="NPE20"/>
      <c r="NPF20"/>
      <c r="NPG20"/>
      <c r="NPH20"/>
      <c r="NPI20"/>
      <c r="NPJ20"/>
      <c r="NPK20"/>
      <c r="NPL20"/>
      <c r="NPM20"/>
      <c r="NPN20"/>
      <c r="NPO20"/>
      <c r="NPP20"/>
      <c r="NPQ20"/>
      <c r="NPR20"/>
      <c r="NPS20"/>
      <c r="NPT20"/>
      <c r="NPU20"/>
      <c r="NPV20"/>
      <c r="NPW20"/>
      <c r="NPX20"/>
      <c r="NPY20"/>
      <c r="NPZ20"/>
      <c r="NQA20"/>
      <c r="NQB20"/>
      <c r="NQC20"/>
      <c r="NQD20"/>
      <c r="NQE20"/>
      <c r="NQF20"/>
      <c r="NQG20"/>
      <c r="NQH20"/>
      <c r="NQI20"/>
      <c r="NQJ20"/>
      <c r="NQK20"/>
      <c r="NQL20"/>
      <c r="NQM20"/>
      <c r="NQN20"/>
      <c r="NQO20"/>
      <c r="NQP20"/>
      <c r="NQQ20"/>
      <c r="NQR20"/>
      <c r="NQS20"/>
      <c r="NQT20"/>
      <c r="NQU20"/>
      <c r="NQV20"/>
      <c r="NQW20"/>
      <c r="NQX20"/>
      <c r="NQY20"/>
      <c r="NQZ20"/>
      <c r="NRA20"/>
      <c r="NRB20"/>
      <c r="NRC20"/>
      <c r="NRD20"/>
      <c r="NRE20"/>
      <c r="NRF20"/>
      <c r="NRG20"/>
      <c r="NRH20"/>
      <c r="NRI20"/>
      <c r="NRJ20"/>
      <c r="NRK20"/>
      <c r="NRL20"/>
      <c r="NRM20"/>
      <c r="NRN20"/>
      <c r="NRO20"/>
      <c r="NRP20"/>
      <c r="NRQ20"/>
      <c r="NRR20"/>
      <c r="NRS20"/>
      <c r="NRT20"/>
      <c r="NRU20"/>
      <c r="NRV20"/>
      <c r="NRW20"/>
      <c r="NRX20"/>
      <c r="NRY20"/>
      <c r="NRZ20"/>
      <c r="NSA20"/>
      <c r="NSB20"/>
      <c r="NSC20"/>
      <c r="NSD20"/>
      <c r="NSE20"/>
      <c r="NSF20"/>
      <c r="NSG20"/>
      <c r="NSH20"/>
      <c r="NSI20"/>
      <c r="NSJ20"/>
      <c r="NSK20"/>
      <c r="NSL20"/>
      <c r="NSM20"/>
      <c r="NSN20"/>
      <c r="NSO20"/>
      <c r="NSP20"/>
      <c r="NSQ20"/>
      <c r="NSR20"/>
      <c r="NSS20"/>
      <c r="NST20"/>
      <c r="NSU20"/>
      <c r="NSV20"/>
      <c r="NSW20"/>
      <c r="NSX20"/>
      <c r="NSY20"/>
      <c r="NSZ20"/>
      <c r="NTA20"/>
      <c r="NTB20"/>
      <c r="NTC20"/>
      <c r="NTD20"/>
      <c r="NTE20"/>
      <c r="NTF20"/>
      <c r="NTG20"/>
      <c r="NTH20"/>
      <c r="NTI20"/>
      <c r="NTJ20"/>
      <c r="NTK20"/>
      <c r="NTL20"/>
      <c r="NTM20"/>
      <c r="NTN20"/>
      <c r="NTO20"/>
      <c r="NTP20"/>
      <c r="NTQ20"/>
      <c r="NTR20"/>
      <c r="NTS20"/>
      <c r="NTT20"/>
      <c r="NTU20"/>
      <c r="NTV20"/>
      <c r="NTW20"/>
      <c r="NTX20"/>
      <c r="NTY20"/>
      <c r="NTZ20"/>
      <c r="NUA20"/>
      <c r="NUB20"/>
      <c r="NUC20"/>
      <c r="NUD20"/>
      <c r="NUE20"/>
      <c r="NUF20"/>
      <c r="NUG20"/>
      <c r="NUH20"/>
      <c r="NUI20"/>
      <c r="NUJ20"/>
      <c r="NUK20"/>
      <c r="NUL20"/>
      <c r="NUM20"/>
      <c r="NUN20"/>
      <c r="NUO20"/>
      <c r="NUP20"/>
      <c r="NUQ20"/>
      <c r="NUR20"/>
      <c r="NUS20"/>
      <c r="NUT20"/>
      <c r="NUU20"/>
      <c r="NUV20"/>
      <c r="NUW20"/>
      <c r="NUX20"/>
      <c r="NUY20"/>
      <c r="NUZ20"/>
      <c r="NVA20"/>
      <c r="NVB20"/>
      <c r="NVC20"/>
      <c r="NVD20"/>
      <c r="NVE20"/>
      <c r="NVF20"/>
      <c r="NVG20"/>
      <c r="NVH20"/>
      <c r="NVI20"/>
      <c r="NVJ20"/>
      <c r="NVK20"/>
      <c r="NVL20"/>
      <c r="NVM20"/>
      <c r="NVN20"/>
      <c r="NVO20"/>
      <c r="NVP20"/>
      <c r="NVQ20"/>
      <c r="NVR20"/>
      <c r="NVS20"/>
      <c r="NVT20"/>
      <c r="NVU20"/>
      <c r="NVV20"/>
      <c r="NVW20"/>
      <c r="NVX20"/>
      <c r="NVY20"/>
      <c r="NVZ20"/>
      <c r="NWA20"/>
      <c r="NWB20"/>
      <c r="NWC20"/>
      <c r="NWD20"/>
      <c r="NWE20"/>
      <c r="NWF20"/>
      <c r="NWG20"/>
      <c r="NWH20"/>
      <c r="NWI20"/>
      <c r="NWJ20"/>
      <c r="NWK20"/>
      <c r="NWL20"/>
      <c r="NWM20"/>
      <c r="NWN20"/>
      <c r="NWO20"/>
      <c r="NWP20"/>
      <c r="NWQ20"/>
      <c r="NWR20"/>
      <c r="NWS20"/>
      <c r="NWT20"/>
      <c r="NWU20"/>
      <c r="NWV20"/>
      <c r="NWW20"/>
      <c r="NWX20"/>
      <c r="NWY20"/>
      <c r="NWZ20"/>
      <c r="NXA20"/>
      <c r="NXB20"/>
      <c r="NXC20"/>
      <c r="NXD20"/>
      <c r="NXE20"/>
      <c r="NXF20"/>
      <c r="NXG20"/>
      <c r="NXH20"/>
      <c r="NXI20"/>
      <c r="NXJ20"/>
      <c r="NXK20"/>
      <c r="NXL20"/>
      <c r="NXM20"/>
      <c r="NXN20"/>
      <c r="NXO20"/>
      <c r="NXP20"/>
      <c r="NXQ20"/>
      <c r="NXR20"/>
      <c r="NXS20"/>
      <c r="NXT20"/>
      <c r="NXU20"/>
      <c r="NXV20"/>
      <c r="NXW20"/>
      <c r="NXX20"/>
      <c r="NXY20"/>
      <c r="NXZ20"/>
      <c r="NYA20"/>
      <c r="NYB20"/>
      <c r="NYC20"/>
      <c r="NYD20"/>
      <c r="NYE20"/>
      <c r="NYF20"/>
      <c r="NYG20"/>
      <c r="NYH20"/>
      <c r="NYI20"/>
      <c r="NYJ20"/>
      <c r="NYK20"/>
      <c r="NYL20"/>
      <c r="NYM20"/>
      <c r="NYN20"/>
      <c r="NYO20"/>
      <c r="NYP20"/>
      <c r="NYQ20"/>
      <c r="NYR20"/>
      <c r="NYS20"/>
      <c r="NYT20"/>
      <c r="NYU20"/>
      <c r="NYV20"/>
      <c r="NYW20"/>
      <c r="NYX20"/>
      <c r="NYY20"/>
      <c r="NYZ20"/>
      <c r="NZA20"/>
      <c r="NZB20"/>
      <c r="NZC20"/>
      <c r="NZD20"/>
      <c r="NZE20"/>
      <c r="NZF20"/>
      <c r="NZG20"/>
      <c r="NZH20"/>
      <c r="NZI20"/>
      <c r="NZJ20"/>
      <c r="NZK20"/>
      <c r="NZL20"/>
      <c r="NZM20"/>
      <c r="NZN20"/>
      <c r="NZO20"/>
      <c r="NZP20"/>
      <c r="NZQ20"/>
      <c r="NZR20"/>
      <c r="NZS20"/>
      <c r="NZT20"/>
      <c r="NZU20"/>
      <c r="NZV20"/>
      <c r="NZW20"/>
      <c r="NZX20"/>
      <c r="NZY20"/>
      <c r="NZZ20"/>
      <c r="OAA20"/>
      <c r="OAB20"/>
      <c r="OAC20"/>
      <c r="OAD20"/>
      <c r="OAE20"/>
      <c r="OAF20"/>
      <c r="OAG20"/>
      <c r="OAH20"/>
      <c r="OAI20"/>
      <c r="OAJ20"/>
      <c r="OAK20"/>
      <c r="OAL20"/>
      <c r="OAM20"/>
      <c r="OAN20"/>
      <c r="OAO20"/>
      <c r="OAP20"/>
      <c r="OAQ20"/>
      <c r="OAR20"/>
      <c r="OAS20"/>
      <c r="OAT20"/>
      <c r="OAU20"/>
      <c r="OAV20"/>
      <c r="OAW20"/>
      <c r="OAX20"/>
      <c r="OAY20"/>
      <c r="OAZ20"/>
      <c r="OBA20"/>
      <c r="OBB20"/>
      <c r="OBC20"/>
      <c r="OBD20"/>
      <c r="OBE20"/>
      <c r="OBF20"/>
      <c r="OBG20"/>
      <c r="OBH20"/>
      <c r="OBI20"/>
      <c r="OBJ20"/>
      <c r="OBK20"/>
      <c r="OBL20"/>
      <c r="OBM20"/>
      <c r="OBN20"/>
      <c r="OBO20"/>
      <c r="OBP20"/>
      <c r="OBQ20"/>
      <c r="OBR20"/>
      <c r="OBS20"/>
      <c r="OBT20"/>
      <c r="OBU20"/>
      <c r="OBV20"/>
      <c r="OBW20"/>
      <c r="OBX20"/>
      <c r="OBY20"/>
      <c r="OBZ20"/>
      <c r="OCA20"/>
      <c r="OCB20"/>
      <c r="OCC20"/>
      <c r="OCD20"/>
      <c r="OCE20"/>
      <c r="OCF20"/>
      <c r="OCG20"/>
      <c r="OCH20"/>
      <c r="OCI20"/>
      <c r="OCJ20"/>
      <c r="OCK20"/>
      <c r="OCL20"/>
      <c r="OCM20"/>
      <c r="OCN20"/>
      <c r="OCO20"/>
      <c r="OCP20"/>
      <c r="OCQ20"/>
      <c r="OCR20"/>
      <c r="OCS20"/>
      <c r="OCT20"/>
      <c r="OCU20"/>
      <c r="OCV20"/>
      <c r="OCW20"/>
      <c r="OCX20"/>
      <c r="OCY20"/>
      <c r="OCZ20"/>
      <c r="ODA20"/>
      <c r="ODB20"/>
      <c r="ODC20"/>
      <c r="ODD20"/>
      <c r="ODE20"/>
      <c r="ODF20"/>
      <c r="ODG20"/>
      <c r="ODH20"/>
      <c r="ODI20"/>
      <c r="ODJ20"/>
      <c r="ODK20"/>
      <c r="ODL20"/>
      <c r="ODM20"/>
      <c r="ODN20"/>
      <c r="ODO20"/>
      <c r="ODP20"/>
      <c r="ODQ20"/>
      <c r="ODR20"/>
      <c r="ODS20"/>
      <c r="ODT20"/>
      <c r="ODU20"/>
      <c r="ODV20"/>
      <c r="ODW20"/>
      <c r="ODX20"/>
      <c r="ODY20"/>
      <c r="ODZ20"/>
      <c r="OEA20"/>
      <c r="OEB20"/>
      <c r="OEC20"/>
      <c r="OED20"/>
      <c r="OEE20"/>
      <c r="OEF20"/>
      <c r="OEG20"/>
      <c r="OEH20"/>
      <c r="OEI20"/>
      <c r="OEJ20"/>
      <c r="OEK20"/>
      <c r="OEL20"/>
      <c r="OEM20"/>
      <c r="OEN20"/>
      <c r="OEO20"/>
      <c r="OEP20"/>
      <c r="OEQ20"/>
      <c r="OER20"/>
      <c r="OES20"/>
      <c r="OET20"/>
      <c r="OEU20"/>
      <c r="OEV20"/>
      <c r="OEW20"/>
      <c r="OEX20"/>
      <c r="OEY20"/>
      <c r="OEZ20"/>
      <c r="OFA20"/>
      <c r="OFB20"/>
      <c r="OFC20"/>
      <c r="OFD20"/>
      <c r="OFE20"/>
      <c r="OFF20"/>
      <c r="OFG20"/>
      <c r="OFH20"/>
      <c r="OFI20"/>
      <c r="OFJ20"/>
      <c r="OFK20"/>
      <c r="OFL20"/>
      <c r="OFM20"/>
      <c r="OFN20"/>
      <c r="OFO20"/>
      <c r="OFP20"/>
      <c r="OFQ20"/>
      <c r="OFR20"/>
      <c r="OFS20"/>
      <c r="OFT20"/>
      <c r="OFU20"/>
      <c r="OFV20"/>
      <c r="OFW20"/>
      <c r="OFX20"/>
      <c r="OFY20"/>
      <c r="OFZ20"/>
      <c r="OGA20"/>
      <c r="OGB20"/>
      <c r="OGC20"/>
      <c r="OGD20"/>
      <c r="OGE20"/>
      <c r="OGF20"/>
      <c r="OGG20"/>
      <c r="OGH20"/>
      <c r="OGI20"/>
      <c r="OGJ20"/>
      <c r="OGK20"/>
      <c r="OGL20"/>
      <c r="OGM20"/>
      <c r="OGN20"/>
      <c r="OGO20"/>
      <c r="OGP20"/>
      <c r="OGQ20"/>
      <c r="OGR20"/>
      <c r="OGS20"/>
      <c r="OGT20"/>
      <c r="OGU20"/>
      <c r="OGV20"/>
      <c r="OGW20"/>
      <c r="OGX20"/>
      <c r="OGY20"/>
      <c r="OGZ20"/>
      <c r="OHA20"/>
      <c r="OHB20"/>
      <c r="OHC20"/>
      <c r="OHD20"/>
      <c r="OHE20"/>
      <c r="OHF20"/>
      <c r="OHG20"/>
      <c r="OHH20"/>
      <c r="OHI20"/>
      <c r="OHJ20"/>
      <c r="OHK20"/>
      <c r="OHL20"/>
      <c r="OHM20"/>
      <c r="OHN20"/>
      <c r="OHO20"/>
      <c r="OHP20"/>
      <c r="OHQ20"/>
      <c r="OHR20"/>
      <c r="OHS20"/>
      <c r="OHT20"/>
      <c r="OHU20"/>
      <c r="OHV20"/>
      <c r="OHW20"/>
      <c r="OHX20"/>
      <c r="OHY20"/>
      <c r="OHZ20"/>
      <c r="OIA20"/>
      <c r="OIB20"/>
      <c r="OIC20"/>
      <c r="OID20"/>
      <c r="OIE20"/>
      <c r="OIF20"/>
      <c r="OIG20"/>
      <c r="OIH20"/>
      <c r="OII20"/>
      <c r="OIJ20"/>
      <c r="OIK20"/>
      <c r="OIL20"/>
      <c r="OIM20"/>
      <c r="OIN20"/>
      <c r="OIO20"/>
      <c r="OIP20"/>
      <c r="OIQ20"/>
      <c r="OIR20"/>
      <c r="OIS20"/>
      <c r="OIT20"/>
      <c r="OIU20"/>
      <c r="OIV20"/>
      <c r="OIW20"/>
      <c r="OIX20"/>
      <c r="OIY20"/>
      <c r="OIZ20"/>
      <c r="OJA20"/>
      <c r="OJB20"/>
      <c r="OJC20"/>
      <c r="OJD20"/>
      <c r="OJE20"/>
      <c r="OJF20"/>
      <c r="OJG20"/>
      <c r="OJH20"/>
      <c r="OJI20"/>
      <c r="OJJ20"/>
      <c r="OJK20"/>
      <c r="OJL20"/>
      <c r="OJM20"/>
      <c r="OJN20"/>
      <c r="OJO20"/>
      <c r="OJP20"/>
      <c r="OJQ20"/>
      <c r="OJR20"/>
      <c r="OJS20"/>
      <c r="OJT20"/>
      <c r="OJU20"/>
      <c r="OJV20"/>
      <c r="OJW20"/>
      <c r="OJX20"/>
      <c r="OJY20"/>
      <c r="OJZ20"/>
      <c r="OKA20"/>
      <c r="OKB20"/>
      <c r="OKC20"/>
      <c r="OKD20"/>
      <c r="OKE20"/>
      <c r="OKF20"/>
      <c r="OKG20"/>
      <c r="OKH20"/>
      <c r="OKI20"/>
      <c r="OKJ20"/>
      <c r="OKK20"/>
      <c r="OKL20"/>
      <c r="OKM20"/>
      <c r="OKN20"/>
      <c r="OKO20"/>
      <c r="OKP20"/>
      <c r="OKQ20"/>
      <c r="OKR20"/>
      <c r="OKS20"/>
      <c r="OKT20"/>
      <c r="OKU20"/>
      <c r="OKV20"/>
      <c r="OKW20"/>
      <c r="OKX20"/>
      <c r="OKY20"/>
      <c r="OKZ20"/>
      <c r="OLA20"/>
      <c r="OLB20"/>
      <c r="OLC20"/>
      <c r="OLD20"/>
      <c r="OLE20"/>
      <c r="OLF20"/>
      <c r="OLG20"/>
      <c r="OLH20"/>
      <c r="OLI20"/>
      <c r="OLJ20"/>
      <c r="OLK20"/>
      <c r="OLL20"/>
      <c r="OLM20"/>
      <c r="OLN20"/>
      <c r="OLO20"/>
      <c r="OLP20"/>
      <c r="OLQ20"/>
      <c r="OLR20"/>
      <c r="OLS20"/>
      <c r="OLT20"/>
      <c r="OLU20"/>
      <c r="OLV20"/>
      <c r="OLW20"/>
      <c r="OLX20"/>
      <c r="OLY20"/>
      <c r="OLZ20"/>
      <c r="OMA20"/>
      <c r="OMB20"/>
      <c r="OMC20"/>
      <c r="OMD20"/>
      <c r="OME20"/>
      <c r="OMF20"/>
      <c r="OMG20"/>
      <c r="OMH20"/>
      <c r="OMI20"/>
      <c r="OMJ20"/>
      <c r="OMK20"/>
      <c r="OML20"/>
      <c r="OMM20"/>
      <c r="OMN20"/>
      <c r="OMO20"/>
      <c r="OMP20"/>
      <c r="OMQ20"/>
      <c r="OMR20"/>
      <c r="OMS20"/>
      <c r="OMT20"/>
      <c r="OMU20"/>
      <c r="OMV20"/>
      <c r="OMW20"/>
      <c r="OMX20"/>
      <c r="OMY20"/>
      <c r="OMZ20"/>
      <c r="ONA20"/>
      <c r="ONB20"/>
      <c r="ONC20"/>
      <c r="OND20"/>
      <c r="ONE20"/>
      <c r="ONF20"/>
      <c r="ONG20"/>
      <c r="ONH20"/>
      <c r="ONI20"/>
      <c r="ONJ20"/>
      <c r="ONK20"/>
      <c r="ONL20"/>
      <c r="ONM20"/>
      <c r="ONN20"/>
      <c r="ONO20"/>
      <c r="ONP20"/>
      <c r="ONQ20"/>
      <c r="ONR20"/>
      <c r="ONS20"/>
      <c r="ONT20"/>
      <c r="ONU20"/>
      <c r="ONV20"/>
      <c r="ONW20"/>
      <c r="ONX20"/>
      <c r="ONY20"/>
      <c r="ONZ20"/>
      <c r="OOA20"/>
      <c r="OOB20"/>
      <c r="OOC20"/>
      <c r="OOD20"/>
      <c r="OOE20"/>
      <c r="OOF20"/>
      <c r="OOG20"/>
      <c r="OOH20"/>
      <c r="OOI20"/>
      <c r="OOJ20"/>
      <c r="OOK20"/>
      <c r="OOL20"/>
      <c r="OOM20"/>
      <c r="OON20"/>
      <c r="OOO20"/>
      <c r="OOP20"/>
      <c r="OOQ20"/>
      <c r="OOR20"/>
      <c r="OOS20"/>
      <c r="OOT20"/>
      <c r="OOU20"/>
      <c r="OOV20"/>
      <c r="OOW20"/>
      <c r="OOX20"/>
      <c r="OOY20"/>
      <c r="OOZ20"/>
      <c r="OPA20"/>
      <c r="OPB20"/>
      <c r="OPC20"/>
      <c r="OPD20"/>
      <c r="OPE20"/>
      <c r="OPF20"/>
      <c r="OPG20"/>
      <c r="OPH20"/>
      <c r="OPI20"/>
      <c r="OPJ20"/>
      <c r="OPK20"/>
      <c r="OPL20"/>
      <c r="OPM20"/>
      <c r="OPN20"/>
      <c r="OPO20"/>
      <c r="OPP20"/>
      <c r="OPQ20"/>
      <c r="OPR20"/>
      <c r="OPS20"/>
      <c r="OPT20"/>
      <c r="OPU20"/>
      <c r="OPV20"/>
      <c r="OPW20"/>
      <c r="OPX20"/>
      <c r="OPY20"/>
      <c r="OPZ20"/>
      <c r="OQA20"/>
      <c r="OQB20"/>
      <c r="OQC20"/>
      <c r="OQD20"/>
      <c r="OQE20"/>
      <c r="OQF20"/>
      <c r="OQG20"/>
      <c r="OQH20"/>
      <c r="OQI20"/>
      <c r="OQJ20"/>
      <c r="OQK20"/>
      <c r="OQL20"/>
      <c r="OQM20"/>
      <c r="OQN20"/>
      <c r="OQO20"/>
      <c r="OQP20"/>
      <c r="OQQ20"/>
      <c r="OQR20"/>
      <c r="OQS20"/>
      <c r="OQT20"/>
      <c r="OQU20"/>
      <c r="OQV20"/>
      <c r="OQW20"/>
      <c r="OQX20"/>
      <c r="OQY20"/>
      <c r="OQZ20"/>
      <c r="ORA20"/>
      <c r="ORB20"/>
      <c r="ORC20"/>
      <c r="ORD20"/>
      <c r="ORE20"/>
      <c r="ORF20"/>
      <c r="ORG20"/>
      <c r="ORH20"/>
      <c r="ORI20"/>
      <c r="ORJ20"/>
      <c r="ORK20"/>
      <c r="ORL20"/>
      <c r="ORM20"/>
      <c r="ORN20"/>
      <c r="ORO20"/>
      <c r="ORP20"/>
      <c r="ORQ20"/>
      <c r="ORR20"/>
      <c r="ORS20"/>
      <c r="ORT20"/>
      <c r="ORU20"/>
      <c r="ORV20"/>
      <c r="ORW20"/>
      <c r="ORX20"/>
      <c r="ORY20"/>
      <c r="ORZ20"/>
      <c r="OSA20"/>
      <c r="OSB20"/>
      <c r="OSC20"/>
      <c r="OSD20"/>
      <c r="OSE20"/>
      <c r="OSF20"/>
      <c r="OSG20"/>
      <c r="OSH20"/>
      <c r="OSI20"/>
      <c r="OSJ20"/>
      <c r="OSK20"/>
      <c r="OSL20"/>
      <c r="OSM20"/>
      <c r="OSN20"/>
      <c r="OSO20"/>
      <c r="OSP20"/>
      <c r="OSQ20"/>
      <c r="OSR20"/>
      <c r="OSS20"/>
      <c r="OST20"/>
      <c r="OSU20"/>
      <c r="OSV20"/>
      <c r="OSW20"/>
      <c r="OSX20"/>
      <c r="OSY20"/>
      <c r="OSZ20"/>
      <c r="OTA20"/>
      <c r="OTB20"/>
      <c r="OTC20"/>
      <c r="OTD20"/>
      <c r="OTE20"/>
      <c r="OTF20"/>
      <c r="OTG20"/>
      <c r="OTH20"/>
      <c r="OTI20"/>
      <c r="OTJ20"/>
      <c r="OTK20"/>
      <c r="OTL20"/>
      <c r="OTM20"/>
      <c r="OTN20"/>
      <c r="OTO20"/>
      <c r="OTP20"/>
      <c r="OTQ20"/>
      <c r="OTR20"/>
      <c r="OTS20"/>
      <c r="OTT20"/>
      <c r="OTU20"/>
      <c r="OTV20"/>
      <c r="OTW20"/>
      <c r="OTX20"/>
      <c r="OTY20"/>
      <c r="OTZ20"/>
      <c r="OUA20"/>
      <c r="OUB20"/>
      <c r="OUC20"/>
      <c r="OUD20"/>
      <c r="OUE20"/>
      <c r="OUF20"/>
      <c r="OUG20"/>
      <c r="OUH20"/>
      <c r="OUI20"/>
      <c r="OUJ20"/>
      <c r="OUK20"/>
      <c r="OUL20"/>
      <c r="OUM20"/>
      <c r="OUN20"/>
      <c r="OUO20"/>
      <c r="OUP20"/>
      <c r="OUQ20"/>
      <c r="OUR20"/>
      <c r="OUS20"/>
      <c r="OUT20"/>
      <c r="OUU20"/>
      <c r="OUV20"/>
      <c r="OUW20"/>
      <c r="OUX20"/>
      <c r="OUY20"/>
      <c r="OUZ20"/>
      <c r="OVA20"/>
      <c r="OVB20"/>
      <c r="OVC20"/>
      <c r="OVD20"/>
      <c r="OVE20"/>
      <c r="OVF20"/>
      <c r="OVG20"/>
      <c r="OVH20"/>
      <c r="OVI20"/>
      <c r="OVJ20"/>
      <c r="OVK20"/>
      <c r="OVL20"/>
      <c r="OVM20"/>
      <c r="OVN20"/>
      <c r="OVO20"/>
      <c r="OVP20"/>
      <c r="OVQ20"/>
      <c r="OVR20"/>
      <c r="OVS20"/>
      <c r="OVT20"/>
      <c r="OVU20"/>
      <c r="OVV20"/>
      <c r="OVW20"/>
      <c r="OVX20"/>
      <c r="OVY20"/>
      <c r="OVZ20"/>
      <c r="OWA20"/>
      <c r="OWB20"/>
      <c r="OWC20"/>
      <c r="OWD20"/>
      <c r="OWE20"/>
      <c r="OWF20"/>
      <c r="OWG20"/>
      <c r="OWH20"/>
      <c r="OWI20"/>
      <c r="OWJ20"/>
      <c r="OWK20"/>
      <c r="OWL20"/>
      <c r="OWM20"/>
      <c r="OWN20"/>
      <c r="OWO20"/>
      <c r="OWP20"/>
      <c r="OWQ20"/>
      <c r="OWR20"/>
      <c r="OWS20"/>
      <c r="OWT20"/>
      <c r="OWU20"/>
      <c r="OWV20"/>
      <c r="OWW20"/>
      <c r="OWX20"/>
      <c r="OWY20"/>
      <c r="OWZ20"/>
      <c r="OXA20"/>
      <c r="OXB20"/>
      <c r="OXC20"/>
      <c r="OXD20"/>
      <c r="OXE20"/>
      <c r="OXF20"/>
      <c r="OXG20"/>
      <c r="OXH20"/>
      <c r="OXI20"/>
      <c r="OXJ20"/>
      <c r="OXK20"/>
      <c r="OXL20"/>
      <c r="OXM20"/>
      <c r="OXN20"/>
      <c r="OXO20"/>
      <c r="OXP20"/>
      <c r="OXQ20"/>
      <c r="OXR20"/>
      <c r="OXS20"/>
      <c r="OXT20"/>
      <c r="OXU20"/>
      <c r="OXV20"/>
      <c r="OXW20"/>
      <c r="OXX20"/>
      <c r="OXY20"/>
      <c r="OXZ20"/>
      <c r="OYA20"/>
      <c r="OYB20"/>
      <c r="OYC20"/>
      <c r="OYD20"/>
      <c r="OYE20"/>
      <c r="OYF20"/>
      <c r="OYG20"/>
      <c r="OYH20"/>
      <c r="OYI20"/>
      <c r="OYJ20"/>
      <c r="OYK20"/>
      <c r="OYL20"/>
      <c r="OYM20"/>
      <c r="OYN20"/>
      <c r="OYO20"/>
      <c r="OYP20"/>
      <c r="OYQ20"/>
      <c r="OYR20"/>
      <c r="OYS20"/>
      <c r="OYT20"/>
      <c r="OYU20"/>
      <c r="OYV20"/>
      <c r="OYW20"/>
      <c r="OYX20"/>
      <c r="OYY20"/>
      <c r="OYZ20"/>
      <c r="OZA20"/>
      <c r="OZB20"/>
      <c r="OZC20"/>
      <c r="OZD20"/>
      <c r="OZE20"/>
      <c r="OZF20"/>
      <c r="OZG20"/>
      <c r="OZH20"/>
      <c r="OZI20"/>
      <c r="OZJ20"/>
      <c r="OZK20"/>
      <c r="OZL20"/>
      <c r="OZM20"/>
      <c r="OZN20"/>
      <c r="OZO20"/>
      <c r="OZP20"/>
      <c r="OZQ20"/>
      <c r="OZR20"/>
      <c r="OZS20"/>
      <c r="OZT20"/>
      <c r="OZU20"/>
      <c r="OZV20"/>
      <c r="OZW20"/>
      <c r="OZX20"/>
      <c r="OZY20"/>
      <c r="OZZ20"/>
      <c r="PAA20"/>
      <c r="PAB20"/>
      <c r="PAC20"/>
      <c r="PAD20"/>
      <c r="PAE20"/>
      <c r="PAF20"/>
      <c r="PAG20"/>
      <c r="PAH20"/>
      <c r="PAI20"/>
      <c r="PAJ20"/>
      <c r="PAK20"/>
      <c r="PAL20"/>
      <c r="PAM20"/>
      <c r="PAN20"/>
      <c r="PAO20"/>
      <c r="PAP20"/>
      <c r="PAQ20"/>
      <c r="PAR20"/>
      <c r="PAS20"/>
      <c r="PAT20"/>
      <c r="PAU20"/>
      <c r="PAV20"/>
      <c r="PAW20"/>
      <c r="PAX20"/>
      <c r="PAY20"/>
      <c r="PAZ20"/>
      <c r="PBA20"/>
      <c r="PBB20"/>
      <c r="PBC20"/>
      <c r="PBD20"/>
      <c r="PBE20"/>
      <c r="PBF20"/>
      <c r="PBG20"/>
      <c r="PBH20"/>
      <c r="PBI20"/>
      <c r="PBJ20"/>
      <c r="PBK20"/>
      <c r="PBL20"/>
      <c r="PBM20"/>
      <c r="PBN20"/>
      <c r="PBO20"/>
      <c r="PBP20"/>
      <c r="PBQ20"/>
      <c r="PBR20"/>
      <c r="PBS20"/>
      <c r="PBT20"/>
      <c r="PBU20"/>
      <c r="PBV20"/>
      <c r="PBW20"/>
      <c r="PBX20"/>
      <c r="PBY20"/>
      <c r="PBZ20"/>
      <c r="PCA20"/>
      <c r="PCB20"/>
      <c r="PCC20"/>
      <c r="PCD20"/>
      <c r="PCE20"/>
      <c r="PCF20"/>
      <c r="PCG20"/>
      <c r="PCH20"/>
      <c r="PCI20"/>
      <c r="PCJ20"/>
      <c r="PCK20"/>
      <c r="PCL20"/>
      <c r="PCM20"/>
      <c r="PCN20"/>
      <c r="PCO20"/>
      <c r="PCP20"/>
      <c r="PCQ20"/>
      <c r="PCR20"/>
      <c r="PCS20"/>
      <c r="PCT20"/>
      <c r="PCU20"/>
      <c r="PCV20"/>
      <c r="PCW20"/>
      <c r="PCX20"/>
      <c r="PCY20"/>
      <c r="PCZ20"/>
      <c r="PDA20"/>
      <c r="PDB20"/>
      <c r="PDC20"/>
      <c r="PDD20"/>
      <c r="PDE20"/>
      <c r="PDF20"/>
      <c r="PDG20"/>
      <c r="PDH20"/>
      <c r="PDI20"/>
      <c r="PDJ20"/>
      <c r="PDK20"/>
      <c r="PDL20"/>
      <c r="PDM20"/>
      <c r="PDN20"/>
      <c r="PDO20"/>
      <c r="PDP20"/>
      <c r="PDQ20"/>
      <c r="PDR20"/>
      <c r="PDS20"/>
      <c r="PDT20"/>
      <c r="PDU20"/>
      <c r="PDV20"/>
      <c r="PDW20"/>
      <c r="PDX20"/>
      <c r="PDY20"/>
      <c r="PDZ20"/>
      <c r="PEA20"/>
      <c r="PEB20"/>
      <c r="PEC20"/>
      <c r="PED20"/>
      <c r="PEE20"/>
      <c r="PEF20"/>
      <c r="PEG20"/>
      <c r="PEH20"/>
      <c r="PEI20"/>
      <c r="PEJ20"/>
      <c r="PEK20"/>
      <c r="PEL20"/>
      <c r="PEM20"/>
      <c r="PEN20"/>
      <c r="PEO20"/>
      <c r="PEP20"/>
      <c r="PEQ20"/>
      <c r="PER20"/>
      <c r="PES20"/>
      <c r="PET20"/>
      <c r="PEU20"/>
      <c r="PEV20"/>
      <c r="PEW20"/>
      <c r="PEX20"/>
      <c r="PEY20"/>
      <c r="PEZ20"/>
      <c r="PFA20"/>
      <c r="PFB20"/>
      <c r="PFC20"/>
      <c r="PFD20"/>
      <c r="PFE20"/>
      <c r="PFF20"/>
      <c r="PFG20"/>
      <c r="PFH20"/>
      <c r="PFI20"/>
      <c r="PFJ20"/>
      <c r="PFK20"/>
      <c r="PFL20"/>
      <c r="PFM20"/>
      <c r="PFN20"/>
      <c r="PFO20"/>
      <c r="PFP20"/>
      <c r="PFQ20"/>
      <c r="PFR20"/>
      <c r="PFS20"/>
      <c r="PFT20"/>
      <c r="PFU20"/>
      <c r="PFV20"/>
      <c r="PFW20"/>
      <c r="PFX20"/>
      <c r="PFY20"/>
      <c r="PFZ20"/>
      <c r="PGA20"/>
      <c r="PGB20"/>
      <c r="PGC20"/>
      <c r="PGD20"/>
      <c r="PGE20"/>
      <c r="PGF20"/>
      <c r="PGG20"/>
      <c r="PGH20"/>
      <c r="PGI20"/>
      <c r="PGJ20"/>
      <c r="PGK20"/>
      <c r="PGL20"/>
      <c r="PGM20"/>
      <c r="PGN20"/>
      <c r="PGO20"/>
      <c r="PGP20"/>
      <c r="PGQ20"/>
      <c r="PGR20"/>
      <c r="PGS20"/>
      <c r="PGT20"/>
      <c r="PGU20"/>
      <c r="PGV20"/>
      <c r="PGW20"/>
      <c r="PGX20"/>
      <c r="PGY20"/>
      <c r="PGZ20"/>
      <c r="PHA20"/>
      <c r="PHB20"/>
      <c r="PHC20"/>
      <c r="PHD20"/>
      <c r="PHE20"/>
      <c r="PHF20"/>
      <c r="PHG20"/>
      <c r="PHH20"/>
      <c r="PHI20"/>
      <c r="PHJ20"/>
      <c r="PHK20"/>
      <c r="PHL20"/>
      <c r="PHM20"/>
      <c r="PHN20"/>
      <c r="PHO20"/>
      <c r="PHP20"/>
      <c r="PHQ20"/>
      <c r="PHR20"/>
      <c r="PHS20"/>
      <c r="PHT20"/>
      <c r="PHU20"/>
      <c r="PHV20"/>
      <c r="PHW20"/>
      <c r="PHX20"/>
      <c r="PHY20"/>
      <c r="PHZ20"/>
      <c r="PIA20"/>
      <c r="PIB20"/>
      <c r="PIC20"/>
      <c r="PID20"/>
      <c r="PIE20"/>
      <c r="PIF20"/>
      <c r="PIG20"/>
      <c r="PIH20"/>
      <c r="PII20"/>
      <c r="PIJ20"/>
      <c r="PIK20"/>
      <c r="PIL20"/>
      <c r="PIM20"/>
      <c r="PIN20"/>
      <c r="PIO20"/>
      <c r="PIP20"/>
      <c r="PIQ20"/>
      <c r="PIR20"/>
      <c r="PIS20"/>
      <c r="PIT20"/>
      <c r="PIU20"/>
      <c r="PIV20"/>
      <c r="PIW20"/>
      <c r="PIX20"/>
      <c r="PIY20"/>
      <c r="PIZ20"/>
      <c r="PJA20"/>
      <c r="PJB20"/>
      <c r="PJC20"/>
      <c r="PJD20"/>
      <c r="PJE20"/>
      <c r="PJF20"/>
      <c r="PJG20"/>
      <c r="PJH20"/>
      <c r="PJI20"/>
      <c r="PJJ20"/>
      <c r="PJK20"/>
      <c r="PJL20"/>
      <c r="PJM20"/>
      <c r="PJN20"/>
      <c r="PJO20"/>
      <c r="PJP20"/>
      <c r="PJQ20"/>
      <c r="PJR20"/>
      <c r="PJS20"/>
      <c r="PJT20"/>
      <c r="PJU20"/>
      <c r="PJV20"/>
      <c r="PJW20"/>
      <c r="PJX20"/>
      <c r="PJY20"/>
      <c r="PJZ20"/>
      <c r="PKA20"/>
      <c r="PKB20"/>
      <c r="PKC20"/>
      <c r="PKD20"/>
      <c r="PKE20"/>
      <c r="PKF20"/>
      <c r="PKG20"/>
      <c r="PKH20"/>
      <c r="PKI20"/>
      <c r="PKJ20"/>
      <c r="PKK20"/>
      <c r="PKL20"/>
      <c r="PKM20"/>
      <c r="PKN20"/>
      <c r="PKO20"/>
      <c r="PKP20"/>
      <c r="PKQ20"/>
      <c r="PKR20"/>
      <c r="PKS20"/>
      <c r="PKT20"/>
      <c r="PKU20"/>
      <c r="PKV20"/>
      <c r="PKW20"/>
      <c r="PKX20"/>
      <c r="PKY20"/>
      <c r="PKZ20"/>
      <c r="PLA20"/>
      <c r="PLB20"/>
      <c r="PLC20"/>
      <c r="PLD20"/>
      <c r="PLE20"/>
      <c r="PLF20"/>
      <c r="PLG20"/>
      <c r="PLH20"/>
      <c r="PLI20"/>
      <c r="PLJ20"/>
      <c r="PLK20"/>
      <c r="PLL20"/>
      <c r="PLM20"/>
      <c r="PLN20"/>
      <c r="PLO20"/>
      <c r="PLP20"/>
      <c r="PLQ20"/>
      <c r="PLR20"/>
      <c r="PLS20"/>
      <c r="PLT20"/>
      <c r="PLU20"/>
      <c r="PLV20"/>
      <c r="PLW20"/>
      <c r="PLX20"/>
      <c r="PLY20"/>
      <c r="PLZ20"/>
      <c r="PMA20"/>
      <c r="PMB20"/>
      <c r="PMC20"/>
      <c r="PMD20"/>
      <c r="PME20"/>
      <c r="PMF20"/>
      <c r="PMG20"/>
      <c r="PMH20"/>
      <c r="PMI20"/>
      <c r="PMJ20"/>
      <c r="PMK20"/>
      <c r="PML20"/>
      <c r="PMM20"/>
      <c r="PMN20"/>
      <c r="PMO20"/>
      <c r="PMP20"/>
      <c r="PMQ20"/>
      <c r="PMR20"/>
      <c r="PMS20"/>
      <c r="PMT20"/>
      <c r="PMU20"/>
      <c r="PMV20"/>
      <c r="PMW20"/>
      <c r="PMX20"/>
      <c r="PMY20"/>
      <c r="PMZ20"/>
      <c r="PNA20"/>
      <c r="PNB20"/>
      <c r="PNC20"/>
      <c r="PND20"/>
      <c r="PNE20"/>
      <c r="PNF20"/>
      <c r="PNG20"/>
      <c r="PNH20"/>
      <c r="PNI20"/>
      <c r="PNJ20"/>
      <c r="PNK20"/>
      <c r="PNL20"/>
      <c r="PNM20"/>
      <c r="PNN20"/>
      <c r="PNO20"/>
      <c r="PNP20"/>
      <c r="PNQ20"/>
      <c r="PNR20"/>
      <c r="PNS20"/>
      <c r="PNT20"/>
      <c r="PNU20"/>
      <c r="PNV20"/>
      <c r="PNW20"/>
      <c r="PNX20"/>
      <c r="PNY20"/>
      <c r="PNZ20"/>
      <c r="POA20"/>
      <c r="POB20"/>
      <c r="POC20"/>
      <c r="POD20"/>
      <c r="POE20"/>
      <c r="POF20"/>
      <c r="POG20"/>
      <c r="POH20"/>
      <c r="POI20"/>
      <c r="POJ20"/>
      <c r="POK20"/>
      <c r="POL20"/>
      <c r="POM20"/>
      <c r="PON20"/>
      <c r="POO20"/>
      <c r="POP20"/>
      <c r="POQ20"/>
      <c r="POR20"/>
      <c r="POS20"/>
      <c r="POT20"/>
      <c r="POU20"/>
      <c r="POV20"/>
      <c r="POW20"/>
      <c r="POX20"/>
      <c r="POY20"/>
      <c r="POZ20"/>
      <c r="PPA20"/>
      <c r="PPB20"/>
      <c r="PPC20"/>
      <c r="PPD20"/>
      <c r="PPE20"/>
      <c r="PPF20"/>
      <c r="PPG20"/>
      <c r="PPH20"/>
      <c r="PPI20"/>
      <c r="PPJ20"/>
      <c r="PPK20"/>
      <c r="PPL20"/>
      <c r="PPM20"/>
      <c r="PPN20"/>
      <c r="PPO20"/>
      <c r="PPP20"/>
      <c r="PPQ20"/>
      <c r="PPR20"/>
      <c r="PPS20"/>
      <c r="PPT20"/>
      <c r="PPU20"/>
      <c r="PPV20"/>
      <c r="PPW20"/>
      <c r="PPX20"/>
      <c r="PPY20"/>
      <c r="PPZ20"/>
      <c r="PQA20"/>
      <c r="PQB20"/>
      <c r="PQC20"/>
      <c r="PQD20"/>
      <c r="PQE20"/>
      <c r="PQF20"/>
      <c r="PQG20"/>
      <c r="PQH20"/>
      <c r="PQI20"/>
      <c r="PQJ20"/>
      <c r="PQK20"/>
      <c r="PQL20"/>
      <c r="PQM20"/>
      <c r="PQN20"/>
      <c r="PQO20"/>
      <c r="PQP20"/>
      <c r="PQQ20"/>
      <c r="PQR20"/>
      <c r="PQS20"/>
      <c r="PQT20"/>
      <c r="PQU20"/>
      <c r="PQV20"/>
      <c r="PQW20"/>
      <c r="PQX20"/>
      <c r="PQY20"/>
      <c r="PQZ20"/>
      <c r="PRA20"/>
      <c r="PRB20"/>
      <c r="PRC20"/>
      <c r="PRD20"/>
      <c r="PRE20"/>
      <c r="PRF20"/>
      <c r="PRG20"/>
      <c r="PRH20"/>
      <c r="PRI20"/>
      <c r="PRJ20"/>
      <c r="PRK20"/>
      <c r="PRL20"/>
      <c r="PRM20"/>
      <c r="PRN20"/>
      <c r="PRO20"/>
      <c r="PRP20"/>
      <c r="PRQ20"/>
      <c r="PRR20"/>
      <c r="PRS20"/>
      <c r="PRT20"/>
      <c r="PRU20"/>
      <c r="PRV20"/>
      <c r="PRW20"/>
      <c r="PRX20"/>
      <c r="PRY20"/>
      <c r="PRZ20"/>
      <c r="PSA20"/>
      <c r="PSB20"/>
      <c r="PSC20"/>
      <c r="PSD20"/>
      <c r="PSE20"/>
      <c r="PSF20"/>
      <c r="PSG20"/>
      <c r="PSH20"/>
      <c r="PSI20"/>
      <c r="PSJ20"/>
      <c r="PSK20"/>
      <c r="PSL20"/>
      <c r="PSM20"/>
      <c r="PSN20"/>
      <c r="PSO20"/>
      <c r="PSP20"/>
      <c r="PSQ20"/>
      <c r="PSR20"/>
      <c r="PSS20"/>
      <c r="PST20"/>
      <c r="PSU20"/>
      <c r="PSV20"/>
      <c r="PSW20"/>
      <c r="PSX20"/>
      <c r="PSY20"/>
      <c r="PSZ20"/>
      <c r="PTA20"/>
      <c r="PTB20"/>
      <c r="PTC20"/>
      <c r="PTD20"/>
      <c r="PTE20"/>
      <c r="PTF20"/>
      <c r="PTG20"/>
      <c r="PTH20"/>
      <c r="PTI20"/>
      <c r="PTJ20"/>
      <c r="PTK20"/>
      <c r="PTL20"/>
      <c r="PTM20"/>
      <c r="PTN20"/>
      <c r="PTO20"/>
      <c r="PTP20"/>
      <c r="PTQ20"/>
      <c r="PTR20"/>
      <c r="PTS20"/>
      <c r="PTT20"/>
      <c r="PTU20"/>
      <c r="PTV20"/>
      <c r="PTW20"/>
      <c r="PTX20"/>
      <c r="PTY20"/>
      <c r="PTZ20"/>
      <c r="PUA20"/>
      <c r="PUB20"/>
      <c r="PUC20"/>
      <c r="PUD20"/>
      <c r="PUE20"/>
      <c r="PUF20"/>
      <c r="PUG20"/>
      <c r="PUH20"/>
      <c r="PUI20"/>
      <c r="PUJ20"/>
      <c r="PUK20"/>
      <c r="PUL20"/>
      <c r="PUM20"/>
      <c r="PUN20"/>
      <c r="PUO20"/>
      <c r="PUP20"/>
      <c r="PUQ20"/>
      <c r="PUR20"/>
      <c r="PUS20"/>
      <c r="PUT20"/>
      <c r="PUU20"/>
      <c r="PUV20"/>
      <c r="PUW20"/>
      <c r="PUX20"/>
      <c r="PUY20"/>
      <c r="PUZ20"/>
      <c r="PVA20"/>
      <c r="PVB20"/>
      <c r="PVC20"/>
      <c r="PVD20"/>
      <c r="PVE20"/>
      <c r="PVF20"/>
      <c r="PVG20"/>
      <c r="PVH20"/>
      <c r="PVI20"/>
      <c r="PVJ20"/>
      <c r="PVK20"/>
      <c r="PVL20"/>
      <c r="PVM20"/>
      <c r="PVN20"/>
      <c r="PVO20"/>
      <c r="PVP20"/>
      <c r="PVQ20"/>
      <c r="PVR20"/>
      <c r="PVS20"/>
      <c r="PVT20"/>
      <c r="PVU20"/>
      <c r="PVV20"/>
      <c r="PVW20"/>
      <c r="PVX20"/>
      <c r="PVY20"/>
      <c r="PVZ20"/>
      <c r="PWA20"/>
      <c r="PWB20"/>
      <c r="PWC20"/>
      <c r="PWD20"/>
      <c r="PWE20"/>
      <c r="PWF20"/>
      <c r="PWG20"/>
      <c r="PWH20"/>
      <c r="PWI20"/>
      <c r="PWJ20"/>
      <c r="PWK20"/>
      <c r="PWL20"/>
      <c r="PWM20"/>
      <c r="PWN20"/>
      <c r="PWO20"/>
      <c r="PWP20"/>
      <c r="PWQ20"/>
      <c r="PWR20"/>
      <c r="PWS20"/>
      <c r="PWT20"/>
      <c r="PWU20"/>
      <c r="PWV20"/>
      <c r="PWW20"/>
      <c r="PWX20"/>
      <c r="PWY20"/>
      <c r="PWZ20"/>
      <c r="PXA20"/>
      <c r="PXB20"/>
      <c r="PXC20"/>
      <c r="PXD20"/>
      <c r="PXE20"/>
      <c r="PXF20"/>
      <c r="PXG20"/>
      <c r="PXH20"/>
      <c r="PXI20"/>
      <c r="PXJ20"/>
      <c r="PXK20"/>
      <c r="PXL20"/>
      <c r="PXM20"/>
      <c r="PXN20"/>
      <c r="PXO20"/>
      <c r="PXP20"/>
      <c r="PXQ20"/>
      <c r="PXR20"/>
      <c r="PXS20"/>
      <c r="PXT20"/>
      <c r="PXU20"/>
      <c r="PXV20"/>
      <c r="PXW20"/>
      <c r="PXX20"/>
      <c r="PXY20"/>
      <c r="PXZ20"/>
      <c r="PYA20"/>
      <c r="PYB20"/>
      <c r="PYC20"/>
      <c r="PYD20"/>
      <c r="PYE20"/>
      <c r="PYF20"/>
      <c r="PYG20"/>
      <c r="PYH20"/>
      <c r="PYI20"/>
      <c r="PYJ20"/>
      <c r="PYK20"/>
      <c r="PYL20"/>
      <c r="PYM20"/>
      <c r="PYN20"/>
      <c r="PYO20"/>
      <c r="PYP20"/>
      <c r="PYQ20"/>
      <c r="PYR20"/>
      <c r="PYS20"/>
      <c r="PYT20"/>
      <c r="PYU20"/>
      <c r="PYV20"/>
      <c r="PYW20"/>
      <c r="PYX20"/>
      <c r="PYY20"/>
      <c r="PYZ20"/>
      <c r="PZA20"/>
      <c r="PZB20"/>
      <c r="PZC20"/>
      <c r="PZD20"/>
      <c r="PZE20"/>
      <c r="PZF20"/>
      <c r="PZG20"/>
      <c r="PZH20"/>
      <c r="PZI20"/>
      <c r="PZJ20"/>
      <c r="PZK20"/>
      <c r="PZL20"/>
      <c r="PZM20"/>
      <c r="PZN20"/>
      <c r="PZO20"/>
      <c r="PZP20"/>
      <c r="PZQ20"/>
      <c r="PZR20"/>
      <c r="PZS20"/>
      <c r="PZT20"/>
      <c r="PZU20"/>
      <c r="PZV20"/>
      <c r="PZW20"/>
      <c r="PZX20"/>
      <c r="PZY20"/>
      <c r="PZZ20"/>
      <c r="QAA20"/>
      <c r="QAB20"/>
      <c r="QAC20"/>
      <c r="QAD20"/>
      <c r="QAE20"/>
      <c r="QAF20"/>
      <c r="QAG20"/>
      <c r="QAH20"/>
      <c r="QAI20"/>
      <c r="QAJ20"/>
      <c r="QAK20"/>
      <c r="QAL20"/>
      <c r="QAM20"/>
      <c r="QAN20"/>
      <c r="QAO20"/>
      <c r="QAP20"/>
      <c r="QAQ20"/>
      <c r="QAR20"/>
      <c r="QAS20"/>
      <c r="QAT20"/>
      <c r="QAU20"/>
      <c r="QAV20"/>
      <c r="QAW20"/>
      <c r="QAX20"/>
      <c r="QAY20"/>
      <c r="QAZ20"/>
      <c r="QBA20"/>
      <c r="QBB20"/>
      <c r="QBC20"/>
      <c r="QBD20"/>
      <c r="QBE20"/>
      <c r="QBF20"/>
      <c r="QBG20"/>
      <c r="QBH20"/>
      <c r="QBI20"/>
      <c r="QBJ20"/>
      <c r="QBK20"/>
      <c r="QBL20"/>
      <c r="QBM20"/>
      <c r="QBN20"/>
      <c r="QBO20"/>
      <c r="QBP20"/>
      <c r="QBQ20"/>
      <c r="QBR20"/>
      <c r="QBS20"/>
      <c r="QBT20"/>
      <c r="QBU20"/>
      <c r="QBV20"/>
      <c r="QBW20"/>
      <c r="QBX20"/>
      <c r="QBY20"/>
      <c r="QBZ20"/>
      <c r="QCA20"/>
      <c r="QCB20"/>
      <c r="QCC20"/>
      <c r="QCD20"/>
      <c r="QCE20"/>
      <c r="QCF20"/>
      <c r="QCG20"/>
      <c r="QCH20"/>
      <c r="QCI20"/>
      <c r="QCJ20"/>
      <c r="QCK20"/>
      <c r="QCL20"/>
      <c r="QCM20"/>
      <c r="QCN20"/>
      <c r="QCO20"/>
      <c r="QCP20"/>
      <c r="QCQ20"/>
      <c r="QCR20"/>
      <c r="QCS20"/>
      <c r="QCT20"/>
      <c r="QCU20"/>
      <c r="QCV20"/>
      <c r="QCW20"/>
      <c r="QCX20"/>
      <c r="QCY20"/>
      <c r="QCZ20"/>
      <c r="QDA20"/>
      <c r="QDB20"/>
      <c r="QDC20"/>
      <c r="QDD20"/>
      <c r="QDE20"/>
      <c r="QDF20"/>
      <c r="QDG20"/>
      <c r="QDH20"/>
      <c r="QDI20"/>
      <c r="QDJ20"/>
      <c r="QDK20"/>
      <c r="QDL20"/>
      <c r="QDM20"/>
      <c r="QDN20"/>
      <c r="QDO20"/>
      <c r="QDP20"/>
      <c r="QDQ20"/>
      <c r="QDR20"/>
      <c r="QDS20"/>
      <c r="QDT20"/>
      <c r="QDU20"/>
      <c r="QDV20"/>
      <c r="QDW20"/>
      <c r="QDX20"/>
      <c r="QDY20"/>
      <c r="QDZ20"/>
      <c r="QEA20"/>
      <c r="QEB20"/>
      <c r="QEC20"/>
      <c r="QED20"/>
      <c r="QEE20"/>
      <c r="QEF20"/>
      <c r="QEG20"/>
      <c r="QEH20"/>
      <c r="QEI20"/>
      <c r="QEJ20"/>
      <c r="QEK20"/>
      <c r="QEL20"/>
      <c r="QEM20"/>
      <c r="QEN20"/>
      <c r="QEO20"/>
      <c r="QEP20"/>
      <c r="QEQ20"/>
      <c r="QER20"/>
      <c r="QES20"/>
      <c r="QET20"/>
      <c r="QEU20"/>
      <c r="QEV20"/>
      <c r="QEW20"/>
      <c r="QEX20"/>
      <c r="QEY20"/>
      <c r="QEZ20"/>
      <c r="QFA20"/>
      <c r="QFB20"/>
      <c r="QFC20"/>
      <c r="QFD20"/>
      <c r="QFE20"/>
      <c r="QFF20"/>
      <c r="QFG20"/>
      <c r="QFH20"/>
      <c r="QFI20"/>
      <c r="QFJ20"/>
      <c r="QFK20"/>
      <c r="QFL20"/>
      <c r="QFM20"/>
      <c r="QFN20"/>
      <c r="QFO20"/>
      <c r="QFP20"/>
      <c r="QFQ20"/>
      <c r="QFR20"/>
      <c r="QFS20"/>
      <c r="QFT20"/>
      <c r="QFU20"/>
      <c r="QFV20"/>
      <c r="QFW20"/>
      <c r="QFX20"/>
      <c r="QFY20"/>
      <c r="QFZ20"/>
      <c r="QGA20"/>
      <c r="QGB20"/>
      <c r="QGC20"/>
      <c r="QGD20"/>
      <c r="QGE20"/>
      <c r="QGF20"/>
      <c r="QGG20"/>
      <c r="QGH20"/>
      <c r="QGI20"/>
      <c r="QGJ20"/>
      <c r="QGK20"/>
      <c r="QGL20"/>
      <c r="QGM20"/>
      <c r="QGN20"/>
      <c r="QGO20"/>
      <c r="QGP20"/>
      <c r="QGQ20"/>
      <c r="QGR20"/>
      <c r="QGS20"/>
      <c r="QGT20"/>
      <c r="QGU20"/>
      <c r="QGV20"/>
      <c r="QGW20"/>
      <c r="QGX20"/>
      <c r="QGY20"/>
      <c r="QGZ20"/>
      <c r="QHA20"/>
      <c r="QHB20"/>
      <c r="QHC20"/>
      <c r="QHD20"/>
      <c r="QHE20"/>
      <c r="QHF20"/>
      <c r="QHG20"/>
      <c r="QHH20"/>
      <c r="QHI20"/>
      <c r="QHJ20"/>
      <c r="QHK20"/>
      <c r="QHL20"/>
      <c r="QHM20"/>
      <c r="QHN20"/>
      <c r="QHO20"/>
      <c r="QHP20"/>
      <c r="QHQ20"/>
      <c r="QHR20"/>
      <c r="QHS20"/>
      <c r="QHT20"/>
      <c r="QHU20"/>
      <c r="QHV20"/>
      <c r="QHW20"/>
      <c r="QHX20"/>
      <c r="QHY20"/>
      <c r="QHZ20"/>
      <c r="QIA20"/>
      <c r="QIB20"/>
      <c r="QIC20"/>
      <c r="QID20"/>
      <c r="QIE20"/>
      <c r="QIF20"/>
      <c r="QIG20"/>
      <c r="QIH20"/>
      <c r="QII20"/>
      <c r="QIJ20"/>
      <c r="QIK20"/>
      <c r="QIL20"/>
      <c r="QIM20"/>
      <c r="QIN20"/>
      <c r="QIO20"/>
      <c r="QIP20"/>
      <c r="QIQ20"/>
      <c r="QIR20"/>
      <c r="QIS20"/>
      <c r="QIT20"/>
      <c r="QIU20"/>
      <c r="QIV20"/>
      <c r="QIW20"/>
      <c r="QIX20"/>
      <c r="QIY20"/>
      <c r="QIZ20"/>
      <c r="QJA20"/>
      <c r="QJB20"/>
      <c r="QJC20"/>
      <c r="QJD20"/>
      <c r="QJE20"/>
      <c r="QJF20"/>
      <c r="QJG20"/>
      <c r="QJH20"/>
      <c r="QJI20"/>
      <c r="QJJ20"/>
      <c r="QJK20"/>
      <c r="QJL20"/>
      <c r="QJM20"/>
      <c r="QJN20"/>
      <c r="QJO20"/>
      <c r="QJP20"/>
      <c r="QJQ20"/>
      <c r="QJR20"/>
      <c r="QJS20"/>
      <c r="QJT20"/>
      <c r="QJU20"/>
      <c r="QJV20"/>
      <c r="QJW20"/>
      <c r="QJX20"/>
      <c r="QJY20"/>
      <c r="QJZ20"/>
      <c r="QKA20"/>
      <c r="QKB20"/>
      <c r="QKC20"/>
      <c r="QKD20"/>
      <c r="QKE20"/>
      <c r="QKF20"/>
      <c r="QKG20"/>
      <c r="QKH20"/>
      <c r="QKI20"/>
      <c r="QKJ20"/>
      <c r="QKK20"/>
      <c r="QKL20"/>
      <c r="QKM20"/>
      <c r="QKN20"/>
      <c r="QKO20"/>
      <c r="QKP20"/>
      <c r="QKQ20"/>
      <c r="QKR20"/>
      <c r="QKS20"/>
      <c r="QKT20"/>
      <c r="QKU20"/>
      <c r="QKV20"/>
      <c r="QKW20"/>
      <c r="QKX20"/>
      <c r="QKY20"/>
      <c r="QKZ20"/>
      <c r="QLA20"/>
      <c r="QLB20"/>
      <c r="QLC20"/>
      <c r="QLD20"/>
      <c r="QLE20"/>
      <c r="QLF20"/>
      <c r="QLG20"/>
      <c r="QLH20"/>
      <c r="QLI20"/>
      <c r="QLJ20"/>
      <c r="QLK20"/>
      <c r="QLL20"/>
      <c r="QLM20"/>
      <c r="QLN20"/>
      <c r="QLO20"/>
      <c r="QLP20"/>
      <c r="QLQ20"/>
      <c r="QLR20"/>
      <c r="QLS20"/>
      <c r="QLT20"/>
      <c r="QLU20"/>
      <c r="QLV20"/>
      <c r="QLW20"/>
      <c r="QLX20"/>
      <c r="QLY20"/>
      <c r="QLZ20"/>
      <c r="QMA20"/>
      <c r="QMB20"/>
      <c r="QMC20"/>
      <c r="QMD20"/>
      <c r="QME20"/>
      <c r="QMF20"/>
      <c r="QMG20"/>
      <c r="QMH20"/>
      <c r="QMI20"/>
      <c r="QMJ20"/>
      <c r="QMK20"/>
      <c r="QML20"/>
      <c r="QMM20"/>
      <c r="QMN20"/>
      <c r="QMO20"/>
      <c r="QMP20"/>
      <c r="QMQ20"/>
      <c r="QMR20"/>
      <c r="QMS20"/>
      <c r="QMT20"/>
      <c r="QMU20"/>
      <c r="QMV20"/>
      <c r="QMW20"/>
      <c r="QMX20"/>
      <c r="QMY20"/>
      <c r="QMZ20"/>
      <c r="QNA20"/>
      <c r="QNB20"/>
      <c r="QNC20"/>
      <c r="QND20"/>
      <c r="QNE20"/>
      <c r="QNF20"/>
      <c r="QNG20"/>
      <c r="QNH20"/>
      <c r="QNI20"/>
      <c r="QNJ20"/>
      <c r="QNK20"/>
      <c r="QNL20"/>
      <c r="QNM20"/>
      <c r="QNN20"/>
      <c r="QNO20"/>
      <c r="QNP20"/>
      <c r="QNQ20"/>
      <c r="QNR20"/>
      <c r="QNS20"/>
      <c r="QNT20"/>
      <c r="QNU20"/>
      <c r="QNV20"/>
      <c r="QNW20"/>
      <c r="QNX20"/>
      <c r="QNY20"/>
      <c r="QNZ20"/>
      <c r="QOA20"/>
      <c r="QOB20"/>
      <c r="QOC20"/>
      <c r="QOD20"/>
      <c r="QOE20"/>
      <c r="QOF20"/>
      <c r="QOG20"/>
      <c r="QOH20"/>
      <c r="QOI20"/>
      <c r="QOJ20"/>
      <c r="QOK20"/>
      <c r="QOL20"/>
      <c r="QOM20"/>
      <c r="QON20"/>
      <c r="QOO20"/>
      <c r="QOP20"/>
      <c r="QOQ20"/>
      <c r="QOR20"/>
      <c r="QOS20"/>
      <c r="QOT20"/>
      <c r="QOU20"/>
      <c r="QOV20"/>
      <c r="QOW20"/>
      <c r="QOX20"/>
      <c r="QOY20"/>
      <c r="QOZ20"/>
      <c r="QPA20"/>
      <c r="QPB20"/>
      <c r="QPC20"/>
      <c r="QPD20"/>
      <c r="QPE20"/>
      <c r="QPF20"/>
      <c r="QPG20"/>
      <c r="QPH20"/>
      <c r="QPI20"/>
      <c r="QPJ20"/>
      <c r="QPK20"/>
      <c r="QPL20"/>
      <c r="QPM20"/>
      <c r="QPN20"/>
      <c r="QPO20"/>
      <c r="QPP20"/>
      <c r="QPQ20"/>
      <c r="QPR20"/>
      <c r="QPS20"/>
      <c r="QPT20"/>
      <c r="QPU20"/>
      <c r="QPV20"/>
      <c r="QPW20"/>
      <c r="QPX20"/>
      <c r="QPY20"/>
      <c r="QPZ20"/>
      <c r="QQA20"/>
      <c r="QQB20"/>
      <c r="QQC20"/>
      <c r="QQD20"/>
      <c r="QQE20"/>
      <c r="QQF20"/>
      <c r="QQG20"/>
      <c r="QQH20"/>
      <c r="QQI20"/>
      <c r="QQJ20"/>
      <c r="QQK20"/>
      <c r="QQL20"/>
      <c r="QQM20"/>
      <c r="QQN20"/>
      <c r="QQO20"/>
      <c r="QQP20"/>
      <c r="QQQ20"/>
      <c r="QQR20"/>
      <c r="QQS20"/>
      <c r="QQT20"/>
      <c r="QQU20"/>
      <c r="QQV20"/>
      <c r="QQW20"/>
      <c r="QQX20"/>
      <c r="QQY20"/>
      <c r="QQZ20"/>
      <c r="QRA20"/>
      <c r="QRB20"/>
      <c r="QRC20"/>
      <c r="QRD20"/>
      <c r="QRE20"/>
      <c r="QRF20"/>
      <c r="QRG20"/>
      <c r="QRH20"/>
      <c r="QRI20"/>
      <c r="QRJ20"/>
      <c r="QRK20"/>
      <c r="QRL20"/>
      <c r="QRM20"/>
      <c r="QRN20"/>
      <c r="QRO20"/>
      <c r="QRP20"/>
      <c r="QRQ20"/>
      <c r="QRR20"/>
      <c r="QRS20"/>
      <c r="QRT20"/>
      <c r="QRU20"/>
      <c r="QRV20"/>
      <c r="QRW20"/>
      <c r="QRX20"/>
      <c r="QRY20"/>
      <c r="QRZ20"/>
      <c r="QSA20"/>
      <c r="QSB20"/>
      <c r="QSC20"/>
      <c r="QSD20"/>
      <c r="QSE20"/>
      <c r="QSF20"/>
      <c r="QSG20"/>
      <c r="QSH20"/>
      <c r="QSI20"/>
      <c r="QSJ20"/>
      <c r="QSK20"/>
      <c r="QSL20"/>
      <c r="QSM20"/>
      <c r="QSN20"/>
      <c r="QSO20"/>
      <c r="QSP20"/>
      <c r="QSQ20"/>
      <c r="QSR20"/>
      <c r="QSS20"/>
      <c r="QST20"/>
      <c r="QSU20"/>
      <c r="QSV20"/>
      <c r="QSW20"/>
      <c r="QSX20"/>
      <c r="QSY20"/>
      <c r="QSZ20"/>
      <c r="QTA20"/>
      <c r="QTB20"/>
      <c r="QTC20"/>
      <c r="QTD20"/>
      <c r="QTE20"/>
      <c r="QTF20"/>
      <c r="QTG20"/>
      <c r="QTH20"/>
      <c r="QTI20"/>
      <c r="QTJ20"/>
      <c r="QTK20"/>
      <c r="QTL20"/>
      <c r="QTM20"/>
      <c r="QTN20"/>
      <c r="QTO20"/>
      <c r="QTP20"/>
      <c r="QTQ20"/>
      <c r="QTR20"/>
      <c r="QTS20"/>
      <c r="QTT20"/>
      <c r="QTU20"/>
      <c r="QTV20"/>
      <c r="QTW20"/>
      <c r="QTX20"/>
      <c r="QTY20"/>
      <c r="QTZ20"/>
      <c r="QUA20"/>
      <c r="QUB20"/>
      <c r="QUC20"/>
      <c r="QUD20"/>
      <c r="QUE20"/>
      <c r="QUF20"/>
      <c r="QUG20"/>
      <c r="QUH20"/>
      <c r="QUI20"/>
      <c r="QUJ20"/>
      <c r="QUK20"/>
      <c r="QUL20"/>
      <c r="QUM20"/>
      <c r="QUN20"/>
      <c r="QUO20"/>
      <c r="QUP20"/>
      <c r="QUQ20"/>
      <c r="QUR20"/>
      <c r="QUS20"/>
      <c r="QUT20"/>
      <c r="QUU20"/>
      <c r="QUV20"/>
      <c r="QUW20"/>
      <c r="QUX20"/>
      <c r="QUY20"/>
      <c r="QUZ20"/>
      <c r="QVA20"/>
      <c r="QVB20"/>
      <c r="QVC20"/>
      <c r="QVD20"/>
      <c r="QVE20"/>
      <c r="QVF20"/>
      <c r="QVG20"/>
      <c r="QVH20"/>
      <c r="QVI20"/>
      <c r="QVJ20"/>
      <c r="QVK20"/>
      <c r="QVL20"/>
      <c r="QVM20"/>
      <c r="QVN20"/>
      <c r="QVO20"/>
      <c r="QVP20"/>
      <c r="QVQ20"/>
      <c r="QVR20"/>
      <c r="QVS20"/>
      <c r="QVT20"/>
      <c r="QVU20"/>
      <c r="QVV20"/>
      <c r="QVW20"/>
      <c r="QVX20"/>
      <c r="QVY20"/>
      <c r="QVZ20"/>
      <c r="QWA20"/>
      <c r="QWB20"/>
      <c r="QWC20"/>
      <c r="QWD20"/>
      <c r="QWE20"/>
      <c r="QWF20"/>
      <c r="QWG20"/>
      <c r="QWH20"/>
      <c r="QWI20"/>
      <c r="QWJ20"/>
      <c r="QWK20"/>
      <c r="QWL20"/>
      <c r="QWM20"/>
      <c r="QWN20"/>
      <c r="QWO20"/>
      <c r="QWP20"/>
      <c r="QWQ20"/>
      <c r="QWR20"/>
      <c r="QWS20"/>
      <c r="QWT20"/>
      <c r="QWU20"/>
      <c r="QWV20"/>
      <c r="QWW20"/>
      <c r="QWX20"/>
      <c r="QWY20"/>
      <c r="QWZ20"/>
      <c r="QXA20"/>
      <c r="QXB20"/>
      <c r="QXC20"/>
      <c r="QXD20"/>
      <c r="QXE20"/>
      <c r="QXF20"/>
      <c r="QXG20"/>
      <c r="QXH20"/>
      <c r="QXI20"/>
      <c r="QXJ20"/>
      <c r="QXK20"/>
      <c r="QXL20"/>
      <c r="QXM20"/>
      <c r="QXN20"/>
      <c r="QXO20"/>
      <c r="QXP20"/>
      <c r="QXQ20"/>
      <c r="QXR20"/>
      <c r="QXS20"/>
      <c r="QXT20"/>
      <c r="QXU20"/>
      <c r="QXV20"/>
      <c r="QXW20"/>
      <c r="QXX20"/>
      <c r="QXY20"/>
      <c r="QXZ20"/>
      <c r="QYA20"/>
      <c r="QYB20"/>
      <c r="QYC20"/>
      <c r="QYD20"/>
      <c r="QYE20"/>
      <c r="QYF20"/>
      <c r="QYG20"/>
      <c r="QYH20"/>
      <c r="QYI20"/>
      <c r="QYJ20"/>
      <c r="QYK20"/>
      <c r="QYL20"/>
      <c r="QYM20"/>
      <c r="QYN20"/>
      <c r="QYO20"/>
      <c r="QYP20"/>
      <c r="QYQ20"/>
      <c r="QYR20"/>
      <c r="QYS20"/>
      <c r="QYT20"/>
      <c r="QYU20"/>
      <c r="QYV20"/>
      <c r="QYW20"/>
      <c r="QYX20"/>
      <c r="QYY20"/>
      <c r="QYZ20"/>
      <c r="QZA20"/>
      <c r="QZB20"/>
      <c r="QZC20"/>
      <c r="QZD20"/>
      <c r="QZE20"/>
      <c r="QZF20"/>
      <c r="QZG20"/>
      <c r="QZH20"/>
      <c r="QZI20"/>
      <c r="QZJ20"/>
      <c r="QZK20"/>
      <c r="QZL20"/>
      <c r="QZM20"/>
      <c r="QZN20"/>
      <c r="QZO20"/>
      <c r="QZP20"/>
      <c r="QZQ20"/>
      <c r="QZR20"/>
      <c r="QZS20"/>
      <c r="QZT20"/>
      <c r="QZU20"/>
      <c r="QZV20"/>
      <c r="QZW20"/>
      <c r="QZX20"/>
      <c r="QZY20"/>
      <c r="QZZ20"/>
      <c r="RAA20"/>
      <c r="RAB20"/>
      <c r="RAC20"/>
      <c r="RAD20"/>
      <c r="RAE20"/>
      <c r="RAF20"/>
      <c r="RAG20"/>
      <c r="RAH20"/>
      <c r="RAI20"/>
      <c r="RAJ20"/>
      <c r="RAK20"/>
      <c r="RAL20"/>
      <c r="RAM20"/>
      <c r="RAN20"/>
      <c r="RAO20"/>
      <c r="RAP20"/>
      <c r="RAQ20"/>
      <c r="RAR20"/>
      <c r="RAS20"/>
      <c r="RAT20"/>
      <c r="RAU20"/>
      <c r="RAV20"/>
      <c r="RAW20"/>
      <c r="RAX20"/>
      <c r="RAY20"/>
      <c r="RAZ20"/>
      <c r="RBA20"/>
      <c r="RBB20"/>
      <c r="RBC20"/>
      <c r="RBD20"/>
      <c r="RBE20"/>
      <c r="RBF20"/>
      <c r="RBG20"/>
      <c r="RBH20"/>
      <c r="RBI20"/>
      <c r="RBJ20"/>
      <c r="RBK20"/>
      <c r="RBL20"/>
      <c r="RBM20"/>
      <c r="RBN20"/>
      <c r="RBO20"/>
      <c r="RBP20"/>
      <c r="RBQ20"/>
      <c r="RBR20"/>
      <c r="RBS20"/>
      <c r="RBT20"/>
      <c r="RBU20"/>
      <c r="RBV20"/>
      <c r="RBW20"/>
      <c r="RBX20"/>
      <c r="RBY20"/>
      <c r="RBZ20"/>
      <c r="RCA20"/>
      <c r="RCB20"/>
      <c r="RCC20"/>
      <c r="RCD20"/>
      <c r="RCE20"/>
      <c r="RCF20"/>
      <c r="RCG20"/>
      <c r="RCH20"/>
      <c r="RCI20"/>
      <c r="RCJ20"/>
      <c r="RCK20"/>
      <c r="RCL20"/>
      <c r="RCM20"/>
      <c r="RCN20"/>
      <c r="RCO20"/>
      <c r="RCP20"/>
      <c r="RCQ20"/>
      <c r="RCR20"/>
      <c r="RCS20"/>
      <c r="RCT20"/>
      <c r="RCU20"/>
      <c r="RCV20"/>
      <c r="RCW20"/>
      <c r="RCX20"/>
      <c r="RCY20"/>
      <c r="RCZ20"/>
      <c r="RDA20"/>
      <c r="RDB20"/>
      <c r="RDC20"/>
      <c r="RDD20"/>
      <c r="RDE20"/>
      <c r="RDF20"/>
      <c r="RDG20"/>
      <c r="RDH20"/>
      <c r="RDI20"/>
      <c r="RDJ20"/>
      <c r="RDK20"/>
      <c r="RDL20"/>
      <c r="RDM20"/>
      <c r="RDN20"/>
      <c r="RDO20"/>
      <c r="RDP20"/>
      <c r="RDQ20"/>
      <c r="RDR20"/>
      <c r="RDS20"/>
      <c r="RDT20"/>
      <c r="RDU20"/>
      <c r="RDV20"/>
      <c r="RDW20"/>
      <c r="RDX20"/>
      <c r="RDY20"/>
      <c r="RDZ20"/>
      <c r="REA20"/>
      <c r="REB20"/>
      <c r="REC20"/>
      <c r="RED20"/>
      <c r="REE20"/>
      <c r="REF20"/>
      <c r="REG20"/>
      <c r="REH20"/>
      <c r="REI20"/>
      <c r="REJ20"/>
      <c r="REK20"/>
      <c r="REL20"/>
      <c r="REM20"/>
      <c r="REN20"/>
      <c r="REO20"/>
      <c r="REP20"/>
      <c r="REQ20"/>
      <c r="RER20"/>
      <c r="RES20"/>
      <c r="RET20"/>
      <c r="REU20"/>
      <c r="REV20"/>
      <c r="REW20"/>
      <c r="REX20"/>
      <c r="REY20"/>
      <c r="REZ20"/>
      <c r="RFA20"/>
      <c r="RFB20"/>
      <c r="RFC20"/>
      <c r="RFD20"/>
      <c r="RFE20"/>
      <c r="RFF20"/>
      <c r="RFG20"/>
      <c r="RFH20"/>
      <c r="RFI20"/>
      <c r="RFJ20"/>
      <c r="RFK20"/>
      <c r="RFL20"/>
      <c r="RFM20"/>
      <c r="RFN20"/>
      <c r="RFO20"/>
      <c r="RFP20"/>
      <c r="RFQ20"/>
      <c r="RFR20"/>
      <c r="RFS20"/>
      <c r="RFT20"/>
      <c r="RFU20"/>
      <c r="RFV20"/>
      <c r="RFW20"/>
      <c r="RFX20"/>
      <c r="RFY20"/>
      <c r="RFZ20"/>
      <c r="RGA20"/>
      <c r="RGB20"/>
      <c r="RGC20"/>
      <c r="RGD20"/>
      <c r="RGE20"/>
      <c r="RGF20"/>
      <c r="RGG20"/>
      <c r="RGH20"/>
      <c r="RGI20"/>
      <c r="RGJ20"/>
      <c r="RGK20"/>
      <c r="RGL20"/>
      <c r="RGM20"/>
      <c r="RGN20"/>
      <c r="RGO20"/>
      <c r="RGP20"/>
      <c r="RGQ20"/>
      <c r="RGR20"/>
      <c r="RGS20"/>
      <c r="RGT20"/>
      <c r="RGU20"/>
      <c r="RGV20"/>
      <c r="RGW20"/>
      <c r="RGX20"/>
      <c r="RGY20"/>
      <c r="RGZ20"/>
      <c r="RHA20"/>
      <c r="RHB20"/>
      <c r="RHC20"/>
      <c r="RHD20"/>
      <c r="RHE20"/>
      <c r="RHF20"/>
      <c r="RHG20"/>
      <c r="RHH20"/>
      <c r="RHI20"/>
      <c r="RHJ20"/>
      <c r="RHK20"/>
      <c r="RHL20"/>
      <c r="RHM20"/>
      <c r="RHN20"/>
      <c r="RHO20"/>
      <c r="RHP20"/>
      <c r="RHQ20"/>
      <c r="RHR20"/>
      <c r="RHS20"/>
      <c r="RHT20"/>
      <c r="RHU20"/>
      <c r="RHV20"/>
      <c r="RHW20"/>
      <c r="RHX20"/>
      <c r="RHY20"/>
      <c r="RHZ20"/>
      <c r="RIA20"/>
      <c r="RIB20"/>
      <c r="RIC20"/>
      <c r="RID20"/>
      <c r="RIE20"/>
      <c r="RIF20"/>
      <c r="RIG20"/>
      <c r="RIH20"/>
      <c r="RII20"/>
      <c r="RIJ20"/>
      <c r="RIK20"/>
      <c r="RIL20"/>
      <c r="RIM20"/>
      <c r="RIN20"/>
      <c r="RIO20"/>
      <c r="RIP20"/>
      <c r="RIQ20"/>
      <c r="RIR20"/>
      <c r="RIS20"/>
      <c r="RIT20"/>
      <c r="RIU20"/>
      <c r="RIV20"/>
      <c r="RIW20"/>
      <c r="RIX20"/>
      <c r="RIY20"/>
      <c r="RIZ20"/>
      <c r="RJA20"/>
      <c r="RJB20"/>
      <c r="RJC20"/>
      <c r="RJD20"/>
      <c r="RJE20"/>
      <c r="RJF20"/>
      <c r="RJG20"/>
      <c r="RJH20"/>
      <c r="RJI20"/>
      <c r="RJJ20"/>
      <c r="RJK20"/>
      <c r="RJL20"/>
      <c r="RJM20"/>
      <c r="RJN20"/>
      <c r="RJO20"/>
      <c r="RJP20"/>
      <c r="RJQ20"/>
      <c r="RJR20"/>
      <c r="RJS20"/>
      <c r="RJT20"/>
      <c r="RJU20"/>
      <c r="RJV20"/>
      <c r="RJW20"/>
      <c r="RJX20"/>
      <c r="RJY20"/>
      <c r="RJZ20"/>
      <c r="RKA20"/>
      <c r="RKB20"/>
      <c r="RKC20"/>
      <c r="RKD20"/>
      <c r="RKE20"/>
      <c r="RKF20"/>
      <c r="RKG20"/>
      <c r="RKH20"/>
      <c r="RKI20"/>
      <c r="RKJ20"/>
      <c r="RKK20"/>
      <c r="RKL20"/>
      <c r="RKM20"/>
      <c r="RKN20"/>
      <c r="RKO20"/>
      <c r="RKP20"/>
      <c r="RKQ20"/>
      <c r="RKR20"/>
      <c r="RKS20"/>
      <c r="RKT20"/>
      <c r="RKU20"/>
      <c r="RKV20"/>
      <c r="RKW20"/>
      <c r="RKX20"/>
      <c r="RKY20"/>
      <c r="RKZ20"/>
      <c r="RLA20"/>
      <c r="RLB20"/>
      <c r="RLC20"/>
      <c r="RLD20"/>
      <c r="RLE20"/>
      <c r="RLF20"/>
      <c r="RLG20"/>
      <c r="RLH20"/>
      <c r="RLI20"/>
      <c r="RLJ20"/>
      <c r="RLK20"/>
      <c r="RLL20"/>
      <c r="RLM20"/>
      <c r="RLN20"/>
      <c r="RLO20"/>
      <c r="RLP20"/>
      <c r="RLQ20"/>
      <c r="RLR20"/>
      <c r="RLS20"/>
      <c r="RLT20"/>
      <c r="RLU20"/>
      <c r="RLV20"/>
      <c r="RLW20"/>
      <c r="RLX20"/>
      <c r="RLY20"/>
      <c r="RLZ20"/>
      <c r="RMA20"/>
      <c r="RMB20"/>
      <c r="RMC20"/>
      <c r="RMD20"/>
      <c r="RME20"/>
      <c r="RMF20"/>
      <c r="RMG20"/>
      <c r="RMH20"/>
      <c r="RMI20"/>
      <c r="RMJ20"/>
      <c r="RMK20"/>
      <c r="RML20"/>
      <c r="RMM20"/>
      <c r="RMN20"/>
      <c r="RMO20"/>
      <c r="RMP20"/>
      <c r="RMQ20"/>
      <c r="RMR20"/>
      <c r="RMS20"/>
      <c r="RMT20"/>
      <c r="RMU20"/>
      <c r="RMV20"/>
      <c r="RMW20"/>
      <c r="RMX20"/>
      <c r="RMY20"/>
      <c r="RMZ20"/>
      <c r="RNA20"/>
      <c r="RNB20"/>
      <c r="RNC20"/>
      <c r="RND20"/>
      <c r="RNE20"/>
      <c r="RNF20"/>
      <c r="RNG20"/>
      <c r="RNH20"/>
      <c r="RNI20"/>
      <c r="RNJ20"/>
      <c r="RNK20"/>
      <c r="RNL20"/>
      <c r="RNM20"/>
      <c r="RNN20"/>
      <c r="RNO20"/>
      <c r="RNP20"/>
      <c r="RNQ20"/>
      <c r="RNR20"/>
      <c r="RNS20"/>
      <c r="RNT20"/>
      <c r="RNU20"/>
      <c r="RNV20"/>
      <c r="RNW20"/>
      <c r="RNX20"/>
      <c r="RNY20"/>
      <c r="RNZ20"/>
      <c r="ROA20"/>
      <c r="ROB20"/>
      <c r="ROC20"/>
      <c r="ROD20"/>
      <c r="ROE20"/>
      <c r="ROF20"/>
      <c r="ROG20"/>
      <c r="ROH20"/>
      <c r="ROI20"/>
      <c r="ROJ20"/>
      <c r="ROK20"/>
      <c r="ROL20"/>
      <c r="ROM20"/>
      <c r="RON20"/>
      <c r="ROO20"/>
      <c r="ROP20"/>
      <c r="ROQ20"/>
      <c r="ROR20"/>
      <c r="ROS20"/>
      <c r="ROT20"/>
      <c r="ROU20"/>
      <c r="ROV20"/>
      <c r="ROW20"/>
      <c r="ROX20"/>
      <c r="ROY20"/>
      <c r="ROZ20"/>
      <c r="RPA20"/>
      <c r="RPB20"/>
      <c r="RPC20"/>
      <c r="RPD20"/>
      <c r="RPE20"/>
      <c r="RPF20"/>
      <c r="RPG20"/>
      <c r="RPH20"/>
      <c r="RPI20"/>
      <c r="RPJ20"/>
      <c r="RPK20"/>
      <c r="RPL20"/>
      <c r="RPM20"/>
      <c r="RPN20"/>
      <c r="RPO20"/>
      <c r="RPP20"/>
      <c r="RPQ20"/>
      <c r="RPR20"/>
      <c r="RPS20"/>
      <c r="RPT20"/>
      <c r="RPU20"/>
      <c r="RPV20"/>
      <c r="RPW20"/>
      <c r="RPX20"/>
      <c r="RPY20"/>
      <c r="RPZ20"/>
      <c r="RQA20"/>
      <c r="RQB20"/>
      <c r="RQC20"/>
      <c r="RQD20"/>
      <c r="RQE20"/>
      <c r="RQF20"/>
      <c r="RQG20"/>
      <c r="RQH20"/>
      <c r="RQI20"/>
      <c r="RQJ20"/>
      <c r="RQK20"/>
      <c r="RQL20"/>
      <c r="RQM20"/>
      <c r="RQN20"/>
      <c r="RQO20"/>
      <c r="RQP20"/>
      <c r="RQQ20"/>
      <c r="RQR20"/>
      <c r="RQS20"/>
      <c r="RQT20"/>
      <c r="RQU20"/>
      <c r="RQV20"/>
      <c r="RQW20"/>
      <c r="RQX20"/>
      <c r="RQY20"/>
      <c r="RQZ20"/>
      <c r="RRA20"/>
      <c r="RRB20"/>
      <c r="RRC20"/>
      <c r="RRD20"/>
      <c r="RRE20"/>
      <c r="RRF20"/>
      <c r="RRG20"/>
      <c r="RRH20"/>
      <c r="RRI20"/>
      <c r="RRJ20"/>
      <c r="RRK20"/>
      <c r="RRL20"/>
      <c r="RRM20"/>
      <c r="RRN20"/>
      <c r="RRO20"/>
      <c r="RRP20"/>
      <c r="RRQ20"/>
      <c r="RRR20"/>
      <c r="RRS20"/>
      <c r="RRT20"/>
      <c r="RRU20"/>
      <c r="RRV20"/>
      <c r="RRW20"/>
      <c r="RRX20"/>
      <c r="RRY20"/>
      <c r="RRZ20"/>
      <c r="RSA20"/>
      <c r="RSB20"/>
      <c r="RSC20"/>
      <c r="RSD20"/>
      <c r="RSE20"/>
      <c r="RSF20"/>
      <c r="RSG20"/>
      <c r="RSH20"/>
      <c r="RSI20"/>
      <c r="RSJ20"/>
      <c r="RSK20"/>
      <c r="RSL20"/>
      <c r="RSM20"/>
      <c r="RSN20"/>
      <c r="RSO20"/>
      <c r="RSP20"/>
      <c r="RSQ20"/>
      <c r="RSR20"/>
      <c r="RSS20"/>
      <c r="RST20"/>
      <c r="RSU20"/>
      <c r="RSV20"/>
      <c r="RSW20"/>
      <c r="RSX20"/>
      <c r="RSY20"/>
      <c r="RSZ20"/>
      <c r="RTA20"/>
      <c r="RTB20"/>
      <c r="RTC20"/>
      <c r="RTD20"/>
      <c r="RTE20"/>
      <c r="RTF20"/>
      <c r="RTG20"/>
      <c r="RTH20"/>
      <c r="RTI20"/>
      <c r="RTJ20"/>
      <c r="RTK20"/>
      <c r="RTL20"/>
      <c r="RTM20"/>
      <c r="RTN20"/>
      <c r="RTO20"/>
      <c r="RTP20"/>
      <c r="RTQ20"/>
      <c r="RTR20"/>
      <c r="RTS20"/>
      <c r="RTT20"/>
      <c r="RTU20"/>
      <c r="RTV20"/>
      <c r="RTW20"/>
      <c r="RTX20"/>
      <c r="RTY20"/>
      <c r="RTZ20"/>
      <c r="RUA20"/>
      <c r="RUB20"/>
      <c r="RUC20"/>
      <c r="RUD20"/>
      <c r="RUE20"/>
      <c r="RUF20"/>
      <c r="RUG20"/>
      <c r="RUH20"/>
      <c r="RUI20"/>
      <c r="RUJ20"/>
      <c r="RUK20"/>
      <c r="RUL20"/>
      <c r="RUM20"/>
      <c r="RUN20"/>
      <c r="RUO20"/>
      <c r="RUP20"/>
      <c r="RUQ20"/>
      <c r="RUR20"/>
      <c r="RUS20"/>
      <c r="RUT20"/>
      <c r="RUU20"/>
      <c r="RUV20"/>
      <c r="RUW20"/>
      <c r="RUX20"/>
      <c r="RUY20"/>
      <c r="RUZ20"/>
      <c r="RVA20"/>
      <c r="RVB20"/>
      <c r="RVC20"/>
      <c r="RVD20"/>
      <c r="RVE20"/>
      <c r="RVF20"/>
      <c r="RVG20"/>
      <c r="RVH20"/>
      <c r="RVI20"/>
      <c r="RVJ20"/>
      <c r="RVK20"/>
      <c r="RVL20"/>
      <c r="RVM20"/>
      <c r="RVN20"/>
      <c r="RVO20"/>
      <c r="RVP20"/>
      <c r="RVQ20"/>
      <c r="RVR20"/>
      <c r="RVS20"/>
      <c r="RVT20"/>
      <c r="RVU20"/>
      <c r="RVV20"/>
      <c r="RVW20"/>
      <c r="RVX20"/>
      <c r="RVY20"/>
      <c r="RVZ20"/>
      <c r="RWA20"/>
      <c r="RWB20"/>
      <c r="RWC20"/>
      <c r="RWD20"/>
      <c r="RWE20"/>
      <c r="RWF20"/>
      <c r="RWG20"/>
      <c r="RWH20"/>
      <c r="RWI20"/>
      <c r="RWJ20"/>
      <c r="RWK20"/>
      <c r="RWL20"/>
      <c r="RWM20"/>
      <c r="RWN20"/>
      <c r="RWO20"/>
      <c r="RWP20"/>
      <c r="RWQ20"/>
      <c r="RWR20"/>
      <c r="RWS20"/>
      <c r="RWT20"/>
      <c r="RWU20"/>
      <c r="RWV20"/>
      <c r="RWW20"/>
      <c r="RWX20"/>
      <c r="RWY20"/>
      <c r="RWZ20"/>
      <c r="RXA20"/>
      <c r="RXB20"/>
      <c r="RXC20"/>
      <c r="RXD20"/>
      <c r="RXE20"/>
      <c r="RXF20"/>
      <c r="RXG20"/>
      <c r="RXH20"/>
      <c r="RXI20"/>
      <c r="RXJ20"/>
      <c r="RXK20"/>
      <c r="RXL20"/>
      <c r="RXM20"/>
      <c r="RXN20"/>
      <c r="RXO20"/>
      <c r="RXP20"/>
      <c r="RXQ20"/>
      <c r="RXR20"/>
      <c r="RXS20"/>
      <c r="RXT20"/>
      <c r="RXU20"/>
      <c r="RXV20"/>
      <c r="RXW20"/>
      <c r="RXX20"/>
      <c r="RXY20"/>
      <c r="RXZ20"/>
      <c r="RYA20"/>
      <c r="RYB20"/>
      <c r="RYC20"/>
      <c r="RYD20"/>
      <c r="RYE20"/>
      <c r="RYF20"/>
      <c r="RYG20"/>
      <c r="RYH20"/>
      <c r="RYI20"/>
      <c r="RYJ20"/>
      <c r="RYK20"/>
      <c r="RYL20"/>
      <c r="RYM20"/>
      <c r="RYN20"/>
      <c r="RYO20"/>
      <c r="RYP20"/>
      <c r="RYQ20"/>
      <c r="RYR20"/>
      <c r="RYS20"/>
      <c r="RYT20"/>
      <c r="RYU20"/>
      <c r="RYV20"/>
      <c r="RYW20"/>
      <c r="RYX20"/>
      <c r="RYY20"/>
      <c r="RYZ20"/>
      <c r="RZA20"/>
      <c r="RZB20"/>
      <c r="RZC20"/>
      <c r="RZD20"/>
      <c r="RZE20"/>
      <c r="RZF20"/>
      <c r="RZG20"/>
      <c r="RZH20"/>
      <c r="RZI20"/>
      <c r="RZJ20"/>
      <c r="RZK20"/>
      <c r="RZL20"/>
      <c r="RZM20"/>
      <c r="RZN20"/>
      <c r="RZO20"/>
      <c r="RZP20"/>
      <c r="RZQ20"/>
      <c r="RZR20"/>
      <c r="RZS20"/>
      <c r="RZT20"/>
      <c r="RZU20"/>
      <c r="RZV20"/>
      <c r="RZW20"/>
      <c r="RZX20"/>
      <c r="RZY20"/>
      <c r="RZZ20"/>
      <c r="SAA20"/>
      <c r="SAB20"/>
      <c r="SAC20"/>
      <c r="SAD20"/>
      <c r="SAE20"/>
      <c r="SAF20"/>
      <c r="SAG20"/>
      <c r="SAH20"/>
      <c r="SAI20"/>
      <c r="SAJ20"/>
      <c r="SAK20"/>
      <c r="SAL20"/>
      <c r="SAM20"/>
      <c r="SAN20"/>
      <c r="SAO20"/>
      <c r="SAP20"/>
      <c r="SAQ20"/>
      <c r="SAR20"/>
      <c r="SAS20"/>
      <c r="SAT20"/>
      <c r="SAU20"/>
      <c r="SAV20"/>
      <c r="SAW20"/>
      <c r="SAX20"/>
      <c r="SAY20"/>
      <c r="SAZ20"/>
      <c r="SBA20"/>
      <c r="SBB20"/>
      <c r="SBC20"/>
      <c r="SBD20"/>
      <c r="SBE20"/>
      <c r="SBF20"/>
      <c r="SBG20"/>
      <c r="SBH20"/>
      <c r="SBI20"/>
      <c r="SBJ20"/>
      <c r="SBK20"/>
      <c r="SBL20"/>
      <c r="SBM20"/>
      <c r="SBN20"/>
      <c r="SBO20"/>
      <c r="SBP20"/>
      <c r="SBQ20"/>
      <c r="SBR20"/>
      <c r="SBS20"/>
      <c r="SBT20"/>
      <c r="SBU20"/>
      <c r="SBV20"/>
      <c r="SBW20"/>
      <c r="SBX20"/>
      <c r="SBY20"/>
      <c r="SBZ20"/>
      <c r="SCA20"/>
      <c r="SCB20"/>
      <c r="SCC20"/>
      <c r="SCD20"/>
      <c r="SCE20"/>
      <c r="SCF20"/>
      <c r="SCG20"/>
      <c r="SCH20"/>
      <c r="SCI20"/>
      <c r="SCJ20"/>
      <c r="SCK20"/>
      <c r="SCL20"/>
      <c r="SCM20"/>
      <c r="SCN20"/>
      <c r="SCO20"/>
      <c r="SCP20"/>
      <c r="SCQ20"/>
      <c r="SCR20"/>
      <c r="SCS20"/>
      <c r="SCT20"/>
      <c r="SCU20"/>
      <c r="SCV20"/>
      <c r="SCW20"/>
      <c r="SCX20"/>
      <c r="SCY20"/>
      <c r="SCZ20"/>
      <c r="SDA20"/>
      <c r="SDB20"/>
      <c r="SDC20"/>
      <c r="SDD20"/>
      <c r="SDE20"/>
      <c r="SDF20"/>
      <c r="SDG20"/>
      <c r="SDH20"/>
      <c r="SDI20"/>
      <c r="SDJ20"/>
      <c r="SDK20"/>
      <c r="SDL20"/>
      <c r="SDM20"/>
      <c r="SDN20"/>
      <c r="SDO20"/>
      <c r="SDP20"/>
      <c r="SDQ20"/>
      <c r="SDR20"/>
      <c r="SDS20"/>
      <c r="SDT20"/>
      <c r="SDU20"/>
      <c r="SDV20"/>
      <c r="SDW20"/>
      <c r="SDX20"/>
      <c r="SDY20"/>
      <c r="SDZ20"/>
      <c r="SEA20"/>
      <c r="SEB20"/>
      <c r="SEC20"/>
      <c r="SED20"/>
      <c r="SEE20"/>
      <c r="SEF20"/>
      <c r="SEG20"/>
      <c r="SEH20"/>
      <c r="SEI20"/>
      <c r="SEJ20"/>
      <c r="SEK20"/>
      <c r="SEL20"/>
      <c r="SEM20"/>
      <c r="SEN20"/>
      <c r="SEO20"/>
      <c r="SEP20"/>
      <c r="SEQ20"/>
      <c r="SER20"/>
      <c r="SES20"/>
      <c r="SET20"/>
      <c r="SEU20"/>
      <c r="SEV20"/>
      <c r="SEW20"/>
      <c r="SEX20"/>
      <c r="SEY20"/>
      <c r="SEZ20"/>
      <c r="SFA20"/>
      <c r="SFB20"/>
      <c r="SFC20"/>
      <c r="SFD20"/>
      <c r="SFE20"/>
      <c r="SFF20"/>
      <c r="SFG20"/>
      <c r="SFH20"/>
      <c r="SFI20"/>
      <c r="SFJ20"/>
      <c r="SFK20"/>
      <c r="SFL20"/>
      <c r="SFM20"/>
      <c r="SFN20"/>
      <c r="SFO20"/>
      <c r="SFP20"/>
      <c r="SFQ20"/>
      <c r="SFR20"/>
      <c r="SFS20"/>
      <c r="SFT20"/>
      <c r="SFU20"/>
      <c r="SFV20"/>
      <c r="SFW20"/>
      <c r="SFX20"/>
      <c r="SFY20"/>
      <c r="SFZ20"/>
      <c r="SGA20"/>
      <c r="SGB20"/>
      <c r="SGC20"/>
      <c r="SGD20"/>
      <c r="SGE20"/>
      <c r="SGF20"/>
      <c r="SGG20"/>
      <c r="SGH20"/>
      <c r="SGI20"/>
      <c r="SGJ20"/>
      <c r="SGK20"/>
      <c r="SGL20"/>
      <c r="SGM20"/>
      <c r="SGN20"/>
      <c r="SGO20"/>
      <c r="SGP20"/>
      <c r="SGQ20"/>
      <c r="SGR20"/>
      <c r="SGS20"/>
      <c r="SGT20"/>
      <c r="SGU20"/>
      <c r="SGV20"/>
      <c r="SGW20"/>
      <c r="SGX20"/>
      <c r="SGY20"/>
      <c r="SGZ20"/>
      <c r="SHA20"/>
      <c r="SHB20"/>
      <c r="SHC20"/>
      <c r="SHD20"/>
      <c r="SHE20"/>
      <c r="SHF20"/>
      <c r="SHG20"/>
      <c r="SHH20"/>
      <c r="SHI20"/>
      <c r="SHJ20"/>
      <c r="SHK20"/>
      <c r="SHL20"/>
      <c r="SHM20"/>
      <c r="SHN20"/>
      <c r="SHO20"/>
      <c r="SHP20"/>
      <c r="SHQ20"/>
      <c r="SHR20"/>
      <c r="SHS20"/>
      <c r="SHT20"/>
      <c r="SHU20"/>
      <c r="SHV20"/>
      <c r="SHW20"/>
      <c r="SHX20"/>
      <c r="SHY20"/>
      <c r="SHZ20"/>
      <c r="SIA20"/>
      <c r="SIB20"/>
      <c r="SIC20"/>
      <c r="SID20"/>
      <c r="SIE20"/>
      <c r="SIF20"/>
      <c r="SIG20"/>
      <c r="SIH20"/>
      <c r="SII20"/>
      <c r="SIJ20"/>
      <c r="SIK20"/>
      <c r="SIL20"/>
      <c r="SIM20"/>
      <c r="SIN20"/>
      <c r="SIO20"/>
      <c r="SIP20"/>
      <c r="SIQ20"/>
      <c r="SIR20"/>
      <c r="SIS20"/>
      <c r="SIT20"/>
      <c r="SIU20"/>
      <c r="SIV20"/>
      <c r="SIW20"/>
      <c r="SIX20"/>
      <c r="SIY20"/>
      <c r="SIZ20"/>
      <c r="SJA20"/>
      <c r="SJB20"/>
      <c r="SJC20"/>
      <c r="SJD20"/>
      <c r="SJE20"/>
      <c r="SJF20"/>
      <c r="SJG20"/>
      <c r="SJH20"/>
      <c r="SJI20"/>
      <c r="SJJ20"/>
      <c r="SJK20"/>
      <c r="SJL20"/>
      <c r="SJM20"/>
      <c r="SJN20"/>
      <c r="SJO20"/>
      <c r="SJP20"/>
      <c r="SJQ20"/>
      <c r="SJR20"/>
      <c r="SJS20"/>
      <c r="SJT20"/>
      <c r="SJU20"/>
      <c r="SJV20"/>
      <c r="SJW20"/>
      <c r="SJX20"/>
      <c r="SJY20"/>
      <c r="SJZ20"/>
      <c r="SKA20"/>
      <c r="SKB20"/>
      <c r="SKC20"/>
      <c r="SKD20"/>
      <c r="SKE20"/>
      <c r="SKF20"/>
      <c r="SKG20"/>
      <c r="SKH20"/>
      <c r="SKI20"/>
      <c r="SKJ20"/>
      <c r="SKK20"/>
      <c r="SKL20"/>
      <c r="SKM20"/>
      <c r="SKN20"/>
      <c r="SKO20"/>
      <c r="SKP20"/>
      <c r="SKQ20"/>
      <c r="SKR20"/>
      <c r="SKS20"/>
      <c r="SKT20"/>
      <c r="SKU20"/>
      <c r="SKV20"/>
      <c r="SKW20"/>
      <c r="SKX20"/>
      <c r="SKY20"/>
      <c r="SKZ20"/>
      <c r="SLA20"/>
      <c r="SLB20"/>
      <c r="SLC20"/>
      <c r="SLD20"/>
      <c r="SLE20"/>
      <c r="SLF20"/>
      <c r="SLG20"/>
      <c r="SLH20"/>
      <c r="SLI20"/>
      <c r="SLJ20"/>
      <c r="SLK20"/>
      <c r="SLL20"/>
      <c r="SLM20"/>
      <c r="SLN20"/>
      <c r="SLO20"/>
      <c r="SLP20"/>
      <c r="SLQ20"/>
      <c r="SLR20"/>
      <c r="SLS20"/>
      <c r="SLT20"/>
      <c r="SLU20"/>
      <c r="SLV20"/>
      <c r="SLW20"/>
      <c r="SLX20"/>
      <c r="SLY20"/>
      <c r="SLZ20"/>
      <c r="SMA20"/>
      <c r="SMB20"/>
      <c r="SMC20"/>
      <c r="SMD20"/>
      <c r="SME20"/>
      <c r="SMF20"/>
      <c r="SMG20"/>
      <c r="SMH20"/>
      <c r="SMI20"/>
      <c r="SMJ20"/>
      <c r="SMK20"/>
      <c r="SML20"/>
      <c r="SMM20"/>
      <c r="SMN20"/>
      <c r="SMO20"/>
      <c r="SMP20"/>
      <c r="SMQ20"/>
      <c r="SMR20"/>
      <c r="SMS20"/>
      <c r="SMT20"/>
      <c r="SMU20"/>
      <c r="SMV20"/>
      <c r="SMW20"/>
      <c r="SMX20"/>
      <c r="SMY20"/>
      <c r="SMZ20"/>
      <c r="SNA20"/>
      <c r="SNB20"/>
      <c r="SNC20"/>
      <c r="SND20"/>
      <c r="SNE20"/>
      <c r="SNF20"/>
      <c r="SNG20"/>
      <c r="SNH20"/>
      <c r="SNI20"/>
      <c r="SNJ20"/>
      <c r="SNK20"/>
      <c r="SNL20"/>
      <c r="SNM20"/>
      <c r="SNN20"/>
      <c r="SNO20"/>
      <c r="SNP20"/>
      <c r="SNQ20"/>
      <c r="SNR20"/>
      <c r="SNS20"/>
      <c r="SNT20"/>
      <c r="SNU20"/>
      <c r="SNV20"/>
      <c r="SNW20"/>
      <c r="SNX20"/>
      <c r="SNY20"/>
      <c r="SNZ20"/>
      <c r="SOA20"/>
      <c r="SOB20"/>
      <c r="SOC20"/>
      <c r="SOD20"/>
      <c r="SOE20"/>
      <c r="SOF20"/>
      <c r="SOG20"/>
      <c r="SOH20"/>
      <c r="SOI20"/>
      <c r="SOJ20"/>
      <c r="SOK20"/>
      <c r="SOL20"/>
      <c r="SOM20"/>
      <c r="SON20"/>
      <c r="SOO20"/>
      <c r="SOP20"/>
      <c r="SOQ20"/>
      <c r="SOR20"/>
      <c r="SOS20"/>
      <c r="SOT20"/>
      <c r="SOU20"/>
      <c r="SOV20"/>
      <c r="SOW20"/>
      <c r="SOX20"/>
      <c r="SOY20"/>
      <c r="SOZ20"/>
      <c r="SPA20"/>
      <c r="SPB20"/>
      <c r="SPC20"/>
      <c r="SPD20"/>
      <c r="SPE20"/>
      <c r="SPF20"/>
      <c r="SPG20"/>
      <c r="SPH20"/>
      <c r="SPI20"/>
      <c r="SPJ20"/>
      <c r="SPK20"/>
      <c r="SPL20"/>
      <c r="SPM20"/>
      <c r="SPN20"/>
      <c r="SPO20"/>
      <c r="SPP20"/>
      <c r="SPQ20"/>
      <c r="SPR20"/>
      <c r="SPS20"/>
      <c r="SPT20"/>
      <c r="SPU20"/>
      <c r="SPV20"/>
      <c r="SPW20"/>
      <c r="SPX20"/>
      <c r="SPY20"/>
      <c r="SPZ20"/>
      <c r="SQA20"/>
      <c r="SQB20"/>
      <c r="SQC20"/>
      <c r="SQD20"/>
      <c r="SQE20"/>
      <c r="SQF20"/>
      <c r="SQG20"/>
      <c r="SQH20"/>
      <c r="SQI20"/>
      <c r="SQJ20"/>
      <c r="SQK20"/>
      <c r="SQL20"/>
      <c r="SQM20"/>
      <c r="SQN20"/>
      <c r="SQO20"/>
      <c r="SQP20"/>
      <c r="SQQ20"/>
      <c r="SQR20"/>
      <c r="SQS20"/>
      <c r="SQT20"/>
      <c r="SQU20"/>
      <c r="SQV20"/>
      <c r="SQW20"/>
      <c r="SQX20"/>
      <c r="SQY20"/>
      <c r="SQZ20"/>
      <c r="SRA20"/>
      <c r="SRB20"/>
      <c r="SRC20"/>
      <c r="SRD20"/>
      <c r="SRE20"/>
      <c r="SRF20"/>
      <c r="SRG20"/>
      <c r="SRH20"/>
      <c r="SRI20"/>
      <c r="SRJ20"/>
      <c r="SRK20"/>
      <c r="SRL20"/>
      <c r="SRM20"/>
      <c r="SRN20"/>
      <c r="SRO20"/>
      <c r="SRP20"/>
      <c r="SRQ20"/>
      <c r="SRR20"/>
      <c r="SRS20"/>
      <c r="SRT20"/>
      <c r="SRU20"/>
      <c r="SRV20"/>
      <c r="SRW20"/>
      <c r="SRX20"/>
      <c r="SRY20"/>
      <c r="SRZ20"/>
      <c r="SSA20"/>
      <c r="SSB20"/>
      <c r="SSC20"/>
      <c r="SSD20"/>
      <c r="SSE20"/>
      <c r="SSF20"/>
      <c r="SSG20"/>
      <c r="SSH20"/>
      <c r="SSI20"/>
      <c r="SSJ20"/>
      <c r="SSK20"/>
      <c r="SSL20"/>
      <c r="SSM20"/>
      <c r="SSN20"/>
      <c r="SSO20"/>
      <c r="SSP20"/>
      <c r="SSQ20"/>
      <c r="SSR20"/>
      <c r="SSS20"/>
      <c r="SST20"/>
      <c r="SSU20"/>
      <c r="SSV20"/>
      <c r="SSW20"/>
      <c r="SSX20"/>
      <c r="SSY20"/>
      <c r="SSZ20"/>
      <c r="STA20"/>
      <c r="STB20"/>
      <c r="STC20"/>
      <c r="STD20"/>
      <c r="STE20"/>
      <c r="STF20"/>
      <c r="STG20"/>
      <c r="STH20"/>
      <c r="STI20"/>
      <c r="STJ20"/>
      <c r="STK20"/>
      <c r="STL20"/>
      <c r="STM20"/>
      <c r="STN20"/>
      <c r="STO20"/>
      <c r="STP20"/>
      <c r="STQ20"/>
      <c r="STR20"/>
      <c r="STS20"/>
      <c r="STT20"/>
      <c r="STU20"/>
      <c r="STV20"/>
      <c r="STW20"/>
      <c r="STX20"/>
      <c r="STY20"/>
      <c r="STZ20"/>
      <c r="SUA20"/>
      <c r="SUB20"/>
      <c r="SUC20"/>
      <c r="SUD20"/>
      <c r="SUE20"/>
      <c r="SUF20"/>
      <c r="SUG20"/>
      <c r="SUH20"/>
      <c r="SUI20"/>
      <c r="SUJ20"/>
      <c r="SUK20"/>
      <c r="SUL20"/>
      <c r="SUM20"/>
      <c r="SUN20"/>
      <c r="SUO20"/>
      <c r="SUP20"/>
      <c r="SUQ20"/>
      <c r="SUR20"/>
      <c r="SUS20"/>
      <c r="SUT20"/>
      <c r="SUU20"/>
      <c r="SUV20"/>
      <c r="SUW20"/>
      <c r="SUX20"/>
      <c r="SUY20"/>
      <c r="SUZ20"/>
      <c r="SVA20"/>
      <c r="SVB20"/>
      <c r="SVC20"/>
      <c r="SVD20"/>
      <c r="SVE20"/>
      <c r="SVF20"/>
      <c r="SVG20"/>
      <c r="SVH20"/>
      <c r="SVI20"/>
      <c r="SVJ20"/>
      <c r="SVK20"/>
      <c r="SVL20"/>
      <c r="SVM20"/>
      <c r="SVN20"/>
      <c r="SVO20"/>
      <c r="SVP20"/>
      <c r="SVQ20"/>
      <c r="SVR20"/>
      <c r="SVS20"/>
      <c r="SVT20"/>
      <c r="SVU20"/>
      <c r="SVV20"/>
      <c r="SVW20"/>
      <c r="SVX20"/>
      <c r="SVY20"/>
      <c r="SVZ20"/>
      <c r="SWA20"/>
      <c r="SWB20"/>
      <c r="SWC20"/>
      <c r="SWD20"/>
      <c r="SWE20"/>
      <c r="SWF20"/>
      <c r="SWG20"/>
      <c r="SWH20"/>
      <c r="SWI20"/>
      <c r="SWJ20"/>
      <c r="SWK20"/>
      <c r="SWL20"/>
      <c r="SWM20"/>
      <c r="SWN20"/>
      <c r="SWO20"/>
      <c r="SWP20"/>
      <c r="SWQ20"/>
      <c r="SWR20"/>
      <c r="SWS20"/>
      <c r="SWT20"/>
      <c r="SWU20"/>
      <c r="SWV20"/>
      <c r="SWW20"/>
      <c r="SWX20"/>
      <c r="SWY20"/>
      <c r="SWZ20"/>
      <c r="SXA20"/>
      <c r="SXB20"/>
      <c r="SXC20"/>
      <c r="SXD20"/>
      <c r="SXE20"/>
      <c r="SXF20"/>
      <c r="SXG20"/>
      <c r="SXH20"/>
      <c r="SXI20"/>
      <c r="SXJ20"/>
      <c r="SXK20"/>
      <c r="SXL20"/>
      <c r="SXM20"/>
      <c r="SXN20"/>
      <c r="SXO20"/>
      <c r="SXP20"/>
      <c r="SXQ20"/>
      <c r="SXR20"/>
      <c r="SXS20"/>
      <c r="SXT20"/>
      <c r="SXU20"/>
      <c r="SXV20"/>
      <c r="SXW20"/>
      <c r="SXX20"/>
      <c r="SXY20"/>
      <c r="SXZ20"/>
      <c r="SYA20"/>
      <c r="SYB20"/>
      <c r="SYC20"/>
      <c r="SYD20"/>
      <c r="SYE20"/>
      <c r="SYF20"/>
      <c r="SYG20"/>
      <c r="SYH20"/>
      <c r="SYI20"/>
      <c r="SYJ20"/>
      <c r="SYK20"/>
      <c r="SYL20"/>
      <c r="SYM20"/>
      <c r="SYN20"/>
      <c r="SYO20"/>
      <c r="SYP20"/>
      <c r="SYQ20"/>
      <c r="SYR20"/>
      <c r="SYS20"/>
      <c r="SYT20"/>
      <c r="SYU20"/>
      <c r="SYV20"/>
      <c r="SYW20"/>
      <c r="SYX20"/>
      <c r="SYY20"/>
      <c r="SYZ20"/>
      <c r="SZA20"/>
      <c r="SZB20"/>
      <c r="SZC20"/>
      <c r="SZD20"/>
      <c r="SZE20"/>
      <c r="SZF20"/>
      <c r="SZG20"/>
      <c r="SZH20"/>
      <c r="SZI20"/>
      <c r="SZJ20"/>
      <c r="SZK20"/>
      <c r="SZL20"/>
      <c r="SZM20"/>
      <c r="SZN20"/>
      <c r="SZO20"/>
      <c r="SZP20"/>
      <c r="SZQ20"/>
      <c r="SZR20"/>
      <c r="SZS20"/>
      <c r="SZT20"/>
      <c r="SZU20"/>
      <c r="SZV20"/>
      <c r="SZW20"/>
      <c r="SZX20"/>
      <c r="SZY20"/>
      <c r="SZZ20"/>
      <c r="TAA20"/>
      <c r="TAB20"/>
      <c r="TAC20"/>
      <c r="TAD20"/>
      <c r="TAE20"/>
      <c r="TAF20"/>
      <c r="TAG20"/>
      <c r="TAH20"/>
      <c r="TAI20"/>
      <c r="TAJ20"/>
      <c r="TAK20"/>
      <c r="TAL20"/>
      <c r="TAM20"/>
      <c r="TAN20"/>
      <c r="TAO20"/>
      <c r="TAP20"/>
      <c r="TAQ20"/>
      <c r="TAR20"/>
      <c r="TAS20"/>
      <c r="TAT20"/>
      <c r="TAU20"/>
      <c r="TAV20"/>
      <c r="TAW20"/>
      <c r="TAX20"/>
      <c r="TAY20"/>
      <c r="TAZ20"/>
      <c r="TBA20"/>
      <c r="TBB20"/>
      <c r="TBC20"/>
      <c r="TBD20"/>
      <c r="TBE20"/>
      <c r="TBF20"/>
      <c r="TBG20"/>
      <c r="TBH20"/>
      <c r="TBI20"/>
      <c r="TBJ20"/>
      <c r="TBK20"/>
      <c r="TBL20"/>
      <c r="TBM20"/>
      <c r="TBN20"/>
      <c r="TBO20"/>
      <c r="TBP20"/>
      <c r="TBQ20"/>
      <c r="TBR20"/>
      <c r="TBS20"/>
      <c r="TBT20"/>
      <c r="TBU20"/>
      <c r="TBV20"/>
      <c r="TBW20"/>
      <c r="TBX20"/>
      <c r="TBY20"/>
      <c r="TBZ20"/>
      <c r="TCA20"/>
      <c r="TCB20"/>
      <c r="TCC20"/>
      <c r="TCD20"/>
      <c r="TCE20"/>
      <c r="TCF20"/>
      <c r="TCG20"/>
      <c r="TCH20"/>
      <c r="TCI20"/>
      <c r="TCJ20"/>
      <c r="TCK20"/>
      <c r="TCL20"/>
      <c r="TCM20"/>
      <c r="TCN20"/>
      <c r="TCO20"/>
      <c r="TCP20"/>
      <c r="TCQ20"/>
      <c r="TCR20"/>
      <c r="TCS20"/>
      <c r="TCT20"/>
      <c r="TCU20"/>
      <c r="TCV20"/>
      <c r="TCW20"/>
      <c r="TCX20"/>
      <c r="TCY20"/>
      <c r="TCZ20"/>
      <c r="TDA20"/>
      <c r="TDB20"/>
      <c r="TDC20"/>
      <c r="TDD20"/>
      <c r="TDE20"/>
      <c r="TDF20"/>
      <c r="TDG20"/>
      <c r="TDH20"/>
      <c r="TDI20"/>
      <c r="TDJ20"/>
      <c r="TDK20"/>
      <c r="TDL20"/>
      <c r="TDM20"/>
      <c r="TDN20"/>
      <c r="TDO20"/>
      <c r="TDP20"/>
      <c r="TDQ20"/>
      <c r="TDR20"/>
      <c r="TDS20"/>
      <c r="TDT20"/>
      <c r="TDU20"/>
      <c r="TDV20"/>
      <c r="TDW20"/>
      <c r="TDX20"/>
      <c r="TDY20"/>
      <c r="TDZ20"/>
      <c r="TEA20"/>
      <c r="TEB20"/>
      <c r="TEC20"/>
      <c r="TED20"/>
      <c r="TEE20"/>
      <c r="TEF20"/>
      <c r="TEG20"/>
      <c r="TEH20"/>
      <c r="TEI20"/>
      <c r="TEJ20"/>
      <c r="TEK20"/>
      <c r="TEL20"/>
      <c r="TEM20"/>
      <c r="TEN20"/>
      <c r="TEO20"/>
      <c r="TEP20"/>
      <c r="TEQ20"/>
      <c r="TER20"/>
      <c r="TES20"/>
      <c r="TET20"/>
      <c r="TEU20"/>
      <c r="TEV20"/>
      <c r="TEW20"/>
      <c r="TEX20"/>
      <c r="TEY20"/>
      <c r="TEZ20"/>
      <c r="TFA20"/>
      <c r="TFB20"/>
      <c r="TFC20"/>
      <c r="TFD20"/>
      <c r="TFE20"/>
      <c r="TFF20"/>
      <c r="TFG20"/>
      <c r="TFH20"/>
      <c r="TFI20"/>
      <c r="TFJ20"/>
      <c r="TFK20"/>
      <c r="TFL20"/>
      <c r="TFM20"/>
      <c r="TFN20"/>
      <c r="TFO20"/>
      <c r="TFP20"/>
      <c r="TFQ20"/>
      <c r="TFR20"/>
      <c r="TFS20"/>
      <c r="TFT20"/>
      <c r="TFU20"/>
      <c r="TFV20"/>
      <c r="TFW20"/>
      <c r="TFX20"/>
      <c r="TFY20"/>
      <c r="TFZ20"/>
      <c r="TGA20"/>
      <c r="TGB20"/>
      <c r="TGC20"/>
      <c r="TGD20"/>
      <c r="TGE20"/>
      <c r="TGF20"/>
      <c r="TGG20"/>
      <c r="TGH20"/>
      <c r="TGI20"/>
      <c r="TGJ20"/>
      <c r="TGK20"/>
      <c r="TGL20"/>
      <c r="TGM20"/>
      <c r="TGN20"/>
      <c r="TGO20"/>
      <c r="TGP20"/>
      <c r="TGQ20"/>
      <c r="TGR20"/>
      <c r="TGS20"/>
      <c r="TGT20"/>
      <c r="TGU20"/>
      <c r="TGV20"/>
      <c r="TGW20"/>
      <c r="TGX20"/>
      <c r="TGY20"/>
      <c r="TGZ20"/>
      <c r="THA20"/>
      <c r="THB20"/>
      <c r="THC20"/>
      <c r="THD20"/>
      <c r="THE20"/>
      <c r="THF20"/>
      <c r="THG20"/>
      <c r="THH20"/>
      <c r="THI20"/>
      <c r="THJ20"/>
      <c r="THK20"/>
      <c r="THL20"/>
      <c r="THM20"/>
      <c r="THN20"/>
      <c r="THO20"/>
      <c r="THP20"/>
      <c r="THQ20"/>
      <c r="THR20"/>
      <c r="THS20"/>
      <c r="THT20"/>
      <c r="THU20"/>
      <c r="THV20"/>
      <c r="THW20"/>
      <c r="THX20"/>
      <c r="THY20"/>
      <c r="THZ20"/>
      <c r="TIA20"/>
      <c r="TIB20"/>
      <c r="TIC20"/>
      <c r="TID20"/>
      <c r="TIE20"/>
      <c r="TIF20"/>
      <c r="TIG20"/>
      <c r="TIH20"/>
      <c r="TII20"/>
      <c r="TIJ20"/>
      <c r="TIK20"/>
      <c r="TIL20"/>
      <c r="TIM20"/>
      <c r="TIN20"/>
      <c r="TIO20"/>
      <c r="TIP20"/>
      <c r="TIQ20"/>
      <c r="TIR20"/>
      <c r="TIS20"/>
      <c r="TIT20"/>
      <c r="TIU20"/>
      <c r="TIV20"/>
      <c r="TIW20"/>
      <c r="TIX20"/>
      <c r="TIY20"/>
      <c r="TIZ20"/>
      <c r="TJA20"/>
      <c r="TJB20"/>
      <c r="TJC20"/>
      <c r="TJD20"/>
      <c r="TJE20"/>
      <c r="TJF20"/>
      <c r="TJG20"/>
      <c r="TJH20"/>
      <c r="TJI20"/>
      <c r="TJJ20"/>
      <c r="TJK20"/>
      <c r="TJL20"/>
      <c r="TJM20"/>
      <c r="TJN20"/>
      <c r="TJO20"/>
      <c r="TJP20"/>
      <c r="TJQ20"/>
      <c r="TJR20"/>
      <c r="TJS20"/>
      <c r="TJT20"/>
      <c r="TJU20"/>
      <c r="TJV20"/>
      <c r="TJW20"/>
      <c r="TJX20"/>
      <c r="TJY20"/>
      <c r="TJZ20"/>
      <c r="TKA20"/>
      <c r="TKB20"/>
      <c r="TKC20"/>
      <c r="TKD20"/>
      <c r="TKE20"/>
      <c r="TKF20"/>
      <c r="TKG20"/>
      <c r="TKH20"/>
      <c r="TKI20"/>
      <c r="TKJ20"/>
      <c r="TKK20"/>
      <c r="TKL20"/>
      <c r="TKM20"/>
      <c r="TKN20"/>
      <c r="TKO20"/>
      <c r="TKP20"/>
      <c r="TKQ20"/>
      <c r="TKR20"/>
      <c r="TKS20"/>
      <c r="TKT20"/>
      <c r="TKU20"/>
      <c r="TKV20"/>
      <c r="TKW20"/>
      <c r="TKX20"/>
      <c r="TKY20"/>
      <c r="TKZ20"/>
      <c r="TLA20"/>
      <c r="TLB20"/>
      <c r="TLC20"/>
      <c r="TLD20"/>
      <c r="TLE20"/>
      <c r="TLF20"/>
      <c r="TLG20"/>
      <c r="TLH20"/>
      <c r="TLI20"/>
      <c r="TLJ20"/>
      <c r="TLK20"/>
      <c r="TLL20"/>
      <c r="TLM20"/>
      <c r="TLN20"/>
      <c r="TLO20"/>
      <c r="TLP20"/>
      <c r="TLQ20"/>
      <c r="TLR20"/>
      <c r="TLS20"/>
      <c r="TLT20"/>
      <c r="TLU20"/>
      <c r="TLV20"/>
      <c r="TLW20"/>
      <c r="TLX20"/>
      <c r="TLY20"/>
      <c r="TLZ20"/>
      <c r="TMA20"/>
      <c r="TMB20"/>
      <c r="TMC20"/>
      <c r="TMD20"/>
      <c r="TME20"/>
      <c r="TMF20"/>
      <c r="TMG20"/>
      <c r="TMH20"/>
      <c r="TMI20"/>
      <c r="TMJ20"/>
      <c r="TMK20"/>
      <c r="TML20"/>
      <c r="TMM20"/>
      <c r="TMN20"/>
      <c r="TMO20"/>
      <c r="TMP20"/>
      <c r="TMQ20"/>
      <c r="TMR20"/>
      <c r="TMS20"/>
      <c r="TMT20"/>
      <c r="TMU20"/>
      <c r="TMV20"/>
      <c r="TMW20"/>
      <c r="TMX20"/>
      <c r="TMY20"/>
      <c r="TMZ20"/>
      <c r="TNA20"/>
      <c r="TNB20"/>
      <c r="TNC20"/>
      <c r="TND20"/>
      <c r="TNE20"/>
      <c r="TNF20"/>
      <c r="TNG20"/>
      <c r="TNH20"/>
      <c r="TNI20"/>
      <c r="TNJ20"/>
      <c r="TNK20"/>
      <c r="TNL20"/>
      <c r="TNM20"/>
      <c r="TNN20"/>
      <c r="TNO20"/>
      <c r="TNP20"/>
      <c r="TNQ20"/>
      <c r="TNR20"/>
      <c r="TNS20"/>
      <c r="TNT20"/>
      <c r="TNU20"/>
      <c r="TNV20"/>
      <c r="TNW20"/>
      <c r="TNX20"/>
      <c r="TNY20"/>
      <c r="TNZ20"/>
      <c r="TOA20"/>
      <c r="TOB20"/>
      <c r="TOC20"/>
      <c r="TOD20"/>
      <c r="TOE20"/>
      <c r="TOF20"/>
      <c r="TOG20"/>
      <c r="TOH20"/>
      <c r="TOI20"/>
      <c r="TOJ20"/>
      <c r="TOK20"/>
      <c r="TOL20"/>
      <c r="TOM20"/>
      <c r="TON20"/>
      <c r="TOO20"/>
      <c r="TOP20"/>
      <c r="TOQ20"/>
      <c r="TOR20"/>
      <c r="TOS20"/>
      <c r="TOT20"/>
      <c r="TOU20"/>
      <c r="TOV20"/>
      <c r="TOW20"/>
      <c r="TOX20"/>
      <c r="TOY20"/>
      <c r="TOZ20"/>
      <c r="TPA20"/>
      <c r="TPB20"/>
      <c r="TPC20"/>
      <c r="TPD20"/>
      <c r="TPE20"/>
      <c r="TPF20"/>
      <c r="TPG20"/>
      <c r="TPH20"/>
      <c r="TPI20"/>
      <c r="TPJ20"/>
      <c r="TPK20"/>
      <c r="TPL20"/>
      <c r="TPM20"/>
      <c r="TPN20"/>
      <c r="TPO20"/>
      <c r="TPP20"/>
      <c r="TPQ20"/>
      <c r="TPR20"/>
      <c r="TPS20"/>
      <c r="TPT20"/>
      <c r="TPU20"/>
      <c r="TPV20"/>
      <c r="TPW20"/>
      <c r="TPX20"/>
      <c r="TPY20"/>
      <c r="TPZ20"/>
      <c r="TQA20"/>
      <c r="TQB20"/>
      <c r="TQC20"/>
      <c r="TQD20"/>
      <c r="TQE20"/>
      <c r="TQF20"/>
      <c r="TQG20"/>
      <c r="TQH20"/>
      <c r="TQI20"/>
      <c r="TQJ20"/>
      <c r="TQK20"/>
      <c r="TQL20"/>
      <c r="TQM20"/>
      <c r="TQN20"/>
      <c r="TQO20"/>
      <c r="TQP20"/>
      <c r="TQQ20"/>
      <c r="TQR20"/>
      <c r="TQS20"/>
      <c r="TQT20"/>
      <c r="TQU20"/>
      <c r="TQV20"/>
      <c r="TQW20"/>
      <c r="TQX20"/>
      <c r="TQY20"/>
      <c r="TQZ20"/>
      <c r="TRA20"/>
      <c r="TRB20"/>
      <c r="TRC20"/>
      <c r="TRD20"/>
      <c r="TRE20"/>
      <c r="TRF20"/>
      <c r="TRG20"/>
      <c r="TRH20"/>
      <c r="TRI20"/>
      <c r="TRJ20"/>
      <c r="TRK20"/>
      <c r="TRL20"/>
      <c r="TRM20"/>
      <c r="TRN20"/>
      <c r="TRO20"/>
      <c r="TRP20"/>
      <c r="TRQ20"/>
      <c r="TRR20"/>
      <c r="TRS20"/>
      <c r="TRT20"/>
      <c r="TRU20"/>
      <c r="TRV20"/>
      <c r="TRW20"/>
      <c r="TRX20"/>
      <c r="TRY20"/>
      <c r="TRZ20"/>
      <c r="TSA20"/>
      <c r="TSB20"/>
      <c r="TSC20"/>
      <c r="TSD20"/>
      <c r="TSE20"/>
      <c r="TSF20"/>
      <c r="TSG20"/>
      <c r="TSH20"/>
      <c r="TSI20"/>
      <c r="TSJ20"/>
      <c r="TSK20"/>
      <c r="TSL20"/>
      <c r="TSM20"/>
      <c r="TSN20"/>
      <c r="TSO20"/>
      <c r="TSP20"/>
      <c r="TSQ20"/>
      <c r="TSR20"/>
      <c r="TSS20"/>
      <c r="TST20"/>
      <c r="TSU20"/>
      <c r="TSV20"/>
      <c r="TSW20"/>
      <c r="TSX20"/>
      <c r="TSY20"/>
      <c r="TSZ20"/>
      <c r="TTA20"/>
      <c r="TTB20"/>
      <c r="TTC20"/>
      <c r="TTD20"/>
      <c r="TTE20"/>
      <c r="TTF20"/>
      <c r="TTG20"/>
      <c r="TTH20"/>
      <c r="TTI20"/>
      <c r="TTJ20"/>
      <c r="TTK20"/>
      <c r="TTL20"/>
      <c r="TTM20"/>
      <c r="TTN20"/>
      <c r="TTO20"/>
      <c r="TTP20"/>
      <c r="TTQ20"/>
      <c r="TTR20"/>
      <c r="TTS20"/>
      <c r="TTT20"/>
      <c r="TTU20"/>
      <c r="TTV20"/>
      <c r="TTW20"/>
      <c r="TTX20"/>
      <c r="TTY20"/>
      <c r="TTZ20"/>
      <c r="TUA20"/>
      <c r="TUB20"/>
      <c r="TUC20"/>
      <c r="TUD20"/>
      <c r="TUE20"/>
      <c r="TUF20"/>
      <c r="TUG20"/>
      <c r="TUH20"/>
      <c r="TUI20"/>
      <c r="TUJ20"/>
      <c r="TUK20"/>
      <c r="TUL20"/>
      <c r="TUM20"/>
      <c r="TUN20"/>
      <c r="TUO20"/>
      <c r="TUP20"/>
      <c r="TUQ20"/>
      <c r="TUR20"/>
      <c r="TUS20"/>
      <c r="TUT20"/>
      <c r="TUU20"/>
      <c r="TUV20"/>
      <c r="TUW20"/>
      <c r="TUX20"/>
      <c r="TUY20"/>
      <c r="TUZ20"/>
      <c r="TVA20"/>
      <c r="TVB20"/>
      <c r="TVC20"/>
      <c r="TVD20"/>
      <c r="TVE20"/>
      <c r="TVF20"/>
      <c r="TVG20"/>
      <c r="TVH20"/>
      <c r="TVI20"/>
      <c r="TVJ20"/>
      <c r="TVK20"/>
      <c r="TVL20"/>
      <c r="TVM20"/>
      <c r="TVN20"/>
      <c r="TVO20"/>
      <c r="TVP20"/>
      <c r="TVQ20"/>
      <c r="TVR20"/>
      <c r="TVS20"/>
      <c r="TVT20"/>
      <c r="TVU20"/>
      <c r="TVV20"/>
      <c r="TVW20"/>
      <c r="TVX20"/>
      <c r="TVY20"/>
      <c r="TVZ20"/>
      <c r="TWA20"/>
      <c r="TWB20"/>
      <c r="TWC20"/>
      <c r="TWD20"/>
      <c r="TWE20"/>
      <c r="TWF20"/>
      <c r="TWG20"/>
      <c r="TWH20"/>
      <c r="TWI20"/>
      <c r="TWJ20"/>
      <c r="TWK20"/>
      <c r="TWL20"/>
      <c r="TWM20"/>
      <c r="TWN20"/>
      <c r="TWO20"/>
      <c r="TWP20"/>
      <c r="TWQ20"/>
      <c r="TWR20"/>
      <c r="TWS20"/>
      <c r="TWT20"/>
      <c r="TWU20"/>
      <c r="TWV20"/>
      <c r="TWW20"/>
      <c r="TWX20"/>
      <c r="TWY20"/>
      <c r="TWZ20"/>
      <c r="TXA20"/>
      <c r="TXB20"/>
      <c r="TXC20"/>
      <c r="TXD20"/>
      <c r="TXE20"/>
      <c r="TXF20"/>
      <c r="TXG20"/>
      <c r="TXH20"/>
      <c r="TXI20"/>
      <c r="TXJ20"/>
      <c r="TXK20"/>
      <c r="TXL20"/>
      <c r="TXM20"/>
      <c r="TXN20"/>
      <c r="TXO20"/>
      <c r="TXP20"/>
      <c r="TXQ20"/>
      <c r="TXR20"/>
      <c r="TXS20"/>
      <c r="TXT20"/>
      <c r="TXU20"/>
      <c r="TXV20"/>
      <c r="TXW20"/>
      <c r="TXX20"/>
      <c r="TXY20"/>
      <c r="TXZ20"/>
      <c r="TYA20"/>
      <c r="TYB20"/>
      <c r="TYC20"/>
      <c r="TYD20"/>
      <c r="TYE20"/>
      <c r="TYF20"/>
      <c r="TYG20"/>
      <c r="TYH20"/>
      <c r="TYI20"/>
      <c r="TYJ20"/>
      <c r="TYK20"/>
      <c r="TYL20"/>
      <c r="TYM20"/>
      <c r="TYN20"/>
      <c r="TYO20"/>
      <c r="TYP20"/>
      <c r="TYQ20"/>
      <c r="TYR20"/>
      <c r="TYS20"/>
      <c r="TYT20"/>
      <c r="TYU20"/>
      <c r="TYV20"/>
      <c r="TYW20"/>
      <c r="TYX20"/>
      <c r="TYY20"/>
      <c r="TYZ20"/>
      <c r="TZA20"/>
      <c r="TZB20"/>
      <c r="TZC20"/>
      <c r="TZD20"/>
      <c r="TZE20"/>
      <c r="TZF20"/>
      <c r="TZG20"/>
      <c r="TZH20"/>
      <c r="TZI20"/>
      <c r="TZJ20"/>
      <c r="TZK20"/>
      <c r="TZL20"/>
      <c r="TZM20"/>
      <c r="TZN20"/>
      <c r="TZO20"/>
      <c r="TZP20"/>
      <c r="TZQ20"/>
      <c r="TZR20"/>
      <c r="TZS20"/>
      <c r="TZT20"/>
      <c r="TZU20"/>
      <c r="TZV20"/>
      <c r="TZW20"/>
      <c r="TZX20"/>
      <c r="TZY20"/>
      <c r="TZZ20"/>
      <c r="UAA20"/>
      <c r="UAB20"/>
      <c r="UAC20"/>
      <c r="UAD20"/>
      <c r="UAE20"/>
      <c r="UAF20"/>
      <c r="UAG20"/>
      <c r="UAH20"/>
      <c r="UAI20"/>
      <c r="UAJ20"/>
      <c r="UAK20"/>
      <c r="UAL20"/>
      <c r="UAM20"/>
      <c r="UAN20"/>
      <c r="UAO20"/>
      <c r="UAP20"/>
      <c r="UAQ20"/>
      <c r="UAR20"/>
      <c r="UAS20"/>
      <c r="UAT20"/>
      <c r="UAU20"/>
      <c r="UAV20"/>
      <c r="UAW20"/>
      <c r="UAX20"/>
      <c r="UAY20"/>
      <c r="UAZ20"/>
      <c r="UBA20"/>
      <c r="UBB20"/>
      <c r="UBC20"/>
      <c r="UBD20"/>
      <c r="UBE20"/>
      <c r="UBF20"/>
      <c r="UBG20"/>
      <c r="UBH20"/>
      <c r="UBI20"/>
      <c r="UBJ20"/>
      <c r="UBK20"/>
      <c r="UBL20"/>
      <c r="UBM20"/>
      <c r="UBN20"/>
      <c r="UBO20"/>
      <c r="UBP20"/>
      <c r="UBQ20"/>
      <c r="UBR20"/>
      <c r="UBS20"/>
      <c r="UBT20"/>
      <c r="UBU20"/>
      <c r="UBV20"/>
      <c r="UBW20"/>
      <c r="UBX20"/>
      <c r="UBY20"/>
      <c r="UBZ20"/>
      <c r="UCA20"/>
      <c r="UCB20"/>
      <c r="UCC20"/>
      <c r="UCD20"/>
      <c r="UCE20"/>
      <c r="UCF20"/>
      <c r="UCG20"/>
      <c r="UCH20"/>
      <c r="UCI20"/>
      <c r="UCJ20"/>
      <c r="UCK20"/>
      <c r="UCL20"/>
      <c r="UCM20"/>
      <c r="UCN20"/>
      <c r="UCO20"/>
      <c r="UCP20"/>
      <c r="UCQ20"/>
      <c r="UCR20"/>
      <c r="UCS20"/>
      <c r="UCT20"/>
      <c r="UCU20"/>
      <c r="UCV20"/>
      <c r="UCW20"/>
      <c r="UCX20"/>
      <c r="UCY20"/>
      <c r="UCZ20"/>
      <c r="UDA20"/>
      <c r="UDB20"/>
      <c r="UDC20"/>
      <c r="UDD20"/>
      <c r="UDE20"/>
      <c r="UDF20"/>
      <c r="UDG20"/>
      <c r="UDH20"/>
      <c r="UDI20"/>
      <c r="UDJ20"/>
      <c r="UDK20"/>
      <c r="UDL20"/>
      <c r="UDM20"/>
      <c r="UDN20"/>
      <c r="UDO20"/>
      <c r="UDP20"/>
      <c r="UDQ20"/>
      <c r="UDR20"/>
      <c r="UDS20"/>
      <c r="UDT20"/>
      <c r="UDU20"/>
      <c r="UDV20"/>
      <c r="UDW20"/>
      <c r="UDX20"/>
      <c r="UDY20"/>
      <c r="UDZ20"/>
      <c r="UEA20"/>
      <c r="UEB20"/>
      <c r="UEC20"/>
      <c r="UED20"/>
      <c r="UEE20"/>
      <c r="UEF20"/>
      <c r="UEG20"/>
      <c r="UEH20"/>
      <c r="UEI20"/>
      <c r="UEJ20"/>
      <c r="UEK20"/>
      <c r="UEL20"/>
      <c r="UEM20"/>
      <c r="UEN20"/>
      <c r="UEO20"/>
      <c r="UEP20"/>
      <c r="UEQ20"/>
      <c r="UER20"/>
      <c r="UES20"/>
      <c r="UET20"/>
      <c r="UEU20"/>
      <c r="UEV20"/>
      <c r="UEW20"/>
      <c r="UEX20"/>
      <c r="UEY20"/>
      <c r="UEZ20"/>
      <c r="UFA20"/>
      <c r="UFB20"/>
      <c r="UFC20"/>
      <c r="UFD20"/>
      <c r="UFE20"/>
      <c r="UFF20"/>
      <c r="UFG20"/>
      <c r="UFH20"/>
      <c r="UFI20"/>
      <c r="UFJ20"/>
      <c r="UFK20"/>
      <c r="UFL20"/>
      <c r="UFM20"/>
      <c r="UFN20"/>
      <c r="UFO20"/>
      <c r="UFP20"/>
      <c r="UFQ20"/>
      <c r="UFR20"/>
      <c r="UFS20"/>
      <c r="UFT20"/>
      <c r="UFU20"/>
      <c r="UFV20"/>
      <c r="UFW20"/>
      <c r="UFX20"/>
      <c r="UFY20"/>
      <c r="UFZ20"/>
      <c r="UGA20"/>
      <c r="UGB20"/>
      <c r="UGC20"/>
      <c r="UGD20"/>
      <c r="UGE20"/>
      <c r="UGF20"/>
      <c r="UGG20"/>
      <c r="UGH20"/>
      <c r="UGI20"/>
      <c r="UGJ20"/>
      <c r="UGK20"/>
      <c r="UGL20"/>
      <c r="UGM20"/>
      <c r="UGN20"/>
      <c r="UGO20"/>
      <c r="UGP20"/>
      <c r="UGQ20"/>
      <c r="UGR20"/>
      <c r="UGS20"/>
      <c r="UGT20"/>
      <c r="UGU20"/>
      <c r="UGV20"/>
      <c r="UGW20"/>
      <c r="UGX20"/>
      <c r="UGY20"/>
      <c r="UGZ20"/>
      <c r="UHA20"/>
      <c r="UHB20"/>
      <c r="UHC20"/>
      <c r="UHD20"/>
      <c r="UHE20"/>
      <c r="UHF20"/>
      <c r="UHG20"/>
      <c r="UHH20"/>
      <c r="UHI20"/>
      <c r="UHJ20"/>
      <c r="UHK20"/>
      <c r="UHL20"/>
      <c r="UHM20"/>
      <c r="UHN20"/>
      <c r="UHO20"/>
      <c r="UHP20"/>
      <c r="UHQ20"/>
      <c r="UHR20"/>
      <c r="UHS20"/>
      <c r="UHT20"/>
      <c r="UHU20"/>
      <c r="UHV20"/>
      <c r="UHW20"/>
      <c r="UHX20"/>
      <c r="UHY20"/>
      <c r="UHZ20"/>
      <c r="UIA20"/>
      <c r="UIB20"/>
      <c r="UIC20"/>
      <c r="UID20"/>
      <c r="UIE20"/>
      <c r="UIF20"/>
      <c r="UIG20"/>
      <c r="UIH20"/>
      <c r="UII20"/>
      <c r="UIJ20"/>
      <c r="UIK20"/>
      <c r="UIL20"/>
      <c r="UIM20"/>
      <c r="UIN20"/>
      <c r="UIO20"/>
      <c r="UIP20"/>
      <c r="UIQ20"/>
      <c r="UIR20"/>
      <c r="UIS20"/>
      <c r="UIT20"/>
      <c r="UIU20"/>
      <c r="UIV20"/>
      <c r="UIW20"/>
      <c r="UIX20"/>
      <c r="UIY20"/>
      <c r="UIZ20"/>
      <c r="UJA20"/>
      <c r="UJB20"/>
      <c r="UJC20"/>
      <c r="UJD20"/>
      <c r="UJE20"/>
      <c r="UJF20"/>
      <c r="UJG20"/>
      <c r="UJH20"/>
      <c r="UJI20"/>
      <c r="UJJ20"/>
      <c r="UJK20"/>
      <c r="UJL20"/>
      <c r="UJM20"/>
      <c r="UJN20"/>
      <c r="UJO20"/>
      <c r="UJP20"/>
      <c r="UJQ20"/>
      <c r="UJR20"/>
      <c r="UJS20"/>
      <c r="UJT20"/>
      <c r="UJU20"/>
      <c r="UJV20"/>
      <c r="UJW20"/>
      <c r="UJX20"/>
      <c r="UJY20"/>
      <c r="UJZ20"/>
      <c r="UKA20"/>
      <c r="UKB20"/>
      <c r="UKC20"/>
      <c r="UKD20"/>
      <c r="UKE20"/>
      <c r="UKF20"/>
      <c r="UKG20"/>
      <c r="UKH20"/>
      <c r="UKI20"/>
      <c r="UKJ20"/>
      <c r="UKK20"/>
      <c r="UKL20"/>
      <c r="UKM20"/>
      <c r="UKN20"/>
      <c r="UKO20"/>
      <c r="UKP20"/>
      <c r="UKQ20"/>
      <c r="UKR20"/>
      <c r="UKS20"/>
      <c r="UKT20"/>
      <c r="UKU20"/>
      <c r="UKV20"/>
      <c r="UKW20"/>
      <c r="UKX20"/>
      <c r="UKY20"/>
      <c r="UKZ20"/>
      <c r="ULA20"/>
      <c r="ULB20"/>
      <c r="ULC20"/>
      <c r="ULD20"/>
      <c r="ULE20"/>
      <c r="ULF20"/>
      <c r="ULG20"/>
      <c r="ULH20"/>
      <c r="ULI20"/>
      <c r="ULJ20"/>
      <c r="ULK20"/>
      <c r="ULL20"/>
      <c r="ULM20"/>
      <c r="ULN20"/>
      <c r="ULO20"/>
      <c r="ULP20"/>
      <c r="ULQ20"/>
      <c r="ULR20"/>
      <c r="ULS20"/>
      <c r="ULT20"/>
      <c r="ULU20"/>
      <c r="ULV20"/>
      <c r="ULW20"/>
      <c r="ULX20"/>
      <c r="ULY20"/>
      <c r="ULZ20"/>
      <c r="UMA20"/>
      <c r="UMB20"/>
      <c r="UMC20"/>
      <c r="UMD20"/>
      <c r="UME20"/>
      <c r="UMF20"/>
      <c r="UMG20"/>
      <c r="UMH20"/>
      <c r="UMI20"/>
      <c r="UMJ20"/>
      <c r="UMK20"/>
      <c r="UML20"/>
      <c r="UMM20"/>
      <c r="UMN20"/>
      <c r="UMO20"/>
      <c r="UMP20"/>
      <c r="UMQ20"/>
      <c r="UMR20"/>
      <c r="UMS20"/>
      <c r="UMT20"/>
      <c r="UMU20"/>
      <c r="UMV20"/>
      <c r="UMW20"/>
      <c r="UMX20"/>
      <c r="UMY20"/>
      <c r="UMZ20"/>
      <c r="UNA20"/>
      <c r="UNB20"/>
      <c r="UNC20"/>
      <c r="UND20"/>
      <c r="UNE20"/>
      <c r="UNF20"/>
      <c r="UNG20"/>
      <c r="UNH20"/>
      <c r="UNI20"/>
      <c r="UNJ20"/>
      <c r="UNK20"/>
      <c r="UNL20"/>
      <c r="UNM20"/>
      <c r="UNN20"/>
      <c r="UNO20"/>
      <c r="UNP20"/>
      <c r="UNQ20"/>
      <c r="UNR20"/>
      <c r="UNS20"/>
      <c r="UNT20"/>
      <c r="UNU20"/>
      <c r="UNV20"/>
      <c r="UNW20"/>
      <c r="UNX20"/>
      <c r="UNY20"/>
      <c r="UNZ20"/>
      <c r="UOA20"/>
      <c r="UOB20"/>
      <c r="UOC20"/>
      <c r="UOD20"/>
      <c r="UOE20"/>
      <c r="UOF20"/>
      <c r="UOG20"/>
      <c r="UOH20"/>
      <c r="UOI20"/>
      <c r="UOJ20"/>
      <c r="UOK20"/>
      <c r="UOL20"/>
      <c r="UOM20"/>
      <c r="UON20"/>
      <c r="UOO20"/>
      <c r="UOP20"/>
      <c r="UOQ20"/>
      <c r="UOR20"/>
      <c r="UOS20"/>
      <c r="UOT20"/>
      <c r="UOU20"/>
      <c r="UOV20"/>
      <c r="UOW20"/>
      <c r="UOX20"/>
      <c r="UOY20"/>
      <c r="UOZ20"/>
      <c r="UPA20"/>
      <c r="UPB20"/>
      <c r="UPC20"/>
      <c r="UPD20"/>
      <c r="UPE20"/>
      <c r="UPF20"/>
      <c r="UPG20"/>
      <c r="UPH20"/>
      <c r="UPI20"/>
      <c r="UPJ20"/>
      <c r="UPK20"/>
      <c r="UPL20"/>
      <c r="UPM20"/>
      <c r="UPN20"/>
      <c r="UPO20"/>
      <c r="UPP20"/>
      <c r="UPQ20"/>
      <c r="UPR20"/>
      <c r="UPS20"/>
      <c r="UPT20"/>
      <c r="UPU20"/>
      <c r="UPV20"/>
      <c r="UPW20"/>
      <c r="UPX20"/>
      <c r="UPY20"/>
      <c r="UPZ20"/>
      <c r="UQA20"/>
      <c r="UQB20"/>
      <c r="UQC20"/>
      <c r="UQD20"/>
      <c r="UQE20"/>
      <c r="UQF20"/>
      <c r="UQG20"/>
      <c r="UQH20"/>
      <c r="UQI20"/>
      <c r="UQJ20"/>
      <c r="UQK20"/>
      <c r="UQL20"/>
      <c r="UQM20"/>
      <c r="UQN20"/>
      <c r="UQO20"/>
      <c r="UQP20"/>
      <c r="UQQ20"/>
      <c r="UQR20"/>
      <c r="UQS20"/>
      <c r="UQT20"/>
      <c r="UQU20"/>
      <c r="UQV20"/>
      <c r="UQW20"/>
      <c r="UQX20"/>
      <c r="UQY20"/>
      <c r="UQZ20"/>
      <c r="URA20"/>
      <c r="URB20"/>
      <c r="URC20"/>
      <c r="URD20"/>
      <c r="URE20"/>
      <c r="URF20"/>
      <c r="URG20"/>
      <c r="URH20"/>
      <c r="URI20"/>
      <c r="URJ20"/>
      <c r="URK20"/>
      <c r="URL20"/>
      <c r="URM20"/>
      <c r="URN20"/>
      <c r="URO20"/>
      <c r="URP20"/>
      <c r="URQ20"/>
      <c r="URR20"/>
      <c r="URS20"/>
      <c r="URT20"/>
      <c r="URU20"/>
      <c r="URV20"/>
      <c r="URW20"/>
      <c r="URX20"/>
      <c r="URY20"/>
      <c r="URZ20"/>
      <c r="USA20"/>
      <c r="USB20"/>
      <c r="USC20"/>
      <c r="USD20"/>
      <c r="USE20"/>
      <c r="USF20"/>
      <c r="USG20"/>
      <c r="USH20"/>
      <c r="USI20"/>
      <c r="USJ20"/>
      <c r="USK20"/>
      <c r="USL20"/>
      <c r="USM20"/>
      <c r="USN20"/>
      <c r="USO20"/>
      <c r="USP20"/>
      <c r="USQ20"/>
      <c r="USR20"/>
      <c r="USS20"/>
      <c r="UST20"/>
      <c r="USU20"/>
      <c r="USV20"/>
      <c r="USW20"/>
      <c r="USX20"/>
      <c r="USY20"/>
      <c r="USZ20"/>
      <c r="UTA20"/>
      <c r="UTB20"/>
      <c r="UTC20"/>
      <c r="UTD20"/>
      <c r="UTE20"/>
      <c r="UTF20"/>
      <c r="UTG20"/>
      <c r="UTH20"/>
      <c r="UTI20"/>
      <c r="UTJ20"/>
      <c r="UTK20"/>
      <c r="UTL20"/>
      <c r="UTM20"/>
      <c r="UTN20"/>
      <c r="UTO20"/>
      <c r="UTP20"/>
      <c r="UTQ20"/>
      <c r="UTR20"/>
      <c r="UTS20"/>
      <c r="UTT20"/>
      <c r="UTU20"/>
      <c r="UTV20"/>
      <c r="UTW20"/>
      <c r="UTX20"/>
      <c r="UTY20"/>
      <c r="UTZ20"/>
      <c r="UUA20"/>
      <c r="UUB20"/>
      <c r="UUC20"/>
      <c r="UUD20"/>
      <c r="UUE20"/>
      <c r="UUF20"/>
      <c r="UUG20"/>
      <c r="UUH20"/>
      <c r="UUI20"/>
      <c r="UUJ20"/>
      <c r="UUK20"/>
      <c r="UUL20"/>
      <c r="UUM20"/>
      <c r="UUN20"/>
      <c r="UUO20"/>
      <c r="UUP20"/>
      <c r="UUQ20"/>
      <c r="UUR20"/>
      <c r="UUS20"/>
      <c r="UUT20"/>
      <c r="UUU20"/>
      <c r="UUV20"/>
      <c r="UUW20"/>
      <c r="UUX20"/>
      <c r="UUY20"/>
      <c r="UUZ20"/>
      <c r="UVA20"/>
      <c r="UVB20"/>
      <c r="UVC20"/>
      <c r="UVD20"/>
      <c r="UVE20"/>
      <c r="UVF20"/>
      <c r="UVG20"/>
      <c r="UVH20"/>
      <c r="UVI20"/>
      <c r="UVJ20"/>
      <c r="UVK20"/>
      <c r="UVL20"/>
      <c r="UVM20"/>
      <c r="UVN20"/>
      <c r="UVO20"/>
      <c r="UVP20"/>
      <c r="UVQ20"/>
      <c r="UVR20"/>
      <c r="UVS20"/>
      <c r="UVT20"/>
      <c r="UVU20"/>
      <c r="UVV20"/>
      <c r="UVW20"/>
      <c r="UVX20"/>
      <c r="UVY20"/>
      <c r="UVZ20"/>
      <c r="UWA20"/>
      <c r="UWB20"/>
      <c r="UWC20"/>
      <c r="UWD20"/>
      <c r="UWE20"/>
      <c r="UWF20"/>
      <c r="UWG20"/>
      <c r="UWH20"/>
      <c r="UWI20"/>
      <c r="UWJ20"/>
      <c r="UWK20"/>
      <c r="UWL20"/>
      <c r="UWM20"/>
      <c r="UWN20"/>
      <c r="UWO20"/>
      <c r="UWP20"/>
      <c r="UWQ20"/>
      <c r="UWR20"/>
      <c r="UWS20"/>
      <c r="UWT20"/>
      <c r="UWU20"/>
      <c r="UWV20"/>
      <c r="UWW20"/>
      <c r="UWX20"/>
      <c r="UWY20"/>
      <c r="UWZ20"/>
      <c r="UXA20"/>
      <c r="UXB20"/>
      <c r="UXC20"/>
      <c r="UXD20"/>
      <c r="UXE20"/>
      <c r="UXF20"/>
      <c r="UXG20"/>
      <c r="UXH20"/>
      <c r="UXI20"/>
      <c r="UXJ20"/>
      <c r="UXK20"/>
      <c r="UXL20"/>
      <c r="UXM20"/>
      <c r="UXN20"/>
      <c r="UXO20"/>
      <c r="UXP20"/>
      <c r="UXQ20"/>
      <c r="UXR20"/>
      <c r="UXS20"/>
      <c r="UXT20"/>
      <c r="UXU20"/>
      <c r="UXV20"/>
      <c r="UXW20"/>
      <c r="UXX20"/>
      <c r="UXY20"/>
      <c r="UXZ20"/>
      <c r="UYA20"/>
      <c r="UYB20"/>
      <c r="UYC20"/>
      <c r="UYD20"/>
      <c r="UYE20"/>
      <c r="UYF20"/>
      <c r="UYG20"/>
      <c r="UYH20"/>
      <c r="UYI20"/>
      <c r="UYJ20"/>
      <c r="UYK20"/>
      <c r="UYL20"/>
      <c r="UYM20"/>
      <c r="UYN20"/>
      <c r="UYO20"/>
      <c r="UYP20"/>
      <c r="UYQ20"/>
      <c r="UYR20"/>
      <c r="UYS20"/>
      <c r="UYT20"/>
      <c r="UYU20"/>
      <c r="UYV20"/>
      <c r="UYW20"/>
      <c r="UYX20"/>
      <c r="UYY20"/>
      <c r="UYZ20"/>
      <c r="UZA20"/>
      <c r="UZB20"/>
      <c r="UZC20"/>
      <c r="UZD20"/>
      <c r="UZE20"/>
      <c r="UZF20"/>
      <c r="UZG20"/>
      <c r="UZH20"/>
      <c r="UZI20"/>
      <c r="UZJ20"/>
      <c r="UZK20"/>
      <c r="UZL20"/>
      <c r="UZM20"/>
      <c r="UZN20"/>
      <c r="UZO20"/>
      <c r="UZP20"/>
      <c r="UZQ20"/>
      <c r="UZR20"/>
      <c r="UZS20"/>
      <c r="UZT20"/>
      <c r="UZU20"/>
      <c r="UZV20"/>
      <c r="UZW20"/>
      <c r="UZX20"/>
      <c r="UZY20"/>
      <c r="UZZ20"/>
      <c r="VAA20"/>
      <c r="VAB20"/>
      <c r="VAC20"/>
      <c r="VAD20"/>
      <c r="VAE20"/>
      <c r="VAF20"/>
      <c r="VAG20"/>
      <c r="VAH20"/>
      <c r="VAI20"/>
      <c r="VAJ20"/>
      <c r="VAK20"/>
      <c r="VAL20"/>
      <c r="VAM20"/>
      <c r="VAN20"/>
      <c r="VAO20"/>
      <c r="VAP20"/>
      <c r="VAQ20"/>
      <c r="VAR20"/>
      <c r="VAS20"/>
      <c r="VAT20"/>
      <c r="VAU20"/>
      <c r="VAV20"/>
      <c r="VAW20"/>
      <c r="VAX20"/>
      <c r="VAY20"/>
      <c r="VAZ20"/>
      <c r="VBA20"/>
      <c r="VBB20"/>
      <c r="VBC20"/>
      <c r="VBD20"/>
      <c r="VBE20"/>
      <c r="VBF20"/>
      <c r="VBG20"/>
      <c r="VBH20"/>
      <c r="VBI20"/>
      <c r="VBJ20"/>
      <c r="VBK20"/>
      <c r="VBL20"/>
      <c r="VBM20"/>
      <c r="VBN20"/>
      <c r="VBO20"/>
      <c r="VBP20"/>
      <c r="VBQ20"/>
      <c r="VBR20"/>
      <c r="VBS20"/>
      <c r="VBT20"/>
      <c r="VBU20"/>
      <c r="VBV20"/>
      <c r="VBW20"/>
      <c r="VBX20"/>
      <c r="VBY20"/>
      <c r="VBZ20"/>
      <c r="VCA20"/>
      <c r="VCB20"/>
      <c r="VCC20"/>
      <c r="VCD20"/>
      <c r="VCE20"/>
      <c r="VCF20"/>
      <c r="VCG20"/>
      <c r="VCH20"/>
      <c r="VCI20"/>
      <c r="VCJ20"/>
      <c r="VCK20"/>
      <c r="VCL20"/>
      <c r="VCM20"/>
      <c r="VCN20"/>
      <c r="VCO20"/>
      <c r="VCP20"/>
      <c r="VCQ20"/>
      <c r="VCR20"/>
      <c r="VCS20"/>
      <c r="VCT20"/>
      <c r="VCU20"/>
      <c r="VCV20"/>
      <c r="VCW20"/>
      <c r="VCX20"/>
      <c r="VCY20"/>
      <c r="VCZ20"/>
      <c r="VDA20"/>
      <c r="VDB20"/>
      <c r="VDC20"/>
      <c r="VDD20"/>
      <c r="VDE20"/>
      <c r="VDF20"/>
      <c r="VDG20"/>
      <c r="VDH20"/>
      <c r="VDI20"/>
      <c r="VDJ20"/>
      <c r="VDK20"/>
      <c r="VDL20"/>
      <c r="VDM20"/>
      <c r="VDN20"/>
      <c r="VDO20"/>
      <c r="VDP20"/>
      <c r="VDQ20"/>
      <c r="VDR20"/>
      <c r="VDS20"/>
      <c r="VDT20"/>
      <c r="VDU20"/>
      <c r="VDV20"/>
      <c r="VDW20"/>
      <c r="VDX20"/>
      <c r="VDY20"/>
      <c r="VDZ20"/>
      <c r="VEA20"/>
      <c r="VEB20"/>
      <c r="VEC20"/>
      <c r="VED20"/>
      <c r="VEE20"/>
      <c r="VEF20"/>
      <c r="VEG20"/>
      <c r="VEH20"/>
      <c r="VEI20"/>
      <c r="VEJ20"/>
      <c r="VEK20"/>
      <c r="VEL20"/>
      <c r="VEM20"/>
      <c r="VEN20"/>
      <c r="VEO20"/>
      <c r="VEP20"/>
      <c r="VEQ20"/>
      <c r="VER20"/>
      <c r="VES20"/>
      <c r="VET20"/>
      <c r="VEU20"/>
      <c r="VEV20"/>
      <c r="VEW20"/>
      <c r="VEX20"/>
      <c r="VEY20"/>
      <c r="VEZ20"/>
      <c r="VFA20"/>
      <c r="VFB20"/>
      <c r="VFC20"/>
      <c r="VFD20"/>
      <c r="VFE20"/>
      <c r="VFF20"/>
      <c r="VFG20"/>
      <c r="VFH20"/>
      <c r="VFI20"/>
      <c r="VFJ20"/>
      <c r="VFK20"/>
      <c r="VFL20"/>
      <c r="VFM20"/>
      <c r="VFN20"/>
      <c r="VFO20"/>
      <c r="VFP20"/>
      <c r="VFQ20"/>
      <c r="VFR20"/>
      <c r="VFS20"/>
      <c r="VFT20"/>
      <c r="VFU20"/>
      <c r="VFV20"/>
      <c r="VFW20"/>
      <c r="VFX20"/>
      <c r="VFY20"/>
      <c r="VFZ20"/>
      <c r="VGA20"/>
      <c r="VGB20"/>
      <c r="VGC20"/>
      <c r="VGD20"/>
      <c r="VGE20"/>
      <c r="VGF20"/>
      <c r="VGG20"/>
      <c r="VGH20"/>
      <c r="VGI20"/>
      <c r="VGJ20"/>
      <c r="VGK20"/>
      <c r="VGL20"/>
      <c r="VGM20"/>
      <c r="VGN20"/>
      <c r="VGO20"/>
      <c r="VGP20"/>
      <c r="VGQ20"/>
      <c r="VGR20"/>
      <c r="VGS20"/>
      <c r="VGT20"/>
      <c r="VGU20"/>
      <c r="VGV20"/>
      <c r="VGW20"/>
      <c r="VGX20"/>
      <c r="VGY20"/>
      <c r="VGZ20"/>
      <c r="VHA20"/>
      <c r="VHB20"/>
      <c r="VHC20"/>
      <c r="VHD20"/>
      <c r="VHE20"/>
      <c r="VHF20"/>
      <c r="VHG20"/>
      <c r="VHH20"/>
      <c r="VHI20"/>
      <c r="VHJ20"/>
      <c r="VHK20"/>
      <c r="VHL20"/>
      <c r="VHM20"/>
      <c r="VHN20"/>
      <c r="VHO20"/>
      <c r="VHP20"/>
      <c r="VHQ20"/>
      <c r="VHR20"/>
      <c r="VHS20"/>
      <c r="VHT20"/>
      <c r="VHU20"/>
      <c r="VHV20"/>
      <c r="VHW20"/>
      <c r="VHX20"/>
      <c r="VHY20"/>
      <c r="VHZ20"/>
      <c r="VIA20"/>
      <c r="VIB20"/>
      <c r="VIC20"/>
      <c r="VID20"/>
      <c r="VIE20"/>
      <c r="VIF20"/>
      <c r="VIG20"/>
      <c r="VIH20"/>
      <c r="VII20"/>
      <c r="VIJ20"/>
      <c r="VIK20"/>
      <c r="VIL20"/>
      <c r="VIM20"/>
      <c r="VIN20"/>
      <c r="VIO20"/>
      <c r="VIP20"/>
      <c r="VIQ20"/>
      <c r="VIR20"/>
      <c r="VIS20"/>
      <c r="VIT20"/>
      <c r="VIU20"/>
      <c r="VIV20"/>
      <c r="VIW20"/>
      <c r="VIX20"/>
      <c r="VIY20"/>
      <c r="VIZ20"/>
      <c r="VJA20"/>
      <c r="VJB20"/>
      <c r="VJC20"/>
      <c r="VJD20"/>
      <c r="VJE20"/>
      <c r="VJF20"/>
      <c r="VJG20"/>
      <c r="VJH20"/>
      <c r="VJI20"/>
      <c r="VJJ20"/>
      <c r="VJK20"/>
      <c r="VJL20"/>
      <c r="VJM20"/>
      <c r="VJN20"/>
      <c r="VJO20"/>
      <c r="VJP20"/>
      <c r="VJQ20"/>
      <c r="VJR20"/>
      <c r="VJS20"/>
      <c r="VJT20"/>
      <c r="VJU20"/>
      <c r="VJV20"/>
      <c r="VJW20"/>
      <c r="VJX20"/>
      <c r="VJY20"/>
      <c r="VJZ20"/>
      <c r="VKA20"/>
      <c r="VKB20"/>
      <c r="VKC20"/>
      <c r="VKD20"/>
      <c r="VKE20"/>
      <c r="VKF20"/>
      <c r="VKG20"/>
      <c r="VKH20"/>
      <c r="VKI20"/>
      <c r="VKJ20"/>
      <c r="VKK20"/>
      <c r="VKL20"/>
      <c r="VKM20"/>
      <c r="VKN20"/>
      <c r="VKO20"/>
      <c r="VKP20"/>
      <c r="VKQ20"/>
      <c r="VKR20"/>
      <c r="VKS20"/>
      <c r="VKT20"/>
      <c r="VKU20"/>
      <c r="VKV20"/>
      <c r="VKW20"/>
      <c r="VKX20"/>
      <c r="VKY20"/>
      <c r="VKZ20"/>
      <c r="VLA20"/>
      <c r="VLB20"/>
      <c r="VLC20"/>
      <c r="VLD20"/>
      <c r="VLE20"/>
      <c r="VLF20"/>
      <c r="VLG20"/>
      <c r="VLH20"/>
      <c r="VLI20"/>
      <c r="VLJ20"/>
      <c r="VLK20"/>
      <c r="VLL20"/>
      <c r="VLM20"/>
      <c r="VLN20"/>
      <c r="VLO20"/>
      <c r="VLP20"/>
      <c r="VLQ20"/>
      <c r="VLR20"/>
      <c r="VLS20"/>
      <c r="VLT20"/>
      <c r="VLU20"/>
      <c r="VLV20"/>
      <c r="VLW20"/>
      <c r="VLX20"/>
      <c r="VLY20"/>
      <c r="VLZ20"/>
      <c r="VMA20"/>
      <c r="VMB20"/>
      <c r="VMC20"/>
      <c r="VMD20"/>
      <c r="VME20"/>
      <c r="VMF20"/>
      <c r="VMG20"/>
      <c r="VMH20"/>
      <c r="VMI20"/>
      <c r="VMJ20"/>
      <c r="VMK20"/>
      <c r="VML20"/>
      <c r="VMM20"/>
      <c r="VMN20"/>
      <c r="VMO20"/>
      <c r="VMP20"/>
      <c r="VMQ20"/>
      <c r="VMR20"/>
      <c r="VMS20"/>
      <c r="VMT20"/>
      <c r="VMU20"/>
      <c r="VMV20"/>
      <c r="VMW20"/>
      <c r="VMX20"/>
      <c r="VMY20"/>
      <c r="VMZ20"/>
      <c r="VNA20"/>
      <c r="VNB20"/>
      <c r="VNC20"/>
      <c r="VND20"/>
      <c r="VNE20"/>
      <c r="VNF20"/>
      <c r="VNG20"/>
      <c r="VNH20"/>
      <c r="VNI20"/>
      <c r="VNJ20"/>
      <c r="VNK20"/>
      <c r="VNL20"/>
      <c r="VNM20"/>
      <c r="VNN20"/>
      <c r="VNO20"/>
      <c r="VNP20"/>
      <c r="VNQ20"/>
      <c r="VNR20"/>
      <c r="VNS20"/>
      <c r="VNT20"/>
      <c r="VNU20"/>
      <c r="VNV20"/>
      <c r="VNW20"/>
      <c r="VNX20"/>
      <c r="VNY20"/>
      <c r="VNZ20"/>
      <c r="VOA20"/>
      <c r="VOB20"/>
      <c r="VOC20"/>
      <c r="VOD20"/>
      <c r="VOE20"/>
      <c r="VOF20"/>
      <c r="VOG20"/>
      <c r="VOH20"/>
      <c r="VOI20"/>
      <c r="VOJ20"/>
      <c r="VOK20"/>
      <c r="VOL20"/>
      <c r="VOM20"/>
      <c r="VON20"/>
      <c r="VOO20"/>
      <c r="VOP20"/>
      <c r="VOQ20"/>
      <c r="VOR20"/>
      <c r="VOS20"/>
      <c r="VOT20"/>
      <c r="VOU20"/>
      <c r="VOV20"/>
      <c r="VOW20"/>
      <c r="VOX20"/>
      <c r="VOY20"/>
      <c r="VOZ20"/>
      <c r="VPA20"/>
      <c r="VPB20"/>
      <c r="VPC20"/>
      <c r="VPD20"/>
      <c r="VPE20"/>
      <c r="VPF20"/>
      <c r="VPG20"/>
      <c r="VPH20"/>
      <c r="VPI20"/>
      <c r="VPJ20"/>
      <c r="VPK20"/>
      <c r="VPL20"/>
      <c r="VPM20"/>
      <c r="VPN20"/>
      <c r="VPO20"/>
      <c r="VPP20"/>
      <c r="VPQ20"/>
      <c r="VPR20"/>
      <c r="VPS20"/>
      <c r="VPT20"/>
      <c r="VPU20"/>
      <c r="VPV20"/>
      <c r="VPW20"/>
      <c r="VPX20"/>
      <c r="VPY20"/>
      <c r="VPZ20"/>
      <c r="VQA20"/>
      <c r="VQB20"/>
      <c r="VQC20"/>
      <c r="VQD20"/>
      <c r="VQE20"/>
      <c r="VQF20"/>
      <c r="VQG20"/>
      <c r="VQH20"/>
      <c r="VQI20"/>
      <c r="VQJ20"/>
      <c r="VQK20"/>
      <c r="VQL20"/>
      <c r="VQM20"/>
      <c r="VQN20"/>
      <c r="VQO20"/>
      <c r="VQP20"/>
      <c r="VQQ20"/>
      <c r="VQR20"/>
      <c r="VQS20"/>
      <c r="VQT20"/>
      <c r="VQU20"/>
      <c r="VQV20"/>
      <c r="VQW20"/>
      <c r="VQX20"/>
      <c r="VQY20"/>
      <c r="VQZ20"/>
      <c r="VRA20"/>
      <c r="VRB20"/>
      <c r="VRC20"/>
      <c r="VRD20"/>
      <c r="VRE20"/>
      <c r="VRF20"/>
      <c r="VRG20"/>
      <c r="VRH20"/>
      <c r="VRI20"/>
      <c r="VRJ20"/>
      <c r="VRK20"/>
      <c r="VRL20"/>
      <c r="VRM20"/>
      <c r="VRN20"/>
      <c r="VRO20"/>
      <c r="VRP20"/>
      <c r="VRQ20"/>
      <c r="VRR20"/>
      <c r="VRS20"/>
      <c r="VRT20"/>
      <c r="VRU20"/>
      <c r="VRV20"/>
      <c r="VRW20"/>
      <c r="VRX20"/>
      <c r="VRY20"/>
      <c r="VRZ20"/>
      <c r="VSA20"/>
      <c r="VSB20"/>
      <c r="VSC20"/>
      <c r="VSD20"/>
      <c r="VSE20"/>
      <c r="VSF20"/>
      <c r="VSG20"/>
      <c r="VSH20"/>
      <c r="VSI20"/>
      <c r="VSJ20"/>
      <c r="VSK20"/>
      <c r="VSL20"/>
      <c r="VSM20"/>
      <c r="VSN20"/>
      <c r="VSO20"/>
      <c r="VSP20"/>
      <c r="VSQ20"/>
      <c r="VSR20"/>
      <c r="VSS20"/>
      <c r="VST20"/>
      <c r="VSU20"/>
      <c r="VSV20"/>
      <c r="VSW20"/>
      <c r="VSX20"/>
      <c r="VSY20"/>
      <c r="VSZ20"/>
      <c r="VTA20"/>
      <c r="VTB20"/>
      <c r="VTC20"/>
      <c r="VTD20"/>
      <c r="VTE20"/>
      <c r="VTF20"/>
      <c r="VTG20"/>
      <c r="VTH20"/>
      <c r="VTI20"/>
      <c r="VTJ20"/>
      <c r="VTK20"/>
      <c r="VTL20"/>
      <c r="VTM20"/>
      <c r="VTN20"/>
      <c r="VTO20"/>
      <c r="VTP20"/>
      <c r="VTQ20"/>
      <c r="VTR20"/>
      <c r="VTS20"/>
      <c r="VTT20"/>
      <c r="VTU20"/>
      <c r="VTV20"/>
      <c r="VTW20"/>
      <c r="VTX20"/>
      <c r="VTY20"/>
      <c r="VTZ20"/>
      <c r="VUA20"/>
      <c r="VUB20"/>
      <c r="VUC20"/>
      <c r="VUD20"/>
      <c r="VUE20"/>
      <c r="VUF20"/>
      <c r="VUG20"/>
      <c r="VUH20"/>
      <c r="VUI20"/>
      <c r="VUJ20"/>
      <c r="VUK20"/>
      <c r="VUL20"/>
      <c r="VUM20"/>
      <c r="VUN20"/>
      <c r="VUO20"/>
      <c r="VUP20"/>
      <c r="VUQ20"/>
      <c r="VUR20"/>
      <c r="VUS20"/>
      <c r="VUT20"/>
      <c r="VUU20"/>
      <c r="VUV20"/>
      <c r="VUW20"/>
      <c r="VUX20"/>
      <c r="VUY20"/>
      <c r="VUZ20"/>
      <c r="VVA20"/>
      <c r="VVB20"/>
      <c r="VVC20"/>
      <c r="VVD20"/>
      <c r="VVE20"/>
      <c r="VVF20"/>
      <c r="VVG20"/>
      <c r="VVH20"/>
      <c r="VVI20"/>
      <c r="VVJ20"/>
      <c r="VVK20"/>
      <c r="VVL20"/>
      <c r="VVM20"/>
      <c r="VVN20"/>
      <c r="VVO20"/>
      <c r="VVP20"/>
      <c r="VVQ20"/>
      <c r="VVR20"/>
      <c r="VVS20"/>
      <c r="VVT20"/>
      <c r="VVU20"/>
      <c r="VVV20"/>
      <c r="VVW20"/>
      <c r="VVX20"/>
      <c r="VVY20"/>
      <c r="VVZ20"/>
      <c r="VWA20"/>
      <c r="VWB20"/>
      <c r="VWC20"/>
      <c r="VWD20"/>
      <c r="VWE20"/>
      <c r="VWF20"/>
      <c r="VWG20"/>
      <c r="VWH20"/>
      <c r="VWI20"/>
      <c r="VWJ20"/>
      <c r="VWK20"/>
      <c r="VWL20"/>
      <c r="VWM20"/>
      <c r="VWN20"/>
      <c r="VWO20"/>
      <c r="VWP20"/>
      <c r="VWQ20"/>
      <c r="VWR20"/>
      <c r="VWS20"/>
      <c r="VWT20"/>
      <c r="VWU20"/>
      <c r="VWV20"/>
      <c r="VWW20"/>
      <c r="VWX20"/>
      <c r="VWY20"/>
      <c r="VWZ20"/>
      <c r="VXA20"/>
      <c r="VXB20"/>
      <c r="VXC20"/>
      <c r="VXD20"/>
      <c r="VXE20"/>
      <c r="VXF20"/>
      <c r="VXG20"/>
      <c r="VXH20"/>
      <c r="VXI20"/>
      <c r="VXJ20"/>
      <c r="VXK20"/>
      <c r="VXL20"/>
      <c r="VXM20"/>
      <c r="VXN20"/>
      <c r="VXO20"/>
      <c r="VXP20"/>
      <c r="VXQ20"/>
      <c r="VXR20"/>
      <c r="VXS20"/>
      <c r="VXT20"/>
      <c r="VXU20"/>
      <c r="VXV20"/>
      <c r="VXW20"/>
      <c r="VXX20"/>
      <c r="VXY20"/>
      <c r="VXZ20"/>
      <c r="VYA20"/>
      <c r="VYB20"/>
      <c r="VYC20"/>
      <c r="VYD20"/>
      <c r="VYE20"/>
      <c r="VYF20"/>
      <c r="VYG20"/>
      <c r="VYH20"/>
      <c r="VYI20"/>
      <c r="VYJ20"/>
      <c r="VYK20"/>
      <c r="VYL20"/>
      <c r="VYM20"/>
      <c r="VYN20"/>
      <c r="VYO20"/>
      <c r="VYP20"/>
      <c r="VYQ20"/>
      <c r="VYR20"/>
      <c r="VYS20"/>
      <c r="VYT20"/>
      <c r="VYU20"/>
      <c r="VYV20"/>
      <c r="VYW20"/>
      <c r="VYX20"/>
      <c r="VYY20"/>
      <c r="VYZ20"/>
      <c r="VZA20"/>
      <c r="VZB20"/>
      <c r="VZC20"/>
      <c r="VZD20"/>
      <c r="VZE20"/>
      <c r="VZF20"/>
      <c r="VZG20"/>
      <c r="VZH20"/>
      <c r="VZI20"/>
      <c r="VZJ20"/>
      <c r="VZK20"/>
      <c r="VZL20"/>
      <c r="VZM20"/>
      <c r="VZN20"/>
      <c r="VZO20"/>
      <c r="VZP20"/>
      <c r="VZQ20"/>
      <c r="VZR20"/>
      <c r="VZS20"/>
      <c r="VZT20"/>
      <c r="VZU20"/>
      <c r="VZV20"/>
      <c r="VZW20"/>
      <c r="VZX20"/>
      <c r="VZY20"/>
      <c r="VZZ20"/>
      <c r="WAA20"/>
      <c r="WAB20"/>
      <c r="WAC20"/>
      <c r="WAD20"/>
      <c r="WAE20"/>
      <c r="WAF20"/>
      <c r="WAG20"/>
      <c r="WAH20"/>
      <c r="WAI20"/>
      <c r="WAJ20"/>
      <c r="WAK20"/>
      <c r="WAL20"/>
      <c r="WAM20"/>
      <c r="WAN20"/>
      <c r="WAO20"/>
      <c r="WAP20"/>
      <c r="WAQ20"/>
      <c r="WAR20"/>
      <c r="WAS20"/>
      <c r="WAT20"/>
      <c r="WAU20"/>
      <c r="WAV20"/>
      <c r="WAW20"/>
      <c r="WAX20"/>
      <c r="WAY20"/>
      <c r="WAZ20"/>
      <c r="WBA20"/>
      <c r="WBB20"/>
      <c r="WBC20"/>
      <c r="WBD20"/>
      <c r="WBE20"/>
      <c r="WBF20"/>
      <c r="WBG20"/>
      <c r="WBH20"/>
      <c r="WBI20"/>
      <c r="WBJ20"/>
      <c r="WBK20"/>
      <c r="WBL20"/>
      <c r="WBM20"/>
      <c r="WBN20"/>
      <c r="WBO20"/>
      <c r="WBP20"/>
      <c r="WBQ20"/>
      <c r="WBR20"/>
      <c r="WBS20"/>
      <c r="WBT20"/>
      <c r="WBU20"/>
      <c r="WBV20"/>
      <c r="WBW20"/>
      <c r="WBX20"/>
      <c r="WBY20"/>
      <c r="WBZ20"/>
      <c r="WCA20"/>
      <c r="WCB20"/>
      <c r="WCC20"/>
      <c r="WCD20"/>
      <c r="WCE20"/>
      <c r="WCF20"/>
      <c r="WCG20"/>
      <c r="WCH20"/>
      <c r="WCI20"/>
      <c r="WCJ20"/>
      <c r="WCK20"/>
      <c r="WCL20"/>
      <c r="WCM20"/>
      <c r="WCN20"/>
      <c r="WCO20"/>
      <c r="WCP20"/>
      <c r="WCQ20"/>
      <c r="WCR20"/>
      <c r="WCS20"/>
      <c r="WCT20"/>
      <c r="WCU20"/>
      <c r="WCV20"/>
      <c r="WCW20"/>
      <c r="WCX20"/>
      <c r="WCY20"/>
      <c r="WCZ20"/>
      <c r="WDA20"/>
      <c r="WDB20"/>
      <c r="WDC20"/>
      <c r="WDD20"/>
      <c r="WDE20"/>
      <c r="WDF20"/>
      <c r="WDG20"/>
      <c r="WDH20"/>
      <c r="WDI20"/>
      <c r="WDJ20"/>
      <c r="WDK20"/>
      <c r="WDL20"/>
      <c r="WDM20"/>
      <c r="WDN20"/>
      <c r="WDO20"/>
      <c r="WDP20"/>
      <c r="WDQ20"/>
      <c r="WDR20"/>
      <c r="WDS20"/>
      <c r="WDT20"/>
      <c r="WDU20"/>
      <c r="WDV20"/>
      <c r="WDW20"/>
      <c r="WDX20"/>
      <c r="WDY20"/>
      <c r="WDZ20"/>
      <c r="WEA20"/>
      <c r="WEB20"/>
      <c r="WEC20"/>
      <c r="WED20"/>
      <c r="WEE20"/>
      <c r="WEF20"/>
      <c r="WEG20"/>
      <c r="WEH20"/>
      <c r="WEI20"/>
      <c r="WEJ20"/>
      <c r="WEK20"/>
      <c r="WEL20"/>
      <c r="WEM20"/>
      <c r="WEN20"/>
      <c r="WEO20"/>
      <c r="WEP20"/>
      <c r="WEQ20"/>
      <c r="WER20"/>
      <c r="WES20"/>
      <c r="WET20"/>
      <c r="WEU20"/>
      <c r="WEV20"/>
      <c r="WEW20"/>
      <c r="WEX20"/>
      <c r="WEY20"/>
      <c r="WEZ20"/>
      <c r="WFA20"/>
      <c r="WFB20"/>
      <c r="WFC20"/>
      <c r="WFD20"/>
      <c r="WFE20"/>
      <c r="WFF20"/>
      <c r="WFG20"/>
      <c r="WFH20"/>
      <c r="WFI20"/>
      <c r="WFJ20"/>
      <c r="WFK20"/>
      <c r="WFL20"/>
      <c r="WFM20"/>
      <c r="WFN20"/>
      <c r="WFO20"/>
      <c r="WFP20"/>
      <c r="WFQ20"/>
      <c r="WFR20"/>
      <c r="WFS20"/>
      <c r="WFT20"/>
      <c r="WFU20"/>
      <c r="WFV20"/>
      <c r="WFW20"/>
      <c r="WFX20"/>
      <c r="WFY20"/>
      <c r="WFZ20"/>
      <c r="WGA20"/>
      <c r="WGB20"/>
      <c r="WGC20"/>
      <c r="WGD20"/>
      <c r="WGE20"/>
      <c r="WGF20"/>
      <c r="WGG20"/>
      <c r="WGH20"/>
      <c r="WGI20"/>
      <c r="WGJ20"/>
      <c r="WGK20"/>
      <c r="WGL20"/>
      <c r="WGM20"/>
      <c r="WGN20"/>
      <c r="WGO20"/>
      <c r="WGP20"/>
      <c r="WGQ20"/>
      <c r="WGR20"/>
      <c r="WGS20"/>
      <c r="WGT20"/>
      <c r="WGU20"/>
      <c r="WGV20"/>
      <c r="WGW20"/>
      <c r="WGX20"/>
      <c r="WGY20"/>
      <c r="WGZ20"/>
      <c r="WHA20"/>
      <c r="WHB20"/>
      <c r="WHC20"/>
      <c r="WHD20"/>
      <c r="WHE20"/>
      <c r="WHF20"/>
      <c r="WHG20"/>
      <c r="WHH20"/>
      <c r="WHI20"/>
      <c r="WHJ20"/>
      <c r="WHK20"/>
      <c r="WHL20"/>
      <c r="WHM20"/>
      <c r="WHN20"/>
      <c r="WHO20"/>
      <c r="WHP20"/>
      <c r="WHQ20"/>
      <c r="WHR20"/>
      <c r="WHS20"/>
      <c r="WHT20"/>
      <c r="WHU20"/>
      <c r="WHV20"/>
      <c r="WHW20"/>
      <c r="WHX20"/>
      <c r="WHY20"/>
      <c r="WHZ20"/>
      <c r="WIA20"/>
      <c r="WIB20"/>
      <c r="WIC20"/>
      <c r="WID20"/>
      <c r="WIE20"/>
      <c r="WIF20"/>
      <c r="WIG20"/>
      <c r="WIH20"/>
      <c r="WII20"/>
      <c r="WIJ20"/>
      <c r="WIK20"/>
      <c r="WIL20"/>
      <c r="WIM20"/>
      <c r="WIN20"/>
      <c r="WIO20"/>
      <c r="WIP20"/>
      <c r="WIQ20"/>
      <c r="WIR20"/>
      <c r="WIS20"/>
      <c r="WIT20"/>
      <c r="WIU20"/>
      <c r="WIV20"/>
      <c r="WIW20"/>
      <c r="WIX20"/>
      <c r="WIY20"/>
      <c r="WIZ20"/>
      <c r="WJA20"/>
      <c r="WJB20"/>
      <c r="WJC20"/>
      <c r="WJD20"/>
      <c r="WJE20"/>
      <c r="WJF20"/>
      <c r="WJG20"/>
      <c r="WJH20"/>
      <c r="WJI20"/>
      <c r="WJJ20"/>
      <c r="WJK20"/>
      <c r="WJL20"/>
      <c r="WJM20"/>
      <c r="WJN20"/>
      <c r="WJO20"/>
      <c r="WJP20"/>
      <c r="WJQ20"/>
      <c r="WJR20"/>
      <c r="WJS20"/>
      <c r="WJT20"/>
      <c r="WJU20"/>
      <c r="WJV20"/>
      <c r="WJW20"/>
      <c r="WJX20"/>
      <c r="WJY20"/>
      <c r="WJZ20"/>
      <c r="WKA20"/>
      <c r="WKB20"/>
      <c r="WKC20"/>
      <c r="WKD20"/>
      <c r="WKE20"/>
      <c r="WKF20"/>
      <c r="WKG20"/>
      <c r="WKH20"/>
      <c r="WKI20"/>
      <c r="WKJ20"/>
      <c r="WKK20"/>
      <c r="WKL20"/>
      <c r="WKM20"/>
      <c r="WKN20"/>
      <c r="WKO20"/>
      <c r="WKP20"/>
      <c r="WKQ20"/>
      <c r="WKR20"/>
      <c r="WKS20"/>
      <c r="WKT20"/>
      <c r="WKU20"/>
      <c r="WKV20"/>
      <c r="WKW20"/>
      <c r="WKX20"/>
      <c r="WKY20"/>
      <c r="WKZ20"/>
      <c r="WLA20"/>
      <c r="WLB20"/>
      <c r="WLC20"/>
      <c r="WLD20"/>
      <c r="WLE20"/>
      <c r="WLF20"/>
      <c r="WLG20"/>
      <c r="WLH20"/>
      <c r="WLI20"/>
      <c r="WLJ20"/>
      <c r="WLK20"/>
      <c r="WLL20"/>
      <c r="WLM20"/>
      <c r="WLN20"/>
      <c r="WLO20"/>
      <c r="WLP20"/>
      <c r="WLQ20"/>
      <c r="WLR20"/>
      <c r="WLS20"/>
      <c r="WLT20"/>
      <c r="WLU20"/>
      <c r="WLV20"/>
      <c r="WLW20"/>
      <c r="WLX20"/>
      <c r="WLY20"/>
      <c r="WLZ20"/>
      <c r="WMA20"/>
      <c r="WMB20"/>
      <c r="WMC20"/>
      <c r="WMD20"/>
      <c r="WME20"/>
      <c r="WMF20"/>
      <c r="WMG20"/>
      <c r="WMH20"/>
      <c r="WMI20"/>
      <c r="WMJ20"/>
      <c r="WMK20"/>
      <c r="WML20"/>
      <c r="WMM20"/>
      <c r="WMN20"/>
      <c r="WMO20"/>
      <c r="WMP20"/>
      <c r="WMQ20"/>
      <c r="WMR20"/>
      <c r="WMS20"/>
      <c r="WMT20"/>
      <c r="WMU20"/>
      <c r="WMV20"/>
      <c r="WMW20"/>
      <c r="WMX20"/>
      <c r="WMY20"/>
      <c r="WMZ20"/>
      <c r="WNA20"/>
      <c r="WNB20"/>
      <c r="WNC20"/>
      <c r="WND20"/>
      <c r="WNE20"/>
      <c r="WNF20"/>
      <c r="WNG20"/>
      <c r="WNH20"/>
      <c r="WNI20"/>
      <c r="WNJ20"/>
      <c r="WNK20"/>
      <c r="WNL20"/>
      <c r="WNM20"/>
      <c r="WNN20"/>
      <c r="WNO20"/>
      <c r="WNP20"/>
      <c r="WNQ20"/>
      <c r="WNR20"/>
      <c r="WNS20"/>
      <c r="WNT20"/>
      <c r="WNU20"/>
      <c r="WNV20"/>
      <c r="WNW20"/>
      <c r="WNX20"/>
      <c r="WNY20"/>
      <c r="WNZ20"/>
      <c r="WOA20"/>
      <c r="WOB20"/>
      <c r="WOC20"/>
      <c r="WOD20"/>
      <c r="WOE20"/>
      <c r="WOF20"/>
      <c r="WOG20"/>
      <c r="WOH20"/>
      <c r="WOI20"/>
      <c r="WOJ20"/>
      <c r="WOK20"/>
      <c r="WOL20"/>
      <c r="WOM20"/>
      <c r="WON20"/>
      <c r="WOO20"/>
      <c r="WOP20"/>
      <c r="WOQ20"/>
      <c r="WOR20"/>
      <c r="WOS20"/>
      <c r="WOT20"/>
      <c r="WOU20"/>
      <c r="WOV20"/>
      <c r="WOW20"/>
      <c r="WOX20"/>
      <c r="WOY20"/>
      <c r="WOZ20"/>
      <c r="WPA20"/>
      <c r="WPB20"/>
      <c r="WPC20"/>
      <c r="WPD20"/>
      <c r="WPE20"/>
      <c r="WPF20"/>
      <c r="WPG20"/>
      <c r="WPH20"/>
      <c r="WPI20"/>
      <c r="WPJ20"/>
      <c r="WPK20"/>
      <c r="WPL20"/>
      <c r="WPM20"/>
      <c r="WPN20"/>
      <c r="WPO20"/>
      <c r="WPP20"/>
      <c r="WPQ20"/>
      <c r="WPR20"/>
      <c r="WPS20"/>
      <c r="WPT20"/>
      <c r="WPU20"/>
      <c r="WPV20"/>
      <c r="WPW20"/>
      <c r="WPX20"/>
      <c r="WPY20"/>
      <c r="WPZ20"/>
      <c r="WQA20"/>
      <c r="WQB20"/>
      <c r="WQC20"/>
      <c r="WQD20"/>
      <c r="WQE20"/>
      <c r="WQF20"/>
      <c r="WQG20"/>
      <c r="WQH20"/>
      <c r="WQI20"/>
      <c r="WQJ20"/>
      <c r="WQK20"/>
      <c r="WQL20"/>
      <c r="WQM20"/>
      <c r="WQN20"/>
      <c r="WQO20"/>
      <c r="WQP20"/>
      <c r="WQQ20"/>
      <c r="WQR20"/>
      <c r="WQS20"/>
      <c r="WQT20"/>
      <c r="WQU20"/>
      <c r="WQV20"/>
      <c r="WQW20"/>
      <c r="WQX20"/>
      <c r="WQY20"/>
      <c r="WQZ20"/>
      <c r="WRA20"/>
      <c r="WRB20"/>
      <c r="WRC20"/>
      <c r="WRD20"/>
      <c r="WRE20"/>
      <c r="WRF20"/>
      <c r="WRG20"/>
      <c r="WRH20"/>
      <c r="WRI20"/>
      <c r="WRJ20"/>
      <c r="WRK20"/>
      <c r="WRL20"/>
      <c r="WRM20"/>
      <c r="WRN20"/>
      <c r="WRO20"/>
      <c r="WRP20"/>
      <c r="WRQ20"/>
      <c r="WRR20"/>
      <c r="WRS20"/>
      <c r="WRT20"/>
      <c r="WRU20"/>
      <c r="WRV20"/>
      <c r="WRW20"/>
      <c r="WRX20"/>
      <c r="WRY20"/>
      <c r="WRZ20"/>
      <c r="WSA20"/>
      <c r="WSB20"/>
      <c r="WSC20"/>
      <c r="WSD20"/>
      <c r="WSE20"/>
      <c r="WSF20"/>
      <c r="WSG20"/>
      <c r="WSH20"/>
      <c r="WSI20"/>
      <c r="WSJ20"/>
      <c r="WSK20"/>
      <c r="WSL20"/>
      <c r="WSM20"/>
      <c r="WSN20"/>
      <c r="WSO20"/>
      <c r="WSP20"/>
      <c r="WSQ20"/>
      <c r="WSR20"/>
      <c r="WSS20"/>
      <c r="WST20"/>
      <c r="WSU20"/>
      <c r="WSV20"/>
      <c r="WSW20"/>
      <c r="WSX20"/>
      <c r="WSY20"/>
      <c r="WSZ20"/>
      <c r="WTA20"/>
      <c r="WTB20"/>
      <c r="WTC20"/>
      <c r="WTD20"/>
      <c r="WTE20"/>
      <c r="WTF20"/>
      <c r="WTG20"/>
      <c r="WTH20"/>
      <c r="WTI20"/>
      <c r="WTJ20"/>
      <c r="WTK20"/>
      <c r="WTL20"/>
      <c r="WTM20"/>
      <c r="WTN20"/>
      <c r="WTO20"/>
      <c r="WTP20"/>
      <c r="WTQ20"/>
      <c r="WTR20"/>
      <c r="WTS20"/>
      <c r="WTT20"/>
      <c r="WTU20"/>
      <c r="WTV20"/>
      <c r="WTW20"/>
      <c r="WTX20"/>
      <c r="WTY20"/>
      <c r="WTZ20"/>
      <c r="WUA20"/>
      <c r="WUB20"/>
      <c r="WUC20"/>
      <c r="WUD20"/>
      <c r="WUE20"/>
      <c r="WUF20"/>
      <c r="WUG20"/>
      <c r="WUH20"/>
      <c r="WUI20"/>
      <c r="WUJ20"/>
      <c r="WUK20"/>
      <c r="WUL20"/>
      <c r="WUM20"/>
      <c r="WUN20"/>
      <c r="WUO20"/>
      <c r="WUP20"/>
      <c r="WUQ20"/>
      <c r="WUR20"/>
      <c r="WUS20"/>
      <c r="WUT20"/>
      <c r="WUU20"/>
      <c r="WUV20"/>
      <c r="WUW20"/>
      <c r="WUX20"/>
      <c r="WUY20"/>
      <c r="WUZ20"/>
      <c r="WVA20"/>
      <c r="WVB20"/>
      <c r="WVC20"/>
      <c r="WVD20"/>
      <c r="WVE20"/>
      <c r="WVF20"/>
      <c r="WVG20"/>
      <c r="WVH20"/>
      <c r="WVI20"/>
      <c r="WVJ20"/>
      <c r="WVK20"/>
      <c r="WVL20"/>
      <c r="WVM20"/>
      <c r="WVN20"/>
      <c r="WVO20"/>
      <c r="WVP20"/>
      <c r="WVQ20"/>
      <c r="WVR20"/>
      <c r="WVS20"/>
      <c r="WVT20"/>
      <c r="WVU20"/>
      <c r="WVV20"/>
      <c r="WVW20"/>
      <c r="WVX20"/>
      <c r="WVY20"/>
      <c r="WVZ20"/>
      <c r="WWA20"/>
      <c r="WWB20"/>
      <c r="WWC20"/>
      <c r="WWD20"/>
      <c r="WWE20"/>
      <c r="WWF20"/>
      <c r="WWG20"/>
      <c r="WWH20"/>
      <c r="WWI20"/>
      <c r="WWJ20"/>
      <c r="WWK20"/>
      <c r="WWL20"/>
      <c r="WWM20"/>
      <c r="WWN20"/>
      <c r="WWO20"/>
      <c r="WWP20"/>
      <c r="WWQ20"/>
      <c r="WWR20"/>
      <c r="WWS20"/>
      <c r="WWT20"/>
      <c r="WWU20"/>
      <c r="WWV20"/>
      <c r="WWW20"/>
      <c r="WWX20"/>
      <c r="WWY20"/>
      <c r="WWZ20"/>
      <c r="WXA20"/>
      <c r="WXB20"/>
      <c r="WXC20"/>
      <c r="WXD20"/>
      <c r="WXE20"/>
      <c r="WXF20"/>
      <c r="WXG20"/>
      <c r="WXH20"/>
      <c r="WXI20"/>
      <c r="WXJ20"/>
      <c r="WXK20"/>
      <c r="WXL20"/>
      <c r="WXM20"/>
      <c r="WXN20"/>
      <c r="WXO20"/>
      <c r="WXP20"/>
      <c r="WXQ20"/>
      <c r="WXR20"/>
      <c r="WXS20"/>
      <c r="WXT20"/>
      <c r="WXU20"/>
      <c r="WXV20"/>
      <c r="WXW20"/>
      <c r="WXX20"/>
      <c r="WXY20"/>
      <c r="WXZ20"/>
      <c r="WYA20"/>
      <c r="WYB20"/>
      <c r="WYC20"/>
      <c r="WYD20"/>
      <c r="WYE20"/>
      <c r="WYF20"/>
      <c r="WYG20"/>
      <c r="WYH20"/>
      <c r="WYI20"/>
      <c r="WYJ20"/>
      <c r="WYK20"/>
      <c r="WYL20"/>
      <c r="WYM20"/>
      <c r="WYN20"/>
      <c r="WYO20"/>
      <c r="WYP20"/>
      <c r="WYQ20"/>
      <c r="WYR20"/>
      <c r="WYS20"/>
      <c r="WYT20"/>
      <c r="WYU20"/>
      <c r="WYV20"/>
      <c r="WYW20"/>
      <c r="WYX20"/>
      <c r="WYY20"/>
      <c r="WYZ20"/>
      <c r="WZA20"/>
      <c r="WZB20"/>
      <c r="WZC20"/>
      <c r="WZD20"/>
      <c r="WZE20"/>
      <c r="WZF20"/>
      <c r="WZG20"/>
      <c r="WZH20"/>
      <c r="WZI20"/>
      <c r="WZJ20"/>
      <c r="WZK20"/>
      <c r="WZL20"/>
      <c r="WZM20"/>
      <c r="WZN20"/>
      <c r="WZO20"/>
      <c r="WZP20"/>
      <c r="WZQ20"/>
      <c r="WZR20"/>
      <c r="WZS20"/>
      <c r="WZT20"/>
      <c r="WZU20"/>
      <c r="WZV20"/>
      <c r="WZW20"/>
      <c r="WZX20"/>
      <c r="WZY20"/>
      <c r="WZZ20"/>
      <c r="XAA20"/>
      <c r="XAB20"/>
      <c r="XAC20"/>
      <c r="XAD20"/>
      <c r="XAE20"/>
      <c r="XAF20"/>
      <c r="XAG20"/>
      <c r="XAH20"/>
      <c r="XAI20"/>
      <c r="XAJ20"/>
      <c r="XAK20"/>
      <c r="XAL20"/>
      <c r="XAM20"/>
      <c r="XAN20"/>
      <c r="XAO20"/>
      <c r="XAP20"/>
      <c r="XAQ20"/>
      <c r="XAR20"/>
      <c r="XAS20"/>
      <c r="XAT20"/>
      <c r="XAU20"/>
      <c r="XAV20"/>
      <c r="XAW20"/>
      <c r="XAX20"/>
      <c r="XAY20"/>
      <c r="XAZ20"/>
      <c r="XBA20"/>
      <c r="XBB20"/>
      <c r="XBC20"/>
      <c r="XBD20"/>
      <c r="XBE20"/>
      <c r="XBF20"/>
      <c r="XBG20"/>
      <c r="XBH20"/>
      <c r="XBI20"/>
      <c r="XBJ20"/>
      <c r="XBK20"/>
      <c r="XBL20"/>
      <c r="XBM20"/>
      <c r="XBN20"/>
      <c r="XBO20"/>
      <c r="XBP20"/>
      <c r="XBQ20"/>
      <c r="XBR20"/>
      <c r="XBS20"/>
      <c r="XBT20"/>
      <c r="XBU20"/>
      <c r="XBV20"/>
      <c r="XBW20"/>
      <c r="XBX20"/>
      <c r="XBY20"/>
      <c r="XBZ20"/>
      <c r="XCA20"/>
      <c r="XCB20"/>
      <c r="XCC20"/>
      <c r="XCD20"/>
      <c r="XCE20"/>
      <c r="XCF20"/>
      <c r="XCG20"/>
      <c r="XCH20"/>
      <c r="XCI20"/>
      <c r="XCJ20"/>
      <c r="XCK20"/>
      <c r="XCL20"/>
      <c r="XCM20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</row>
    <row r="21" s="1" customFormat="1" ht="15" customHeight="1" spans="1:1024 1025:16369">
      <c r="A21" s="15">
        <v>18</v>
      </c>
      <c r="B21" s="15" t="s">
        <v>704</v>
      </c>
      <c r="C21" s="15" t="s">
        <v>705</v>
      </c>
      <c r="D21" s="16" t="s">
        <v>719</v>
      </c>
      <c r="E21" s="17" t="s">
        <v>2</v>
      </c>
      <c r="F21" s="18" t="s">
        <v>695</v>
      </c>
      <c r="G21" s="20">
        <v>46023</v>
      </c>
      <c r="H21" s="21">
        <f t="shared" si="0"/>
        <v>52072.44</v>
      </c>
      <c r="I21" s="23">
        <v>4339.37</v>
      </c>
      <c r="J21" s="23">
        <v>4339.37</v>
      </c>
      <c r="K21" s="23">
        <v>4339.37</v>
      </c>
      <c r="L21" s="23">
        <v>4339.37</v>
      </c>
      <c r="M21" s="23">
        <v>4339.37</v>
      </c>
      <c r="N21" s="23">
        <v>4339.37</v>
      </c>
      <c r="O21" s="23">
        <v>4339.37</v>
      </c>
      <c r="P21" s="23">
        <v>4339.37</v>
      </c>
      <c r="Q21" s="23">
        <v>4339.37</v>
      </c>
      <c r="R21" s="23">
        <v>4339.37</v>
      </c>
      <c r="S21" s="23">
        <v>4339.37</v>
      </c>
      <c r="T21" s="23">
        <v>4339.37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</row>
    <row r="22" s="1" customFormat="1" ht="15" customHeight="1" spans="1:1024 1025:16369">
      <c r="A22" s="15">
        <v>19</v>
      </c>
      <c r="B22" s="15" t="s">
        <v>704</v>
      </c>
      <c r="C22" s="15" t="s">
        <v>705</v>
      </c>
      <c r="D22" s="16" t="s">
        <v>720</v>
      </c>
      <c r="E22" s="17" t="s">
        <v>2</v>
      </c>
      <c r="F22" s="18" t="s">
        <v>695</v>
      </c>
      <c r="G22" s="20">
        <v>46023</v>
      </c>
      <c r="H22" s="21">
        <f t="shared" si="0"/>
        <v>28370.04</v>
      </c>
      <c r="I22" s="23">
        <v>2364.17</v>
      </c>
      <c r="J22" s="23">
        <v>2364.17</v>
      </c>
      <c r="K22" s="23">
        <v>2364.17</v>
      </c>
      <c r="L22" s="23">
        <v>2364.17</v>
      </c>
      <c r="M22" s="23">
        <v>2364.17</v>
      </c>
      <c r="N22" s="23">
        <v>2364.17</v>
      </c>
      <c r="O22" s="23">
        <v>2364.17</v>
      </c>
      <c r="P22" s="23">
        <v>2364.17</v>
      </c>
      <c r="Q22" s="23">
        <v>2364.17</v>
      </c>
      <c r="R22" s="23">
        <v>2364.17</v>
      </c>
      <c r="S22" s="23">
        <v>2364.17</v>
      </c>
      <c r="T22" s="23">
        <v>2364.17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</row>
    <row r="23" s="1" customFormat="1" ht="15" customHeight="1" spans="1:1024 1025:16369">
      <c r="A23" s="15">
        <v>20</v>
      </c>
      <c r="B23" s="15" t="s">
        <v>704</v>
      </c>
      <c r="C23" s="15" t="s">
        <v>705</v>
      </c>
      <c r="D23" s="16" t="s">
        <v>721</v>
      </c>
      <c r="E23" s="17" t="s">
        <v>2</v>
      </c>
      <c r="F23" s="18" t="s">
        <v>695</v>
      </c>
      <c r="G23" s="20">
        <v>46023</v>
      </c>
      <c r="H23" s="21">
        <f t="shared" si="0"/>
        <v>26000.04</v>
      </c>
      <c r="I23" s="23">
        <v>2166.67</v>
      </c>
      <c r="J23" s="23">
        <v>2166.67</v>
      </c>
      <c r="K23" s="23">
        <v>2166.67</v>
      </c>
      <c r="L23" s="23">
        <v>2166.67</v>
      </c>
      <c r="M23" s="23">
        <v>2166.67</v>
      </c>
      <c r="N23" s="23">
        <v>2166.67</v>
      </c>
      <c r="O23" s="23">
        <v>2166.67</v>
      </c>
      <c r="P23" s="23">
        <v>2166.67</v>
      </c>
      <c r="Q23" s="23">
        <v>2166.67</v>
      </c>
      <c r="R23" s="23">
        <v>2166.67</v>
      </c>
      <c r="S23" s="23">
        <v>2166.67</v>
      </c>
      <c r="T23" s="23">
        <v>2166.67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  <c r="BVN23"/>
      <c r="BVO23"/>
      <c r="BVP23"/>
      <c r="BVQ23"/>
      <c r="BVR23"/>
      <c r="BVS23"/>
      <c r="BVT23"/>
      <c r="BVU23"/>
      <c r="BVV23"/>
      <c r="BVW23"/>
      <c r="BVX23"/>
      <c r="BVY23"/>
      <c r="BVZ23"/>
      <c r="BWA23"/>
      <c r="BWB23"/>
      <c r="BWC23"/>
      <c r="BWD23"/>
      <c r="BWE23"/>
      <c r="BWF23"/>
      <c r="BWG23"/>
      <c r="BWH23"/>
      <c r="BWI23"/>
      <c r="BWJ23"/>
      <c r="BWK23"/>
      <c r="BWL23"/>
      <c r="BWM23"/>
      <c r="BWN23"/>
      <c r="BWO23"/>
      <c r="BWP23"/>
      <c r="BWQ23"/>
      <c r="BWR23"/>
      <c r="BWS23"/>
      <c r="BWT23"/>
      <c r="BWU23"/>
      <c r="BWV23"/>
      <c r="BWW23"/>
      <c r="BWX23"/>
      <c r="BWY23"/>
      <c r="BWZ23"/>
      <c r="BXA23"/>
      <c r="BXB23"/>
      <c r="BXC23"/>
      <c r="BXD23"/>
      <c r="BXE23"/>
      <c r="BXF23"/>
      <c r="BXG23"/>
      <c r="BXH23"/>
      <c r="BXI23"/>
      <c r="BXJ23"/>
      <c r="BXK23"/>
      <c r="BXL23"/>
      <c r="BXM23"/>
      <c r="BXN23"/>
      <c r="BXO23"/>
      <c r="BXP23"/>
      <c r="BXQ23"/>
      <c r="BXR23"/>
      <c r="BXS23"/>
      <c r="BXT23"/>
      <c r="BXU23"/>
      <c r="BXV23"/>
      <c r="BXW23"/>
      <c r="BXX23"/>
      <c r="BXY23"/>
      <c r="BXZ23"/>
      <c r="BYA23"/>
      <c r="BYB23"/>
      <c r="BYC23"/>
      <c r="BYD23"/>
      <c r="BYE23"/>
      <c r="BYF23"/>
      <c r="BYG23"/>
      <c r="BYH23"/>
      <c r="BYI23"/>
      <c r="BYJ23"/>
      <c r="BYK23"/>
      <c r="BYL23"/>
      <c r="BYM23"/>
      <c r="BYN23"/>
      <c r="BYO23"/>
      <c r="BYP23"/>
      <c r="BYQ23"/>
      <c r="BYR23"/>
      <c r="BYS23"/>
      <c r="BYT23"/>
      <c r="BYU23"/>
      <c r="BYV23"/>
      <c r="BYW23"/>
      <c r="BYX23"/>
      <c r="BYY23"/>
      <c r="BYZ23"/>
      <c r="BZA23"/>
      <c r="BZB23"/>
      <c r="BZC23"/>
      <c r="BZD23"/>
      <c r="BZE23"/>
      <c r="BZF23"/>
      <c r="BZG23"/>
      <c r="BZH23"/>
      <c r="BZI23"/>
      <c r="BZJ23"/>
      <c r="BZK23"/>
      <c r="BZL23"/>
      <c r="BZM23"/>
      <c r="BZN23"/>
      <c r="BZO23"/>
      <c r="BZP23"/>
      <c r="BZQ23"/>
      <c r="BZR23"/>
      <c r="BZS23"/>
      <c r="BZT23"/>
      <c r="BZU23"/>
      <c r="BZV23"/>
      <c r="BZW23"/>
      <c r="BZX23"/>
      <c r="BZY23"/>
      <c r="BZZ23"/>
      <c r="CAA23"/>
      <c r="CAB23"/>
      <c r="CAC23"/>
      <c r="CAD23"/>
      <c r="CAE23"/>
      <c r="CAF23"/>
      <c r="CAG23"/>
      <c r="CAH23"/>
      <c r="CAI23"/>
      <c r="CAJ23"/>
      <c r="CAK23"/>
      <c r="CAL23"/>
      <c r="CAM23"/>
      <c r="CAN23"/>
      <c r="CAO23"/>
      <c r="CAP23"/>
      <c r="CAQ23"/>
      <c r="CAR23"/>
      <c r="CAS23"/>
      <c r="CAT23"/>
      <c r="CAU23"/>
      <c r="CAV23"/>
      <c r="CAW23"/>
      <c r="CAX23"/>
      <c r="CAY23"/>
      <c r="CAZ23"/>
      <c r="CBA23"/>
      <c r="CBB23"/>
      <c r="CBC23"/>
      <c r="CBD23"/>
      <c r="CBE23"/>
      <c r="CBF23"/>
      <c r="CBG23"/>
      <c r="CBH23"/>
      <c r="CBI23"/>
      <c r="CBJ23"/>
      <c r="CBK23"/>
      <c r="CBL23"/>
      <c r="CBM23"/>
      <c r="CBN23"/>
      <c r="CBO23"/>
      <c r="CBP23"/>
      <c r="CBQ23"/>
      <c r="CBR23"/>
      <c r="CBS23"/>
      <c r="CBT23"/>
      <c r="CBU23"/>
      <c r="CBV23"/>
      <c r="CBW23"/>
      <c r="CBX23"/>
      <c r="CBY23"/>
      <c r="CBZ23"/>
      <c r="CCA23"/>
      <c r="CCB23"/>
      <c r="CCC23"/>
      <c r="CCD23"/>
      <c r="CCE23"/>
      <c r="CCF23"/>
      <c r="CCG23"/>
      <c r="CCH23"/>
      <c r="CCI23"/>
      <c r="CCJ23"/>
      <c r="CCK23"/>
      <c r="CCL23"/>
      <c r="CCM23"/>
      <c r="CCN23"/>
      <c r="CCO23"/>
      <c r="CCP23"/>
      <c r="CCQ23"/>
      <c r="CCR23"/>
      <c r="CCS23"/>
      <c r="CCT23"/>
      <c r="CCU23"/>
      <c r="CCV23"/>
      <c r="CCW23"/>
      <c r="CCX23"/>
      <c r="CCY23"/>
      <c r="CCZ23"/>
      <c r="CDA23"/>
      <c r="CDB23"/>
      <c r="CDC23"/>
      <c r="CDD23"/>
      <c r="CDE23"/>
      <c r="CDF23"/>
      <c r="CDG23"/>
      <c r="CDH23"/>
      <c r="CDI23"/>
      <c r="CDJ23"/>
      <c r="CDK23"/>
      <c r="CDL23"/>
      <c r="CDM23"/>
      <c r="CDN23"/>
      <c r="CDO23"/>
      <c r="CDP23"/>
      <c r="CDQ23"/>
      <c r="CDR23"/>
      <c r="CDS23"/>
      <c r="CDT23"/>
      <c r="CDU23"/>
      <c r="CDV23"/>
      <c r="CDW23"/>
      <c r="CDX23"/>
      <c r="CDY23"/>
      <c r="CDZ23"/>
      <c r="CEA23"/>
      <c r="CEB23"/>
      <c r="CEC23"/>
      <c r="CED23"/>
      <c r="CEE23"/>
      <c r="CEF23"/>
      <c r="CEG23"/>
      <c r="CEH23"/>
      <c r="CEI23"/>
      <c r="CEJ23"/>
      <c r="CEK23"/>
      <c r="CEL23"/>
      <c r="CEM23"/>
      <c r="CEN23"/>
      <c r="CEO23"/>
      <c r="CEP23"/>
      <c r="CEQ23"/>
      <c r="CER23"/>
      <c r="CES23"/>
      <c r="CET23"/>
      <c r="CEU23"/>
      <c r="CEV23"/>
      <c r="CEW23"/>
      <c r="CEX23"/>
      <c r="CEY23"/>
      <c r="CEZ23"/>
      <c r="CFA23"/>
      <c r="CFB23"/>
      <c r="CFC23"/>
      <c r="CFD23"/>
      <c r="CFE23"/>
      <c r="CFF23"/>
      <c r="CFG23"/>
      <c r="CFH23"/>
      <c r="CFI23"/>
      <c r="CFJ23"/>
      <c r="CFK23"/>
      <c r="CFL23"/>
      <c r="CFM23"/>
      <c r="CFN23"/>
      <c r="CFO23"/>
      <c r="CFP23"/>
      <c r="CFQ23"/>
      <c r="CFR23"/>
      <c r="CFS23"/>
      <c r="CFT23"/>
      <c r="CFU23"/>
      <c r="CFV23"/>
      <c r="CFW23"/>
      <c r="CFX23"/>
      <c r="CFY23"/>
      <c r="CFZ23"/>
      <c r="CGA23"/>
      <c r="CGB23"/>
      <c r="CGC23"/>
      <c r="CGD23"/>
      <c r="CGE23"/>
      <c r="CGF23"/>
      <c r="CGG23"/>
      <c r="CGH23"/>
      <c r="CGI23"/>
      <c r="CGJ23"/>
      <c r="CGK23"/>
      <c r="CGL23"/>
      <c r="CGM23"/>
      <c r="CGN23"/>
      <c r="CGO23"/>
      <c r="CGP23"/>
      <c r="CGQ23"/>
      <c r="CGR23"/>
      <c r="CGS23"/>
      <c r="CGT23"/>
      <c r="CGU23"/>
      <c r="CGV23"/>
      <c r="CGW23"/>
      <c r="CGX23"/>
      <c r="CGY23"/>
      <c r="CGZ23"/>
      <c r="CHA23"/>
      <c r="CHB23"/>
      <c r="CHC23"/>
      <c r="CHD23"/>
      <c r="CHE23"/>
      <c r="CHF23"/>
      <c r="CHG23"/>
      <c r="CHH23"/>
      <c r="CHI23"/>
      <c r="CHJ23"/>
      <c r="CHK23"/>
      <c r="CHL23"/>
      <c r="CHM23"/>
      <c r="CHN23"/>
      <c r="CHO23"/>
      <c r="CHP23"/>
      <c r="CHQ23"/>
      <c r="CHR23"/>
      <c r="CHS23"/>
      <c r="CHT23"/>
      <c r="CHU23"/>
      <c r="CHV23"/>
      <c r="CHW23"/>
      <c r="CHX23"/>
      <c r="CHY23"/>
      <c r="CHZ23"/>
      <c r="CIA23"/>
      <c r="CIB23"/>
      <c r="CIC23"/>
      <c r="CID23"/>
      <c r="CIE23"/>
      <c r="CIF23"/>
      <c r="CIG23"/>
      <c r="CIH23"/>
      <c r="CII23"/>
      <c r="CIJ23"/>
      <c r="CIK23"/>
      <c r="CIL23"/>
      <c r="CIM23"/>
      <c r="CIN23"/>
      <c r="CIO23"/>
      <c r="CIP23"/>
      <c r="CIQ23"/>
      <c r="CIR23"/>
      <c r="CIS23"/>
      <c r="CIT23"/>
      <c r="CIU23"/>
      <c r="CIV23"/>
      <c r="CIW23"/>
      <c r="CIX23"/>
      <c r="CIY23"/>
      <c r="CIZ23"/>
      <c r="CJA23"/>
      <c r="CJB23"/>
      <c r="CJC23"/>
      <c r="CJD23"/>
      <c r="CJE23"/>
      <c r="CJF23"/>
      <c r="CJG23"/>
      <c r="CJH23"/>
      <c r="CJI23"/>
      <c r="CJJ23"/>
      <c r="CJK23"/>
      <c r="CJL23"/>
      <c r="CJM23"/>
      <c r="CJN23"/>
      <c r="CJO23"/>
      <c r="CJP23"/>
      <c r="CJQ23"/>
      <c r="CJR23"/>
      <c r="CJS23"/>
      <c r="CJT23"/>
      <c r="CJU23"/>
      <c r="CJV23"/>
      <c r="CJW23"/>
      <c r="CJX23"/>
      <c r="CJY23"/>
      <c r="CJZ23"/>
      <c r="CKA23"/>
      <c r="CKB23"/>
      <c r="CKC23"/>
      <c r="CKD23"/>
      <c r="CKE23"/>
      <c r="CKF23"/>
      <c r="CKG23"/>
      <c r="CKH23"/>
      <c r="CKI23"/>
      <c r="CKJ23"/>
      <c r="CKK23"/>
      <c r="CKL23"/>
      <c r="CKM23"/>
      <c r="CKN23"/>
      <c r="CKO23"/>
      <c r="CKP23"/>
      <c r="CKQ23"/>
      <c r="CKR23"/>
      <c r="CKS23"/>
      <c r="CKT23"/>
      <c r="CKU23"/>
      <c r="CKV23"/>
      <c r="CKW23"/>
      <c r="CKX23"/>
      <c r="CKY23"/>
      <c r="CKZ23"/>
      <c r="CLA23"/>
      <c r="CLB23"/>
      <c r="CLC23"/>
      <c r="CLD23"/>
      <c r="CLE23"/>
      <c r="CLF23"/>
      <c r="CLG23"/>
      <c r="CLH23"/>
      <c r="CLI23"/>
      <c r="CLJ23"/>
      <c r="CLK23"/>
      <c r="CLL23"/>
      <c r="CLM23"/>
      <c r="CLN23"/>
      <c r="CLO23"/>
      <c r="CLP23"/>
      <c r="CLQ23"/>
      <c r="CLR23"/>
      <c r="CLS23"/>
      <c r="CLT23"/>
      <c r="CLU23"/>
      <c r="CLV23"/>
      <c r="CLW23"/>
      <c r="CLX23"/>
      <c r="CLY23"/>
      <c r="CLZ23"/>
      <c r="CMA23"/>
      <c r="CMB23"/>
      <c r="CMC23"/>
      <c r="CMD23"/>
      <c r="CME23"/>
      <c r="CMF23"/>
      <c r="CMG23"/>
      <c r="CMH23"/>
      <c r="CMI23"/>
      <c r="CMJ23"/>
      <c r="CMK23"/>
      <c r="CML23"/>
      <c r="CMM23"/>
      <c r="CMN23"/>
      <c r="CMO23"/>
      <c r="CMP23"/>
      <c r="CMQ23"/>
      <c r="CMR23"/>
      <c r="CMS23"/>
      <c r="CMT23"/>
      <c r="CMU23"/>
      <c r="CMV23"/>
      <c r="CMW23"/>
      <c r="CMX23"/>
      <c r="CMY23"/>
      <c r="CMZ23"/>
      <c r="CNA23"/>
      <c r="CNB23"/>
      <c r="CNC23"/>
      <c r="CND23"/>
      <c r="CNE23"/>
      <c r="CNF23"/>
      <c r="CNG23"/>
      <c r="CNH23"/>
      <c r="CNI23"/>
      <c r="CNJ23"/>
      <c r="CNK23"/>
      <c r="CNL23"/>
      <c r="CNM23"/>
      <c r="CNN23"/>
      <c r="CNO23"/>
      <c r="CNP23"/>
      <c r="CNQ23"/>
      <c r="CNR23"/>
      <c r="CNS23"/>
      <c r="CNT23"/>
      <c r="CNU23"/>
      <c r="CNV23"/>
      <c r="CNW23"/>
      <c r="CNX23"/>
      <c r="CNY23"/>
      <c r="CNZ23"/>
      <c r="COA23"/>
      <c r="COB23"/>
      <c r="COC23"/>
      <c r="COD23"/>
      <c r="COE23"/>
      <c r="COF23"/>
      <c r="COG23"/>
      <c r="COH23"/>
      <c r="COI23"/>
      <c r="COJ23"/>
      <c r="COK23"/>
      <c r="COL23"/>
      <c r="COM23"/>
      <c r="CON23"/>
      <c r="COO23"/>
      <c r="COP23"/>
      <c r="COQ23"/>
      <c r="COR23"/>
      <c r="COS23"/>
      <c r="COT23"/>
      <c r="COU23"/>
      <c r="COV23"/>
      <c r="COW23"/>
      <c r="COX23"/>
      <c r="COY23"/>
      <c r="COZ23"/>
      <c r="CPA23"/>
      <c r="CPB23"/>
      <c r="CPC23"/>
      <c r="CPD23"/>
      <c r="CPE23"/>
      <c r="CPF23"/>
      <c r="CPG23"/>
      <c r="CPH23"/>
      <c r="CPI23"/>
      <c r="CPJ23"/>
      <c r="CPK23"/>
      <c r="CPL23"/>
      <c r="CPM23"/>
      <c r="CPN23"/>
      <c r="CPO23"/>
      <c r="CPP23"/>
      <c r="CPQ23"/>
      <c r="CPR23"/>
      <c r="CPS23"/>
      <c r="CPT23"/>
      <c r="CPU23"/>
      <c r="CPV23"/>
      <c r="CPW23"/>
      <c r="CPX23"/>
      <c r="CPY23"/>
      <c r="CPZ23"/>
      <c r="CQA23"/>
      <c r="CQB23"/>
      <c r="CQC23"/>
      <c r="CQD23"/>
      <c r="CQE23"/>
      <c r="CQF23"/>
      <c r="CQG23"/>
      <c r="CQH23"/>
      <c r="CQI23"/>
      <c r="CQJ23"/>
      <c r="CQK23"/>
      <c r="CQL23"/>
      <c r="CQM23"/>
      <c r="CQN23"/>
      <c r="CQO23"/>
      <c r="CQP23"/>
      <c r="CQQ23"/>
      <c r="CQR23"/>
      <c r="CQS23"/>
      <c r="CQT23"/>
      <c r="CQU23"/>
      <c r="CQV23"/>
      <c r="CQW23"/>
      <c r="CQX23"/>
      <c r="CQY23"/>
      <c r="CQZ23"/>
      <c r="CRA23"/>
      <c r="CRB23"/>
      <c r="CRC23"/>
      <c r="CRD23"/>
      <c r="CRE23"/>
      <c r="CRF23"/>
      <c r="CRG23"/>
      <c r="CRH23"/>
      <c r="CRI23"/>
      <c r="CRJ23"/>
      <c r="CRK23"/>
      <c r="CRL23"/>
      <c r="CRM23"/>
      <c r="CRN23"/>
      <c r="CRO23"/>
      <c r="CRP23"/>
      <c r="CRQ23"/>
      <c r="CRR23"/>
      <c r="CRS23"/>
      <c r="CRT23"/>
      <c r="CRU23"/>
      <c r="CRV23"/>
      <c r="CRW23"/>
      <c r="CRX23"/>
      <c r="CRY23"/>
      <c r="CRZ23"/>
      <c r="CSA23"/>
      <c r="CSB23"/>
      <c r="CSC23"/>
      <c r="CSD23"/>
      <c r="CSE23"/>
      <c r="CSF23"/>
      <c r="CSG23"/>
      <c r="CSH23"/>
      <c r="CSI23"/>
      <c r="CSJ23"/>
      <c r="CSK23"/>
      <c r="CSL23"/>
      <c r="CSM23"/>
      <c r="CSN23"/>
      <c r="CSO23"/>
      <c r="CSP23"/>
      <c r="CSQ23"/>
      <c r="CSR23"/>
      <c r="CSS23"/>
      <c r="CST23"/>
      <c r="CSU23"/>
      <c r="CSV23"/>
      <c r="CSW23"/>
      <c r="CSX23"/>
      <c r="CSY23"/>
      <c r="CSZ23"/>
      <c r="CTA23"/>
      <c r="CTB23"/>
      <c r="CTC23"/>
      <c r="CTD23"/>
      <c r="CTE23"/>
      <c r="CTF23"/>
      <c r="CTG23"/>
      <c r="CTH23"/>
      <c r="CTI23"/>
      <c r="CTJ23"/>
      <c r="CTK23"/>
      <c r="CTL23"/>
      <c r="CTM23"/>
      <c r="CTN23"/>
      <c r="CTO23"/>
      <c r="CTP23"/>
      <c r="CTQ23"/>
      <c r="CTR23"/>
      <c r="CTS23"/>
      <c r="CTT23"/>
      <c r="CTU23"/>
      <c r="CTV23"/>
      <c r="CTW23"/>
      <c r="CTX23"/>
      <c r="CTY23"/>
      <c r="CTZ23"/>
      <c r="CUA23"/>
      <c r="CUB23"/>
      <c r="CUC23"/>
      <c r="CUD23"/>
      <c r="CUE23"/>
      <c r="CUF23"/>
      <c r="CUG23"/>
      <c r="CUH23"/>
      <c r="CUI23"/>
      <c r="CUJ23"/>
      <c r="CUK23"/>
      <c r="CUL23"/>
      <c r="CUM23"/>
      <c r="CUN23"/>
      <c r="CUO23"/>
      <c r="CUP23"/>
      <c r="CUQ23"/>
      <c r="CUR23"/>
      <c r="CUS23"/>
      <c r="CUT23"/>
      <c r="CUU23"/>
      <c r="CUV23"/>
      <c r="CUW23"/>
      <c r="CUX23"/>
      <c r="CUY23"/>
      <c r="CUZ23"/>
      <c r="CVA23"/>
      <c r="CVB23"/>
      <c r="CVC23"/>
      <c r="CVD23"/>
      <c r="CVE23"/>
      <c r="CVF23"/>
      <c r="CVG23"/>
      <c r="CVH23"/>
      <c r="CVI23"/>
      <c r="CVJ23"/>
      <c r="CVK23"/>
      <c r="CVL23"/>
      <c r="CVM23"/>
      <c r="CVN23"/>
      <c r="CVO23"/>
      <c r="CVP23"/>
      <c r="CVQ23"/>
      <c r="CVR23"/>
      <c r="CVS23"/>
      <c r="CVT23"/>
      <c r="CVU23"/>
      <c r="CVV23"/>
      <c r="CVW23"/>
      <c r="CVX23"/>
      <c r="CVY23"/>
      <c r="CVZ23"/>
      <c r="CWA23"/>
      <c r="CWB23"/>
      <c r="CWC23"/>
      <c r="CWD23"/>
      <c r="CWE23"/>
      <c r="CWF23"/>
      <c r="CWG23"/>
      <c r="CWH23"/>
      <c r="CWI23"/>
      <c r="CWJ23"/>
      <c r="CWK23"/>
      <c r="CWL23"/>
      <c r="CWM23"/>
      <c r="CWN23"/>
      <c r="CWO23"/>
      <c r="CWP23"/>
      <c r="CWQ23"/>
      <c r="CWR23"/>
      <c r="CWS23"/>
      <c r="CWT23"/>
      <c r="CWU23"/>
      <c r="CWV23"/>
      <c r="CWW23"/>
      <c r="CWX23"/>
      <c r="CWY23"/>
      <c r="CWZ23"/>
      <c r="CXA23"/>
      <c r="CXB23"/>
      <c r="CXC23"/>
      <c r="CXD23"/>
      <c r="CXE23"/>
      <c r="CXF23"/>
      <c r="CXG23"/>
      <c r="CXH23"/>
      <c r="CXI23"/>
      <c r="CXJ23"/>
      <c r="CXK23"/>
      <c r="CXL23"/>
      <c r="CXM23"/>
      <c r="CXN23"/>
      <c r="CXO23"/>
      <c r="CXP23"/>
      <c r="CXQ23"/>
      <c r="CXR23"/>
      <c r="CXS23"/>
      <c r="CXT23"/>
      <c r="CXU23"/>
      <c r="CXV23"/>
      <c r="CXW23"/>
      <c r="CXX23"/>
      <c r="CXY23"/>
      <c r="CXZ23"/>
      <c r="CYA23"/>
      <c r="CYB23"/>
      <c r="CYC23"/>
      <c r="CYD23"/>
      <c r="CYE23"/>
      <c r="CYF23"/>
      <c r="CYG23"/>
      <c r="CYH23"/>
      <c r="CYI23"/>
      <c r="CYJ23"/>
      <c r="CYK23"/>
      <c r="CYL23"/>
      <c r="CYM23"/>
      <c r="CYN23"/>
      <c r="CYO23"/>
      <c r="CYP23"/>
      <c r="CYQ23"/>
      <c r="CYR23"/>
      <c r="CYS23"/>
      <c r="CYT23"/>
      <c r="CYU23"/>
      <c r="CYV23"/>
      <c r="CYW23"/>
      <c r="CYX23"/>
      <c r="CYY23"/>
      <c r="CYZ23"/>
      <c r="CZA23"/>
      <c r="CZB23"/>
      <c r="CZC23"/>
      <c r="CZD23"/>
      <c r="CZE23"/>
      <c r="CZF23"/>
      <c r="CZG23"/>
      <c r="CZH23"/>
      <c r="CZI23"/>
      <c r="CZJ23"/>
      <c r="CZK23"/>
      <c r="CZL23"/>
      <c r="CZM23"/>
      <c r="CZN23"/>
      <c r="CZO23"/>
      <c r="CZP23"/>
      <c r="CZQ23"/>
      <c r="CZR23"/>
      <c r="CZS23"/>
      <c r="CZT23"/>
      <c r="CZU23"/>
      <c r="CZV23"/>
      <c r="CZW23"/>
      <c r="CZX23"/>
      <c r="CZY23"/>
      <c r="CZZ23"/>
      <c r="DAA23"/>
      <c r="DAB23"/>
      <c r="DAC23"/>
      <c r="DAD23"/>
      <c r="DAE23"/>
      <c r="DAF23"/>
      <c r="DAG23"/>
      <c r="DAH23"/>
      <c r="DAI23"/>
      <c r="DAJ23"/>
      <c r="DAK23"/>
      <c r="DAL23"/>
      <c r="DAM23"/>
      <c r="DAN23"/>
      <c r="DAO23"/>
      <c r="DAP23"/>
      <c r="DAQ23"/>
      <c r="DAR23"/>
      <c r="DAS23"/>
      <c r="DAT23"/>
      <c r="DAU23"/>
      <c r="DAV23"/>
      <c r="DAW23"/>
      <c r="DAX23"/>
      <c r="DAY23"/>
      <c r="DAZ23"/>
      <c r="DBA23"/>
      <c r="DBB23"/>
      <c r="DBC23"/>
      <c r="DBD23"/>
      <c r="DBE23"/>
      <c r="DBF23"/>
      <c r="DBG23"/>
      <c r="DBH23"/>
      <c r="DBI23"/>
      <c r="DBJ23"/>
      <c r="DBK23"/>
      <c r="DBL23"/>
      <c r="DBM23"/>
      <c r="DBN23"/>
      <c r="DBO23"/>
      <c r="DBP23"/>
      <c r="DBQ23"/>
      <c r="DBR23"/>
      <c r="DBS23"/>
      <c r="DBT23"/>
      <c r="DBU23"/>
      <c r="DBV23"/>
      <c r="DBW23"/>
      <c r="DBX23"/>
      <c r="DBY23"/>
      <c r="DBZ23"/>
      <c r="DCA23"/>
      <c r="DCB23"/>
      <c r="DCC23"/>
      <c r="DCD23"/>
      <c r="DCE23"/>
      <c r="DCF23"/>
      <c r="DCG23"/>
      <c r="DCH23"/>
      <c r="DCI23"/>
      <c r="DCJ23"/>
      <c r="DCK23"/>
      <c r="DCL23"/>
      <c r="DCM23"/>
      <c r="DCN23"/>
      <c r="DCO23"/>
      <c r="DCP23"/>
      <c r="DCQ23"/>
      <c r="DCR23"/>
      <c r="DCS23"/>
      <c r="DCT23"/>
      <c r="DCU23"/>
      <c r="DCV23"/>
      <c r="DCW23"/>
      <c r="DCX23"/>
      <c r="DCY23"/>
      <c r="DCZ23"/>
      <c r="DDA23"/>
      <c r="DDB23"/>
      <c r="DDC23"/>
      <c r="DDD23"/>
      <c r="DDE23"/>
      <c r="DDF23"/>
      <c r="DDG23"/>
      <c r="DDH23"/>
      <c r="DDI23"/>
      <c r="DDJ23"/>
      <c r="DDK23"/>
      <c r="DDL23"/>
      <c r="DDM23"/>
      <c r="DDN23"/>
      <c r="DDO23"/>
      <c r="DDP23"/>
      <c r="DDQ23"/>
      <c r="DDR23"/>
      <c r="DDS23"/>
      <c r="DDT23"/>
      <c r="DDU23"/>
      <c r="DDV23"/>
      <c r="DDW23"/>
      <c r="DDX23"/>
      <c r="DDY23"/>
      <c r="DDZ23"/>
      <c r="DEA23"/>
      <c r="DEB23"/>
      <c r="DEC23"/>
      <c r="DED23"/>
      <c r="DEE23"/>
      <c r="DEF23"/>
      <c r="DEG23"/>
      <c r="DEH23"/>
      <c r="DEI23"/>
      <c r="DEJ23"/>
      <c r="DEK23"/>
      <c r="DEL23"/>
      <c r="DEM23"/>
      <c r="DEN23"/>
      <c r="DEO23"/>
      <c r="DEP23"/>
      <c r="DEQ23"/>
      <c r="DER23"/>
      <c r="DES23"/>
      <c r="DET23"/>
      <c r="DEU23"/>
      <c r="DEV23"/>
      <c r="DEW23"/>
      <c r="DEX23"/>
      <c r="DEY23"/>
      <c r="DEZ23"/>
      <c r="DFA23"/>
      <c r="DFB23"/>
      <c r="DFC23"/>
      <c r="DFD23"/>
      <c r="DFE23"/>
      <c r="DFF23"/>
      <c r="DFG23"/>
      <c r="DFH23"/>
      <c r="DFI23"/>
      <c r="DFJ23"/>
      <c r="DFK23"/>
      <c r="DFL23"/>
      <c r="DFM23"/>
      <c r="DFN23"/>
      <c r="DFO23"/>
      <c r="DFP23"/>
      <c r="DFQ23"/>
      <c r="DFR23"/>
      <c r="DFS23"/>
      <c r="DFT23"/>
      <c r="DFU23"/>
      <c r="DFV23"/>
      <c r="DFW23"/>
      <c r="DFX23"/>
      <c r="DFY23"/>
      <c r="DFZ23"/>
      <c r="DGA23"/>
      <c r="DGB23"/>
      <c r="DGC23"/>
      <c r="DGD23"/>
      <c r="DGE23"/>
      <c r="DGF23"/>
      <c r="DGG23"/>
      <c r="DGH23"/>
      <c r="DGI23"/>
      <c r="DGJ23"/>
      <c r="DGK23"/>
      <c r="DGL23"/>
      <c r="DGM23"/>
      <c r="DGN23"/>
      <c r="DGO23"/>
      <c r="DGP23"/>
      <c r="DGQ23"/>
      <c r="DGR23"/>
      <c r="DGS23"/>
      <c r="DGT23"/>
      <c r="DGU23"/>
      <c r="DGV23"/>
      <c r="DGW23"/>
      <c r="DGX23"/>
      <c r="DGY23"/>
      <c r="DGZ23"/>
      <c r="DHA23"/>
      <c r="DHB23"/>
      <c r="DHC23"/>
      <c r="DHD23"/>
      <c r="DHE23"/>
      <c r="DHF23"/>
      <c r="DHG23"/>
      <c r="DHH23"/>
      <c r="DHI23"/>
      <c r="DHJ23"/>
      <c r="DHK23"/>
      <c r="DHL23"/>
      <c r="DHM23"/>
      <c r="DHN23"/>
      <c r="DHO23"/>
      <c r="DHP23"/>
      <c r="DHQ23"/>
      <c r="DHR23"/>
      <c r="DHS23"/>
      <c r="DHT23"/>
      <c r="DHU23"/>
      <c r="DHV23"/>
      <c r="DHW23"/>
      <c r="DHX23"/>
      <c r="DHY23"/>
      <c r="DHZ23"/>
      <c r="DIA23"/>
      <c r="DIB23"/>
      <c r="DIC23"/>
      <c r="DID23"/>
      <c r="DIE23"/>
      <c r="DIF23"/>
      <c r="DIG23"/>
      <c r="DIH23"/>
      <c r="DII23"/>
      <c r="DIJ23"/>
      <c r="DIK23"/>
      <c r="DIL23"/>
      <c r="DIM23"/>
      <c r="DIN23"/>
      <c r="DIO23"/>
      <c r="DIP23"/>
      <c r="DIQ23"/>
      <c r="DIR23"/>
      <c r="DIS23"/>
      <c r="DIT23"/>
      <c r="DIU23"/>
      <c r="DIV23"/>
      <c r="DIW23"/>
      <c r="DIX23"/>
      <c r="DIY23"/>
      <c r="DIZ23"/>
      <c r="DJA23"/>
      <c r="DJB23"/>
      <c r="DJC23"/>
      <c r="DJD23"/>
      <c r="DJE23"/>
      <c r="DJF23"/>
      <c r="DJG23"/>
      <c r="DJH23"/>
      <c r="DJI23"/>
      <c r="DJJ23"/>
      <c r="DJK23"/>
      <c r="DJL23"/>
      <c r="DJM23"/>
      <c r="DJN23"/>
      <c r="DJO23"/>
      <c r="DJP23"/>
      <c r="DJQ23"/>
      <c r="DJR23"/>
      <c r="DJS23"/>
      <c r="DJT23"/>
      <c r="DJU23"/>
      <c r="DJV23"/>
      <c r="DJW23"/>
      <c r="DJX23"/>
      <c r="DJY23"/>
      <c r="DJZ23"/>
      <c r="DKA23"/>
      <c r="DKB23"/>
      <c r="DKC23"/>
      <c r="DKD23"/>
      <c r="DKE23"/>
      <c r="DKF23"/>
      <c r="DKG23"/>
      <c r="DKH23"/>
      <c r="DKI23"/>
      <c r="DKJ23"/>
      <c r="DKK23"/>
      <c r="DKL23"/>
      <c r="DKM23"/>
      <c r="DKN23"/>
      <c r="DKO23"/>
      <c r="DKP23"/>
      <c r="DKQ23"/>
      <c r="DKR23"/>
      <c r="DKS23"/>
      <c r="DKT23"/>
      <c r="DKU23"/>
      <c r="DKV23"/>
      <c r="DKW23"/>
      <c r="DKX23"/>
      <c r="DKY23"/>
      <c r="DKZ23"/>
      <c r="DLA23"/>
      <c r="DLB23"/>
      <c r="DLC23"/>
      <c r="DLD23"/>
      <c r="DLE23"/>
      <c r="DLF23"/>
      <c r="DLG23"/>
      <c r="DLH23"/>
      <c r="DLI23"/>
      <c r="DLJ23"/>
      <c r="DLK23"/>
      <c r="DLL23"/>
      <c r="DLM23"/>
      <c r="DLN23"/>
      <c r="DLO23"/>
      <c r="DLP23"/>
      <c r="DLQ23"/>
      <c r="DLR23"/>
      <c r="DLS23"/>
      <c r="DLT23"/>
      <c r="DLU23"/>
      <c r="DLV23"/>
      <c r="DLW23"/>
      <c r="DLX23"/>
      <c r="DLY23"/>
      <c r="DLZ23"/>
      <c r="DMA23"/>
      <c r="DMB23"/>
      <c r="DMC23"/>
      <c r="DMD23"/>
      <c r="DME23"/>
      <c r="DMF23"/>
      <c r="DMG23"/>
      <c r="DMH23"/>
      <c r="DMI23"/>
      <c r="DMJ23"/>
      <c r="DMK23"/>
      <c r="DML23"/>
      <c r="DMM23"/>
      <c r="DMN23"/>
      <c r="DMO23"/>
      <c r="DMP23"/>
      <c r="DMQ23"/>
      <c r="DMR23"/>
      <c r="DMS23"/>
      <c r="DMT23"/>
      <c r="DMU23"/>
      <c r="DMV23"/>
      <c r="DMW23"/>
      <c r="DMX23"/>
      <c r="DMY23"/>
      <c r="DMZ23"/>
      <c r="DNA23"/>
      <c r="DNB23"/>
      <c r="DNC23"/>
      <c r="DND23"/>
      <c r="DNE23"/>
      <c r="DNF23"/>
      <c r="DNG23"/>
      <c r="DNH23"/>
      <c r="DNI23"/>
      <c r="DNJ23"/>
      <c r="DNK23"/>
      <c r="DNL23"/>
      <c r="DNM23"/>
      <c r="DNN23"/>
      <c r="DNO23"/>
      <c r="DNP23"/>
      <c r="DNQ23"/>
      <c r="DNR23"/>
      <c r="DNS23"/>
      <c r="DNT23"/>
      <c r="DNU23"/>
      <c r="DNV23"/>
      <c r="DNW23"/>
      <c r="DNX23"/>
      <c r="DNY23"/>
      <c r="DNZ23"/>
      <c r="DOA23"/>
      <c r="DOB23"/>
      <c r="DOC23"/>
      <c r="DOD23"/>
      <c r="DOE23"/>
      <c r="DOF23"/>
      <c r="DOG23"/>
      <c r="DOH23"/>
      <c r="DOI23"/>
      <c r="DOJ23"/>
      <c r="DOK23"/>
      <c r="DOL23"/>
      <c r="DOM23"/>
      <c r="DON23"/>
      <c r="DOO23"/>
      <c r="DOP23"/>
      <c r="DOQ23"/>
      <c r="DOR23"/>
      <c r="DOS23"/>
      <c r="DOT23"/>
      <c r="DOU23"/>
      <c r="DOV23"/>
      <c r="DOW23"/>
      <c r="DOX23"/>
      <c r="DOY23"/>
      <c r="DOZ23"/>
      <c r="DPA23"/>
      <c r="DPB23"/>
      <c r="DPC23"/>
      <c r="DPD23"/>
      <c r="DPE23"/>
      <c r="DPF23"/>
      <c r="DPG23"/>
      <c r="DPH23"/>
      <c r="DPI23"/>
      <c r="DPJ23"/>
      <c r="DPK23"/>
      <c r="DPL23"/>
      <c r="DPM23"/>
      <c r="DPN23"/>
      <c r="DPO23"/>
      <c r="DPP23"/>
      <c r="DPQ23"/>
      <c r="DPR23"/>
      <c r="DPS23"/>
      <c r="DPT23"/>
      <c r="DPU23"/>
      <c r="DPV23"/>
      <c r="DPW23"/>
      <c r="DPX23"/>
      <c r="DPY23"/>
      <c r="DPZ23"/>
      <c r="DQA23"/>
      <c r="DQB23"/>
      <c r="DQC23"/>
      <c r="DQD23"/>
      <c r="DQE23"/>
      <c r="DQF23"/>
      <c r="DQG23"/>
      <c r="DQH23"/>
      <c r="DQI23"/>
      <c r="DQJ23"/>
      <c r="DQK23"/>
      <c r="DQL23"/>
      <c r="DQM23"/>
      <c r="DQN23"/>
      <c r="DQO23"/>
      <c r="DQP23"/>
      <c r="DQQ23"/>
      <c r="DQR23"/>
      <c r="DQS23"/>
      <c r="DQT23"/>
      <c r="DQU23"/>
      <c r="DQV23"/>
      <c r="DQW23"/>
      <c r="DQX23"/>
      <c r="DQY23"/>
      <c r="DQZ23"/>
      <c r="DRA23"/>
      <c r="DRB23"/>
      <c r="DRC23"/>
      <c r="DRD23"/>
      <c r="DRE23"/>
      <c r="DRF23"/>
      <c r="DRG23"/>
      <c r="DRH23"/>
      <c r="DRI23"/>
      <c r="DRJ23"/>
      <c r="DRK23"/>
      <c r="DRL23"/>
      <c r="DRM23"/>
      <c r="DRN23"/>
      <c r="DRO23"/>
      <c r="DRP23"/>
      <c r="DRQ23"/>
      <c r="DRR23"/>
      <c r="DRS23"/>
      <c r="DRT23"/>
      <c r="DRU23"/>
      <c r="DRV23"/>
      <c r="DRW23"/>
      <c r="DRX23"/>
      <c r="DRY23"/>
      <c r="DRZ23"/>
      <c r="DSA23"/>
      <c r="DSB23"/>
      <c r="DSC23"/>
      <c r="DSD23"/>
      <c r="DSE23"/>
      <c r="DSF23"/>
      <c r="DSG23"/>
      <c r="DSH23"/>
      <c r="DSI23"/>
      <c r="DSJ23"/>
      <c r="DSK23"/>
      <c r="DSL23"/>
      <c r="DSM23"/>
      <c r="DSN23"/>
      <c r="DSO23"/>
      <c r="DSP23"/>
      <c r="DSQ23"/>
      <c r="DSR23"/>
      <c r="DSS23"/>
      <c r="DST23"/>
      <c r="DSU23"/>
      <c r="DSV23"/>
      <c r="DSW23"/>
      <c r="DSX23"/>
      <c r="DSY23"/>
      <c r="DSZ23"/>
      <c r="DTA23"/>
      <c r="DTB23"/>
      <c r="DTC23"/>
      <c r="DTD23"/>
      <c r="DTE23"/>
      <c r="DTF23"/>
      <c r="DTG23"/>
      <c r="DTH23"/>
      <c r="DTI23"/>
      <c r="DTJ23"/>
      <c r="DTK23"/>
      <c r="DTL23"/>
      <c r="DTM23"/>
      <c r="DTN23"/>
      <c r="DTO23"/>
      <c r="DTP23"/>
      <c r="DTQ23"/>
      <c r="DTR23"/>
      <c r="DTS23"/>
      <c r="DTT23"/>
      <c r="DTU23"/>
      <c r="DTV23"/>
      <c r="DTW23"/>
      <c r="DTX23"/>
      <c r="DTY23"/>
      <c r="DTZ23"/>
      <c r="DUA23"/>
      <c r="DUB23"/>
      <c r="DUC23"/>
      <c r="DUD23"/>
      <c r="DUE23"/>
      <c r="DUF23"/>
      <c r="DUG23"/>
      <c r="DUH23"/>
      <c r="DUI23"/>
      <c r="DUJ23"/>
      <c r="DUK23"/>
      <c r="DUL23"/>
      <c r="DUM23"/>
      <c r="DUN23"/>
      <c r="DUO23"/>
      <c r="DUP23"/>
      <c r="DUQ23"/>
      <c r="DUR23"/>
      <c r="DUS23"/>
      <c r="DUT23"/>
      <c r="DUU23"/>
      <c r="DUV23"/>
      <c r="DUW23"/>
      <c r="DUX23"/>
      <c r="DUY23"/>
      <c r="DUZ23"/>
      <c r="DVA23"/>
      <c r="DVB23"/>
      <c r="DVC23"/>
      <c r="DVD23"/>
      <c r="DVE23"/>
      <c r="DVF23"/>
      <c r="DVG23"/>
      <c r="DVH23"/>
      <c r="DVI23"/>
      <c r="DVJ23"/>
      <c r="DVK23"/>
      <c r="DVL23"/>
      <c r="DVM23"/>
      <c r="DVN23"/>
      <c r="DVO23"/>
      <c r="DVP23"/>
      <c r="DVQ23"/>
      <c r="DVR23"/>
      <c r="DVS23"/>
      <c r="DVT23"/>
      <c r="DVU23"/>
      <c r="DVV23"/>
      <c r="DVW23"/>
      <c r="DVX23"/>
      <c r="DVY23"/>
      <c r="DVZ23"/>
      <c r="DWA23"/>
      <c r="DWB23"/>
      <c r="DWC23"/>
      <c r="DWD23"/>
      <c r="DWE23"/>
      <c r="DWF23"/>
      <c r="DWG23"/>
      <c r="DWH23"/>
      <c r="DWI23"/>
      <c r="DWJ23"/>
      <c r="DWK23"/>
      <c r="DWL23"/>
      <c r="DWM23"/>
      <c r="DWN23"/>
      <c r="DWO23"/>
      <c r="DWP23"/>
      <c r="DWQ23"/>
      <c r="DWR23"/>
      <c r="DWS23"/>
      <c r="DWT23"/>
      <c r="DWU23"/>
      <c r="DWV23"/>
      <c r="DWW23"/>
      <c r="DWX23"/>
      <c r="DWY23"/>
      <c r="DWZ23"/>
      <c r="DXA23"/>
      <c r="DXB23"/>
      <c r="DXC23"/>
      <c r="DXD23"/>
      <c r="DXE23"/>
      <c r="DXF23"/>
      <c r="DXG23"/>
      <c r="DXH23"/>
      <c r="DXI23"/>
      <c r="DXJ23"/>
      <c r="DXK23"/>
      <c r="DXL23"/>
      <c r="DXM23"/>
      <c r="DXN23"/>
      <c r="DXO23"/>
      <c r="DXP23"/>
      <c r="DXQ23"/>
      <c r="DXR23"/>
      <c r="DXS23"/>
      <c r="DXT23"/>
      <c r="DXU23"/>
      <c r="DXV23"/>
      <c r="DXW23"/>
      <c r="DXX23"/>
      <c r="DXY23"/>
      <c r="DXZ23"/>
      <c r="DYA23"/>
      <c r="DYB23"/>
      <c r="DYC23"/>
      <c r="DYD23"/>
      <c r="DYE23"/>
      <c r="DYF23"/>
      <c r="DYG23"/>
      <c r="DYH23"/>
      <c r="DYI23"/>
      <c r="DYJ23"/>
      <c r="DYK23"/>
      <c r="DYL23"/>
      <c r="DYM23"/>
      <c r="DYN23"/>
      <c r="DYO23"/>
      <c r="DYP23"/>
      <c r="DYQ23"/>
      <c r="DYR23"/>
      <c r="DYS23"/>
      <c r="DYT23"/>
      <c r="DYU23"/>
      <c r="DYV23"/>
      <c r="DYW23"/>
      <c r="DYX23"/>
      <c r="DYY23"/>
      <c r="DYZ23"/>
      <c r="DZA23"/>
      <c r="DZB23"/>
      <c r="DZC23"/>
      <c r="DZD23"/>
      <c r="DZE23"/>
      <c r="DZF23"/>
      <c r="DZG23"/>
      <c r="DZH23"/>
      <c r="DZI23"/>
      <c r="DZJ23"/>
      <c r="DZK23"/>
      <c r="DZL23"/>
      <c r="DZM23"/>
      <c r="DZN23"/>
      <c r="DZO23"/>
      <c r="DZP23"/>
      <c r="DZQ23"/>
      <c r="DZR23"/>
      <c r="DZS23"/>
      <c r="DZT23"/>
      <c r="DZU23"/>
      <c r="DZV23"/>
      <c r="DZW23"/>
      <c r="DZX23"/>
      <c r="DZY23"/>
      <c r="DZZ23"/>
      <c r="EAA23"/>
      <c r="EAB23"/>
      <c r="EAC23"/>
      <c r="EAD23"/>
      <c r="EAE23"/>
      <c r="EAF23"/>
      <c r="EAG23"/>
      <c r="EAH23"/>
      <c r="EAI23"/>
      <c r="EAJ23"/>
      <c r="EAK23"/>
      <c r="EAL23"/>
      <c r="EAM23"/>
      <c r="EAN23"/>
      <c r="EAO23"/>
      <c r="EAP23"/>
      <c r="EAQ23"/>
      <c r="EAR23"/>
      <c r="EAS23"/>
      <c r="EAT23"/>
      <c r="EAU23"/>
      <c r="EAV23"/>
      <c r="EAW23"/>
      <c r="EAX23"/>
      <c r="EAY23"/>
      <c r="EAZ23"/>
      <c r="EBA23"/>
      <c r="EBB23"/>
      <c r="EBC23"/>
      <c r="EBD23"/>
      <c r="EBE23"/>
      <c r="EBF23"/>
      <c r="EBG23"/>
      <c r="EBH23"/>
      <c r="EBI23"/>
      <c r="EBJ23"/>
      <c r="EBK23"/>
      <c r="EBL23"/>
      <c r="EBM23"/>
      <c r="EBN23"/>
      <c r="EBO23"/>
      <c r="EBP23"/>
      <c r="EBQ23"/>
      <c r="EBR23"/>
      <c r="EBS23"/>
      <c r="EBT23"/>
      <c r="EBU23"/>
      <c r="EBV23"/>
      <c r="EBW23"/>
      <c r="EBX23"/>
      <c r="EBY23"/>
      <c r="EBZ23"/>
      <c r="ECA23"/>
      <c r="ECB23"/>
      <c r="ECC23"/>
      <c r="ECD23"/>
      <c r="ECE23"/>
      <c r="ECF23"/>
      <c r="ECG23"/>
      <c r="ECH23"/>
      <c r="ECI23"/>
      <c r="ECJ23"/>
      <c r="ECK23"/>
      <c r="ECL23"/>
      <c r="ECM23"/>
      <c r="ECN23"/>
      <c r="ECO23"/>
      <c r="ECP23"/>
      <c r="ECQ23"/>
      <c r="ECR23"/>
      <c r="ECS23"/>
      <c r="ECT23"/>
      <c r="ECU23"/>
      <c r="ECV23"/>
      <c r="ECW23"/>
      <c r="ECX23"/>
      <c r="ECY23"/>
      <c r="ECZ23"/>
      <c r="EDA23"/>
      <c r="EDB23"/>
      <c r="EDC23"/>
      <c r="EDD23"/>
      <c r="EDE23"/>
      <c r="EDF23"/>
      <c r="EDG23"/>
      <c r="EDH23"/>
      <c r="EDI23"/>
      <c r="EDJ23"/>
      <c r="EDK23"/>
      <c r="EDL23"/>
      <c r="EDM23"/>
      <c r="EDN23"/>
      <c r="EDO23"/>
      <c r="EDP23"/>
      <c r="EDQ23"/>
      <c r="EDR23"/>
      <c r="EDS23"/>
      <c r="EDT23"/>
      <c r="EDU23"/>
      <c r="EDV23"/>
      <c r="EDW23"/>
      <c r="EDX23"/>
      <c r="EDY23"/>
      <c r="EDZ23"/>
      <c r="EEA23"/>
      <c r="EEB23"/>
      <c r="EEC23"/>
      <c r="EED23"/>
      <c r="EEE23"/>
      <c r="EEF23"/>
      <c r="EEG23"/>
      <c r="EEH23"/>
      <c r="EEI23"/>
      <c r="EEJ23"/>
      <c r="EEK23"/>
      <c r="EEL23"/>
      <c r="EEM23"/>
      <c r="EEN23"/>
      <c r="EEO23"/>
      <c r="EEP23"/>
      <c r="EEQ23"/>
      <c r="EER23"/>
      <c r="EES23"/>
      <c r="EET23"/>
      <c r="EEU23"/>
      <c r="EEV23"/>
      <c r="EEW23"/>
      <c r="EEX23"/>
      <c r="EEY23"/>
      <c r="EEZ23"/>
      <c r="EFA23"/>
      <c r="EFB23"/>
      <c r="EFC23"/>
      <c r="EFD23"/>
      <c r="EFE23"/>
      <c r="EFF23"/>
      <c r="EFG23"/>
      <c r="EFH23"/>
      <c r="EFI23"/>
      <c r="EFJ23"/>
      <c r="EFK23"/>
      <c r="EFL23"/>
      <c r="EFM23"/>
      <c r="EFN23"/>
      <c r="EFO23"/>
      <c r="EFP23"/>
      <c r="EFQ23"/>
      <c r="EFR23"/>
      <c r="EFS23"/>
      <c r="EFT23"/>
      <c r="EFU23"/>
      <c r="EFV23"/>
      <c r="EFW23"/>
      <c r="EFX23"/>
      <c r="EFY23"/>
      <c r="EFZ23"/>
      <c r="EGA23"/>
      <c r="EGB23"/>
      <c r="EGC23"/>
      <c r="EGD23"/>
      <c r="EGE23"/>
      <c r="EGF23"/>
      <c r="EGG23"/>
      <c r="EGH23"/>
      <c r="EGI23"/>
      <c r="EGJ23"/>
      <c r="EGK23"/>
      <c r="EGL23"/>
      <c r="EGM23"/>
      <c r="EGN23"/>
      <c r="EGO23"/>
      <c r="EGP23"/>
      <c r="EGQ23"/>
      <c r="EGR23"/>
      <c r="EGS23"/>
      <c r="EGT23"/>
      <c r="EGU23"/>
      <c r="EGV23"/>
      <c r="EGW23"/>
      <c r="EGX23"/>
      <c r="EGY23"/>
      <c r="EGZ23"/>
      <c r="EHA23"/>
      <c r="EHB23"/>
      <c r="EHC23"/>
      <c r="EHD23"/>
      <c r="EHE23"/>
      <c r="EHF23"/>
      <c r="EHG23"/>
      <c r="EHH23"/>
      <c r="EHI23"/>
      <c r="EHJ23"/>
      <c r="EHK23"/>
      <c r="EHL23"/>
      <c r="EHM23"/>
      <c r="EHN23"/>
      <c r="EHO23"/>
      <c r="EHP23"/>
      <c r="EHQ23"/>
      <c r="EHR23"/>
      <c r="EHS23"/>
      <c r="EHT23"/>
      <c r="EHU23"/>
      <c r="EHV23"/>
      <c r="EHW23"/>
      <c r="EHX23"/>
      <c r="EHY23"/>
      <c r="EHZ23"/>
      <c r="EIA23"/>
      <c r="EIB23"/>
      <c r="EIC23"/>
      <c r="EID23"/>
      <c r="EIE23"/>
      <c r="EIF23"/>
      <c r="EIG23"/>
      <c r="EIH23"/>
      <c r="EII23"/>
      <c r="EIJ23"/>
      <c r="EIK23"/>
      <c r="EIL23"/>
      <c r="EIM23"/>
      <c r="EIN23"/>
      <c r="EIO23"/>
      <c r="EIP23"/>
      <c r="EIQ23"/>
      <c r="EIR23"/>
      <c r="EIS23"/>
      <c r="EIT23"/>
      <c r="EIU23"/>
      <c r="EIV23"/>
      <c r="EIW23"/>
      <c r="EIX23"/>
      <c r="EIY23"/>
      <c r="EIZ23"/>
      <c r="EJA23"/>
      <c r="EJB23"/>
      <c r="EJC23"/>
      <c r="EJD23"/>
      <c r="EJE23"/>
      <c r="EJF23"/>
      <c r="EJG23"/>
      <c r="EJH23"/>
      <c r="EJI23"/>
      <c r="EJJ23"/>
      <c r="EJK23"/>
      <c r="EJL23"/>
      <c r="EJM23"/>
      <c r="EJN23"/>
      <c r="EJO23"/>
      <c r="EJP23"/>
      <c r="EJQ23"/>
      <c r="EJR23"/>
      <c r="EJS23"/>
      <c r="EJT23"/>
      <c r="EJU23"/>
      <c r="EJV23"/>
      <c r="EJW23"/>
      <c r="EJX23"/>
      <c r="EJY23"/>
      <c r="EJZ23"/>
      <c r="EKA23"/>
      <c r="EKB23"/>
      <c r="EKC23"/>
      <c r="EKD23"/>
      <c r="EKE23"/>
      <c r="EKF23"/>
      <c r="EKG23"/>
      <c r="EKH23"/>
      <c r="EKI23"/>
      <c r="EKJ23"/>
      <c r="EKK23"/>
      <c r="EKL23"/>
      <c r="EKM23"/>
      <c r="EKN23"/>
      <c r="EKO23"/>
      <c r="EKP23"/>
      <c r="EKQ23"/>
      <c r="EKR23"/>
      <c r="EKS23"/>
      <c r="EKT23"/>
      <c r="EKU23"/>
      <c r="EKV23"/>
      <c r="EKW23"/>
      <c r="EKX23"/>
      <c r="EKY23"/>
      <c r="EKZ23"/>
      <c r="ELA23"/>
      <c r="ELB23"/>
      <c r="ELC23"/>
      <c r="ELD23"/>
      <c r="ELE23"/>
      <c r="ELF23"/>
      <c r="ELG23"/>
      <c r="ELH23"/>
      <c r="ELI23"/>
      <c r="ELJ23"/>
      <c r="ELK23"/>
      <c r="ELL23"/>
      <c r="ELM23"/>
      <c r="ELN23"/>
      <c r="ELO23"/>
      <c r="ELP23"/>
      <c r="ELQ23"/>
      <c r="ELR23"/>
      <c r="ELS23"/>
      <c r="ELT23"/>
      <c r="ELU23"/>
      <c r="ELV23"/>
      <c r="ELW23"/>
      <c r="ELX23"/>
      <c r="ELY23"/>
      <c r="ELZ23"/>
      <c r="EMA23"/>
      <c r="EMB23"/>
      <c r="EMC23"/>
      <c r="EMD23"/>
      <c r="EME23"/>
      <c r="EMF23"/>
      <c r="EMG23"/>
      <c r="EMH23"/>
      <c r="EMI23"/>
      <c r="EMJ23"/>
      <c r="EMK23"/>
      <c r="EML23"/>
      <c r="EMM23"/>
      <c r="EMN23"/>
      <c r="EMO23"/>
      <c r="EMP23"/>
      <c r="EMQ23"/>
      <c r="EMR23"/>
      <c r="EMS23"/>
      <c r="EMT23"/>
      <c r="EMU23"/>
      <c r="EMV23"/>
      <c r="EMW23"/>
      <c r="EMX23"/>
      <c r="EMY23"/>
      <c r="EMZ23"/>
      <c r="ENA23"/>
      <c r="ENB23"/>
      <c r="ENC23"/>
      <c r="END23"/>
      <c r="ENE23"/>
      <c r="ENF23"/>
      <c r="ENG23"/>
      <c r="ENH23"/>
      <c r="ENI23"/>
      <c r="ENJ23"/>
      <c r="ENK23"/>
      <c r="ENL23"/>
      <c r="ENM23"/>
      <c r="ENN23"/>
      <c r="ENO23"/>
      <c r="ENP23"/>
      <c r="ENQ23"/>
      <c r="ENR23"/>
      <c r="ENS23"/>
      <c r="ENT23"/>
      <c r="ENU23"/>
      <c r="ENV23"/>
      <c r="ENW23"/>
      <c r="ENX23"/>
      <c r="ENY23"/>
      <c r="ENZ23"/>
      <c r="EOA23"/>
      <c r="EOB23"/>
      <c r="EOC23"/>
      <c r="EOD23"/>
      <c r="EOE23"/>
      <c r="EOF23"/>
      <c r="EOG23"/>
      <c r="EOH23"/>
      <c r="EOI23"/>
      <c r="EOJ23"/>
      <c r="EOK23"/>
      <c r="EOL23"/>
      <c r="EOM23"/>
      <c r="EON23"/>
      <c r="EOO23"/>
      <c r="EOP23"/>
      <c r="EOQ23"/>
      <c r="EOR23"/>
      <c r="EOS23"/>
      <c r="EOT23"/>
      <c r="EOU23"/>
      <c r="EOV23"/>
      <c r="EOW23"/>
      <c r="EOX23"/>
      <c r="EOY23"/>
      <c r="EOZ23"/>
      <c r="EPA23"/>
      <c r="EPB23"/>
      <c r="EPC23"/>
      <c r="EPD23"/>
      <c r="EPE23"/>
      <c r="EPF23"/>
      <c r="EPG23"/>
      <c r="EPH23"/>
      <c r="EPI23"/>
      <c r="EPJ23"/>
      <c r="EPK23"/>
      <c r="EPL23"/>
      <c r="EPM23"/>
      <c r="EPN23"/>
      <c r="EPO23"/>
      <c r="EPP23"/>
      <c r="EPQ23"/>
      <c r="EPR23"/>
      <c r="EPS23"/>
      <c r="EPT23"/>
      <c r="EPU23"/>
      <c r="EPV23"/>
      <c r="EPW23"/>
      <c r="EPX23"/>
      <c r="EPY23"/>
      <c r="EPZ23"/>
      <c r="EQA23"/>
      <c r="EQB23"/>
      <c r="EQC23"/>
      <c r="EQD23"/>
      <c r="EQE23"/>
      <c r="EQF23"/>
      <c r="EQG23"/>
      <c r="EQH23"/>
      <c r="EQI23"/>
      <c r="EQJ23"/>
      <c r="EQK23"/>
      <c r="EQL23"/>
      <c r="EQM23"/>
      <c r="EQN23"/>
      <c r="EQO23"/>
      <c r="EQP23"/>
      <c r="EQQ23"/>
      <c r="EQR23"/>
      <c r="EQS23"/>
      <c r="EQT23"/>
      <c r="EQU23"/>
      <c r="EQV23"/>
      <c r="EQW23"/>
      <c r="EQX23"/>
      <c r="EQY23"/>
      <c r="EQZ23"/>
      <c r="ERA23"/>
      <c r="ERB23"/>
      <c r="ERC23"/>
      <c r="ERD23"/>
      <c r="ERE23"/>
      <c r="ERF23"/>
      <c r="ERG23"/>
      <c r="ERH23"/>
      <c r="ERI23"/>
      <c r="ERJ23"/>
      <c r="ERK23"/>
      <c r="ERL23"/>
      <c r="ERM23"/>
      <c r="ERN23"/>
      <c r="ERO23"/>
      <c r="ERP23"/>
      <c r="ERQ23"/>
      <c r="ERR23"/>
      <c r="ERS23"/>
      <c r="ERT23"/>
      <c r="ERU23"/>
      <c r="ERV23"/>
      <c r="ERW23"/>
      <c r="ERX23"/>
      <c r="ERY23"/>
      <c r="ERZ23"/>
      <c r="ESA23"/>
      <c r="ESB23"/>
      <c r="ESC23"/>
      <c r="ESD23"/>
      <c r="ESE23"/>
      <c r="ESF23"/>
      <c r="ESG23"/>
      <c r="ESH23"/>
      <c r="ESI23"/>
      <c r="ESJ23"/>
      <c r="ESK23"/>
      <c r="ESL23"/>
      <c r="ESM23"/>
      <c r="ESN23"/>
      <c r="ESO23"/>
      <c r="ESP23"/>
      <c r="ESQ23"/>
      <c r="ESR23"/>
      <c r="ESS23"/>
      <c r="EST23"/>
      <c r="ESU23"/>
      <c r="ESV23"/>
      <c r="ESW23"/>
      <c r="ESX23"/>
      <c r="ESY23"/>
      <c r="ESZ23"/>
      <c r="ETA23"/>
      <c r="ETB23"/>
      <c r="ETC23"/>
      <c r="ETD23"/>
      <c r="ETE23"/>
      <c r="ETF23"/>
      <c r="ETG23"/>
      <c r="ETH23"/>
      <c r="ETI23"/>
      <c r="ETJ23"/>
      <c r="ETK23"/>
      <c r="ETL23"/>
      <c r="ETM23"/>
      <c r="ETN23"/>
      <c r="ETO23"/>
      <c r="ETP23"/>
      <c r="ETQ23"/>
      <c r="ETR23"/>
      <c r="ETS23"/>
      <c r="ETT23"/>
      <c r="ETU23"/>
      <c r="ETV23"/>
      <c r="ETW23"/>
      <c r="ETX23"/>
      <c r="ETY23"/>
      <c r="ETZ23"/>
      <c r="EUA23"/>
      <c r="EUB23"/>
      <c r="EUC23"/>
      <c r="EUD23"/>
      <c r="EUE23"/>
      <c r="EUF23"/>
      <c r="EUG23"/>
      <c r="EUH23"/>
      <c r="EUI23"/>
      <c r="EUJ23"/>
      <c r="EUK23"/>
      <c r="EUL23"/>
      <c r="EUM23"/>
      <c r="EUN23"/>
      <c r="EUO23"/>
      <c r="EUP23"/>
      <c r="EUQ23"/>
      <c r="EUR23"/>
      <c r="EUS23"/>
      <c r="EUT23"/>
      <c r="EUU23"/>
      <c r="EUV23"/>
      <c r="EUW23"/>
      <c r="EUX23"/>
      <c r="EUY23"/>
      <c r="EUZ23"/>
      <c r="EVA23"/>
      <c r="EVB23"/>
      <c r="EVC23"/>
      <c r="EVD23"/>
      <c r="EVE23"/>
      <c r="EVF23"/>
      <c r="EVG23"/>
      <c r="EVH23"/>
      <c r="EVI23"/>
      <c r="EVJ23"/>
      <c r="EVK23"/>
      <c r="EVL23"/>
      <c r="EVM23"/>
      <c r="EVN23"/>
      <c r="EVO23"/>
      <c r="EVP23"/>
      <c r="EVQ23"/>
      <c r="EVR23"/>
      <c r="EVS23"/>
      <c r="EVT23"/>
      <c r="EVU23"/>
      <c r="EVV23"/>
      <c r="EVW23"/>
      <c r="EVX23"/>
      <c r="EVY23"/>
      <c r="EVZ23"/>
      <c r="EWA23"/>
      <c r="EWB23"/>
      <c r="EWC23"/>
      <c r="EWD23"/>
      <c r="EWE23"/>
      <c r="EWF23"/>
      <c r="EWG23"/>
      <c r="EWH23"/>
      <c r="EWI23"/>
      <c r="EWJ23"/>
      <c r="EWK23"/>
      <c r="EWL23"/>
      <c r="EWM23"/>
      <c r="EWN23"/>
      <c r="EWO23"/>
      <c r="EWP23"/>
      <c r="EWQ23"/>
      <c r="EWR23"/>
      <c r="EWS23"/>
      <c r="EWT23"/>
      <c r="EWU23"/>
      <c r="EWV23"/>
      <c r="EWW23"/>
      <c r="EWX23"/>
      <c r="EWY23"/>
      <c r="EWZ23"/>
      <c r="EXA23"/>
      <c r="EXB23"/>
      <c r="EXC23"/>
      <c r="EXD23"/>
      <c r="EXE23"/>
      <c r="EXF23"/>
      <c r="EXG23"/>
      <c r="EXH23"/>
      <c r="EXI23"/>
      <c r="EXJ23"/>
      <c r="EXK23"/>
      <c r="EXL23"/>
      <c r="EXM23"/>
      <c r="EXN23"/>
      <c r="EXO23"/>
      <c r="EXP23"/>
      <c r="EXQ23"/>
      <c r="EXR23"/>
      <c r="EXS23"/>
      <c r="EXT23"/>
      <c r="EXU23"/>
      <c r="EXV23"/>
      <c r="EXW23"/>
      <c r="EXX23"/>
      <c r="EXY23"/>
      <c r="EXZ23"/>
      <c r="EYA23"/>
      <c r="EYB23"/>
      <c r="EYC23"/>
      <c r="EYD23"/>
      <c r="EYE23"/>
      <c r="EYF23"/>
      <c r="EYG23"/>
      <c r="EYH23"/>
      <c r="EYI23"/>
      <c r="EYJ23"/>
      <c r="EYK23"/>
      <c r="EYL23"/>
      <c r="EYM23"/>
      <c r="EYN23"/>
      <c r="EYO23"/>
      <c r="EYP23"/>
      <c r="EYQ23"/>
      <c r="EYR23"/>
      <c r="EYS23"/>
      <c r="EYT23"/>
      <c r="EYU23"/>
      <c r="EYV23"/>
      <c r="EYW23"/>
      <c r="EYX23"/>
      <c r="EYY23"/>
      <c r="EYZ23"/>
      <c r="EZA23"/>
      <c r="EZB23"/>
      <c r="EZC23"/>
      <c r="EZD23"/>
      <c r="EZE23"/>
      <c r="EZF23"/>
      <c r="EZG23"/>
      <c r="EZH23"/>
      <c r="EZI23"/>
      <c r="EZJ23"/>
      <c r="EZK23"/>
      <c r="EZL23"/>
      <c r="EZM23"/>
      <c r="EZN23"/>
      <c r="EZO23"/>
      <c r="EZP23"/>
      <c r="EZQ23"/>
      <c r="EZR23"/>
      <c r="EZS23"/>
      <c r="EZT23"/>
      <c r="EZU23"/>
      <c r="EZV23"/>
      <c r="EZW23"/>
      <c r="EZX23"/>
      <c r="EZY23"/>
      <c r="EZZ23"/>
      <c r="FAA23"/>
      <c r="FAB23"/>
      <c r="FAC23"/>
      <c r="FAD23"/>
      <c r="FAE23"/>
      <c r="FAF23"/>
      <c r="FAG23"/>
      <c r="FAH23"/>
      <c r="FAI23"/>
      <c r="FAJ23"/>
      <c r="FAK23"/>
      <c r="FAL23"/>
      <c r="FAM23"/>
      <c r="FAN23"/>
      <c r="FAO23"/>
      <c r="FAP23"/>
      <c r="FAQ23"/>
      <c r="FAR23"/>
      <c r="FAS23"/>
      <c r="FAT23"/>
      <c r="FAU23"/>
      <c r="FAV23"/>
      <c r="FAW23"/>
      <c r="FAX23"/>
      <c r="FAY23"/>
      <c r="FAZ23"/>
      <c r="FBA23"/>
      <c r="FBB23"/>
      <c r="FBC23"/>
      <c r="FBD23"/>
      <c r="FBE23"/>
      <c r="FBF23"/>
      <c r="FBG23"/>
      <c r="FBH23"/>
      <c r="FBI23"/>
      <c r="FBJ23"/>
      <c r="FBK23"/>
      <c r="FBL23"/>
      <c r="FBM23"/>
      <c r="FBN23"/>
      <c r="FBO23"/>
      <c r="FBP23"/>
      <c r="FBQ23"/>
      <c r="FBR23"/>
      <c r="FBS23"/>
      <c r="FBT23"/>
      <c r="FBU23"/>
      <c r="FBV23"/>
      <c r="FBW23"/>
      <c r="FBX23"/>
      <c r="FBY23"/>
      <c r="FBZ23"/>
      <c r="FCA23"/>
      <c r="FCB23"/>
      <c r="FCC23"/>
      <c r="FCD23"/>
      <c r="FCE23"/>
      <c r="FCF23"/>
      <c r="FCG23"/>
      <c r="FCH23"/>
      <c r="FCI23"/>
      <c r="FCJ23"/>
      <c r="FCK23"/>
      <c r="FCL23"/>
      <c r="FCM23"/>
      <c r="FCN23"/>
      <c r="FCO23"/>
      <c r="FCP23"/>
      <c r="FCQ23"/>
      <c r="FCR23"/>
      <c r="FCS23"/>
      <c r="FCT23"/>
      <c r="FCU23"/>
      <c r="FCV23"/>
      <c r="FCW23"/>
      <c r="FCX23"/>
      <c r="FCY23"/>
      <c r="FCZ23"/>
      <c r="FDA23"/>
      <c r="FDB23"/>
      <c r="FDC23"/>
      <c r="FDD23"/>
      <c r="FDE23"/>
      <c r="FDF23"/>
      <c r="FDG23"/>
      <c r="FDH23"/>
      <c r="FDI23"/>
      <c r="FDJ23"/>
      <c r="FDK23"/>
      <c r="FDL23"/>
      <c r="FDM23"/>
      <c r="FDN23"/>
      <c r="FDO23"/>
      <c r="FDP23"/>
      <c r="FDQ23"/>
      <c r="FDR23"/>
      <c r="FDS23"/>
      <c r="FDT23"/>
      <c r="FDU23"/>
      <c r="FDV23"/>
      <c r="FDW23"/>
      <c r="FDX23"/>
      <c r="FDY23"/>
      <c r="FDZ23"/>
      <c r="FEA23"/>
      <c r="FEB23"/>
      <c r="FEC23"/>
      <c r="FED23"/>
      <c r="FEE23"/>
      <c r="FEF23"/>
      <c r="FEG23"/>
      <c r="FEH23"/>
      <c r="FEI23"/>
      <c r="FEJ23"/>
      <c r="FEK23"/>
      <c r="FEL23"/>
      <c r="FEM23"/>
      <c r="FEN23"/>
      <c r="FEO23"/>
      <c r="FEP23"/>
      <c r="FEQ23"/>
      <c r="FER23"/>
      <c r="FES23"/>
      <c r="FET23"/>
      <c r="FEU23"/>
      <c r="FEV23"/>
      <c r="FEW23"/>
      <c r="FEX23"/>
      <c r="FEY23"/>
      <c r="FEZ23"/>
      <c r="FFA23"/>
      <c r="FFB23"/>
      <c r="FFC23"/>
      <c r="FFD23"/>
      <c r="FFE23"/>
      <c r="FFF23"/>
      <c r="FFG23"/>
      <c r="FFH23"/>
      <c r="FFI23"/>
      <c r="FFJ23"/>
      <c r="FFK23"/>
      <c r="FFL23"/>
      <c r="FFM23"/>
      <c r="FFN23"/>
      <c r="FFO23"/>
      <c r="FFP23"/>
      <c r="FFQ23"/>
      <c r="FFR23"/>
      <c r="FFS23"/>
      <c r="FFT23"/>
      <c r="FFU23"/>
      <c r="FFV23"/>
      <c r="FFW23"/>
      <c r="FFX23"/>
      <c r="FFY23"/>
      <c r="FFZ23"/>
      <c r="FGA23"/>
      <c r="FGB23"/>
      <c r="FGC23"/>
      <c r="FGD23"/>
      <c r="FGE23"/>
      <c r="FGF23"/>
      <c r="FGG23"/>
      <c r="FGH23"/>
      <c r="FGI23"/>
      <c r="FGJ23"/>
      <c r="FGK23"/>
      <c r="FGL23"/>
      <c r="FGM23"/>
      <c r="FGN23"/>
      <c r="FGO23"/>
      <c r="FGP23"/>
      <c r="FGQ23"/>
      <c r="FGR23"/>
      <c r="FGS23"/>
      <c r="FGT23"/>
      <c r="FGU23"/>
      <c r="FGV23"/>
      <c r="FGW23"/>
      <c r="FGX23"/>
      <c r="FGY23"/>
      <c r="FGZ23"/>
      <c r="FHA23"/>
      <c r="FHB23"/>
      <c r="FHC23"/>
      <c r="FHD23"/>
      <c r="FHE23"/>
      <c r="FHF23"/>
      <c r="FHG23"/>
      <c r="FHH23"/>
      <c r="FHI23"/>
      <c r="FHJ23"/>
      <c r="FHK23"/>
      <c r="FHL23"/>
      <c r="FHM23"/>
      <c r="FHN23"/>
      <c r="FHO23"/>
      <c r="FHP23"/>
      <c r="FHQ23"/>
      <c r="FHR23"/>
      <c r="FHS23"/>
      <c r="FHT23"/>
      <c r="FHU23"/>
      <c r="FHV23"/>
      <c r="FHW23"/>
      <c r="FHX23"/>
      <c r="FHY23"/>
      <c r="FHZ23"/>
      <c r="FIA23"/>
      <c r="FIB23"/>
      <c r="FIC23"/>
      <c r="FID23"/>
      <c r="FIE23"/>
      <c r="FIF23"/>
      <c r="FIG23"/>
      <c r="FIH23"/>
      <c r="FII23"/>
      <c r="FIJ23"/>
      <c r="FIK23"/>
      <c r="FIL23"/>
      <c r="FIM23"/>
      <c r="FIN23"/>
      <c r="FIO23"/>
      <c r="FIP23"/>
      <c r="FIQ23"/>
      <c r="FIR23"/>
      <c r="FIS23"/>
      <c r="FIT23"/>
      <c r="FIU23"/>
      <c r="FIV23"/>
      <c r="FIW23"/>
      <c r="FIX23"/>
      <c r="FIY23"/>
      <c r="FIZ23"/>
      <c r="FJA23"/>
      <c r="FJB23"/>
      <c r="FJC23"/>
      <c r="FJD23"/>
      <c r="FJE23"/>
      <c r="FJF23"/>
      <c r="FJG23"/>
      <c r="FJH23"/>
      <c r="FJI23"/>
      <c r="FJJ23"/>
      <c r="FJK23"/>
      <c r="FJL23"/>
      <c r="FJM23"/>
      <c r="FJN23"/>
      <c r="FJO23"/>
      <c r="FJP23"/>
      <c r="FJQ23"/>
      <c r="FJR23"/>
      <c r="FJS23"/>
      <c r="FJT23"/>
      <c r="FJU23"/>
      <c r="FJV23"/>
      <c r="FJW23"/>
      <c r="FJX23"/>
      <c r="FJY23"/>
      <c r="FJZ23"/>
      <c r="FKA23"/>
      <c r="FKB23"/>
      <c r="FKC23"/>
      <c r="FKD23"/>
      <c r="FKE23"/>
      <c r="FKF23"/>
      <c r="FKG23"/>
      <c r="FKH23"/>
      <c r="FKI23"/>
      <c r="FKJ23"/>
      <c r="FKK23"/>
      <c r="FKL23"/>
      <c r="FKM23"/>
      <c r="FKN23"/>
      <c r="FKO23"/>
      <c r="FKP23"/>
      <c r="FKQ23"/>
      <c r="FKR23"/>
      <c r="FKS23"/>
      <c r="FKT23"/>
      <c r="FKU23"/>
      <c r="FKV23"/>
      <c r="FKW23"/>
      <c r="FKX23"/>
      <c r="FKY23"/>
      <c r="FKZ23"/>
      <c r="FLA23"/>
      <c r="FLB23"/>
      <c r="FLC23"/>
      <c r="FLD23"/>
      <c r="FLE23"/>
      <c r="FLF23"/>
      <c r="FLG23"/>
      <c r="FLH23"/>
      <c r="FLI23"/>
      <c r="FLJ23"/>
      <c r="FLK23"/>
      <c r="FLL23"/>
      <c r="FLM23"/>
      <c r="FLN23"/>
      <c r="FLO23"/>
      <c r="FLP23"/>
      <c r="FLQ23"/>
      <c r="FLR23"/>
      <c r="FLS23"/>
      <c r="FLT23"/>
      <c r="FLU23"/>
      <c r="FLV23"/>
      <c r="FLW23"/>
      <c r="FLX23"/>
      <c r="FLY23"/>
      <c r="FLZ23"/>
      <c r="FMA23"/>
      <c r="FMB23"/>
      <c r="FMC23"/>
      <c r="FMD23"/>
      <c r="FME23"/>
      <c r="FMF23"/>
      <c r="FMG23"/>
      <c r="FMH23"/>
      <c r="FMI23"/>
      <c r="FMJ23"/>
      <c r="FMK23"/>
      <c r="FML23"/>
      <c r="FMM23"/>
      <c r="FMN23"/>
      <c r="FMO23"/>
      <c r="FMP23"/>
      <c r="FMQ23"/>
      <c r="FMR23"/>
      <c r="FMS23"/>
      <c r="FMT23"/>
      <c r="FMU23"/>
      <c r="FMV23"/>
      <c r="FMW23"/>
      <c r="FMX23"/>
      <c r="FMY23"/>
      <c r="FMZ23"/>
      <c r="FNA23"/>
      <c r="FNB23"/>
      <c r="FNC23"/>
      <c r="FND23"/>
      <c r="FNE23"/>
      <c r="FNF23"/>
      <c r="FNG23"/>
      <c r="FNH23"/>
      <c r="FNI23"/>
      <c r="FNJ23"/>
      <c r="FNK23"/>
      <c r="FNL23"/>
      <c r="FNM23"/>
      <c r="FNN23"/>
      <c r="FNO23"/>
      <c r="FNP23"/>
      <c r="FNQ23"/>
      <c r="FNR23"/>
      <c r="FNS23"/>
      <c r="FNT23"/>
      <c r="FNU23"/>
      <c r="FNV23"/>
      <c r="FNW23"/>
      <c r="FNX23"/>
      <c r="FNY23"/>
      <c r="FNZ23"/>
      <c r="FOA23"/>
      <c r="FOB23"/>
      <c r="FOC23"/>
      <c r="FOD23"/>
      <c r="FOE23"/>
      <c r="FOF23"/>
      <c r="FOG23"/>
      <c r="FOH23"/>
      <c r="FOI23"/>
      <c r="FOJ23"/>
      <c r="FOK23"/>
      <c r="FOL23"/>
      <c r="FOM23"/>
      <c r="FON23"/>
      <c r="FOO23"/>
      <c r="FOP23"/>
      <c r="FOQ23"/>
      <c r="FOR23"/>
      <c r="FOS23"/>
      <c r="FOT23"/>
      <c r="FOU23"/>
      <c r="FOV23"/>
      <c r="FOW23"/>
      <c r="FOX23"/>
      <c r="FOY23"/>
      <c r="FOZ23"/>
      <c r="FPA23"/>
      <c r="FPB23"/>
      <c r="FPC23"/>
      <c r="FPD23"/>
      <c r="FPE23"/>
      <c r="FPF23"/>
      <c r="FPG23"/>
      <c r="FPH23"/>
      <c r="FPI23"/>
      <c r="FPJ23"/>
      <c r="FPK23"/>
      <c r="FPL23"/>
      <c r="FPM23"/>
      <c r="FPN23"/>
      <c r="FPO23"/>
      <c r="FPP23"/>
      <c r="FPQ23"/>
      <c r="FPR23"/>
      <c r="FPS23"/>
      <c r="FPT23"/>
      <c r="FPU23"/>
      <c r="FPV23"/>
      <c r="FPW23"/>
      <c r="FPX23"/>
      <c r="FPY23"/>
      <c r="FPZ23"/>
      <c r="FQA23"/>
      <c r="FQB23"/>
      <c r="FQC23"/>
      <c r="FQD23"/>
      <c r="FQE23"/>
      <c r="FQF23"/>
      <c r="FQG23"/>
      <c r="FQH23"/>
      <c r="FQI23"/>
      <c r="FQJ23"/>
      <c r="FQK23"/>
      <c r="FQL23"/>
      <c r="FQM23"/>
      <c r="FQN23"/>
      <c r="FQO23"/>
      <c r="FQP23"/>
      <c r="FQQ23"/>
      <c r="FQR23"/>
      <c r="FQS23"/>
      <c r="FQT23"/>
      <c r="FQU23"/>
      <c r="FQV23"/>
      <c r="FQW23"/>
      <c r="FQX23"/>
      <c r="FQY23"/>
      <c r="FQZ23"/>
      <c r="FRA23"/>
      <c r="FRB23"/>
      <c r="FRC23"/>
      <c r="FRD23"/>
      <c r="FRE23"/>
      <c r="FRF23"/>
      <c r="FRG23"/>
      <c r="FRH23"/>
      <c r="FRI23"/>
      <c r="FRJ23"/>
      <c r="FRK23"/>
      <c r="FRL23"/>
      <c r="FRM23"/>
      <c r="FRN23"/>
      <c r="FRO23"/>
      <c r="FRP23"/>
      <c r="FRQ23"/>
      <c r="FRR23"/>
      <c r="FRS23"/>
      <c r="FRT23"/>
      <c r="FRU23"/>
      <c r="FRV23"/>
      <c r="FRW23"/>
      <c r="FRX23"/>
      <c r="FRY23"/>
      <c r="FRZ23"/>
      <c r="FSA23"/>
      <c r="FSB23"/>
      <c r="FSC23"/>
      <c r="FSD23"/>
      <c r="FSE23"/>
      <c r="FSF23"/>
      <c r="FSG23"/>
      <c r="FSH23"/>
      <c r="FSI23"/>
      <c r="FSJ23"/>
      <c r="FSK23"/>
      <c r="FSL23"/>
      <c r="FSM23"/>
      <c r="FSN23"/>
      <c r="FSO23"/>
      <c r="FSP23"/>
      <c r="FSQ23"/>
      <c r="FSR23"/>
      <c r="FSS23"/>
      <c r="FST23"/>
      <c r="FSU23"/>
      <c r="FSV23"/>
      <c r="FSW23"/>
      <c r="FSX23"/>
      <c r="FSY23"/>
      <c r="FSZ23"/>
      <c r="FTA23"/>
      <c r="FTB23"/>
      <c r="FTC23"/>
      <c r="FTD23"/>
      <c r="FTE23"/>
      <c r="FTF23"/>
      <c r="FTG23"/>
      <c r="FTH23"/>
      <c r="FTI23"/>
      <c r="FTJ23"/>
      <c r="FTK23"/>
      <c r="FTL23"/>
      <c r="FTM23"/>
      <c r="FTN23"/>
      <c r="FTO23"/>
      <c r="FTP23"/>
      <c r="FTQ23"/>
      <c r="FTR23"/>
      <c r="FTS23"/>
      <c r="FTT23"/>
      <c r="FTU23"/>
      <c r="FTV23"/>
      <c r="FTW23"/>
      <c r="FTX23"/>
      <c r="FTY23"/>
      <c r="FTZ23"/>
      <c r="FUA23"/>
      <c r="FUB23"/>
      <c r="FUC23"/>
      <c r="FUD23"/>
      <c r="FUE23"/>
      <c r="FUF23"/>
      <c r="FUG23"/>
      <c r="FUH23"/>
      <c r="FUI23"/>
      <c r="FUJ23"/>
      <c r="FUK23"/>
      <c r="FUL23"/>
      <c r="FUM23"/>
      <c r="FUN23"/>
      <c r="FUO23"/>
      <c r="FUP23"/>
      <c r="FUQ23"/>
      <c r="FUR23"/>
      <c r="FUS23"/>
      <c r="FUT23"/>
      <c r="FUU23"/>
      <c r="FUV23"/>
      <c r="FUW23"/>
      <c r="FUX23"/>
      <c r="FUY23"/>
      <c r="FUZ23"/>
      <c r="FVA23"/>
      <c r="FVB23"/>
      <c r="FVC23"/>
      <c r="FVD23"/>
      <c r="FVE23"/>
      <c r="FVF23"/>
      <c r="FVG23"/>
      <c r="FVH23"/>
      <c r="FVI23"/>
      <c r="FVJ23"/>
      <c r="FVK23"/>
      <c r="FVL23"/>
      <c r="FVM23"/>
      <c r="FVN23"/>
      <c r="FVO23"/>
      <c r="FVP23"/>
      <c r="FVQ23"/>
      <c r="FVR23"/>
      <c r="FVS23"/>
      <c r="FVT23"/>
      <c r="FVU23"/>
      <c r="FVV23"/>
      <c r="FVW23"/>
      <c r="FVX23"/>
      <c r="FVY23"/>
      <c r="FVZ23"/>
      <c r="FWA23"/>
      <c r="FWB23"/>
      <c r="FWC23"/>
      <c r="FWD23"/>
      <c r="FWE23"/>
      <c r="FWF23"/>
      <c r="FWG23"/>
      <c r="FWH23"/>
      <c r="FWI23"/>
      <c r="FWJ23"/>
      <c r="FWK23"/>
      <c r="FWL23"/>
      <c r="FWM23"/>
      <c r="FWN23"/>
      <c r="FWO23"/>
      <c r="FWP23"/>
      <c r="FWQ23"/>
      <c r="FWR23"/>
      <c r="FWS23"/>
      <c r="FWT23"/>
      <c r="FWU23"/>
      <c r="FWV23"/>
      <c r="FWW23"/>
      <c r="FWX23"/>
      <c r="FWY23"/>
      <c r="FWZ23"/>
      <c r="FXA23"/>
      <c r="FXB23"/>
      <c r="FXC23"/>
      <c r="FXD23"/>
      <c r="FXE23"/>
      <c r="FXF23"/>
      <c r="FXG23"/>
      <c r="FXH23"/>
      <c r="FXI23"/>
      <c r="FXJ23"/>
      <c r="FXK23"/>
      <c r="FXL23"/>
      <c r="FXM23"/>
      <c r="FXN23"/>
      <c r="FXO23"/>
      <c r="FXP23"/>
      <c r="FXQ23"/>
      <c r="FXR23"/>
      <c r="FXS23"/>
      <c r="FXT23"/>
      <c r="FXU23"/>
      <c r="FXV23"/>
      <c r="FXW23"/>
      <c r="FXX23"/>
      <c r="FXY23"/>
      <c r="FXZ23"/>
      <c r="FYA23"/>
      <c r="FYB23"/>
      <c r="FYC23"/>
      <c r="FYD23"/>
      <c r="FYE23"/>
      <c r="FYF23"/>
      <c r="FYG23"/>
      <c r="FYH23"/>
      <c r="FYI23"/>
      <c r="FYJ23"/>
      <c r="FYK23"/>
      <c r="FYL23"/>
      <c r="FYM23"/>
      <c r="FYN23"/>
      <c r="FYO23"/>
      <c r="FYP23"/>
      <c r="FYQ23"/>
      <c r="FYR23"/>
      <c r="FYS23"/>
      <c r="FYT23"/>
      <c r="FYU23"/>
      <c r="FYV23"/>
      <c r="FYW23"/>
      <c r="FYX23"/>
      <c r="FYY23"/>
      <c r="FYZ23"/>
      <c r="FZA23"/>
      <c r="FZB23"/>
      <c r="FZC23"/>
      <c r="FZD23"/>
      <c r="FZE23"/>
      <c r="FZF23"/>
      <c r="FZG23"/>
      <c r="FZH23"/>
      <c r="FZI23"/>
      <c r="FZJ23"/>
      <c r="FZK23"/>
      <c r="FZL23"/>
      <c r="FZM23"/>
      <c r="FZN23"/>
      <c r="FZO23"/>
      <c r="FZP23"/>
      <c r="FZQ23"/>
      <c r="FZR23"/>
      <c r="FZS23"/>
      <c r="FZT23"/>
      <c r="FZU23"/>
      <c r="FZV23"/>
      <c r="FZW23"/>
      <c r="FZX23"/>
      <c r="FZY23"/>
      <c r="FZZ23"/>
      <c r="GAA23"/>
      <c r="GAB23"/>
      <c r="GAC23"/>
      <c r="GAD23"/>
      <c r="GAE23"/>
      <c r="GAF23"/>
      <c r="GAG23"/>
      <c r="GAH23"/>
      <c r="GAI23"/>
      <c r="GAJ23"/>
      <c r="GAK23"/>
      <c r="GAL23"/>
      <c r="GAM23"/>
      <c r="GAN23"/>
      <c r="GAO23"/>
      <c r="GAP23"/>
      <c r="GAQ23"/>
      <c r="GAR23"/>
      <c r="GAS23"/>
      <c r="GAT23"/>
      <c r="GAU23"/>
      <c r="GAV23"/>
      <c r="GAW23"/>
      <c r="GAX23"/>
      <c r="GAY23"/>
      <c r="GAZ23"/>
      <c r="GBA23"/>
      <c r="GBB23"/>
      <c r="GBC23"/>
      <c r="GBD23"/>
      <c r="GBE23"/>
      <c r="GBF23"/>
      <c r="GBG23"/>
      <c r="GBH23"/>
      <c r="GBI23"/>
      <c r="GBJ23"/>
      <c r="GBK23"/>
      <c r="GBL23"/>
      <c r="GBM23"/>
      <c r="GBN23"/>
      <c r="GBO23"/>
      <c r="GBP23"/>
      <c r="GBQ23"/>
      <c r="GBR23"/>
      <c r="GBS23"/>
      <c r="GBT23"/>
      <c r="GBU23"/>
      <c r="GBV23"/>
      <c r="GBW23"/>
      <c r="GBX23"/>
      <c r="GBY23"/>
      <c r="GBZ23"/>
      <c r="GCA23"/>
      <c r="GCB23"/>
      <c r="GCC23"/>
      <c r="GCD23"/>
      <c r="GCE23"/>
      <c r="GCF23"/>
      <c r="GCG23"/>
      <c r="GCH23"/>
      <c r="GCI23"/>
      <c r="GCJ23"/>
      <c r="GCK23"/>
      <c r="GCL23"/>
      <c r="GCM23"/>
      <c r="GCN23"/>
      <c r="GCO23"/>
      <c r="GCP23"/>
      <c r="GCQ23"/>
      <c r="GCR23"/>
      <c r="GCS23"/>
      <c r="GCT23"/>
      <c r="GCU23"/>
      <c r="GCV23"/>
      <c r="GCW23"/>
      <c r="GCX23"/>
      <c r="GCY23"/>
      <c r="GCZ23"/>
      <c r="GDA23"/>
      <c r="GDB23"/>
      <c r="GDC23"/>
      <c r="GDD23"/>
      <c r="GDE23"/>
      <c r="GDF23"/>
      <c r="GDG23"/>
      <c r="GDH23"/>
      <c r="GDI23"/>
      <c r="GDJ23"/>
      <c r="GDK23"/>
      <c r="GDL23"/>
      <c r="GDM23"/>
      <c r="GDN23"/>
      <c r="GDO23"/>
      <c r="GDP23"/>
      <c r="GDQ23"/>
      <c r="GDR23"/>
      <c r="GDS23"/>
      <c r="GDT23"/>
      <c r="GDU23"/>
      <c r="GDV23"/>
      <c r="GDW23"/>
      <c r="GDX23"/>
      <c r="GDY23"/>
      <c r="GDZ23"/>
      <c r="GEA23"/>
      <c r="GEB23"/>
      <c r="GEC23"/>
      <c r="GED23"/>
      <c r="GEE23"/>
      <c r="GEF23"/>
      <c r="GEG23"/>
      <c r="GEH23"/>
      <c r="GEI23"/>
      <c r="GEJ23"/>
      <c r="GEK23"/>
      <c r="GEL23"/>
      <c r="GEM23"/>
      <c r="GEN23"/>
      <c r="GEO23"/>
      <c r="GEP23"/>
      <c r="GEQ23"/>
      <c r="GER23"/>
      <c r="GES23"/>
      <c r="GET23"/>
      <c r="GEU23"/>
      <c r="GEV23"/>
      <c r="GEW23"/>
      <c r="GEX23"/>
      <c r="GEY23"/>
      <c r="GEZ23"/>
      <c r="GFA23"/>
      <c r="GFB23"/>
      <c r="GFC23"/>
      <c r="GFD23"/>
      <c r="GFE23"/>
      <c r="GFF23"/>
      <c r="GFG23"/>
      <c r="GFH23"/>
      <c r="GFI23"/>
      <c r="GFJ23"/>
      <c r="GFK23"/>
      <c r="GFL23"/>
      <c r="GFM23"/>
      <c r="GFN23"/>
      <c r="GFO23"/>
      <c r="GFP23"/>
      <c r="GFQ23"/>
      <c r="GFR23"/>
      <c r="GFS23"/>
      <c r="GFT23"/>
      <c r="GFU23"/>
      <c r="GFV23"/>
      <c r="GFW23"/>
      <c r="GFX23"/>
      <c r="GFY23"/>
      <c r="GFZ23"/>
      <c r="GGA23"/>
      <c r="GGB23"/>
      <c r="GGC23"/>
      <c r="GGD23"/>
      <c r="GGE23"/>
      <c r="GGF23"/>
      <c r="GGG23"/>
      <c r="GGH23"/>
      <c r="GGI23"/>
      <c r="GGJ23"/>
      <c r="GGK23"/>
      <c r="GGL23"/>
      <c r="GGM23"/>
      <c r="GGN23"/>
      <c r="GGO23"/>
      <c r="GGP23"/>
      <c r="GGQ23"/>
      <c r="GGR23"/>
      <c r="GGS23"/>
      <c r="GGT23"/>
      <c r="GGU23"/>
      <c r="GGV23"/>
      <c r="GGW23"/>
      <c r="GGX23"/>
      <c r="GGY23"/>
      <c r="GGZ23"/>
      <c r="GHA23"/>
      <c r="GHB23"/>
      <c r="GHC23"/>
      <c r="GHD23"/>
      <c r="GHE23"/>
      <c r="GHF23"/>
      <c r="GHG23"/>
      <c r="GHH23"/>
      <c r="GHI23"/>
      <c r="GHJ23"/>
      <c r="GHK23"/>
      <c r="GHL23"/>
      <c r="GHM23"/>
      <c r="GHN23"/>
      <c r="GHO23"/>
      <c r="GHP23"/>
      <c r="GHQ23"/>
      <c r="GHR23"/>
      <c r="GHS23"/>
      <c r="GHT23"/>
      <c r="GHU23"/>
      <c r="GHV23"/>
      <c r="GHW23"/>
      <c r="GHX23"/>
      <c r="GHY23"/>
      <c r="GHZ23"/>
      <c r="GIA23"/>
      <c r="GIB23"/>
      <c r="GIC23"/>
      <c r="GID23"/>
      <c r="GIE23"/>
      <c r="GIF23"/>
      <c r="GIG23"/>
      <c r="GIH23"/>
      <c r="GII23"/>
      <c r="GIJ23"/>
      <c r="GIK23"/>
      <c r="GIL23"/>
      <c r="GIM23"/>
      <c r="GIN23"/>
      <c r="GIO23"/>
      <c r="GIP23"/>
      <c r="GIQ23"/>
      <c r="GIR23"/>
      <c r="GIS23"/>
      <c r="GIT23"/>
      <c r="GIU23"/>
      <c r="GIV23"/>
      <c r="GIW23"/>
      <c r="GIX23"/>
      <c r="GIY23"/>
      <c r="GIZ23"/>
      <c r="GJA23"/>
      <c r="GJB23"/>
      <c r="GJC23"/>
      <c r="GJD23"/>
      <c r="GJE23"/>
      <c r="GJF23"/>
      <c r="GJG23"/>
      <c r="GJH23"/>
      <c r="GJI23"/>
      <c r="GJJ23"/>
      <c r="GJK23"/>
      <c r="GJL23"/>
      <c r="GJM23"/>
      <c r="GJN23"/>
      <c r="GJO23"/>
      <c r="GJP23"/>
      <c r="GJQ23"/>
      <c r="GJR23"/>
      <c r="GJS23"/>
      <c r="GJT23"/>
      <c r="GJU23"/>
      <c r="GJV23"/>
      <c r="GJW23"/>
      <c r="GJX23"/>
      <c r="GJY23"/>
      <c r="GJZ23"/>
      <c r="GKA23"/>
      <c r="GKB23"/>
      <c r="GKC23"/>
      <c r="GKD23"/>
      <c r="GKE23"/>
      <c r="GKF23"/>
      <c r="GKG23"/>
      <c r="GKH23"/>
      <c r="GKI23"/>
      <c r="GKJ23"/>
      <c r="GKK23"/>
      <c r="GKL23"/>
      <c r="GKM23"/>
      <c r="GKN23"/>
      <c r="GKO23"/>
      <c r="GKP23"/>
      <c r="GKQ23"/>
      <c r="GKR23"/>
      <c r="GKS23"/>
      <c r="GKT23"/>
      <c r="GKU23"/>
      <c r="GKV23"/>
      <c r="GKW23"/>
      <c r="GKX23"/>
      <c r="GKY23"/>
      <c r="GKZ23"/>
      <c r="GLA23"/>
      <c r="GLB23"/>
      <c r="GLC23"/>
      <c r="GLD23"/>
      <c r="GLE23"/>
      <c r="GLF23"/>
      <c r="GLG23"/>
      <c r="GLH23"/>
      <c r="GLI23"/>
      <c r="GLJ23"/>
      <c r="GLK23"/>
      <c r="GLL23"/>
      <c r="GLM23"/>
      <c r="GLN23"/>
      <c r="GLO23"/>
      <c r="GLP23"/>
      <c r="GLQ23"/>
      <c r="GLR23"/>
      <c r="GLS23"/>
      <c r="GLT23"/>
      <c r="GLU23"/>
      <c r="GLV23"/>
      <c r="GLW23"/>
      <c r="GLX23"/>
      <c r="GLY23"/>
      <c r="GLZ23"/>
      <c r="GMA23"/>
      <c r="GMB23"/>
      <c r="GMC23"/>
      <c r="GMD23"/>
      <c r="GME23"/>
      <c r="GMF23"/>
      <c r="GMG23"/>
      <c r="GMH23"/>
      <c r="GMI23"/>
      <c r="GMJ23"/>
      <c r="GMK23"/>
      <c r="GML23"/>
      <c r="GMM23"/>
      <c r="GMN23"/>
      <c r="GMO23"/>
      <c r="GMP23"/>
      <c r="GMQ23"/>
      <c r="GMR23"/>
      <c r="GMS23"/>
      <c r="GMT23"/>
      <c r="GMU23"/>
      <c r="GMV23"/>
      <c r="GMW23"/>
      <c r="GMX23"/>
      <c r="GMY23"/>
      <c r="GMZ23"/>
      <c r="GNA23"/>
      <c r="GNB23"/>
      <c r="GNC23"/>
      <c r="GND23"/>
      <c r="GNE23"/>
      <c r="GNF23"/>
      <c r="GNG23"/>
      <c r="GNH23"/>
      <c r="GNI23"/>
      <c r="GNJ23"/>
      <c r="GNK23"/>
      <c r="GNL23"/>
      <c r="GNM23"/>
      <c r="GNN23"/>
      <c r="GNO23"/>
      <c r="GNP23"/>
      <c r="GNQ23"/>
      <c r="GNR23"/>
      <c r="GNS23"/>
      <c r="GNT23"/>
      <c r="GNU23"/>
      <c r="GNV23"/>
      <c r="GNW23"/>
      <c r="GNX23"/>
      <c r="GNY23"/>
      <c r="GNZ23"/>
      <c r="GOA23"/>
      <c r="GOB23"/>
      <c r="GOC23"/>
      <c r="GOD23"/>
      <c r="GOE23"/>
      <c r="GOF23"/>
      <c r="GOG23"/>
      <c r="GOH23"/>
      <c r="GOI23"/>
      <c r="GOJ23"/>
      <c r="GOK23"/>
      <c r="GOL23"/>
      <c r="GOM23"/>
      <c r="GON23"/>
      <c r="GOO23"/>
      <c r="GOP23"/>
      <c r="GOQ23"/>
      <c r="GOR23"/>
      <c r="GOS23"/>
      <c r="GOT23"/>
      <c r="GOU23"/>
      <c r="GOV23"/>
      <c r="GOW23"/>
      <c r="GOX23"/>
      <c r="GOY23"/>
      <c r="GOZ23"/>
      <c r="GPA23"/>
      <c r="GPB23"/>
      <c r="GPC23"/>
      <c r="GPD23"/>
      <c r="GPE23"/>
      <c r="GPF23"/>
      <c r="GPG23"/>
      <c r="GPH23"/>
      <c r="GPI23"/>
      <c r="GPJ23"/>
      <c r="GPK23"/>
      <c r="GPL23"/>
      <c r="GPM23"/>
      <c r="GPN23"/>
      <c r="GPO23"/>
      <c r="GPP23"/>
      <c r="GPQ23"/>
      <c r="GPR23"/>
      <c r="GPS23"/>
      <c r="GPT23"/>
      <c r="GPU23"/>
      <c r="GPV23"/>
      <c r="GPW23"/>
      <c r="GPX23"/>
      <c r="GPY23"/>
      <c r="GPZ23"/>
      <c r="GQA23"/>
      <c r="GQB23"/>
      <c r="GQC23"/>
      <c r="GQD23"/>
      <c r="GQE23"/>
      <c r="GQF23"/>
      <c r="GQG23"/>
      <c r="GQH23"/>
      <c r="GQI23"/>
      <c r="GQJ23"/>
      <c r="GQK23"/>
      <c r="GQL23"/>
      <c r="GQM23"/>
      <c r="GQN23"/>
      <c r="GQO23"/>
      <c r="GQP23"/>
      <c r="GQQ23"/>
      <c r="GQR23"/>
      <c r="GQS23"/>
      <c r="GQT23"/>
      <c r="GQU23"/>
      <c r="GQV23"/>
      <c r="GQW23"/>
      <c r="GQX23"/>
      <c r="GQY23"/>
      <c r="GQZ23"/>
      <c r="GRA23"/>
      <c r="GRB23"/>
      <c r="GRC23"/>
      <c r="GRD23"/>
      <c r="GRE23"/>
      <c r="GRF23"/>
      <c r="GRG23"/>
      <c r="GRH23"/>
      <c r="GRI23"/>
      <c r="GRJ23"/>
      <c r="GRK23"/>
      <c r="GRL23"/>
      <c r="GRM23"/>
      <c r="GRN23"/>
      <c r="GRO23"/>
      <c r="GRP23"/>
      <c r="GRQ23"/>
      <c r="GRR23"/>
      <c r="GRS23"/>
      <c r="GRT23"/>
      <c r="GRU23"/>
      <c r="GRV23"/>
      <c r="GRW23"/>
      <c r="GRX23"/>
      <c r="GRY23"/>
      <c r="GRZ23"/>
      <c r="GSA23"/>
      <c r="GSB23"/>
      <c r="GSC23"/>
      <c r="GSD23"/>
      <c r="GSE23"/>
      <c r="GSF23"/>
      <c r="GSG23"/>
      <c r="GSH23"/>
      <c r="GSI23"/>
      <c r="GSJ23"/>
      <c r="GSK23"/>
      <c r="GSL23"/>
      <c r="GSM23"/>
      <c r="GSN23"/>
      <c r="GSO23"/>
      <c r="GSP23"/>
      <c r="GSQ23"/>
      <c r="GSR23"/>
      <c r="GSS23"/>
      <c r="GST23"/>
      <c r="GSU23"/>
      <c r="GSV23"/>
      <c r="GSW23"/>
      <c r="GSX23"/>
      <c r="GSY23"/>
      <c r="GSZ23"/>
      <c r="GTA23"/>
      <c r="GTB23"/>
      <c r="GTC23"/>
      <c r="GTD23"/>
      <c r="GTE23"/>
      <c r="GTF23"/>
      <c r="GTG23"/>
      <c r="GTH23"/>
      <c r="GTI23"/>
      <c r="GTJ23"/>
      <c r="GTK23"/>
      <c r="GTL23"/>
      <c r="GTM23"/>
      <c r="GTN23"/>
      <c r="GTO23"/>
      <c r="GTP23"/>
      <c r="GTQ23"/>
      <c r="GTR23"/>
      <c r="GTS23"/>
      <c r="GTT23"/>
      <c r="GTU23"/>
      <c r="GTV23"/>
      <c r="GTW23"/>
      <c r="GTX23"/>
      <c r="GTY23"/>
      <c r="GTZ23"/>
      <c r="GUA23"/>
      <c r="GUB23"/>
      <c r="GUC23"/>
      <c r="GUD23"/>
      <c r="GUE23"/>
      <c r="GUF23"/>
      <c r="GUG23"/>
      <c r="GUH23"/>
      <c r="GUI23"/>
      <c r="GUJ23"/>
      <c r="GUK23"/>
      <c r="GUL23"/>
      <c r="GUM23"/>
      <c r="GUN23"/>
      <c r="GUO23"/>
      <c r="GUP23"/>
      <c r="GUQ23"/>
      <c r="GUR23"/>
      <c r="GUS23"/>
      <c r="GUT23"/>
      <c r="GUU23"/>
      <c r="GUV23"/>
      <c r="GUW23"/>
      <c r="GUX23"/>
      <c r="GUY23"/>
      <c r="GUZ23"/>
      <c r="GVA23"/>
      <c r="GVB23"/>
      <c r="GVC23"/>
      <c r="GVD23"/>
      <c r="GVE23"/>
      <c r="GVF23"/>
      <c r="GVG23"/>
      <c r="GVH23"/>
      <c r="GVI23"/>
      <c r="GVJ23"/>
      <c r="GVK23"/>
      <c r="GVL23"/>
      <c r="GVM23"/>
      <c r="GVN23"/>
      <c r="GVO23"/>
      <c r="GVP23"/>
      <c r="GVQ23"/>
      <c r="GVR23"/>
      <c r="GVS23"/>
      <c r="GVT23"/>
      <c r="GVU23"/>
      <c r="GVV23"/>
      <c r="GVW23"/>
      <c r="GVX23"/>
      <c r="GVY23"/>
      <c r="GVZ23"/>
      <c r="GWA23"/>
      <c r="GWB23"/>
      <c r="GWC23"/>
      <c r="GWD23"/>
      <c r="GWE23"/>
      <c r="GWF23"/>
      <c r="GWG23"/>
      <c r="GWH23"/>
      <c r="GWI23"/>
      <c r="GWJ23"/>
      <c r="GWK23"/>
      <c r="GWL23"/>
      <c r="GWM23"/>
      <c r="GWN23"/>
      <c r="GWO23"/>
      <c r="GWP23"/>
      <c r="GWQ23"/>
      <c r="GWR23"/>
      <c r="GWS23"/>
      <c r="GWT23"/>
      <c r="GWU23"/>
      <c r="GWV23"/>
      <c r="GWW23"/>
      <c r="GWX23"/>
      <c r="GWY23"/>
      <c r="GWZ23"/>
      <c r="GXA23"/>
      <c r="GXB23"/>
      <c r="GXC23"/>
      <c r="GXD23"/>
      <c r="GXE23"/>
      <c r="GXF23"/>
      <c r="GXG23"/>
      <c r="GXH23"/>
      <c r="GXI23"/>
      <c r="GXJ23"/>
      <c r="GXK23"/>
      <c r="GXL23"/>
      <c r="GXM23"/>
      <c r="GXN23"/>
      <c r="GXO23"/>
      <c r="GXP23"/>
      <c r="GXQ23"/>
      <c r="GXR23"/>
      <c r="GXS23"/>
      <c r="GXT23"/>
      <c r="GXU23"/>
      <c r="GXV23"/>
      <c r="GXW23"/>
      <c r="GXX23"/>
      <c r="GXY23"/>
      <c r="GXZ23"/>
      <c r="GYA23"/>
      <c r="GYB23"/>
      <c r="GYC23"/>
      <c r="GYD23"/>
      <c r="GYE23"/>
      <c r="GYF23"/>
      <c r="GYG23"/>
      <c r="GYH23"/>
      <c r="GYI23"/>
      <c r="GYJ23"/>
      <c r="GYK23"/>
      <c r="GYL23"/>
      <c r="GYM23"/>
      <c r="GYN23"/>
      <c r="GYO23"/>
      <c r="GYP23"/>
      <c r="GYQ23"/>
      <c r="GYR23"/>
      <c r="GYS23"/>
      <c r="GYT23"/>
      <c r="GYU23"/>
      <c r="GYV23"/>
      <c r="GYW23"/>
      <c r="GYX23"/>
      <c r="GYY23"/>
      <c r="GYZ23"/>
      <c r="GZA23"/>
      <c r="GZB23"/>
      <c r="GZC23"/>
      <c r="GZD23"/>
      <c r="GZE23"/>
      <c r="GZF23"/>
      <c r="GZG23"/>
      <c r="GZH23"/>
      <c r="GZI23"/>
      <c r="GZJ23"/>
      <c r="GZK23"/>
      <c r="GZL23"/>
      <c r="GZM23"/>
      <c r="GZN23"/>
      <c r="GZO23"/>
      <c r="GZP23"/>
      <c r="GZQ23"/>
      <c r="GZR23"/>
      <c r="GZS23"/>
      <c r="GZT23"/>
      <c r="GZU23"/>
      <c r="GZV23"/>
      <c r="GZW23"/>
      <c r="GZX23"/>
      <c r="GZY23"/>
      <c r="GZZ23"/>
      <c r="HAA23"/>
      <c r="HAB23"/>
      <c r="HAC23"/>
      <c r="HAD23"/>
      <c r="HAE23"/>
      <c r="HAF23"/>
      <c r="HAG23"/>
      <c r="HAH23"/>
      <c r="HAI23"/>
      <c r="HAJ23"/>
      <c r="HAK23"/>
      <c r="HAL23"/>
      <c r="HAM23"/>
      <c r="HAN23"/>
      <c r="HAO23"/>
      <c r="HAP23"/>
      <c r="HAQ23"/>
      <c r="HAR23"/>
      <c r="HAS23"/>
      <c r="HAT23"/>
      <c r="HAU23"/>
      <c r="HAV23"/>
      <c r="HAW23"/>
      <c r="HAX23"/>
      <c r="HAY23"/>
      <c r="HAZ23"/>
      <c r="HBA23"/>
      <c r="HBB23"/>
      <c r="HBC23"/>
      <c r="HBD23"/>
      <c r="HBE23"/>
      <c r="HBF23"/>
      <c r="HBG23"/>
      <c r="HBH23"/>
      <c r="HBI23"/>
      <c r="HBJ23"/>
      <c r="HBK23"/>
      <c r="HBL23"/>
      <c r="HBM23"/>
      <c r="HBN23"/>
      <c r="HBO23"/>
      <c r="HBP23"/>
      <c r="HBQ23"/>
      <c r="HBR23"/>
      <c r="HBS23"/>
      <c r="HBT23"/>
      <c r="HBU23"/>
      <c r="HBV23"/>
      <c r="HBW23"/>
      <c r="HBX23"/>
      <c r="HBY23"/>
      <c r="HBZ23"/>
      <c r="HCA23"/>
      <c r="HCB23"/>
      <c r="HCC23"/>
      <c r="HCD23"/>
      <c r="HCE23"/>
      <c r="HCF23"/>
      <c r="HCG23"/>
      <c r="HCH23"/>
      <c r="HCI23"/>
      <c r="HCJ23"/>
      <c r="HCK23"/>
      <c r="HCL23"/>
      <c r="HCM23"/>
      <c r="HCN23"/>
      <c r="HCO23"/>
      <c r="HCP23"/>
      <c r="HCQ23"/>
      <c r="HCR23"/>
      <c r="HCS23"/>
      <c r="HCT23"/>
      <c r="HCU23"/>
      <c r="HCV23"/>
      <c r="HCW23"/>
      <c r="HCX23"/>
      <c r="HCY23"/>
      <c r="HCZ23"/>
      <c r="HDA23"/>
      <c r="HDB23"/>
      <c r="HDC23"/>
      <c r="HDD23"/>
      <c r="HDE23"/>
      <c r="HDF23"/>
      <c r="HDG23"/>
      <c r="HDH23"/>
      <c r="HDI23"/>
      <c r="HDJ23"/>
      <c r="HDK23"/>
      <c r="HDL23"/>
      <c r="HDM23"/>
      <c r="HDN23"/>
      <c r="HDO23"/>
      <c r="HDP23"/>
      <c r="HDQ23"/>
      <c r="HDR23"/>
      <c r="HDS23"/>
      <c r="HDT23"/>
      <c r="HDU23"/>
      <c r="HDV23"/>
      <c r="HDW23"/>
      <c r="HDX23"/>
      <c r="HDY23"/>
      <c r="HDZ23"/>
      <c r="HEA23"/>
      <c r="HEB23"/>
      <c r="HEC23"/>
      <c r="HED23"/>
      <c r="HEE23"/>
      <c r="HEF23"/>
      <c r="HEG23"/>
      <c r="HEH23"/>
      <c r="HEI23"/>
      <c r="HEJ23"/>
      <c r="HEK23"/>
      <c r="HEL23"/>
      <c r="HEM23"/>
      <c r="HEN23"/>
      <c r="HEO23"/>
      <c r="HEP23"/>
      <c r="HEQ23"/>
      <c r="HER23"/>
      <c r="HES23"/>
      <c r="HET23"/>
      <c r="HEU23"/>
      <c r="HEV23"/>
      <c r="HEW23"/>
      <c r="HEX23"/>
      <c r="HEY23"/>
      <c r="HEZ23"/>
      <c r="HFA23"/>
      <c r="HFB23"/>
      <c r="HFC23"/>
      <c r="HFD23"/>
      <c r="HFE23"/>
      <c r="HFF23"/>
      <c r="HFG23"/>
      <c r="HFH23"/>
      <c r="HFI23"/>
      <c r="HFJ23"/>
      <c r="HFK23"/>
      <c r="HFL23"/>
      <c r="HFM23"/>
      <c r="HFN23"/>
      <c r="HFO23"/>
      <c r="HFP23"/>
      <c r="HFQ23"/>
      <c r="HFR23"/>
      <c r="HFS23"/>
      <c r="HFT23"/>
      <c r="HFU23"/>
      <c r="HFV23"/>
      <c r="HFW23"/>
      <c r="HFX23"/>
      <c r="HFY23"/>
      <c r="HFZ23"/>
      <c r="HGA23"/>
      <c r="HGB23"/>
      <c r="HGC23"/>
      <c r="HGD23"/>
      <c r="HGE23"/>
      <c r="HGF23"/>
      <c r="HGG23"/>
      <c r="HGH23"/>
      <c r="HGI23"/>
      <c r="HGJ23"/>
      <c r="HGK23"/>
      <c r="HGL23"/>
      <c r="HGM23"/>
      <c r="HGN23"/>
      <c r="HGO23"/>
      <c r="HGP23"/>
      <c r="HGQ23"/>
      <c r="HGR23"/>
      <c r="HGS23"/>
      <c r="HGT23"/>
      <c r="HGU23"/>
      <c r="HGV23"/>
      <c r="HGW23"/>
      <c r="HGX23"/>
      <c r="HGY23"/>
      <c r="HGZ23"/>
      <c r="HHA23"/>
      <c r="HHB23"/>
      <c r="HHC23"/>
      <c r="HHD23"/>
      <c r="HHE23"/>
      <c r="HHF23"/>
      <c r="HHG23"/>
      <c r="HHH23"/>
      <c r="HHI23"/>
      <c r="HHJ23"/>
      <c r="HHK23"/>
      <c r="HHL23"/>
      <c r="HHM23"/>
      <c r="HHN23"/>
      <c r="HHO23"/>
      <c r="HHP23"/>
      <c r="HHQ23"/>
      <c r="HHR23"/>
      <c r="HHS23"/>
      <c r="HHT23"/>
      <c r="HHU23"/>
      <c r="HHV23"/>
      <c r="HHW23"/>
      <c r="HHX23"/>
      <c r="HHY23"/>
      <c r="HHZ23"/>
      <c r="HIA23"/>
      <c r="HIB23"/>
      <c r="HIC23"/>
      <c r="HID23"/>
      <c r="HIE23"/>
      <c r="HIF23"/>
      <c r="HIG23"/>
      <c r="HIH23"/>
      <c r="HII23"/>
      <c r="HIJ23"/>
      <c r="HIK23"/>
      <c r="HIL23"/>
      <c r="HIM23"/>
      <c r="HIN23"/>
      <c r="HIO23"/>
      <c r="HIP23"/>
      <c r="HIQ23"/>
      <c r="HIR23"/>
      <c r="HIS23"/>
      <c r="HIT23"/>
      <c r="HIU23"/>
      <c r="HIV23"/>
      <c r="HIW23"/>
      <c r="HIX23"/>
      <c r="HIY23"/>
      <c r="HIZ23"/>
      <c r="HJA23"/>
      <c r="HJB23"/>
      <c r="HJC23"/>
      <c r="HJD23"/>
      <c r="HJE23"/>
      <c r="HJF23"/>
      <c r="HJG23"/>
      <c r="HJH23"/>
      <c r="HJI23"/>
      <c r="HJJ23"/>
      <c r="HJK23"/>
      <c r="HJL23"/>
      <c r="HJM23"/>
      <c r="HJN23"/>
      <c r="HJO23"/>
      <c r="HJP23"/>
      <c r="HJQ23"/>
      <c r="HJR23"/>
      <c r="HJS23"/>
      <c r="HJT23"/>
      <c r="HJU23"/>
      <c r="HJV23"/>
      <c r="HJW23"/>
      <c r="HJX23"/>
      <c r="HJY23"/>
      <c r="HJZ23"/>
      <c r="HKA23"/>
      <c r="HKB23"/>
      <c r="HKC23"/>
      <c r="HKD23"/>
      <c r="HKE23"/>
      <c r="HKF23"/>
      <c r="HKG23"/>
      <c r="HKH23"/>
      <c r="HKI23"/>
      <c r="HKJ23"/>
      <c r="HKK23"/>
      <c r="HKL23"/>
      <c r="HKM23"/>
      <c r="HKN23"/>
      <c r="HKO23"/>
      <c r="HKP23"/>
      <c r="HKQ23"/>
      <c r="HKR23"/>
      <c r="HKS23"/>
      <c r="HKT23"/>
      <c r="HKU23"/>
      <c r="HKV23"/>
      <c r="HKW23"/>
      <c r="HKX23"/>
      <c r="HKY23"/>
      <c r="HKZ23"/>
      <c r="HLA23"/>
      <c r="HLB23"/>
      <c r="HLC23"/>
      <c r="HLD23"/>
      <c r="HLE23"/>
      <c r="HLF23"/>
      <c r="HLG23"/>
      <c r="HLH23"/>
      <c r="HLI23"/>
      <c r="HLJ23"/>
      <c r="HLK23"/>
      <c r="HLL23"/>
      <c r="HLM23"/>
      <c r="HLN23"/>
      <c r="HLO23"/>
      <c r="HLP23"/>
      <c r="HLQ23"/>
      <c r="HLR23"/>
      <c r="HLS23"/>
      <c r="HLT23"/>
      <c r="HLU23"/>
      <c r="HLV23"/>
      <c r="HLW23"/>
      <c r="HLX23"/>
      <c r="HLY23"/>
      <c r="HLZ23"/>
      <c r="HMA23"/>
      <c r="HMB23"/>
      <c r="HMC23"/>
      <c r="HMD23"/>
      <c r="HME23"/>
      <c r="HMF23"/>
      <c r="HMG23"/>
      <c r="HMH23"/>
      <c r="HMI23"/>
      <c r="HMJ23"/>
      <c r="HMK23"/>
      <c r="HML23"/>
      <c r="HMM23"/>
      <c r="HMN23"/>
      <c r="HMO23"/>
      <c r="HMP23"/>
      <c r="HMQ23"/>
      <c r="HMR23"/>
      <c r="HMS23"/>
      <c r="HMT23"/>
      <c r="HMU23"/>
      <c r="HMV23"/>
      <c r="HMW23"/>
      <c r="HMX23"/>
      <c r="HMY23"/>
      <c r="HMZ23"/>
      <c r="HNA23"/>
      <c r="HNB23"/>
      <c r="HNC23"/>
      <c r="HND23"/>
      <c r="HNE23"/>
      <c r="HNF23"/>
      <c r="HNG23"/>
      <c r="HNH23"/>
      <c r="HNI23"/>
      <c r="HNJ23"/>
      <c r="HNK23"/>
      <c r="HNL23"/>
      <c r="HNM23"/>
      <c r="HNN23"/>
      <c r="HNO23"/>
      <c r="HNP23"/>
      <c r="HNQ23"/>
      <c r="HNR23"/>
      <c r="HNS23"/>
      <c r="HNT23"/>
      <c r="HNU23"/>
      <c r="HNV23"/>
      <c r="HNW23"/>
      <c r="HNX23"/>
      <c r="HNY23"/>
      <c r="HNZ23"/>
      <c r="HOA23"/>
      <c r="HOB23"/>
      <c r="HOC23"/>
      <c r="HOD23"/>
      <c r="HOE23"/>
      <c r="HOF23"/>
      <c r="HOG23"/>
      <c r="HOH23"/>
      <c r="HOI23"/>
      <c r="HOJ23"/>
      <c r="HOK23"/>
      <c r="HOL23"/>
      <c r="HOM23"/>
      <c r="HON23"/>
      <c r="HOO23"/>
      <c r="HOP23"/>
      <c r="HOQ23"/>
      <c r="HOR23"/>
      <c r="HOS23"/>
      <c r="HOT23"/>
      <c r="HOU23"/>
      <c r="HOV23"/>
      <c r="HOW23"/>
      <c r="HOX23"/>
      <c r="HOY23"/>
      <c r="HOZ23"/>
      <c r="HPA23"/>
      <c r="HPB23"/>
      <c r="HPC23"/>
      <c r="HPD23"/>
      <c r="HPE23"/>
      <c r="HPF23"/>
      <c r="HPG23"/>
      <c r="HPH23"/>
      <c r="HPI23"/>
      <c r="HPJ23"/>
      <c r="HPK23"/>
      <c r="HPL23"/>
      <c r="HPM23"/>
      <c r="HPN23"/>
      <c r="HPO23"/>
      <c r="HPP23"/>
      <c r="HPQ23"/>
      <c r="HPR23"/>
      <c r="HPS23"/>
      <c r="HPT23"/>
      <c r="HPU23"/>
      <c r="HPV23"/>
      <c r="HPW23"/>
      <c r="HPX23"/>
      <c r="HPY23"/>
      <c r="HPZ23"/>
      <c r="HQA23"/>
      <c r="HQB23"/>
      <c r="HQC23"/>
      <c r="HQD23"/>
      <c r="HQE23"/>
      <c r="HQF23"/>
      <c r="HQG23"/>
      <c r="HQH23"/>
      <c r="HQI23"/>
      <c r="HQJ23"/>
      <c r="HQK23"/>
      <c r="HQL23"/>
      <c r="HQM23"/>
      <c r="HQN23"/>
      <c r="HQO23"/>
      <c r="HQP23"/>
      <c r="HQQ23"/>
      <c r="HQR23"/>
      <c r="HQS23"/>
      <c r="HQT23"/>
      <c r="HQU23"/>
      <c r="HQV23"/>
      <c r="HQW23"/>
      <c r="HQX23"/>
      <c r="HQY23"/>
      <c r="HQZ23"/>
      <c r="HRA23"/>
      <c r="HRB23"/>
      <c r="HRC23"/>
      <c r="HRD23"/>
      <c r="HRE23"/>
      <c r="HRF23"/>
      <c r="HRG23"/>
      <c r="HRH23"/>
      <c r="HRI23"/>
      <c r="HRJ23"/>
      <c r="HRK23"/>
      <c r="HRL23"/>
      <c r="HRM23"/>
      <c r="HRN23"/>
      <c r="HRO23"/>
      <c r="HRP23"/>
      <c r="HRQ23"/>
      <c r="HRR23"/>
      <c r="HRS23"/>
      <c r="HRT23"/>
      <c r="HRU23"/>
      <c r="HRV23"/>
      <c r="HRW23"/>
      <c r="HRX23"/>
      <c r="HRY23"/>
      <c r="HRZ23"/>
      <c r="HSA23"/>
      <c r="HSB23"/>
      <c r="HSC23"/>
      <c r="HSD23"/>
      <c r="HSE23"/>
      <c r="HSF23"/>
      <c r="HSG23"/>
      <c r="HSH23"/>
      <c r="HSI23"/>
      <c r="HSJ23"/>
      <c r="HSK23"/>
      <c r="HSL23"/>
      <c r="HSM23"/>
      <c r="HSN23"/>
      <c r="HSO23"/>
      <c r="HSP23"/>
      <c r="HSQ23"/>
      <c r="HSR23"/>
      <c r="HSS23"/>
      <c r="HST23"/>
      <c r="HSU23"/>
      <c r="HSV23"/>
      <c r="HSW23"/>
      <c r="HSX23"/>
      <c r="HSY23"/>
      <c r="HSZ23"/>
      <c r="HTA23"/>
      <c r="HTB23"/>
      <c r="HTC23"/>
      <c r="HTD23"/>
      <c r="HTE23"/>
      <c r="HTF23"/>
      <c r="HTG23"/>
      <c r="HTH23"/>
      <c r="HTI23"/>
      <c r="HTJ23"/>
      <c r="HTK23"/>
      <c r="HTL23"/>
      <c r="HTM23"/>
      <c r="HTN23"/>
      <c r="HTO23"/>
      <c r="HTP23"/>
      <c r="HTQ23"/>
      <c r="HTR23"/>
      <c r="HTS23"/>
      <c r="HTT23"/>
      <c r="HTU23"/>
      <c r="HTV23"/>
      <c r="HTW23"/>
      <c r="HTX23"/>
      <c r="HTY23"/>
      <c r="HTZ23"/>
      <c r="HUA23"/>
      <c r="HUB23"/>
      <c r="HUC23"/>
      <c r="HUD23"/>
      <c r="HUE23"/>
      <c r="HUF23"/>
      <c r="HUG23"/>
      <c r="HUH23"/>
      <c r="HUI23"/>
      <c r="HUJ23"/>
      <c r="HUK23"/>
      <c r="HUL23"/>
      <c r="HUM23"/>
      <c r="HUN23"/>
      <c r="HUO23"/>
      <c r="HUP23"/>
      <c r="HUQ23"/>
      <c r="HUR23"/>
      <c r="HUS23"/>
      <c r="HUT23"/>
      <c r="HUU23"/>
      <c r="HUV23"/>
      <c r="HUW23"/>
      <c r="HUX23"/>
      <c r="HUY23"/>
      <c r="HUZ23"/>
      <c r="HVA23"/>
      <c r="HVB23"/>
      <c r="HVC23"/>
      <c r="HVD23"/>
      <c r="HVE23"/>
      <c r="HVF23"/>
      <c r="HVG23"/>
      <c r="HVH23"/>
      <c r="HVI23"/>
      <c r="HVJ23"/>
      <c r="HVK23"/>
      <c r="HVL23"/>
      <c r="HVM23"/>
      <c r="HVN23"/>
      <c r="HVO23"/>
      <c r="HVP23"/>
      <c r="HVQ23"/>
      <c r="HVR23"/>
      <c r="HVS23"/>
      <c r="HVT23"/>
      <c r="HVU23"/>
      <c r="HVV23"/>
      <c r="HVW23"/>
      <c r="HVX23"/>
      <c r="HVY23"/>
      <c r="HVZ23"/>
      <c r="HWA23"/>
      <c r="HWB23"/>
      <c r="HWC23"/>
      <c r="HWD23"/>
      <c r="HWE23"/>
      <c r="HWF23"/>
      <c r="HWG23"/>
      <c r="HWH23"/>
      <c r="HWI23"/>
      <c r="HWJ23"/>
      <c r="HWK23"/>
      <c r="HWL23"/>
      <c r="HWM23"/>
      <c r="HWN23"/>
      <c r="HWO23"/>
      <c r="HWP23"/>
      <c r="HWQ23"/>
      <c r="HWR23"/>
      <c r="HWS23"/>
      <c r="HWT23"/>
      <c r="HWU23"/>
      <c r="HWV23"/>
      <c r="HWW23"/>
      <c r="HWX23"/>
      <c r="HWY23"/>
      <c r="HWZ23"/>
      <c r="HXA23"/>
      <c r="HXB23"/>
      <c r="HXC23"/>
      <c r="HXD23"/>
      <c r="HXE23"/>
      <c r="HXF23"/>
      <c r="HXG23"/>
      <c r="HXH23"/>
      <c r="HXI23"/>
      <c r="HXJ23"/>
      <c r="HXK23"/>
      <c r="HXL23"/>
      <c r="HXM23"/>
      <c r="HXN23"/>
      <c r="HXO23"/>
      <c r="HXP23"/>
      <c r="HXQ23"/>
      <c r="HXR23"/>
      <c r="HXS23"/>
      <c r="HXT23"/>
      <c r="HXU23"/>
      <c r="HXV23"/>
      <c r="HXW23"/>
      <c r="HXX23"/>
      <c r="HXY23"/>
      <c r="HXZ23"/>
      <c r="HYA23"/>
      <c r="HYB23"/>
      <c r="HYC23"/>
      <c r="HYD23"/>
      <c r="HYE23"/>
      <c r="HYF23"/>
      <c r="HYG23"/>
      <c r="HYH23"/>
      <c r="HYI23"/>
      <c r="HYJ23"/>
      <c r="HYK23"/>
      <c r="HYL23"/>
      <c r="HYM23"/>
      <c r="HYN23"/>
      <c r="HYO23"/>
      <c r="HYP23"/>
      <c r="HYQ23"/>
      <c r="HYR23"/>
      <c r="HYS23"/>
      <c r="HYT23"/>
      <c r="HYU23"/>
      <c r="HYV23"/>
      <c r="HYW23"/>
      <c r="HYX23"/>
      <c r="HYY23"/>
      <c r="HYZ23"/>
      <c r="HZA23"/>
      <c r="HZB23"/>
      <c r="HZC23"/>
      <c r="HZD23"/>
      <c r="HZE23"/>
      <c r="HZF23"/>
      <c r="HZG23"/>
      <c r="HZH23"/>
      <c r="HZI23"/>
      <c r="HZJ23"/>
      <c r="HZK23"/>
      <c r="HZL23"/>
      <c r="HZM23"/>
      <c r="HZN23"/>
      <c r="HZO23"/>
      <c r="HZP23"/>
      <c r="HZQ23"/>
      <c r="HZR23"/>
      <c r="HZS23"/>
      <c r="HZT23"/>
      <c r="HZU23"/>
      <c r="HZV23"/>
      <c r="HZW23"/>
      <c r="HZX23"/>
      <c r="HZY23"/>
      <c r="HZZ23"/>
      <c r="IAA23"/>
      <c r="IAB23"/>
      <c r="IAC23"/>
      <c r="IAD23"/>
      <c r="IAE23"/>
      <c r="IAF23"/>
      <c r="IAG23"/>
      <c r="IAH23"/>
      <c r="IAI23"/>
      <c r="IAJ23"/>
      <c r="IAK23"/>
      <c r="IAL23"/>
      <c r="IAM23"/>
      <c r="IAN23"/>
      <c r="IAO23"/>
      <c r="IAP23"/>
      <c r="IAQ23"/>
      <c r="IAR23"/>
      <c r="IAS23"/>
      <c r="IAT23"/>
      <c r="IAU23"/>
      <c r="IAV23"/>
      <c r="IAW23"/>
      <c r="IAX23"/>
      <c r="IAY23"/>
      <c r="IAZ23"/>
      <c r="IBA23"/>
      <c r="IBB23"/>
      <c r="IBC23"/>
      <c r="IBD23"/>
      <c r="IBE23"/>
      <c r="IBF23"/>
      <c r="IBG23"/>
      <c r="IBH23"/>
      <c r="IBI23"/>
      <c r="IBJ23"/>
      <c r="IBK23"/>
      <c r="IBL23"/>
      <c r="IBM23"/>
      <c r="IBN23"/>
      <c r="IBO23"/>
      <c r="IBP23"/>
      <c r="IBQ23"/>
      <c r="IBR23"/>
      <c r="IBS23"/>
      <c r="IBT23"/>
      <c r="IBU23"/>
      <c r="IBV23"/>
      <c r="IBW23"/>
      <c r="IBX23"/>
      <c r="IBY23"/>
      <c r="IBZ23"/>
      <c r="ICA23"/>
      <c r="ICB23"/>
      <c r="ICC23"/>
      <c r="ICD23"/>
      <c r="ICE23"/>
      <c r="ICF23"/>
      <c r="ICG23"/>
      <c r="ICH23"/>
      <c r="ICI23"/>
      <c r="ICJ23"/>
      <c r="ICK23"/>
      <c r="ICL23"/>
      <c r="ICM23"/>
      <c r="ICN23"/>
      <c r="ICO23"/>
      <c r="ICP23"/>
      <c r="ICQ23"/>
      <c r="ICR23"/>
      <c r="ICS23"/>
      <c r="ICT23"/>
      <c r="ICU23"/>
      <c r="ICV23"/>
      <c r="ICW23"/>
      <c r="ICX23"/>
      <c r="ICY23"/>
      <c r="ICZ23"/>
      <c r="IDA23"/>
      <c r="IDB23"/>
      <c r="IDC23"/>
      <c r="IDD23"/>
      <c r="IDE23"/>
      <c r="IDF23"/>
      <c r="IDG23"/>
      <c r="IDH23"/>
      <c r="IDI23"/>
      <c r="IDJ23"/>
      <c r="IDK23"/>
      <c r="IDL23"/>
      <c r="IDM23"/>
      <c r="IDN23"/>
      <c r="IDO23"/>
      <c r="IDP23"/>
      <c r="IDQ23"/>
      <c r="IDR23"/>
      <c r="IDS23"/>
      <c r="IDT23"/>
      <c r="IDU23"/>
      <c r="IDV23"/>
      <c r="IDW23"/>
      <c r="IDX23"/>
      <c r="IDY23"/>
      <c r="IDZ23"/>
      <c r="IEA23"/>
      <c r="IEB23"/>
      <c r="IEC23"/>
      <c r="IED23"/>
      <c r="IEE23"/>
      <c r="IEF23"/>
      <c r="IEG23"/>
      <c r="IEH23"/>
      <c r="IEI23"/>
      <c r="IEJ23"/>
      <c r="IEK23"/>
      <c r="IEL23"/>
      <c r="IEM23"/>
      <c r="IEN23"/>
      <c r="IEO23"/>
      <c r="IEP23"/>
      <c r="IEQ23"/>
      <c r="IER23"/>
      <c r="IES23"/>
      <c r="IET23"/>
      <c r="IEU23"/>
      <c r="IEV23"/>
      <c r="IEW23"/>
      <c r="IEX23"/>
      <c r="IEY23"/>
      <c r="IEZ23"/>
      <c r="IFA23"/>
      <c r="IFB23"/>
      <c r="IFC23"/>
      <c r="IFD23"/>
      <c r="IFE23"/>
      <c r="IFF23"/>
      <c r="IFG23"/>
      <c r="IFH23"/>
      <c r="IFI23"/>
      <c r="IFJ23"/>
      <c r="IFK23"/>
      <c r="IFL23"/>
      <c r="IFM23"/>
      <c r="IFN23"/>
      <c r="IFO23"/>
      <c r="IFP23"/>
      <c r="IFQ23"/>
      <c r="IFR23"/>
      <c r="IFS23"/>
      <c r="IFT23"/>
      <c r="IFU23"/>
      <c r="IFV23"/>
      <c r="IFW23"/>
      <c r="IFX23"/>
      <c r="IFY23"/>
      <c r="IFZ23"/>
      <c r="IGA23"/>
      <c r="IGB23"/>
      <c r="IGC23"/>
      <c r="IGD23"/>
      <c r="IGE23"/>
      <c r="IGF23"/>
      <c r="IGG23"/>
      <c r="IGH23"/>
      <c r="IGI23"/>
      <c r="IGJ23"/>
      <c r="IGK23"/>
      <c r="IGL23"/>
      <c r="IGM23"/>
      <c r="IGN23"/>
      <c r="IGO23"/>
      <c r="IGP23"/>
      <c r="IGQ23"/>
      <c r="IGR23"/>
      <c r="IGS23"/>
      <c r="IGT23"/>
      <c r="IGU23"/>
      <c r="IGV23"/>
      <c r="IGW23"/>
      <c r="IGX23"/>
      <c r="IGY23"/>
      <c r="IGZ23"/>
      <c r="IHA23"/>
      <c r="IHB23"/>
      <c r="IHC23"/>
      <c r="IHD23"/>
      <c r="IHE23"/>
      <c r="IHF23"/>
      <c r="IHG23"/>
      <c r="IHH23"/>
      <c r="IHI23"/>
      <c r="IHJ23"/>
      <c r="IHK23"/>
      <c r="IHL23"/>
      <c r="IHM23"/>
      <c r="IHN23"/>
      <c r="IHO23"/>
      <c r="IHP23"/>
      <c r="IHQ23"/>
      <c r="IHR23"/>
      <c r="IHS23"/>
      <c r="IHT23"/>
      <c r="IHU23"/>
      <c r="IHV23"/>
      <c r="IHW23"/>
      <c r="IHX23"/>
      <c r="IHY23"/>
      <c r="IHZ23"/>
      <c r="IIA23"/>
      <c r="IIB23"/>
      <c r="IIC23"/>
      <c r="IID23"/>
      <c r="IIE23"/>
      <c r="IIF23"/>
      <c r="IIG23"/>
      <c r="IIH23"/>
      <c r="III23"/>
      <c r="IIJ23"/>
      <c r="IIK23"/>
      <c r="IIL23"/>
      <c r="IIM23"/>
      <c r="IIN23"/>
      <c r="IIO23"/>
      <c r="IIP23"/>
      <c r="IIQ23"/>
      <c r="IIR23"/>
      <c r="IIS23"/>
      <c r="IIT23"/>
      <c r="IIU23"/>
      <c r="IIV23"/>
      <c r="IIW23"/>
      <c r="IIX23"/>
      <c r="IIY23"/>
      <c r="IIZ23"/>
      <c r="IJA23"/>
      <c r="IJB23"/>
      <c r="IJC23"/>
      <c r="IJD23"/>
      <c r="IJE23"/>
      <c r="IJF23"/>
      <c r="IJG23"/>
      <c r="IJH23"/>
      <c r="IJI23"/>
      <c r="IJJ23"/>
      <c r="IJK23"/>
      <c r="IJL23"/>
      <c r="IJM23"/>
      <c r="IJN23"/>
      <c r="IJO23"/>
      <c r="IJP23"/>
      <c r="IJQ23"/>
      <c r="IJR23"/>
      <c r="IJS23"/>
      <c r="IJT23"/>
      <c r="IJU23"/>
      <c r="IJV23"/>
      <c r="IJW23"/>
      <c r="IJX23"/>
      <c r="IJY23"/>
      <c r="IJZ23"/>
      <c r="IKA23"/>
      <c r="IKB23"/>
      <c r="IKC23"/>
      <c r="IKD23"/>
      <c r="IKE23"/>
      <c r="IKF23"/>
      <c r="IKG23"/>
      <c r="IKH23"/>
      <c r="IKI23"/>
      <c r="IKJ23"/>
      <c r="IKK23"/>
      <c r="IKL23"/>
      <c r="IKM23"/>
      <c r="IKN23"/>
      <c r="IKO23"/>
      <c r="IKP23"/>
      <c r="IKQ23"/>
      <c r="IKR23"/>
      <c r="IKS23"/>
      <c r="IKT23"/>
      <c r="IKU23"/>
      <c r="IKV23"/>
      <c r="IKW23"/>
      <c r="IKX23"/>
      <c r="IKY23"/>
      <c r="IKZ23"/>
      <c r="ILA23"/>
      <c r="ILB23"/>
      <c r="ILC23"/>
      <c r="ILD23"/>
      <c r="ILE23"/>
      <c r="ILF23"/>
      <c r="ILG23"/>
      <c r="ILH23"/>
      <c r="ILI23"/>
      <c r="ILJ23"/>
      <c r="ILK23"/>
      <c r="ILL23"/>
      <c r="ILM23"/>
      <c r="ILN23"/>
      <c r="ILO23"/>
      <c r="ILP23"/>
      <c r="ILQ23"/>
      <c r="ILR23"/>
      <c r="ILS23"/>
      <c r="ILT23"/>
      <c r="ILU23"/>
      <c r="ILV23"/>
      <c r="ILW23"/>
      <c r="ILX23"/>
      <c r="ILY23"/>
      <c r="ILZ23"/>
      <c r="IMA23"/>
      <c r="IMB23"/>
      <c r="IMC23"/>
      <c r="IMD23"/>
      <c r="IME23"/>
      <c r="IMF23"/>
      <c r="IMG23"/>
      <c r="IMH23"/>
      <c r="IMI23"/>
      <c r="IMJ23"/>
      <c r="IMK23"/>
      <c r="IML23"/>
      <c r="IMM23"/>
      <c r="IMN23"/>
      <c r="IMO23"/>
      <c r="IMP23"/>
      <c r="IMQ23"/>
      <c r="IMR23"/>
      <c r="IMS23"/>
      <c r="IMT23"/>
      <c r="IMU23"/>
      <c r="IMV23"/>
      <c r="IMW23"/>
      <c r="IMX23"/>
      <c r="IMY23"/>
      <c r="IMZ23"/>
      <c r="INA23"/>
      <c r="INB23"/>
      <c r="INC23"/>
      <c r="IND23"/>
      <c r="INE23"/>
      <c r="INF23"/>
      <c r="ING23"/>
      <c r="INH23"/>
      <c r="INI23"/>
      <c r="INJ23"/>
      <c r="INK23"/>
      <c r="INL23"/>
      <c r="INM23"/>
      <c r="INN23"/>
      <c r="INO23"/>
      <c r="INP23"/>
      <c r="INQ23"/>
      <c r="INR23"/>
      <c r="INS23"/>
      <c r="INT23"/>
      <c r="INU23"/>
      <c r="INV23"/>
      <c r="INW23"/>
      <c r="INX23"/>
      <c r="INY23"/>
      <c r="INZ23"/>
      <c r="IOA23"/>
      <c r="IOB23"/>
      <c r="IOC23"/>
      <c r="IOD23"/>
      <c r="IOE23"/>
      <c r="IOF23"/>
      <c r="IOG23"/>
      <c r="IOH23"/>
      <c r="IOI23"/>
      <c r="IOJ23"/>
      <c r="IOK23"/>
      <c r="IOL23"/>
      <c r="IOM23"/>
      <c r="ION23"/>
      <c r="IOO23"/>
      <c r="IOP23"/>
      <c r="IOQ23"/>
      <c r="IOR23"/>
      <c r="IOS23"/>
      <c r="IOT23"/>
      <c r="IOU23"/>
      <c r="IOV23"/>
      <c r="IOW23"/>
      <c r="IOX23"/>
      <c r="IOY23"/>
      <c r="IOZ23"/>
      <c r="IPA23"/>
      <c r="IPB23"/>
      <c r="IPC23"/>
      <c r="IPD23"/>
      <c r="IPE23"/>
      <c r="IPF23"/>
      <c r="IPG23"/>
      <c r="IPH23"/>
      <c r="IPI23"/>
      <c r="IPJ23"/>
      <c r="IPK23"/>
      <c r="IPL23"/>
      <c r="IPM23"/>
      <c r="IPN23"/>
      <c r="IPO23"/>
      <c r="IPP23"/>
      <c r="IPQ23"/>
      <c r="IPR23"/>
      <c r="IPS23"/>
      <c r="IPT23"/>
      <c r="IPU23"/>
      <c r="IPV23"/>
      <c r="IPW23"/>
      <c r="IPX23"/>
      <c r="IPY23"/>
      <c r="IPZ23"/>
      <c r="IQA23"/>
      <c r="IQB23"/>
      <c r="IQC23"/>
      <c r="IQD23"/>
      <c r="IQE23"/>
      <c r="IQF23"/>
      <c r="IQG23"/>
      <c r="IQH23"/>
      <c r="IQI23"/>
      <c r="IQJ23"/>
      <c r="IQK23"/>
      <c r="IQL23"/>
      <c r="IQM23"/>
      <c r="IQN23"/>
      <c r="IQO23"/>
      <c r="IQP23"/>
      <c r="IQQ23"/>
      <c r="IQR23"/>
      <c r="IQS23"/>
      <c r="IQT23"/>
      <c r="IQU23"/>
      <c r="IQV23"/>
      <c r="IQW23"/>
      <c r="IQX23"/>
      <c r="IQY23"/>
      <c r="IQZ23"/>
      <c r="IRA23"/>
      <c r="IRB23"/>
      <c r="IRC23"/>
      <c r="IRD23"/>
      <c r="IRE23"/>
      <c r="IRF23"/>
      <c r="IRG23"/>
      <c r="IRH23"/>
      <c r="IRI23"/>
      <c r="IRJ23"/>
      <c r="IRK23"/>
      <c r="IRL23"/>
      <c r="IRM23"/>
      <c r="IRN23"/>
      <c r="IRO23"/>
      <c r="IRP23"/>
      <c r="IRQ23"/>
      <c r="IRR23"/>
      <c r="IRS23"/>
      <c r="IRT23"/>
      <c r="IRU23"/>
      <c r="IRV23"/>
      <c r="IRW23"/>
      <c r="IRX23"/>
      <c r="IRY23"/>
      <c r="IRZ23"/>
      <c r="ISA23"/>
      <c r="ISB23"/>
      <c r="ISC23"/>
      <c r="ISD23"/>
      <c r="ISE23"/>
      <c r="ISF23"/>
      <c r="ISG23"/>
      <c r="ISH23"/>
      <c r="ISI23"/>
      <c r="ISJ23"/>
      <c r="ISK23"/>
      <c r="ISL23"/>
      <c r="ISM23"/>
      <c r="ISN23"/>
      <c r="ISO23"/>
      <c r="ISP23"/>
      <c r="ISQ23"/>
      <c r="ISR23"/>
      <c r="ISS23"/>
      <c r="IST23"/>
      <c r="ISU23"/>
      <c r="ISV23"/>
      <c r="ISW23"/>
      <c r="ISX23"/>
      <c r="ISY23"/>
      <c r="ISZ23"/>
      <c r="ITA23"/>
      <c r="ITB23"/>
      <c r="ITC23"/>
      <c r="ITD23"/>
      <c r="ITE23"/>
      <c r="ITF23"/>
      <c r="ITG23"/>
      <c r="ITH23"/>
      <c r="ITI23"/>
      <c r="ITJ23"/>
      <c r="ITK23"/>
      <c r="ITL23"/>
      <c r="ITM23"/>
      <c r="ITN23"/>
      <c r="ITO23"/>
      <c r="ITP23"/>
      <c r="ITQ23"/>
      <c r="ITR23"/>
      <c r="ITS23"/>
      <c r="ITT23"/>
      <c r="ITU23"/>
      <c r="ITV23"/>
      <c r="ITW23"/>
      <c r="ITX23"/>
      <c r="ITY23"/>
      <c r="ITZ23"/>
      <c r="IUA23"/>
      <c r="IUB23"/>
      <c r="IUC23"/>
      <c r="IUD23"/>
      <c r="IUE23"/>
      <c r="IUF23"/>
      <c r="IUG23"/>
      <c r="IUH23"/>
      <c r="IUI23"/>
      <c r="IUJ23"/>
      <c r="IUK23"/>
      <c r="IUL23"/>
      <c r="IUM23"/>
      <c r="IUN23"/>
      <c r="IUO23"/>
      <c r="IUP23"/>
      <c r="IUQ23"/>
      <c r="IUR23"/>
      <c r="IUS23"/>
      <c r="IUT23"/>
      <c r="IUU23"/>
      <c r="IUV23"/>
      <c r="IUW23"/>
      <c r="IUX23"/>
      <c r="IUY23"/>
      <c r="IUZ23"/>
      <c r="IVA23"/>
      <c r="IVB23"/>
      <c r="IVC23"/>
      <c r="IVD23"/>
      <c r="IVE23"/>
      <c r="IVF23"/>
      <c r="IVG23"/>
      <c r="IVH23"/>
      <c r="IVI23"/>
      <c r="IVJ23"/>
      <c r="IVK23"/>
      <c r="IVL23"/>
      <c r="IVM23"/>
      <c r="IVN23"/>
      <c r="IVO23"/>
      <c r="IVP23"/>
      <c r="IVQ23"/>
      <c r="IVR23"/>
      <c r="IVS23"/>
      <c r="IVT23"/>
      <c r="IVU23"/>
      <c r="IVV23"/>
      <c r="IVW23"/>
      <c r="IVX23"/>
      <c r="IVY23"/>
      <c r="IVZ23"/>
      <c r="IWA23"/>
      <c r="IWB23"/>
      <c r="IWC23"/>
      <c r="IWD23"/>
      <c r="IWE23"/>
      <c r="IWF23"/>
      <c r="IWG23"/>
      <c r="IWH23"/>
      <c r="IWI23"/>
      <c r="IWJ23"/>
      <c r="IWK23"/>
      <c r="IWL23"/>
      <c r="IWM23"/>
      <c r="IWN23"/>
      <c r="IWO23"/>
      <c r="IWP23"/>
      <c r="IWQ23"/>
      <c r="IWR23"/>
      <c r="IWS23"/>
      <c r="IWT23"/>
      <c r="IWU23"/>
      <c r="IWV23"/>
      <c r="IWW23"/>
      <c r="IWX23"/>
      <c r="IWY23"/>
      <c r="IWZ23"/>
      <c r="IXA23"/>
      <c r="IXB23"/>
      <c r="IXC23"/>
      <c r="IXD23"/>
      <c r="IXE23"/>
      <c r="IXF23"/>
      <c r="IXG23"/>
      <c r="IXH23"/>
      <c r="IXI23"/>
      <c r="IXJ23"/>
      <c r="IXK23"/>
      <c r="IXL23"/>
      <c r="IXM23"/>
      <c r="IXN23"/>
      <c r="IXO23"/>
      <c r="IXP23"/>
      <c r="IXQ23"/>
      <c r="IXR23"/>
      <c r="IXS23"/>
      <c r="IXT23"/>
      <c r="IXU23"/>
      <c r="IXV23"/>
      <c r="IXW23"/>
      <c r="IXX23"/>
      <c r="IXY23"/>
      <c r="IXZ23"/>
      <c r="IYA23"/>
      <c r="IYB23"/>
      <c r="IYC23"/>
      <c r="IYD23"/>
      <c r="IYE23"/>
      <c r="IYF23"/>
      <c r="IYG23"/>
      <c r="IYH23"/>
      <c r="IYI23"/>
      <c r="IYJ23"/>
      <c r="IYK23"/>
      <c r="IYL23"/>
      <c r="IYM23"/>
      <c r="IYN23"/>
      <c r="IYO23"/>
      <c r="IYP23"/>
      <c r="IYQ23"/>
      <c r="IYR23"/>
      <c r="IYS23"/>
      <c r="IYT23"/>
      <c r="IYU23"/>
      <c r="IYV23"/>
      <c r="IYW23"/>
      <c r="IYX23"/>
      <c r="IYY23"/>
      <c r="IYZ23"/>
      <c r="IZA23"/>
      <c r="IZB23"/>
      <c r="IZC23"/>
      <c r="IZD23"/>
      <c r="IZE23"/>
      <c r="IZF23"/>
      <c r="IZG23"/>
      <c r="IZH23"/>
      <c r="IZI23"/>
      <c r="IZJ23"/>
      <c r="IZK23"/>
      <c r="IZL23"/>
      <c r="IZM23"/>
      <c r="IZN23"/>
      <c r="IZO23"/>
      <c r="IZP23"/>
      <c r="IZQ23"/>
      <c r="IZR23"/>
      <c r="IZS23"/>
      <c r="IZT23"/>
      <c r="IZU23"/>
      <c r="IZV23"/>
      <c r="IZW23"/>
      <c r="IZX23"/>
      <c r="IZY23"/>
      <c r="IZZ23"/>
      <c r="JAA23"/>
      <c r="JAB23"/>
      <c r="JAC23"/>
      <c r="JAD23"/>
      <c r="JAE23"/>
      <c r="JAF23"/>
      <c r="JAG23"/>
      <c r="JAH23"/>
      <c r="JAI23"/>
      <c r="JAJ23"/>
      <c r="JAK23"/>
      <c r="JAL23"/>
      <c r="JAM23"/>
      <c r="JAN23"/>
      <c r="JAO23"/>
      <c r="JAP23"/>
      <c r="JAQ23"/>
      <c r="JAR23"/>
      <c r="JAS23"/>
      <c r="JAT23"/>
      <c r="JAU23"/>
      <c r="JAV23"/>
      <c r="JAW23"/>
      <c r="JAX23"/>
      <c r="JAY23"/>
      <c r="JAZ23"/>
      <c r="JBA23"/>
      <c r="JBB23"/>
      <c r="JBC23"/>
      <c r="JBD23"/>
      <c r="JBE23"/>
      <c r="JBF23"/>
      <c r="JBG23"/>
      <c r="JBH23"/>
      <c r="JBI23"/>
      <c r="JBJ23"/>
      <c r="JBK23"/>
      <c r="JBL23"/>
      <c r="JBM23"/>
      <c r="JBN23"/>
      <c r="JBO23"/>
      <c r="JBP23"/>
      <c r="JBQ23"/>
      <c r="JBR23"/>
      <c r="JBS23"/>
      <c r="JBT23"/>
      <c r="JBU23"/>
      <c r="JBV23"/>
      <c r="JBW23"/>
      <c r="JBX23"/>
      <c r="JBY23"/>
      <c r="JBZ23"/>
      <c r="JCA23"/>
      <c r="JCB23"/>
      <c r="JCC23"/>
      <c r="JCD23"/>
      <c r="JCE23"/>
      <c r="JCF23"/>
      <c r="JCG23"/>
      <c r="JCH23"/>
      <c r="JCI23"/>
      <c r="JCJ23"/>
      <c r="JCK23"/>
      <c r="JCL23"/>
      <c r="JCM23"/>
      <c r="JCN23"/>
      <c r="JCO23"/>
      <c r="JCP23"/>
      <c r="JCQ23"/>
      <c r="JCR23"/>
      <c r="JCS23"/>
      <c r="JCT23"/>
      <c r="JCU23"/>
      <c r="JCV23"/>
      <c r="JCW23"/>
      <c r="JCX23"/>
      <c r="JCY23"/>
      <c r="JCZ23"/>
      <c r="JDA23"/>
      <c r="JDB23"/>
      <c r="JDC23"/>
      <c r="JDD23"/>
      <c r="JDE23"/>
      <c r="JDF23"/>
      <c r="JDG23"/>
      <c r="JDH23"/>
      <c r="JDI23"/>
      <c r="JDJ23"/>
      <c r="JDK23"/>
      <c r="JDL23"/>
      <c r="JDM23"/>
      <c r="JDN23"/>
      <c r="JDO23"/>
      <c r="JDP23"/>
      <c r="JDQ23"/>
      <c r="JDR23"/>
      <c r="JDS23"/>
      <c r="JDT23"/>
      <c r="JDU23"/>
      <c r="JDV23"/>
      <c r="JDW23"/>
      <c r="JDX23"/>
      <c r="JDY23"/>
      <c r="JDZ23"/>
      <c r="JEA23"/>
      <c r="JEB23"/>
      <c r="JEC23"/>
      <c r="JED23"/>
      <c r="JEE23"/>
      <c r="JEF23"/>
      <c r="JEG23"/>
      <c r="JEH23"/>
      <c r="JEI23"/>
      <c r="JEJ23"/>
      <c r="JEK23"/>
      <c r="JEL23"/>
      <c r="JEM23"/>
      <c r="JEN23"/>
      <c r="JEO23"/>
      <c r="JEP23"/>
      <c r="JEQ23"/>
      <c r="JER23"/>
      <c r="JES23"/>
      <c r="JET23"/>
      <c r="JEU23"/>
      <c r="JEV23"/>
      <c r="JEW23"/>
      <c r="JEX23"/>
      <c r="JEY23"/>
      <c r="JEZ23"/>
      <c r="JFA23"/>
      <c r="JFB23"/>
      <c r="JFC23"/>
      <c r="JFD23"/>
      <c r="JFE23"/>
      <c r="JFF23"/>
      <c r="JFG23"/>
      <c r="JFH23"/>
      <c r="JFI23"/>
      <c r="JFJ23"/>
      <c r="JFK23"/>
      <c r="JFL23"/>
      <c r="JFM23"/>
      <c r="JFN23"/>
      <c r="JFO23"/>
      <c r="JFP23"/>
      <c r="JFQ23"/>
      <c r="JFR23"/>
      <c r="JFS23"/>
      <c r="JFT23"/>
      <c r="JFU23"/>
      <c r="JFV23"/>
      <c r="JFW23"/>
      <c r="JFX23"/>
      <c r="JFY23"/>
      <c r="JFZ23"/>
      <c r="JGA23"/>
      <c r="JGB23"/>
      <c r="JGC23"/>
      <c r="JGD23"/>
      <c r="JGE23"/>
      <c r="JGF23"/>
      <c r="JGG23"/>
      <c r="JGH23"/>
      <c r="JGI23"/>
      <c r="JGJ23"/>
      <c r="JGK23"/>
      <c r="JGL23"/>
      <c r="JGM23"/>
      <c r="JGN23"/>
      <c r="JGO23"/>
      <c r="JGP23"/>
      <c r="JGQ23"/>
      <c r="JGR23"/>
      <c r="JGS23"/>
      <c r="JGT23"/>
      <c r="JGU23"/>
      <c r="JGV23"/>
      <c r="JGW23"/>
      <c r="JGX23"/>
      <c r="JGY23"/>
      <c r="JGZ23"/>
      <c r="JHA23"/>
      <c r="JHB23"/>
      <c r="JHC23"/>
      <c r="JHD23"/>
      <c r="JHE23"/>
      <c r="JHF23"/>
      <c r="JHG23"/>
      <c r="JHH23"/>
      <c r="JHI23"/>
      <c r="JHJ23"/>
      <c r="JHK23"/>
      <c r="JHL23"/>
      <c r="JHM23"/>
      <c r="JHN23"/>
      <c r="JHO23"/>
      <c r="JHP23"/>
      <c r="JHQ23"/>
      <c r="JHR23"/>
      <c r="JHS23"/>
      <c r="JHT23"/>
      <c r="JHU23"/>
      <c r="JHV23"/>
      <c r="JHW23"/>
      <c r="JHX23"/>
      <c r="JHY23"/>
      <c r="JHZ23"/>
      <c r="JIA23"/>
      <c r="JIB23"/>
      <c r="JIC23"/>
      <c r="JID23"/>
      <c r="JIE23"/>
      <c r="JIF23"/>
      <c r="JIG23"/>
      <c r="JIH23"/>
      <c r="JII23"/>
      <c r="JIJ23"/>
      <c r="JIK23"/>
      <c r="JIL23"/>
      <c r="JIM23"/>
      <c r="JIN23"/>
      <c r="JIO23"/>
      <c r="JIP23"/>
      <c r="JIQ23"/>
      <c r="JIR23"/>
      <c r="JIS23"/>
      <c r="JIT23"/>
      <c r="JIU23"/>
      <c r="JIV23"/>
      <c r="JIW23"/>
      <c r="JIX23"/>
      <c r="JIY23"/>
      <c r="JIZ23"/>
      <c r="JJA23"/>
      <c r="JJB23"/>
      <c r="JJC23"/>
      <c r="JJD23"/>
      <c r="JJE23"/>
      <c r="JJF23"/>
      <c r="JJG23"/>
      <c r="JJH23"/>
      <c r="JJI23"/>
      <c r="JJJ23"/>
      <c r="JJK23"/>
      <c r="JJL23"/>
      <c r="JJM23"/>
      <c r="JJN23"/>
      <c r="JJO23"/>
      <c r="JJP23"/>
      <c r="JJQ23"/>
      <c r="JJR23"/>
      <c r="JJS23"/>
      <c r="JJT23"/>
      <c r="JJU23"/>
      <c r="JJV23"/>
      <c r="JJW23"/>
      <c r="JJX23"/>
      <c r="JJY23"/>
      <c r="JJZ23"/>
      <c r="JKA23"/>
      <c r="JKB23"/>
      <c r="JKC23"/>
      <c r="JKD23"/>
      <c r="JKE23"/>
      <c r="JKF23"/>
      <c r="JKG23"/>
      <c r="JKH23"/>
      <c r="JKI23"/>
      <c r="JKJ23"/>
      <c r="JKK23"/>
      <c r="JKL23"/>
      <c r="JKM23"/>
      <c r="JKN23"/>
      <c r="JKO23"/>
      <c r="JKP23"/>
      <c r="JKQ23"/>
      <c r="JKR23"/>
      <c r="JKS23"/>
      <c r="JKT23"/>
      <c r="JKU23"/>
      <c r="JKV23"/>
      <c r="JKW23"/>
      <c r="JKX23"/>
      <c r="JKY23"/>
      <c r="JKZ23"/>
      <c r="JLA23"/>
      <c r="JLB23"/>
      <c r="JLC23"/>
      <c r="JLD23"/>
      <c r="JLE23"/>
      <c r="JLF23"/>
      <c r="JLG23"/>
      <c r="JLH23"/>
      <c r="JLI23"/>
      <c r="JLJ23"/>
      <c r="JLK23"/>
      <c r="JLL23"/>
      <c r="JLM23"/>
      <c r="JLN23"/>
      <c r="JLO23"/>
      <c r="JLP23"/>
      <c r="JLQ23"/>
      <c r="JLR23"/>
      <c r="JLS23"/>
      <c r="JLT23"/>
      <c r="JLU23"/>
      <c r="JLV23"/>
      <c r="JLW23"/>
      <c r="JLX23"/>
      <c r="JLY23"/>
      <c r="JLZ23"/>
      <c r="JMA23"/>
      <c r="JMB23"/>
      <c r="JMC23"/>
      <c r="JMD23"/>
      <c r="JME23"/>
      <c r="JMF23"/>
      <c r="JMG23"/>
      <c r="JMH23"/>
      <c r="JMI23"/>
      <c r="JMJ23"/>
      <c r="JMK23"/>
      <c r="JML23"/>
      <c r="JMM23"/>
      <c r="JMN23"/>
      <c r="JMO23"/>
      <c r="JMP23"/>
      <c r="JMQ23"/>
      <c r="JMR23"/>
      <c r="JMS23"/>
      <c r="JMT23"/>
      <c r="JMU23"/>
      <c r="JMV23"/>
      <c r="JMW23"/>
      <c r="JMX23"/>
      <c r="JMY23"/>
      <c r="JMZ23"/>
      <c r="JNA23"/>
      <c r="JNB23"/>
      <c r="JNC23"/>
      <c r="JND23"/>
      <c r="JNE23"/>
      <c r="JNF23"/>
      <c r="JNG23"/>
      <c r="JNH23"/>
      <c r="JNI23"/>
      <c r="JNJ23"/>
      <c r="JNK23"/>
      <c r="JNL23"/>
      <c r="JNM23"/>
      <c r="JNN23"/>
      <c r="JNO23"/>
      <c r="JNP23"/>
      <c r="JNQ23"/>
      <c r="JNR23"/>
      <c r="JNS23"/>
      <c r="JNT23"/>
      <c r="JNU23"/>
      <c r="JNV23"/>
      <c r="JNW23"/>
      <c r="JNX23"/>
      <c r="JNY23"/>
      <c r="JNZ23"/>
      <c r="JOA23"/>
      <c r="JOB23"/>
      <c r="JOC23"/>
      <c r="JOD23"/>
      <c r="JOE23"/>
      <c r="JOF23"/>
      <c r="JOG23"/>
      <c r="JOH23"/>
      <c r="JOI23"/>
      <c r="JOJ23"/>
      <c r="JOK23"/>
      <c r="JOL23"/>
      <c r="JOM23"/>
      <c r="JON23"/>
      <c r="JOO23"/>
      <c r="JOP23"/>
      <c r="JOQ23"/>
      <c r="JOR23"/>
      <c r="JOS23"/>
      <c r="JOT23"/>
      <c r="JOU23"/>
      <c r="JOV23"/>
      <c r="JOW23"/>
      <c r="JOX23"/>
      <c r="JOY23"/>
      <c r="JOZ23"/>
      <c r="JPA23"/>
      <c r="JPB23"/>
      <c r="JPC23"/>
      <c r="JPD23"/>
      <c r="JPE23"/>
      <c r="JPF23"/>
      <c r="JPG23"/>
      <c r="JPH23"/>
      <c r="JPI23"/>
      <c r="JPJ23"/>
      <c r="JPK23"/>
      <c r="JPL23"/>
      <c r="JPM23"/>
      <c r="JPN23"/>
      <c r="JPO23"/>
      <c r="JPP23"/>
      <c r="JPQ23"/>
      <c r="JPR23"/>
      <c r="JPS23"/>
      <c r="JPT23"/>
      <c r="JPU23"/>
      <c r="JPV23"/>
      <c r="JPW23"/>
      <c r="JPX23"/>
      <c r="JPY23"/>
      <c r="JPZ23"/>
      <c r="JQA23"/>
      <c r="JQB23"/>
      <c r="JQC23"/>
      <c r="JQD23"/>
      <c r="JQE23"/>
      <c r="JQF23"/>
      <c r="JQG23"/>
      <c r="JQH23"/>
      <c r="JQI23"/>
      <c r="JQJ23"/>
      <c r="JQK23"/>
      <c r="JQL23"/>
      <c r="JQM23"/>
      <c r="JQN23"/>
      <c r="JQO23"/>
      <c r="JQP23"/>
      <c r="JQQ23"/>
      <c r="JQR23"/>
      <c r="JQS23"/>
      <c r="JQT23"/>
      <c r="JQU23"/>
      <c r="JQV23"/>
      <c r="JQW23"/>
      <c r="JQX23"/>
      <c r="JQY23"/>
      <c r="JQZ23"/>
      <c r="JRA23"/>
      <c r="JRB23"/>
      <c r="JRC23"/>
      <c r="JRD23"/>
      <c r="JRE23"/>
      <c r="JRF23"/>
      <c r="JRG23"/>
      <c r="JRH23"/>
      <c r="JRI23"/>
      <c r="JRJ23"/>
      <c r="JRK23"/>
      <c r="JRL23"/>
      <c r="JRM23"/>
      <c r="JRN23"/>
      <c r="JRO23"/>
      <c r="JRP23"/>
      <c r="JRQ23"/>
      <c r="JRR23"/>
      <c r="JRS23"/>
      <c r="JRT23"/>
      <c r="JRU23"/>
      <c r="JRV23"/>
      <c r="JRW23"/>
      <c r="JRX23"/>
      <c r="JRY23"/>
      <c r="JRZ23"/>
      <c r="JSA23"/>
      <c r="JSB23"/>
      <c r="JSC23"/>
      <c r="JSD23"/>
      <c r="JSE23"/>
      <c r="JSF23"/>
      <c r="JSG23"/>
      <c r="JSH23"/>
      <c r="JSI23"/>
      <c r="JSJ23"/>
      <c r="JSK23"/>
      <c r="JSL23"/>
      <c r="JSM23"/>
      <c r="JSN23"/>
      <c r="JSO23"/>
      <c r="JSP23"/>
      <c r="JSQ23"/>
      <c r="JSR23"/>
      <c r="JSS23"/>
      <c r="JST23"/>
      <c r="JSU23"/>
      <c r="JSV23"/>
      <c r="JSW23"/>
      <c r="JSX23"/>
      <c r="JSY23"/>
      <c r="JSZ23"/>
      <c r="JTA23"/>
      <c r="JTB23"/>
      <c r="JTC23"/>
      <c r="JTD23"/>
      <c r="JTE23"/>
      <c r="JTF23"/>
      <c r="JTG23"/>
      <c r="JTH23"/>
      <c r="JTI23"/>
      <c r="JTJ23"/>
      <c r="JTK23"/>
      <c r="JTL23"/>
      <c r="JTM23"/>
      <c r="JTN23"/>
      <c r="JTO23"/>
      <c r="JTP23"/>
      <c r="JTQ23"/>
      <c r="JTR23"/>
      <c r="JTS23"/>
      <c r="JTT23"/>
      <c r="JTU23"/>
      <c r="JTV23"/>
      <c r="JTW23"/>
      <c r="JTX23"/>
      <c r="JTY23"/>
      <c r="JTZ23"/>
      <c r="JUA23"/>
      <c r="JUB23"/>
      <c r="JUC23"/>
      <c r="JUD23"/>
      <c r="JUE23"/>
      <c r="JUF23"/>
      <c r="JUG23"/>
      <c r="JUH23"/>
      <c r="JUI23"/>
      <c r="JUJ23"/>
      <c r="JUK23"/>
      <c r="JUL23"/>
      <c r="JUM23"/>
      <c r="JUN23"/>
      <c r="JUO23"/>
      <c r="JUP23"/>
      <c r="JUQ23"/>
      <c r="JUR23"/>
      <c r="JUS23"/>
      <c r="JUT23"/>
      <c r="JUU23"/>
      <c r="JUV23"/>
      <c r="JUW23"/>
      <c r="JUX23"/>
      <c r="JUY23"/>
      <c r="JUZ23"/>
      <c r="JVA23"/>
      <c r="JVB23"/>
      <c r="JVC23"/>
      <c r="JVD23"/>
      <c r="JVE23"/>
      <c r="JVF23"/>
      <c r="JVG23"/>
      <c r="JVH23"/>
      <c r="JVI23"/>
      <c r="JVJ23"/>
      <c r="JVK23"/>
      <c r="JVL23"/>
      <c r="JVM23"/>
      <c r="JVN23"/>
      <c r="JVO23"/>
      <c r="JVP23"/>
      <c r="JVQ23"/>
      <c r="JVR23"/>
      <c r="JVS23"/>
      <c r="JVT23"/>
      <c r="JVU23"/>
      <c r="JVV23"/>
      <c r="JVW23"/>
      <c r="JVX23"/>
      <c r="JVY23"/>
      <c r="JVZ23"/>
      <c r="JWA23"/>
      <c r="JWB23"/>
      <c r="JWC23"/>
      <c r="JWD23"/>
      <c r="JWE23"/>
      <c r="JWF23"/>
      <c r="JWG23"/>
      <c r="JWH23"/>
      <c r="JWI23"/>
      <c r="JWJ23"/>
      <c r="JWK23"/>
      <c r="JWL23"/>
      <c r="JWM23"/>
      <c r="JWN23"/>
      <c r="JWO23"/>
      <c r="JWP23"/>
      <c r="JWQ23"/>
      <c r="JWR23"/>
      <c r="JWS23"/>
      <c r="JWT23"/>
      <c r="JWU23"/>
      <c r="JWV23"/>
      <c r="JWW23"/>
      <c r="JWX23"/>
      <c r="JWY23"/>
      <c r="JWZ23"/>
      <c r="JXA23"/>
      <c r="JXB23"/>
      <c r="JXC23"/>
      <c r="JXD23"/>
      <c r="JXE23"/>
      <c r="JXF23"/>
      <c r="JXG23"/>
      <c r="JXH23"/>
      <c r="JXI23"/>
      <c r="JXJ23"/>
      <c r="JXK23"/>
      <c r="JXL23"/>
      <c r="JXM23"/>
      <c r="JXN23"/>
      <c r="JXO23"/>
      <c r="JXP23"/>
      <c r="JXQ23"/>
      <c r="JXR23"/>
      <c r="JXS23"/>
      <c r="JXT23"/>
      <c r="JXU23"/>
      <c r="JXV23"/>
      <c r="JXW23"/>
      <c r="JXX23"/>
      <c r="JXY23"/>
      <c r="JXZ23"/>
      <c r="JYA23"/>
      <c r="JYB23"/>
      <c r="JYC23"/>
      <c r="JYD23"/>
      <c r="JYE23"/>
      <c r="JYF23"/>
      <c r="JYG23"/>
      <c r="JYH23"/>
      <c r="JYI23"/>
      <c r="JYJ23"/>
      <c r="JYK23"/>
      <c r="JYL23"/>
      <c r="JYM23"/>
      <c r="JYN23"/>
      <c r="JYO23"/>
      <c r="JYP23"/>
      <c r="JYQ23"/>
      <c r="JYR23"/>
      <c r="JYS23"/>
      <c r="JYT23"/>
      <c r="JYU23"/>
      <c r="JYV23"/>
      <c r="JYW23"/>
      <c r="JYX23"/>
      <c r="JYY23"/>
      <c r="JYZ23"/>
      <c r="JZA23"/>
      <c r="JZB23"/>
      <c r="JZC23"/>
      <c r="JZD23"/>
      <c r="JZE23"/>
      <c r="JZF23"/>
      <c r="JZG23"/>
      <c r="JZH23"/>
      <c r="JZI23"/>
      <c r="JZJ23"/>
      <c r="JZK23"/>
      <c r="JZL23"/>
      <c r="JZM23"/>
      <c r="JZN23"/>
      <c r="JZO23"/>
      <c r="JZP23"/>
      <c r="JZQ23"/>
      <c r="JZR23"/>
      <c r="JZS23"/>
      <c r="JZT23"/>
      <c r="JZU23"/>
      <c r="JZV23"/>
      <c r="JZW23"/>
      <c r="JZX23"/>
      <c r="JZY23"/>
      <c r="JZZ23"/>
      <c r="KAA23"/>
      <c r="KAB23"/>
      <c r="KAC23"/>
      <c r="KAD23"/>
      <c r="KAE23"/>
      <c r="KAF23"/>
      <c r="KAG23"/>
      <c r="KAH23"/>
      <c r="KAI23"/>
      <c r="KAJ23"/>
      <c r="KAK23"/>
      <c r="KAL23"/>
      <c r="KAM23"/>
      <c r="KAN23"/>
      <c r="KAO23"/>
      <c r="KAP23"/>
      <c r="KAQ23"/>
      <c r="KAR23"/>
      <c r="KAS23"/>
      <c r="KAT23"/>
      <c r="KAU23"/>
      <c r="KAV23"/>
      <c r="KAW23"/>
      <c r="KAX23"/>
      <c r="KAY23"/>
      <c r="KAZ23"/>
      <c r="KBA23"/>
      <c r="KBB23"/>
      <c r="KBC23"/>
      <c r="KBD23"/>
      <c r="KBE23"/>
      <c r="KBF23"/>
      <c r="KBG23"/>
      <c r="KBH23"/>
      <c r="KBI23"/>
      <c r="KBJ23"/>
      <c r="KBK23"/>
      <c r="KBL23"/>
      <c r="KBM23"/>
      <c r="KBN23"/>
      <c r="KBO23"/>
      <c r="KBP23"/>
      <c r="KBQ23"/>
      <c r="KBR23"/>
      <c r="KBS23"/>
      <c r="KBT23"/>
      <c r="KBU23"/>
      <c r="KBV23"/>
      <c r="KBW23"/>
      <c r="KBX23"/>
      <c r="KBY23"/>
      <c r="KBZ23"/>
      <c r="KCA23"/>
      <c r="KCB23"/>
      <c r="KCC23"/>
      <c r="KCD23"/>
      <c r="KCE23"/>
      <c r="KCF23"/>
      <c r="KCG23"/>
      <c r="KCH23"/>
      <c r="KCI23"/>
      <c r="KCJ23"/>
      <c r="KCK23"/>
      <c r="KCL23"/>
      <c r="KCM23"/>
      <c r="KCN23"/>
      <c r="KCO23"/>
      <c r="KCP23"/>
      <c r="KCQ23"/>
      <c r="KCR23"/>
      <c r="KCS23"/>
      <c r="KCT23"/>
      <c r="KCU23"/>
      <c r="KCV23"/>
      <c r="KCW23"/>
      <c r="KCX23"/>
      <c r="KCY23"/>
      <c r="KCZ23"/>
      <c r="KDA23"/>
      <c r="KDB23"/>
      <c r="KDC23"/>
      <c r="KDD23"/>
      <c r="KDE23"/>
      <c r="KDF23"/>
      <c r="KDG23"/>
      <c r="KDH23"/>
      <c r="KDI23"/>
      <c r="KDJ23"/>
      <c r="KDK23"/>
      <c r="KDL23"/>
      <c r="KDM23"/>
      <c r="KDN23"/>
      <c r="KDO23"/>
      <c r="KDP23"/>
      <c r="KDQ23"/>
      <c r="KDR23"/>
      <c r="KDS23"/>
      <c r="KDT23"/>
      <c r="KDU23"/>
      <c r="KDV23"/>
      <c r="KDW23"/>
      <c r="KDX23"/>
      <c r="KDY23"/>
      <c r="KDZ23"/>
      <c r="KEA23"/>
      <c r="KEB23"/>
      <c r="KEC23"/>
      <c r="KED23"/>
      <c r="KEE23"/>
      <c r="KEF23"/>
      <c r="KEG23"/>
      <c r="KEH23"/>
      <c r="KEI23"/>
      <c r="KEJ23"/>
      <c r="KEK23"/>
      <c r="KEL23"/>
      <c r="KEM23"/>
      <c r="KEN23"/>
      <c r="KEO23"/>
      <c r="KEP23"/>
      <c r="KEQ23"/>
      <c r="KER23"/>
      <c r="KES23"/>
      <c r="KET23"/>
      <c r="KEU23"/>
      <c r="KEV23"/>
      <c r="KEW23"/>
      <c r="KEX23"/>
      <c r="KEY23"/>
      <c r="KEZ23"/>
      <c r="KFA23"/>
      <c r="KFB23"/>
      <c r="KFC23"/>
      <c r="KFD23"/>
      <c r="KFE23"/>
      <c r="KFF23"/>
      <c r="KFG23"/>
      <c r="KFH23"/>
      <c r="KFI23"/>
      <c r="KFJ23"/>
      <c r="KFK23"/>
      <c r="KFL23"/>
      <c r="KFM23"/>
      <c r="KFN23"/>
      <c r="KFO23"/>
      <c r="KFP23"/>
      <c r="KFQ23"/>
      <c r="KFR23"/>
      <c r="KFS23"/>
      <c r="KFT23"/>
      <c r="KFU23"/>
      <c r="KFV23"/>
      <c r="KFW23"/>
      <c r="KFX23"/>
      <c r="KFY23"/>
      <c r="KFZ23"/>
      <c r="KGA23"/>
      <c r="KGB23"/>
      <c r="KGC23"/>
      <c r="KGD23"/>
      <c r="KGE23"/>
      <c r="KGF23"/>
      <c r="KGG23"/>
      <c r="KGH23"/>
      <c r="KGI23"/>
      <c r="KGJ23"/>
      <c r="KGK23"/>
      <c r="KGL23"/>
      <c r="KGM23"/>
      <c r="KGN23"/>
      <c r="KGO23"/>
      <c r="KGP23"/>
      <c r="KGQ23"/>
      <c r="KGR23"/>
      <c r="KGS23"/>
      <c r="KGT23"/>
      <c r="KGU23"/>
      <c r="KGV23"/>
      <c r="KGW23"/>
      <c r="KGX23"/>
      <c r="KGY23"/>
      <c r="KGZ23"/>
      <c r="KHA23"/>
      <c r="KHB23"/>
      <c r="KHC23"/>
      <c r="KHD23"/>
      <c r="KHE23"/>
      <c r="KHF23"/>
      <c r="KHG23"/>
      <c r="KHH23"/>
      <c r="KHI23"/>
      <c r="KHJ23"/>
      <c r="KHK23"/>
      <c r="KHL23"/>
      <c r="KHM23"/>
      <c r="KHN23"/>
      <c r="KHO23"/>
      <c r="KHP23"/>
      <c r="KHQ23"/>
      <c r="KHR23"/>
      <c r="KHS23"/>
      <c r="KHT23"/>
      <c r="KHU23"/>
      <c r="KHV23"/>
      <c r="KHW23"/>
      <c r="KHX23"/>
      <c r="KHY23"/>
      <c r="KHZ23"/>
      <c r="KIA23"/>
      <c r="KIB23"/>
      <c r="KIC23"/>
      <c r="KID23"/>
      <c r="KIE23"/>
      <c r="KIF23"/>
      <c r="KIG23"/>
      <c r="KIH23"/>
      <c r="KII23"/>
      <c r="KIJ23"/>
      <c r="KIK23"/>
      <c r="KIL23"/>
      <c r="KIM23"/>
      <c r="KIN23"/>
      <c r="KIO23"/>
      <c r="KIP23"/>
      <c r="KIQ23"/>
      <c r="KIR23"/>
      <c r="KIS23"/>
      <c r="KIT23"/>
      <c r="KIU23"/>
      <c r="KIV23"/>
      <c r="KIW23"/>
      <c r="KIX23"/>
      <c r="KIY23"/>
      <c r="KIZ23"/>
      <c r="KJA23"/>
      <c r="KJB23"/>
      <c r="KJC23"/>
      <c r="KJD23"/>
      <c r="KJE23"/>
      <c r="KJF23"/>
      <c r="KJG23"/>
      <c r="KJH23"/>
      <c r="KJI23"/>
      <c r="KJJ23"/>
      <c r="KJK23"/>
      <c r="KJL23"/>
      <c r="KJM23"/>
      <c r="KJN23"/>
      <c r="KJO23"/>
      <c r="KJP23"/>
      <c r="KJQ23"/>
      <c r="KJR23"/>
      <c r="KJS23"/>
      <c r="KJT23"/>
      <c r="KJU23"/>
      <c r="KJV23"/>
      <c r="KJW23"/>
      <c r="KJX23"/>
      <c r="KJY23"/>
      <c r="KJZ23"/>
      <c r="KKA23"/>
      <c r="KKB23"/>
      <c r="KKC23"/>
      <c r="KKD23"/>
      <c r="KKE23"/>
      <c r="KKF23"/>
      <c r="KKG23"/>
      <c r="KKH23"/>
      <c r="KKI23"/>
      <c r="KKJ23"/>
      <c r="KKK23"/>
      <c r="KKL23"/>
      <c r="KKM23"/>
      <c r="KKN23"/>
      <c r="KKO23"/>
      <c r="KKP23"/>
      <c r="KKQ23"/>
      <c r="KKR23"/>
      <c r="KKS23"/>
      <c r="KKT23"/>
      <c r="KKU23"/>
      <c r="KKV23"/>
      <c r="KKW23"/>
      <c r="KKX23"/>
      <c r="KKY23"/>
      <c r="KKZ23"/>
      <c r="KLA23"/>
      <c r="KLB23"/>
      <c r="KLC23"/>
      <c r="KLD23"/>
      <c r="KLE23"/>
      <c r="KLF23"/>
      <c r="KLG23"/>
      <c r="KLH23"/>
      <c r="KLI23"/>
      <c r="KLJ23"/>
      <c r="KLK23"/>
      <c r="KLL23"/>
      <c r="KLM23"/>
      <c r="KLN23"/>
      <c r="KLO23"/>
      <c r="KLP23"/>
      <c r="KLQ23"/>
      <c r="KLR23"/>
      <c r="KLS23"/>
      <c r="KLT23"/>
      <c r="KLU23"/>
      <c r="KLV23"/>
      <c r="KLW23"/>
      <c r="KLX23"/>
      <c r="KLY23"/>
      <c r="KLZ23"/>
      <c r="KMA23"/>
      <c r="KMB23"/>
      <c r="KMC23"/>
      <c r="KMD23"/>
      <c r="KME23"/>
      <c r="KMF23"/>
      <c r="KMG23"/>
      <c r="KMH23"/>
      <c r="KMI23"/>
      <c r="KMJ23"/>
      <c r="KMK23"/>
      <c r="KML23"/>
      <c r="KMM23"/>
      <c r="KMN23"/>
      <c r="KMO23"/>
      <c r="KMP23"/>
      <c r="KMQ23"/>
      <c r="KMR23"/>
      <c r="KMS23"/>
      <c r="KMT23"/>
      <c r="KMU23"/>
      <c r="KMV23"/>
      <c r="KMW23"/>
      <c r="KMX23"/>
      <c r="KMY23"/>
      <c r="KMZ23"/>
      <c r="KNA23"/>
      <c r="KNB23"/>
      <c r="KNC23"/>
      <c r="KND23"/>
      <c r="KNE23"/>
      <c r="KNF23"/>
      <c r="KNG23"/>
      <c r="KNH23"/>
      <c r="KNI23"/>
      <c r="KNJ23"/>
      <c r="KNK23"/>
      <c r="KNL23"/>
      <c r="KNM23"/>
      <c r="KNN23"/>
      <c r="KNO23"/>
      <c r="KNP23"/>
      <c r="KNQ23"/>
      <c r="KNR23"/>
      <c r="KNS23"/>
      <c r="KNT23"/>
      <c r="KNU23"/>
      <c r="KNV23"/>
      <c r="KNW23"/>
      <c r="KNX23"/>
      <c r="KNY23"/>
      <c r="KNZ23"/>
      <c r="KOA23"/>
      <c r="KOB23"/>
      <c r="KOC23"/>
      <c r="KOD23"/>
      <c r="KOE23"/>
      <c r="KOF23"/>
      <c r="KOG23"/>
      <c r="KOH23"/>
      <c r="KOI23"/>
      <c r="KOJ23"/>
      <c r="KOK23"/>
      <c r="KOL23"/>
      <c r="KOM23"/>
      <c r="KON23"/>
      <c r="KOO23"/>
      <c r="KOP23"/>
      <c r="KOQ23"/>
      <c r="KOR23"/>
      <c r="KOS23"/>
      <c r="KOT23"/>
      <c r="KOU23"/>
      <c r="KOV23"/>
      <c r="KOW23"/>
      <c r="KOX23"/>
      <c r="KOY23"/>
      <c r="KOZ23"/>
      <c r="KPA23"/>
      <c r="KPB23"/>
      <c r="KPC23"/>
      <c r="KPD23"/>
      <c r="KPE23"/>
      <c r="KPF23"/>
      <c r="KPG23"/>
      <c r="KPH23"/>
      <c r="KPI23"/>
      <c r="KPJ23"/>
      <c r="KPK23"/>
      <c r="KPL23"/>
      <c r="KPM23"/>
      <c r="KPN23"/>
      <c r="KPO23"/>
      <c r="KPP23"/>
      <c r="KPQ23"/>
      <c r="KPR23"/>
      <c r="KPS23"/>
      <c r="KPT23"/>
      <c r="KPU23"/>
      <c r="KPV23"/>
      <c r="KPW23"/>
      <c r="KPX23"/>
      <c r="KPY23"/>
      <c r="KPZ23"/>
      <c r="KQA23"/>
      <c r="KQB23"/>
      <c r="KQC23"/>
      <c r="KQD23"/>
      <c r="KQE23"/>
      <c r="KQF23"/>
      <c r="KQG23"/>
      <c r="KQH23"/>
      <c r="KQI23"/>
      <c r="KQJ23"/>
      <c r="KQK23"/>
      <c r="KQL23"/>
      <c r="KQM23"/>
      <c r="KQN23"/>
      <c r="KQO23"/>
      <c r="KQP23"/>
      <c r="KQQ23"/>
      <c r="KQR23"/>
      <c r="KQS23"/>
      <c r="KQT23"/>
      <c r="KQU23"/>
      <c r="KQV23"/>
      <c r="KQW23"/>
      <c r="KQX23"/>
      <c r="KQY23"/>
      <c r="KQZ23"/>
      <c r="KRA23"/>
      <c r="KRB23"/>
      <c r="KRC23"/>
      <c r="KRD23"/>
      <c r="KRE23"/>
      <c r="KRF23"/>
      <c r="KRG23"/>
      <c r="KRH23"/>
      <c r="KRI23"/>
      <c r="KRJ23"/>
      <c r="KRK23"/>
      <c r="KRL23"/>
      <c r="KRM23"/>
      <c r="KRN23"/>
      <c r="KRO23"/>
      <c r="KRP23"/>
      <c r="KRQ23"/>
      <c r="KRR23"/>
      <c r="KRS23"/>
      <c r="KRT23"/>
      <c r="KRU23"/>
      <c r="KRV23"/>
      <c r="KRW23"/>
      <c r="KRX23"/>
      <c r="KRY23"/>
      <c r="KRZ23"/>
      <c r="KSA23"/>
      <c r="KSB23"/>
      <c r="KSC23"/>
      <c r="KSD23"/>
      <c r="KSE23"/>
      <c r="KSF23"/>
      <c r="KSG23"/>
      <c r="KSH23"/>
      <c r="KSI23"/>
      <c r="KSJ23"/>
      <c r="KSK23"/>
      <c r="KSL23"/>
      <c r="KSM23"/>
      <c r="KSN23"/>
      <c r="KSO23"/>
      <c r="KSP23"/>
      <c r="KSQ23"/>
      <c r="KSR23"/>
      <c r="KSS23"/>
      <c r="KST23"/>
      <c r="KSU23"/>
      <c r="KSV23"/>
      <c r="KSW23"/>
      <c r="KSX23"/>
      <c r="KSY23"/>
      <c r="KSZ23"/>
      <c r="KTA23"/>
      <c r="KTB23"/>
      <c r="KTC23"/>
      <c r="KTD23"/>
      <c r="KTE23"/>
      <c r="KTF23"/>
      <c r="KTG23"/>
      <c r="KTH23"/>
      <c r="KTI23"/>
      <c r="KTJ23"/>
      <c r="KTK23"/>
      <c r="KTL23"/>
      <c r="KTM23"/>
      <c r="KTN23"/>
      <c r="KTO23"/>
      <c r="KTP23"/>
      <c r="KTQ23"/>
      <c r="KTR23"/>
      <c r="KTS23"/>
      <c r="KTT23"/>
      <c r="KTU23"/>
      <c r="KTV23"/>
      <c r="KTW23"/>
      <c r="KTX23"/>
      <c r="KTY23"/>
      <c r="KTZ23"/>
      <c r="KUA23"/>
      <c r="KUB23"/>
      <c r="KUC23"/>
      <c r="KUD23"/>
      <c r="KUE23"/>
      <c r="KUF23"/>
      <c r="KUG23"/>
      <c r="KUH23"/>
      <c r="KUI23"/>
      <c r="KUJ23"/>
      <c r="KUK23"/>
      <c r="KUL23"/>
      <c r="KUM23"/>
      <c r="KUN23"/>
      <c r="KUO23"/>
      <c r="KUP23"/>
      <c r="KUQ23"/>
      <c r="KUR23"/>
      <c r="KUS23"/>
      <c r="KUT23"/>
      <c r="KUU23"/>
      <c r="KUV23"/>
      <c r="KUW23"/>
      <c r="KUX23"/>
      <c r="KUY23"/>
      <c r="KUZ23"/>
      <c r="KVA23"/>
      <c r="KVB23"/>
      <c r="KVC23"/>
      <c r="KVD23"/>
      <c r="KVE23"/>
      <c r="KVF23"/>
      <c r="KVG23"/>
      <c r="KVH23"/>
      <c r="KVI23"/>
      <c r="KVJ23"/>
      <c r="KVK23"/>
      <c r="KVL23"/>
      <c r="KVM23"/>
      <c r="KVN23"/>
      <c r="KVO23"/>
      <c r="KVP23"/>
      <c r="KVQ23"/>
      <c r="KVR23"/>
      <c r="KVS23"/>
      <c r="KVT23"/>
      <c r="KVU23"/>
      <c r="KVV23"/>
      <c r="KVW23"/>
      <c r="KVX23"/>
      <c r="KVY23"/>
      <c r="KVZ23"/>
      <c r="KWA23"/>
      <c r="KWB23"/>
      <c r="KWC23"/>
      <c r="KWD23"/>
      <c r="KWE23"/>
      <c r="KWF23"/>
      <c r="KWG23"/>
      <c r="KWH23"/>
      <c r="KWI23"/>
      <c r="KWJ23"/>
      <c r="KWK23"/>
      <c r="KWL23"/>
      <c r="KWM23"/>
      <c r="KWN23"/>
      <c r="KWO23"/>
      <c r="KWP23"/>
      <c r="KWQ23"/>
      <c r="KWR23"/>
      <c r="KWS23"/>
      <c r="KWT23"/>
      <c r="KWU23"/>
      <c r="KWV23"/>
      <c r="KWW23"/>
      <c r="KWX23"/>
      <c r="KWY23"/>
      <c r="KWZ23"/>
      <c r="KXA23"/>
      <c r="KXB23"/>
      <c r="KXC23"/>
      <c r="KXD23"/>
      <c r="KXE23"/>
      <c r="KXF23"/>
      <c r="KXG23"/>
      <c r="KXH23"/>
      <c r="KXI23"/>
      <c r="KXJ23"/>
      <c r="KXK23"/>
      <c r="KXL23"/>
      <c r="KXM23"/>
      <c r="KXN23"/>
      <c r="KXO23"/>
      <c r="KXP23"/>
      <c r="KXQ23"/>
      <c r="KXR23"/>
      <c r="KXS23"/>
      <c r="KXT23"/>
      <c r="KXU23"/>
      <c r="KXV23"/>
      <c r="KXW23"/>
      <c r="KXX23"/>
      <c r="KXY23"/>
      <c r="KXZ23"/>
      <c r="KYA23"/>
      <c r="KYB23"/>
      <c r="KYC23"/>
      <c r="KYD23"/>
      <c r="KYE23"/>
      <c r="KYF23"/>
      <c r="KYG23"/>
      <c r="KYH23"/>
      <c r="KYI23"/>
      <c r="KYJ23"/>
      <c r="KYK23"/>
      <c r="KYL23"/>
      <c r="KYM23"/>
      <c r="KYN23"/>
      <c r="KYO23"/>
      <c r="KYP23"/>
      <c r="KYQ23"/>
      <c r="KYR23"/>
      <c r="KYS23"/>
      <c r="KYT23"/>
      <c r="KYU23"/>
      <c r="KYV23"/>
      <c r="KYW23"/>
      <c r="KYX23"/>
      <c r="KYY23"/>
      <c r="KYZ23"/>
      <c r="KZA23"/>
      <c r="KZB23"/>
      <c r="KZC23"/>
      <c r="KZD23"/>
      <c r="KZE23"/>
      <c r="KZF23"/>
      <c r="KZG23"/>
      <c r="KZH23"/>
      <c r="KZI23"/>
      <c r="KZJ23"/>
      <c r="KZK23"/>
      <c r="KZL23"/>
      <c r="KZM23"/>
      <c r="KZN23"/>
      <c r="KZO23"/>
      <c r="KZP23"/>
      <c r="KZQ23"/>
      <c r="KZR23"/>
      <c r="KZS23"/>
      <c r="KZT23"/>
      <c r="KZU23"/>
      <c r="KZV23"/>
      <c r="KZW23"/>
      <c r="KZX23"/>
      <c r="KZY23"/>
      <c r="KZZ23"/>
      <c r="LAA23"/>
      <c r="LAB23"/>
      <c r="LAC23"/>
      <c r="LAD23"/>
      <c r="LAE23"/>
      <c r="LAF23"/>
      <c r="LAG23"/>
      <c r="LAH23"/>
      <c r="LAI23"/>
      <c r="LAJ23"/>
      <c r="LAK23"/>
      <c r="LAL23"/>
      <c r="LAM23"/>
      <c r="LAN23"/>
      <c r="LAO23"/>
      <c r="LAP23"/>
      <c r="LAQ23"/>
      <c r="LAR23"/>
      <c r="LAS23"/>
      <c r="LAT23"/>
      <c r="LAU23"/>
      <c r="LAV23"/>
      <c r="LAW23"/>
      <c r="LAX23"/>
      <c r="LAY23"/>
      <c r="LAZ23"/>
      <c r="LBA23"/>
      <c r="LBB23"/>
      <c r="LBC23"/>
      <c r="LBD23"/>
      <c r="LBE23"/>
      <c r="LBF23"/>
      <c r="LBG23"/>
      <c r="LBH23"/>
      <c r="LBI23"/>
      <c r="LBJ23"/>
      <c r="LBK23"/>
      <c r="LBL23"/>
      <c r="LBM23"/>
      <c r="LBN23"/>
      <c r="LBO23"/>
      <c r="LBP23"/>
      <c r="LBQ23"/>
      <c r="LBR23"/>
      <c r="LBS23"/>
      <c r="LBT23"/>
      <c r="LBU23"/>
      <c r="LBV23"/>
      <c r="LBW23"/>
      <c r="LBX23"/>
      <c r="LBY23"/>
      <c r="LBZ23"/>
      <c r="LCA23"/>
      <c r="LCB23"/>
      <c r="LCC23"/>
      <c r="LCD23"/>
      <c r="LCE23"/>
      <c r="LCF23"/>
      <c r="LCG23"/>
      <c r="LCH23"/>
      <c r="LCI23"/>
      <c r="LCJ23"/>
      <c r="LCK23"/>
      <c r="LCL23"/>
      <c r="LCM23"/>
      <c r="LCN23"/>
      <c r="LCO23"/>
      <c r="LCP23"/>
      <c r="LCQ23"/>
      <c r="LCR23"/>
      <c r="LCS23"/>
      <c r="LCT23"/>
      <c r="LCU23"/>
      <c r="LCV23"/>
      <c r="LCW23"/>
      <c r="LCX23"/>
      <c r="LCY23"/>
      <c r="LCZ23"/>
      <c r="LDA23"/>
      <c r="LDB23"/>
      <c r="LDC23"/>
      <c r="LDD23"/>
      <c r="LDE23"/>
      <c r="LDF23"/>
      <c r="LDG23"/>
      <c r="LDH23"/>
      <c r="LDI23"/>
      <c r="LDJ23"/>
      <c r="LDK23"/>
      <c r="LDL23"/>
      <c r="LDM23"/>
      <c r="LDN23"/>
      <c r="LDO23"/>
      <c r="LDP23"/>
      <c r="LDQ23"/>
      <c r="LDR23"/>
      <c r="LDS23"/>
      <c r="LDT23"/>
      <c r="LDU23"/>
      <c r="LDV23"/>
      <c r="LDW23"/>
      <c r="LDX23"/>
      <c r="LDY23"/>
      <c r="LDZ23"/>
      <c r="LEA23"/>
      <c r="LEB23"/>
      <c r="LEC23"/>
      <c r="LED23"/>
      <c r="LEE23"/>
      <c r="LEF23"/>
      <c r="LEG23"/>
      <c r="LEH23"/>
      <c r="LEI23"/>
      <c r="LEJ23"/>
      <c r="LEK23"/>
      <c r="LEL23"/>
      <c r="LEM23"/>
      <c r="LEN23"/>
      <c r="LEO23"/>
      <c r="LEP23"/>
      <c r="LEQ23"/>
      <c r="LER23"/>
      <c r="LES23"/>
      <c r="LET23"/>
      <c r="LEU23"/>
      <c r="LEV23"/>
      <c r="LEW23"/>
      <c r="LEX23"/>
      <c r="LEY23"/>
      <c r="LEZ23"/>
      <c r="LFA23"/>
      <c r="LFB23"/>
      <c r="LFC23"/>
      <c r="LFD23"/>
      <c r="LFE23"/>
      <c r="LFF23"/>
      <c r="LFG23"/>
      <c r="LFH23"/>
      <c r="LFI23"/>
      <c r="LFJ23"/>
      <c r="LFK23"/>
      <c r="LFL23"/>
      <c r="LFM23"/>
      <c r="LFN23"/>
      <c r="LFO23"/>
      <c r="LFP23"/>
      <c r="LFQ23"/>
      <c r="LFR23"/>
      <c r="LFS23"/>
      <c r="LFT23"/>
      <c r="LFU23"/>
      <c r="LFV23"/>
      <c r="LFW23"/>
      <c r="LFX23"/>
      <c r="LFY23"/>
      <c r="LFZ23"/>
      <c r="LGA23"/>
      <c r="LGB23"/>
      <c r="LGC23"/>
      <c r="LGD23"/>
      <c r="LGE23"/>
      <c r="LGF23"/>
      <c r="LGG23"/>
      <c r="LGH23"/>
      <c r="LGI23"/>
      <c r="LGJ23"/>
      <c r="LGK23"/>
      <c r="LGL23"/>
      <c r="LGM23"/>
      <c r="LGN23"/>
      <c r="LGO23"/>
      <c r="LGP23"/>
      <c r="LGQ23"/>
      <c r="LGR23"/>
      <c r="LGS23"/>
      <c r="LGT23"/>
      <c r="LGU23"/>
      <c r="LGV23"/>
      <c r="LGW23"/>
      <c r="LGX23"/>
      <c r="LGY23"/>
      <c r="LGZ23"/>
      <c r="LHA23"/>
      <c r="LHB23"/>
      <c r="LHC23"/>
      <c r="LHD23"/>
      <c r="LHE23"/>
      <c r="LHF23"/>
      <c r="LHG23"/>
      <c r="LHH23"/>
      <c r="LHI23"/>
      <c r="LHJ23"/>
      <c r="LHK23"/>
      <c r="LHL23"/>
      <c r="LHM23"/>
      <c r="LHN23"/>
      <c r="LHO23"/>
      <c r="LHP23"/>
      <c r="LHQ23"/>
      <c r="LHR23"/>
      <c r="LHS23"/>
      <c r="LHT23"/>
      <c r="LHU23"/>
      <c r="LHV23"/>
      <c r="LHW23"/>
      <c r="LHX23"/>
      <c r="LHY23"/>
      <c r="LHZ23"/>
      <c r="LIA23"/>
      <c r="LIB23"/>
      <c r="LIC23"/>
      <c r="LID23"/>
      <c r="LIE23"/>
      <c r="LIF23"/>
      <c r="LIG23"/>
      <c r="LIH23"/>
      <c r="LII23"/>
      <c r="LIJ23"/>
      <c r="LIK23"/>
      <c r="LIL23"/>
      <c r="LIM23"/>
      <c r="LIN23"/>
      <c r="LIO23"/>
      <c r="LIP23"/>
      <c r="LIQ23"/>
      <c r="LIR23"/>
      <c r="LIS23"/>
      <c r="LIT23"/>
      <c r="LIU23"/>
      <c r="LIV23"/>
      <c r="LIW23"/>
      <c r="LIX23"/>
      <c r="LIY23"/>
      <c r="LIZ23"/>
      <c r="LJA23"/>
      <c r="LJB23"/>
      <c r="LJC23"/>
      <c r="LJD23"/>
      <c r="LJE23"/>
      <c r="LJF23"/>
      <c r="LJG23"/>
      <c r="LJH23"/>
      <c r="LJI23"/>
      <c r="LJJ23"/>
      <c r="LJK23"/>
      <c r="LJL23"/>
      <c r="LJM23"/>
      <c r="LJN23"/>
      <c r="LJO23"/>
      <c r="LJP23"/>
      <c r="LJQ23"/>
      <c r="LJR23"/>
      <c r="LJS23"/>
      <c r="LJT23"/>
      <c r="LJU23"/>
      <c r="LJV23"/>
      <c r="LJW23"/>
      <c r="LJX23"/>
      <c r="LJY23"/>
      <c r="LJZ23"/>
      <c r="LKA23"/>
      <c r="LKB23"/>
      <c r="LKC23"/>
      <c r="LKD23"/>
      <c r="LKE23"/>
      <c r="LKF23"/>
      <c r="LKG23"/>
      <c r="LKH23"/>
      <c r="LKI23"/>
      <c r="LKJ23"/>
      <c r="LKK23"/>
      <c r="LKL23"/>
      <c r="LKM23"/>
      <c r="LKN23"/>
      <c r="LKO23"/>
      <c r="LKP23"/>
      <c r="LKQ23"/>
      <c r="LKR23"/>
      <c r="LKS23"/>
      <c r="LKT23"/>
      <c r="LKU23"/>
      <c r="LKV23"/>
      <c r="LKW23"/>
      <c r="LKX23"/>
      <c r="LKY23"/>
      <c r="LKZ23"/>
      <c r="LLA23"/>
      <c r="LLB23"/>
      <c r="LLC23"/>
      <c r="LLD23"/>
      <c r="LLE23"/>
      <c r="LLF23"/>
      <c r="LLG23"/>
      <c r="LLH23"/>
      <c r="LLI23"/>
      <c r="LLJ23"/>
      <c r="LLK23"/>
      <c r="LLL23"/>
      <c r="LLM23"/>
      <c r="LLN23"/>
      <c r="LLO23"/>
      <c r="LLP23"/>
      <c r="LLQ23"/>
      <c r="LLR23"/>
      <c r="LLS23"/>
      <c r="LLT23"/>
      <c r="LLU23"/>
      <c r="LLV23"/>
      <c r="LLW23"/>
      <c r="LLX23"/>
      <c r="LLY23"/>
      <c r="LLZ23"/>
      <c r="LMA23"/>
      <c r="LMB23"/>
      <c r="LMC23"/>
      <c r="LMD23"/>
      <c r="LME23"/>
      <c r="LMF23"/>
      <c r="LMG23"/>
      <c r="LMH23"/>
      <c r="LMI23"/>
      <c r="LMJ23"/>
      <c r="LMK23"/>
      <c r="LML23"/>
      <c r="LMM23"/>
      <c r="LMN23"/>
      <c r="LMO23"/>
      <c r="LMP23"/>
      <c r="LMQ23"/>
      <c r="LMR23"/>
      <c r="LMS23"/>
      <c r="LMT23"/>
      <c r="LMU23"/>
      <c r="LMV23"/>
      <c r="LMW23"/>
      <c r="LMX23"/>
      <c r="LMY23"/>
      <c r="LMZ23"/>
      <c r="LNA23"/>
      <c r="LNB23"/>
      <c r="LNC23"/>
      <c r="LND23"/>
      <c r="LNE23"/>
      <c r="LNF23"/>
      <c r="LNG23"/>
      <c r="LNH23"/>
      <c r="LNI23"/>
      <c r="LNJ23"/>
      <c r="LNK23"/>
      <c r="LNL23"/>
      <c r="LNM23"/>
      <c r="LNN23"/>
      <c r="LNO23"/>
      <c r="LNP23"/>
      <c r="LNQ23"/>
      <c r="LNR23"/>
      <c r="LNS23"/>
      <c r="LNT23"/>
      <c r="LNU23"/>
      <c r="LNV23"/>
      <c r="LNW23"/>
      <c r="LNX23"/>
      <c r="LNY23"/>
      <c r="LNZ23"/>
      <c r="LOA23"/>
      <c r="LOB23"/>
      <c r="LOC23"/>
      <c r="LOD23"/>
      <c r="LOE23"/>
      <c r="LOF23"/>
      <c r="LOG23"/>
      <c r="LOH23"/>
      <c r="LOI23"/>
      <c r="LOJ23"/>
      <c r="LOK23"/>
      <c r="LOL23"/>
      <c r="LOM23"/>
      <c r="LON23"/>
      <c r="LOO23"/>
      <c r="LOP23"/>
      <c r="LOQ23"/>
      <c r="LOR23"/>
      <c r="LOS23"/>
      <c r="LOT23"/>
      <c r="LOU23"/>
      <c r="LOV23"/>
      <c r="LOW23"/>
      <c r="LOX23"/>
      <c r="LOY23"/>
      <c r="LOZ23"/>
      <c r="LPA23"/>
      <c r="LPB23"/>
      <c r="LPC23"/>
      <c r="LPD23"/>
      <c r="LPE23"/>
      <c r="LPF23"/>
      <c r="LPG23"/>
      <c r="LPH23"/>
      <c r="LPI23"/>
      <c r="LPJ23"/>
      <c r="LPK23"/>
      <c r="LPL23"/>
      <c r="LPM23"/>
      <c r="LPN23"/>
      <c r="LPO23"/>
      <c r="LPP23"/>
      <c r="LPQ23"/>
      <c r="LPR23"/>
      <c r="LPS23"/>
      <c r="LPT23"/>
      <c r="LPU23"/>
      <c r="LPV23"/>
      <c r="LPW23"/>
      <c r="LPX23"/>
      <c r="LPY23"/>
      <c r="LPZ23"/>
      <c r="LQA23"/>
      <c r="LQB23"/>
      <c r="LQC23"/>
      <c r="LQD23"/>
      <c r="LQE23"/>
      <c r="LQF23"/>
      <c r="LQG23"/>
      <c r="LQH23"/>
      <c r="LQI23"/>
      <c r="LQJ23"/>
      <c r="LQK23"/>
      <c r="LQL23"/>
      <c r="LQM23"/>
      <c r="LQN23"/>
      <c r="LQO23"/>
      <c r="LQP23"/>
      <c r="LQQ23"/>
      <c r="LQR23"/>
      <c r="LQS23"/>
      <c r="LQT23"/>
      <c r="LQU23"/>
      <c r="LQV23"/>
      <c r="LQW23"/>
      <c r="LQX23"/>
      <c r="LQY23"/>
      <c r="LQZ23"/>
      <c r="LRA23"/>
      <c r="LRB23"/>
      <c r="LRC23"/>
      <c r="LRD23"/>
      <c r="LRE23"/>
      <c r="LRF23"/>
      <c r="LRG23"/>
      <c r="LRH23"/>
      <c r="LRI23"/>
      <c r="LRJ23"/>
      <c r="LRK23"/>
      <c r="LRL23"/>
      <c r="LRM23"/>
      <c r="LRN23"/>
      <c r="LRO23"/>
      <c r="LRP23"/>
      <c r="LRQ23"/>
      <c r="LRR23"/>
      <c r="LRS23"/>
      <c r="LRT23"/>
      <c r="LRU23"/>
      <c r="LRV23"/>
      <c r="LRW23"/>
      <c r="LRX23"/>
      <c r="LRY23"/>
      <c r="LRZ23"/>
      <c r="LSA23"/>
      <c r="LSB23"/>
      <c r="LSC23"/>
      <c r="LSD23"/>
      <c r="LSE23"/>
      <c r="LSF23"/>
      <c r="LSG23"/>
      <c r="LSH23"/>
      <c r="LSI23"/>
      <c r="LSJ23"/>
      <c r="LSK23"/>
      <c r="LSL23"/>
      <c r="LSM23"/>
      <c r="LSN23"/>
      <c r="LSO23"/>
      <c r="LSP23"/>
      <c r="LSQ23"/>
      <c r="LSR23"/>
      <c r="LSS23"/>
      <c r="LST23"/>
      <c r="LSU23"/>
      <c r="LSV23"/>
      <c r="LSW23"/>
      <c r="LSX23"/>
      <c r="LSY23"/>
      <c r="LSZ23"/>
      <c r="LTA23"/>
      <c r="LTB23"/>
      <c r="LTC23"/>
      <c r="LTD23"/>
      <c r="LTE23"/>
      <c r="LTF23"/>
      <c r="LTG23"/>
      <c r="LTH23"/>
      <c r="LTI23"/>
      <c r="LTJ23"/>
      <c r="LTK23"/>
      <c r="LTL23"/>
      <c r="LTM23"/>
      <c r="LTN23"/>
      <c r="LTO23"/>
      <c r="LTP23"/>
      <c r="LTQ23"/>
      <c r="LTR23"/>
      <c r="LTS23"/>
      <c r="LTT23"/>
      <c r="LTU23"/>
      <c r="LTV23"/>
      <c r="LTW23"/>
      <c r="LTX23"/>
      <c r="LTY23"/>
      <c r="LTZ23"/>
      <c r="LUA23"/>
      <c r="LUB23"/>
      <c r="LUC23"/>
      <c r="LUD23"/>
      <c r="LUE23"/>
      <c r="LUF23"/>
      <c r="LUG23"/>
      <c r="LUH23"/>
      <c r="LUI23"/>
      <c r="LUJ23"/>
      <c r="LUK23"/>
      <c r="LUL23"/>
      <c r="LUM23"/>
      <c r="LUN23"/>
      <c r="LUO23"/>
      <c r="LUP23"/>
      <c r="LUQ23"/>
      <c r="LUR23"/>
      <c r="LUS23"/>
      <c r="LUT23"/>
      <c r="LUU23"/>
      <c r="LUV23"/>
      <c r="LUW23"/>
      <c r="LUX23"/>
      <c r="LUY23"/>
      <c r="LUZ23"/>
      <c r="LVA23"/>
      <c r="LVB23"/>
      <c r="LVC23"/>
      <c r="LVD23"/>
      <c r="LVE23"/>
      <c r="LVF23"/>
      <c r="LVG23"/>
      <c r="LVH23"/>
      <c r="LVI23"/>
      <c r="LVJ23"/>
      <c r="LVK23"/>
      <c r="LVL23"/>
      <c r="LVM23"/>
      <c r="LVN23"/>
      <c r="LVO23"/>
      <c r="LVP23"/>
      <c r="LVQ23"/>
      <c r="LVR23"/>
      <c r="LVS23"/>
      <c r="LVT23"/>
      <c r="LVU23"/>
      <c r="LVV23"/>
      <c r="LVW23"/>
      <c r="LVX23"/>
      <c r="LVY23"/>
      <c r="LVZ23"/>
      <c r="LWA23"/>
      <c r="LWB23"/>
      <c r="LWC23"/>
      <c r="LWD23"/>
      <c r="LWE23"/>
      <c r="LWF23"/>
      <c r="LWG23"/>
      <c r="LWH23"/>
      <c r="LWI23"/>
      <c r="LWJ23"/>
      <c r="LWK23"/>
      <c r="LWL23"/>
      <c r="LWM23"/>
      <c r="LWN23"/>
      <c r="LWO23"/>
      <c r="LWP23"/>
      <c r="LWQ23"/>
      <c r="LWR23"/>
      <c r="LWS23"/>
      <c r="LWT23"/>
      <c r="LWU23"/>
      <c r="LWV23"/>
      <c r="LWW23"/>
      <c r="LWX23"/>
      <c r="LWY23"/>
      <c r="LWZ23"/>
      <c r="LXA23"/>
      <c r="LXB23"/>
      <c r="LXC23"/>
      <c r="LXD23"/>
      <c r="LXE23"/>
      <c r="LXF23"/>
      <c r="LXG23"/>
      <c r="LXH23"/>
      <c r="LXI23"/>
      <c r="LXJ23"/>
      <c r="LXK23"/>
      <c r="LXL23"/>
      <c r="LXM23"/>
      <c r="LXN23"/>
      <c r="LXO23"/>
      <c r="LXP23"/>
      <c r="LXQ23"/>
      <c r="LXR23"/>
      <c r="LXS23"/>
      <c r="LXT23"/>
      <c r="LXU23"/>
      <c r="LXV23"/>
      <c r="LXW23"/>
      <c r="LXX23"/>
      <c r="LXY23"/>
      <c r="LXZ23"/>
      <c r="LYA23"/>
      <c r="LYB23"/>
      <c r="LYC23"/>
      <c r="LYD23"/>
      <c r="LYE23"/>
      <c r="LYF23"/>
      <c r="LYG23"/>
      <c r="LYH23"/>
      <c r="LYI23"/>
      <c r="LYJ23"/>
      <c r="LYK23"/>
      <c r="LYL23"/>
      <c r="LYM23"/>
      <c r="LYN23"/>
      <c r="LYO23"/>
      <c r="LYP23"/>
      <c r="LYQ23"/>
      <c r="LYR23"/>
      <c r="LYS23"/>
      <c r="LYT23"/>
      <c r="LYU23"/>
      <c r="LYV23"/>
      <c r="LYW23"/>
      <c r="LYX23"/>
      <c r="LYY23"/>
      <c r="LYZ23"/>
      <c r="LZA23"/>
      <c r="LZB23"/>
      <c r="LZC23"/>
      <c r="LZD23"/>
      <c r="LZE23"/>
      <c r="LZF23"/>
      <c r="LZG23"/>
      <c r="LZH23"/>
      <c r="LZI23"/>
      <c r="LZJ23"/>
      <c r="LZK23"/>
      <c r="LZL23"/>
      <c r="LZM23"/>
      <c r="LZN23"/>
      <c r="LZO23"/>
      <c r="LZP23"/>
      <c r="LZQ23"/>
      <c r="LZR23"/>
      <c r="LZS23"/>
      <c r="LZT23"/>
      <c r="LZU23"/>
      <c r="LZV23"/>
      <c r="LZW23"/>
      <c r="LZX23"/>
      <c r="LZY23"/>
      <c r="LZZ23"/>
      <c r="MAA23"/>
      <c r="MAB23"/>
      <c r="MAC23"/>
      <c r="MAD23"/>
      <c r="MAE23"/>
      <c r="MAF23"/>
      <c r="MAG23"/>
      <c r="MAH23"/>
      <c r="MAI23"/>
      <c r="MAJ23"/>
      <c r="MAK23"/>
      <c r="MAL23"/>
      <c r="MAM23"/>
      <c r="MAN23"/>
      <c r="MAO23"/>
      <c r="MAP23"/>
      <c r="MAQ23"/>
      <c r="MAR23"/>
      <c r="MAS23"/>
      <c r="MAT23"/>
      <c r="MAU23"/>
      <c r="MAV23"/>
      <c r="MAW23"/>
      <c r="MAX23"/>
      <c r="MAY23"/>
      <c r="MAZ23"/>
      <c r="MBA23"/>
      <c r="MBB23"/>
      <c r="MBC23"/>
      <c r="MBD23"/>
      <c r="MBE23"/>
      <c r="MBF23"/>
      <c r="MBG23"/>
      <c r="MBH23"/>
      <c r="MBI23"/>
      <c r="MBJ23"/>
      <c r="MBK23"/>
      <c r="MBL23"/>
      <c r="MBM23"/>
      <c r="MBN23"/>
      <c r="MBO23"/>
      <c r="MBP23"/>
      <c r="MBQ23"/>
      <c r="MBR23"/>
      <c r="MBS23"/>
      <c r="MBT23"/>
      <c r="MBU23"/>
      <c r="MBV23"/>
      <c r="MBW23"/>
      <c r="MBX23"/>
      <c r="MBY23"/>
      <c r="MBZ23"/>
      <c r="MCA23"/>
      <c r="MCB23"/>
      <c r="MCC23"/>
      <c r="MCD23"/>
      <c r="MCE23"/>
      <c r="MCF23"/>
      <c r="MCG23"/>
      <c r="MCH23"/>
      <c r="MCI23"/>
      <c r="MCJ23"/>
      <c r="MCK23"/>
      <c r="MCL23"/>
      <c r="MCM23"/>
      <c r="MCN23"/>
      <c r="MCO23"/>
      <c r="MCP23"/>
      <c r="MCQ23"/>
      <c r="MCR23"/>
      <c r="MCS23"/>
      <c r="MCT23"/>
      <c r="MCU23"/>
      <c r="MCV23"/>
      <c r="MCW23"/>
      <c r="MCX23"/>
      <c r="MCY23"/>
      <c r="MCZ23"/>
      <c r="MDA23"/>
      <c r="MDB23"/>
      <c r="MDC23"/>
      <c r="MDD23"/>
      <c r="MDE23"/>
      <c r="MDF23"/>
      <c r="MDG23"/>
      <c r="MDH23"/>
      <c r="MDI23"/>
      <c r="MDJ23"/>
      <c r="MDK23"/>
      <c r="MDL23"/>
      <c r="MDM23"/>
      <c r="MDN23"/>
      <c r="MDO23"/>
      <c r="MDP23"/>
      <c r="MDQ23"/>
      <c r="MDR23"/>
      <c r="MDS23"/>
      <c r="MDT23"/>
      <c r="MDU23"/>
      <c r="MDV23"/>
      <c r="MDW23"/>
      <c r="MDX23"/>
      <c r="MDY23"/>
      <c r="MDZ23"/>
      <c r="MEA23"/>
      <c r="MEB23"/>
      <c r="MEC23"/>
      <c r="MED23"/>
      <c r="MEE23"/>
      <c r="MEF23"/>
      <c r="MEG23"/>
      <c r="MEH23"/>
      <c r="MEI23"/>
      <c r="MEJ23"/>
      <c r="MEK23"/>
      <c r="MEL23"/>
      <c r="MEM23"/>
      <c r="MEN23"/>
      <c r="MEO23"/>
      <c r="MEP23"/>
      <c r="MEQ23"/>
      <c r="MER23"/>
      <c r="MES23"/>
      <c r="MET23"/>
      <c r="MEU23"/>
      <c r="MEV23"/>
      <c r="MEW23"/>
      <c r="MEX23"/>
      <c r="MEY23"/>
      <c r="MEZ23"/>
      <c r="MFA23"/>
      <c r="MFB23"/>
      <c r="MFC23"/>
      <c r="MFD23"/>
      <c r="MFE23"/>
      <c r="MFF23"/>
      <c r="MFG23"/>
      <c r="MFH23"/>
      <c r="MFI23"/>
      <c r="MFJ23"/>
      <c r="MFK23"/>
      <c r="MFL23"/>
      <c r="MFM23"/>
      <c r="MFN23"/>
      <c r="MFO23"/>
      <c r="MFP23"/>
      <c r="MFQ23"/>
      <c r="MFR23"/>
      <c r="MFS23"/>
      <c r="MFT23"/>
      <c r="MFU23"/>
      <c r="MFV23"/>
      <c r="MFW23"/>
      <c r="MFX23"/>
      <c r="MFY23"/>
      <c r="MFZ23"/>
      <c r="MGA23"/>
      <c r="MGB23"/>
      <c r="MGC23"/>
      <c r="MGD23"/>
      <c r="MGE23"/>
      <c r="MGF23"/>
      <c r="MGG23"/>
      <c r="MGH23"/>
      <c r="MGI23"/>
      <c r="MGJ23"/>
      <c r="MGK23"/>
      <c r="MGL23"/>
      <c r="MGM23"/>
      <c r="MGN23"/>
      <c r="MGO23"/>
      <c r="MGP23"/>
      <c r="MGQ23"/>
      <c r="MGR23"/>
      <c r="MGS23"/>
      <c r="MGT23"/>
      <c r="MGU23"/>
      <c r="MGV23"/>
      <c r="MGW23"/>
      <c r="MGX23"/>
      <c r="MGY23"/>
      <c r="MGZ23"/>
      <c r="MHA23"/>
      <c r="MHB23"/>
      <c r="MHC23"/>
      <c r="MHD23"/>
      <c r="MHE23"/>
      <c r="MHF23"/>
      <c r="MHG23"/>
      <c r="MHH23"/>
      <c r="MHI23"/>
      <c r="MHJ23"/>
      <c r="MHK23"/>
      <c r="MHL23"/>
      <c r="MHM23"/>
      <c r="MHN23"/>
      <c r="MHO23"/>
      <c r="MHP23"/>
      <c r="MHQ23"/>
      <c r="MHR23"/>
      <c r="MHS23"/>
      <c r="MHT23"/>
      <c r="MHU23"/>
      <c r="MHV23"/>
      <c r="MHW23"/>
      <c r="MHX23"/>
      <c r="MHY23"/>
      <c r="MHZ23"/>
      <c r="MIA23"/>
      <c r="MIB23"/>
      <c r="MIC23"/>
      <c r="MID23"/>
      <c r="MIE23"/>
      <c r="MIF23"/>
      <c r="MIG23"/>
      <c r="MIH23"/>
      <c r="MII23"/>
      <c r="MIJ23"/>
      <c r="MIK23"/>
      <c r="MIL23"/>
      <c r="MIM23"/>
      <c r="MIN23"/>
      <c r="MIO23"/>
      <c r="MIP23"/>
      <c r="MIQ23"/>
      <c r="MIR23"/>
      <c r="MIS23"/>
      <c r="MIT23"/>
      <c r="MIU23"/>
      <c r="MIV23"/>
      <c r="MIW23"/>
      <c r="MIX23"/>
      <c r="MIY23"/>
      <c r="MIZ23"/>
      <c r="MJA23"/>
      <c r="MJB23"/>
      <c r="MJC23"/>
      <c r="MJD23"/>
      <c r="MJE23"/>
      <c r="MJF23"/>
      <c r="MJG23"/>
      <c r="MJH23"/>
      <c r="MJI23"/>
      <c r="MJJ23"/>
      <c r="MJK23"/>
      <c r="MJL23"/>
      <c r="MJM23"/>
      <c r="MJN23"/>
      <c r="MJO23"/>
      <c r="MJP23"/>
      <c r="MJQ23"/>
      <c r="MJR23"/>
      <c r="MJS23"/>
      <c r="MJT23"/>
      <c r="MJU23"/>
      <c r="MJV23"/>
      <c r="MJW23"/>
      <c r="MJX23"/>
      <c r="MJY23"/>
      <c r="MJZ23"/>
      <c r="MKA23"/>
      <c r="MKB23"/>
      <c r="MKC23"/>
      <c r="MKD23"/>
      <c r="MKE23"/>
      <c r="MKF23"/>
      <c r="MKG23"/>
      <c r="MKH23"/>
      <c r="MKI23"/>
      <c r="MKJ23"/>
      <c r="MKK23"/>
      <c r="MKL23"/>
      <c r="MKM23"/>
      <c r="MKN23"/>
      <c r="MKO23"/>
      <c r="MKP23"/>
      <c r="MKQ23"/>
      <c r="MKR23"/>
      <c r="MKS23"/>
      <c r="MKT23"/>
      <c r="MKU23"/>
      <c r="MKV23"/>
      <c r="MKW23"/>
      <c r="MKX23"/>
      <c r="MKY23"/>
      <c r="MKZ23"/>
      <c r="MLA23"/>
      <c r="MLB23"/>
      <c r="MLC23"/>
      <c r="MLD23"/>
      <c r="MLE23"/>
      <c r="MLF23"/>
      <c r="MLG23"/>
      <c r="MLH23"/>
      <c r="MLI23"/>
      <c r="MLJ23"/>
      <c r="MLK23"/>
      <c r="MLL23"/>
      <c r="MLM23"/>
      <c r="MLN23"/>
      <c r="MLO23"/>
      <c r="MLP23"/>
      <c r="MLQ23"/>
      <c r="MLR23"/>
      <c r="MLS23"/>
      <c r="MLT23"/>
      <c r="MLU23"/>
      <c r="MLV23"/>
      <c r="MLW23"/>
      <c r="MLX23"/>
      <c r="MLY23"/>
      <c r="MLZ23"/>
      <c r="MMA23"/>
      <c r="MMB23"/>
      <c r="MMC23"/>
      <c r="MMD23"/>
      <c r="MME23"/>
      <c r="MMF23"/>
      <c r="MMG23"/>
      <c r="MMH23"/>
      <c r="MMI23"/>
      <c r="MMJ23"/>
      <c r="MMK23"/>
      <c r="MML23"/>
      <c r="MMM23"/>
      <c r="MMN23"/>
      <c r="MMO23"/>
      <c r="MMP23"/>
      <c r="MMQ23"/>
      <c r="MMR23"/>
      <c r="MMS23"/>
      <c r="MMT23"/>
      <c r="MMU23"/>
      <c r="MMV23"/>
      <c r="MMW23"/>
      <c r="MMX23"/>
      <c r="MMY23"/>
      <c r="MMZ23"/>
      <c r="MNA23"/>
      <c r="MNB23"/>
      <c r="MNC23"/>
      <c r="MND23"/>
      <c r="MNE23"/>
      <c r="MNF23"/>
      <c r="MNG23"/>
      <c r="MNH23"/>
      <c r="MNI23"/>
      <c r="MNJ23"/>
      <c r="MNK23"/>
      <c r="MNL23"/>
      <c r="MNM23"/>
      <c r="MNN23"/>
      <c r="MNO23"/>
      <c r="MNP23"/>
      <c r="MNQ23"/>
      <c r="MNR23"/>
      <c r="MNS23"/>
      <c r="MNT23"/>
      <c r="MNU23"/>
      <c r="MNV23"/>
      <c r="MNW23"/>
      <c r="MNX23"/>
      <c r="MNY23"/>
      <c r="MNZ23"/>
      <c r="MOA23"/>
      <c r="MOB23"/>
      <c r="MOC23"/>
      <c r="MOD23"/>
      <c r="MOE23"/>
      <c r="MOF23"/>
      <c r="MOG23"/>
      <c r="MOH23"/>
      <c r="MOI23"/>
      <c r="MOJ23"/>
      <c r="MOK23"/>
      <c r="MOL23"/>
      <c r="MOM23"/>
      <c r="MON23"/>
      <c r="MOO23"/>
      <c r="MOP23"/>
      <c r="MOQ23"/>
      <c r="MOR23"/>
      <c r="MOS23"/>
      <c r="MOT23"/>
      <c r="MOU23"/>
      <c r="MOV23"/>
      <c r="MOW23"/>
      <c r="MOX23"/>
      <c r="MOY23"/>
      <c r="MOZ23"/>
      <c r="MPA23"/>
      <c r="MPB23"/>
      <c r="MPC23"/>
      <c r="MPD23"/>
      <c r="MPE23"/>
      <c r="MPF23"/>
      <c r="MPG23"/>
      <c r="MPH23"/>
      <c r="MPI23"/>
      <c r="MPJ23"/>
      <c r="MPK23"/>
      <c r="MPL23"/>
      <c r="MPM23"/>
      <c r="MPN23"/>
      <c r="MPO23"/>
      <c r="MPP23"/>
      <c r="MPQ23"/>
      <c r="MPR23"/>
      <c r="MPS23"/>
      <c r="MPT23"/>
      <c r="MPU23"/>
      <c r="MPV23"/>
      <c r="MPW23"/>
      <c r="MPX23"/>
      <c r="MPY23"/>
      <c r="MPZ23"/>
      <c r="MQA23"/>
      <c r="MQB23"/>
      <c r="MQC23"/>
      <c r="MQD23"/>
      <c r="MQE23"/>
      <c r="MQF23"/>
      <c r="MQG23"/>
      <c r="MQH23"/>
      <c r="MQI23"/>
      <c r="MQJ23"/>
      <c r="MQK23"/>
      <c r="MQL23"/>
      <c r="MQM23"/>
      <c r="MQN23"/>
      <c r="MQO23"/>
      <c r="MQP23"/>
      <c r="MQQ23"/>
      <c r="MQR23"/>
      <c r="MQS23"/>
      <c r="MQT23"/>
      <c r="MQU23"/>
      <c r="MQV23"/>
      <c r="MQW23"/>
      <c r="MQX23"/>
      <c r="MQY23"/>
      <c r="MQZ23"/>
      <c r="MRA23"/>
      <c r="MRB23"/>
      <c r="MRC23"/>
      <c r="MRD23"/>
      <c r="MRE23"/>
      <c r="MRF23"/>
      <c r="MRG23"/>
      <c r="MRH23"/>
      <c r="MRI23"/>
      <c r="MRJ23"/>
      <c r="MRK23"/>
      <c r="MRL23"/>
      <c r="MRM23"/>
      <c r="MRN23"/>
      <c r="MRO23"/>
      <c r="MRP23"/>
      <c r="MRQ23"/>
      <c r="MRR23"/>
      <c r="MRS23"/>
      <c r="MRT23"/>
      <c r="MRU23"/>
      <c r="MRV23"/>
      <c r="MRW23"/>
      <c r="MRX23"/>
      <c r="MRY23"/>
      <c r="MRZ23"/>
      <c r="MSA23"/>
      <c r="MSB23"/>
      <c r="MSC23"/>
      <c r="MSD23"/>
      <c r="MSE23"/>
      <c r="MSF23"/>
      <c r="MSG23"/>
      <c r="MSH23"/>
      <c r="MSI23"/>
      <c r="MSJ23"/>
      <c r="MSK23"/>
      <c r="MSL23"/>
      <c r="MSM23"/>
      <c r="MSN23"/>
      <c r="MSO23"/>
      <c r="MSP23"/>
      <c r="MSQ23"/>
      <c r="MSR23"/>
      <c r="MSS23"/>
      <c r="MST23"/>
      <c r="MSU23"/>
      <c r="MSV23"/>
      <c r="MSW23"/>
      <c r="MSX23"/>
      <c r="MSY23"/>
      <c r="MSZ23"/>
      <c r="MTA23"/>
      <c r="MTB23"/>
      <c r="MTC23"/>
      <c r="MTD23"/>
      <c r="MTE23"/>
      <c r="MTF23"/>
      <c r="MTG23"/>
      <c r="MTH23"/>
      <c r="MTI23"/>
      <c r="MTJ23"/>
      <c r="MTK23"/>
      <c r="MTL23"/>
      <c r="MTM23"/>
      <c r="MTN23"/>
      <c r="MTO23"/>
      <c r="MTP23"/>
      <c r="MTQ23"/>
      <c r="MTR23"/>
      <c r="MTS23"/>
      <c r="MTT23"/>
      <c r="MTU23"/>
      <c r="MTV23"/>
      <c r="MTW23"/>
      <c r="MTX23"/>
      <c r="MTY23"/>
      <c r="MTZ23"/>
      <c r="MUA23"/>
      <c r="MUB23"/>
      <c r="MUC23"/>
      <c r="MUD23"/>
      <c r="MUE23"/>
      <c r="MUF23"/>
      <c r="MUG23"/>
      <c r="MUH23"/>
      <c r="MUI23"/>
      <c r="MUJ23"/>
      <c r="MUK23"/>
      <c r="MUL23"/>
      <c r="MUM23"/>
      <c r="MUN23"/>
      <c r="MUO23"/>
      <c r="MUP23"/>
      <c r="MUQ23"/>
      <c r="MUR23"/>
      <c r="MUS23"/>
      <c r="MUT23"/>
      <c r="MUU23"/>
      <c r="MUV23"/>
      <c r="MUW23"/>
      <c r="MUX23"/>
      <c r="MUY23"/>
      <c r="MUZ23"/>
      <c r="MVA23"/>
      <c r="MVB23"/>
      <c r="MVC23"/>
      <c r="MVD23"/>
      <c r="MVE23"/>
      <c r="MVF23"/>
      <c r="MVG23"/>
      <c r="MVH23"/>
      <c r="MVI23"/>
      <c r="MVJ23"/>
      <c r="MVK23"/>
      <c r="MVL23"/>
      <c r="MVM23"/>
      <c r="MVN23"/>
      <c r="MVO23"/>
      <c r="MVP23"/>
      <c r="MVQ23"/>
      <c r="MVR23"/>
      <c r="MVS23"/>
      <c r="MVT23"/>
      <c r="MVU23"/>
      <c r="MVV23"/>
      <c r="MVW23"/>
      <c r="MVX23"/>
      <c r="MVY23"/>
      <c r="MVZ23"/>
      <c r="MWA23"/>
      <c r="MWB23"/>
      <c r="MWC23"/>
      <c r="MWD23"/>
      <c r="MWE23"/>
      <c r="MWF23"/>
      <c r="MWG23"/>
      <c r="MWH23"/>
      <c r="MWI23"/>
      <c r="MWJ23"/>
      <c r="MWK23"/>
      <c r="MWL23"/>
      <c r="MWM23"/>
      <c r="MWN23"/>
      <c r="MWO23"/>
      <c r="MWP23"/>
      <c r="MWQ23"/>
      <c r="MWR23"/>
      <c r="MWS23"/>
      <c r="MWT23"/>
      <c r="MWU23"/>
      <c r="MWV23"/>
      <c r="MWW23"/>
      <c r="MWX23"/>
      <c r="MWY23"/>
      <c r="MWZ23"/>
      <c r="MXA23"/>
      <c r="MXB23"/>
      <c r="MXC23"/>
      <c r="MXD23"/>
      <c r="MXE23"/>
      <c r="MXF23"/>
      <c r="MXG23"/>
      <c r="MXH23"/>
      <c r="MXI23"/>
      <c r="MXJ23"/>
      <c r="MXK23"/>
      <c r="MXL23"/>
      <c r="MXM23"/>
      <c r="MXN23"/>
      <c r="MXO23"/>
      <c r="MXP23"/>
      <c r="MXQ23"/>
      <c r="MXR23"/>
      <c r="MXS23"/>
      <c r="MXT23"/>
      <c r="MXU23"/>
      <c r="MXV23"/>
      <c r="MXW23"/>
      <c r="MXX23"/>
      <c r="MXY23"/>
      <c r="MXZ23"/>
      <c r="MYA23"/>
      <c r="MYB23"/>
      <c r="MYC23"/>
      <c r="MYD23"/>
      <c r="MYE23"/>
      <c r="MYF23"/>
      <c r="MYG23"/>
      <c r="MYH23"/>
      <c r="MYI23"/>
      <c r="MYJ23"/>
      <c r="MYK23"/>
      <c r="MYL23"/>
      <c r="MYM23"/>
      <c r="MYN23"/>
      <c r="MYO23"/>
      <c r="MYP23"/>
      <c r="MYQ23"/>
      <c r="MYR23"/>
      <c r="MYS23"/>
      <c r="MYT23"/>
      <c r="MYU23"/>
      <c r="MYV23"/>
      <c r="MYW23"/>
      <c r="MYX23"/>
      <c r="MYY23"/>
      <c r="MYZ23"/>
      <c r="MZA23"/>
      <c r="MZB23"/>
      <c r="MZC23"/>
      <c r="MZD23"/>
      <c r="MZE23"/>
      <c r="MZF23"/>
      <c r="MZG23"/>
      <c r="MZH23"/>
      <c r="MZI23"/>
      <c r="MZJ23"/>
      <c r="MZK23"/>
      <c r="MZL23"/>
      <c r="MZM23"/>
      <c r="MZN23"/>
      <c r="MZO23"/>
      <c r="MZP23"/>
      <c r="MZQ23"/>
      <c r="MZR23"/>
      <c r="MZS23"/>
      <c r="MZT23"/>
      <c r="MZU23"/>
      <c r="MZV23"/>
      <c r="MZW23"/>
      <c r="MZX23"/>
      <c r="MZY23"/>
      <c r="MZZ23"/>
      <c r="NAA23"/>
      <c r="NAB23"/>
      <c r="NAC23"/>
      <c r="NAD23"/>
      <c r="NAE23"/>
      <c r="NAF23"/>
      <c r="NAG23"/>
      <c r="NAH23"/>
      <c r="NAI23"/>
      <c r="NAJ23"/>
      <c r="NAK23"/>
      <c r="NAL23"/>
      <c r="NAM23"/>
      <c r="NAN23"/>
      <c r="NAO23"/>
      <c r="NAP23"/>
      <c r="NAQ23"/>
      <c r="NAR23"/>
      <c r="NAS23"/>
      <c r="NAT23"/>
      <c r="NAU23"/>
      <c r="NAV23"/>
      <c r="NAW23"/>
      <c r="NAX23"/>
      <c r="NAY23"/>
      <c r="NAZ23"/>
      <c r="NBA23"/>
      <c r="NBB23"/>
      <c r="NBC23"/>
      <c r="NBD23"/>
      <c r="NBE23"/>
      <c r="NBF23"/>
      <c r="NBG23"/>
      <c r="NBH23"/>
      <c r="NBI23"/>
      <c r="NBJ23"/>
      <c r="NBK23"/>
      <c r="NBL23"/>
      <c r="NBM23"/>
      <c r="NBN23"/>
      <c r="NBO23"/>
      <c r="NBP23"/>
      <c r="NBQ23"/>
      <c r="NBR23"/>
      <c r="NBS23"/>
      <c r="NBT23"/>
      <c r="NBU23"/>
      <c r="NBV23"/>
      <c r="NBW23"/>
      <c r="NBX23"/>
      <c r="NBY23"/>
      <c r="NBZ23"/>
      <c r="NCA23"/>
      <c r="NCB23"/>
      <c r="NCC23"/>
      <c r="NCD23"/>
      <c r="NCE23"/>
      <c r="NCF23"/>
      <c r="NCG23"/>
      <c r="NCH23"/>
      <c r="NCI23"/>
      <c r="NCJ23"/>
      <c r="NCK23"/>
      <c r="NCL23"/>
      <c r="NCM23"/>
      <c r="NCN23"/>
      <c r="NCO23"/>
      <c r="NCP23"/>
      <c r="NCQ23"/>
      <c r="NCR23"/>
      <c r="NCS23"/>
      <c r="NCT23"/>
      <c r="NCU23"/>
      <c r="NCV23"/>
      <c r="NCW23"/>
      <c r="NCX23"/>
      <c r="NCY23"/>
      <c r="NCZ23"/>
      <c r="NDA23"/>
      <c r="NDB23"/>
      <c r="NDC23"/>
      <c r="NDD23"/>
      <c r="NDE23"/>
      <c r="NDF23"/>
      <c r="NDG23"/>
      <c r="NDH23"/>
      <c r="NDI23"/>
      <c r="NDJ23"/>
      <c r="NDK23"/>
      <c r="NDL23"/>
      <c r="NDM23"/>
      <c r="NDN23"/>
      <c r="NDO23"/>
      <c r="NDP23"/>
      <c r="NDQ23"/>
      <c r="NDR23"/>
      <c r="NDS23"/>
      <c r="NDT23"/>
      <c r="NDU23"/>
      <c r="NDV23"/>
      <c r="NDW23"/>
      <c r="NDX23"/>
      <c r="NDY23"/>
      <c r="NDZ23"/>
      <c r="NEA23"/>
      <c r="NEB23"/>
      <c r="NEC23"/>
      <c r="NED23"/>
      <c r="NEE23"/>
      <c r="NEF23"/>
      <c r="NEG23"/>
      <c r="NEH23"/>
      <c r="NEI23"/>
      <c r="NEJ23"/>
      <c r="NEK23"/>
      <c r="NEL23"/>
      <c r="NEM23"/>
      <c r="NEN23"/>
      <c r="NEO23"/>
      <c r="NEP23"/>
      <c r="NEQ23"/>
      <c r="NER23"/>
      <c r="NES23"/>
      <c r="NET23"/>
      <c r="NEU23"/>
      <c r="NEV23"/>
      <c r="NEW23"/>
      <c r="NEX23"/>
      <c r="NEY23"/>
      <c r="NEZ23"/>
      <c r="NFA23"/>
      <c r="NFB23"/>
      <c r="NFC23"/>
      <c r="NFD23"/>
      <c r="NFE23"/>
      <c r="NFF23"/>
      <c r="NFG23"/>
      <c r="NFH23"/>
      <c r="NFI23"/>
      <c r="NFJ23"/>
      <c r="NFK23"/>
      <c r="NFL23"/>
      <c r="NFM23"/>
      <c r="NFN23"/>
      <c r="NFO23"/>
      <c r="NFP23"/>
      <c r="NFQ23"/>
      <c r="NFR23"/>
      <c r="NFS23"/>
      <c r="NFT23"/>
      <c r="NFU23"/>
      <c r="NFV23"/>
      <c r="NFW23"/>
      <c r="NFX23"/>
      <c r="NFY23"/>
      <c r="NFZ23"/>
      <c r="NGA23"/>
      <c r="NGB23"/>
      <c r="NGC23"/>
      <c r="NGD23"/>
      <c r="NGE23"/>
      <c r="NGF23"/>
      <c r="NGG23"/>
      <c r="NGH23"/>
      <c r="NGI23"/>
      <c r="NGJ23"/>
      <c r="NGK23"/>
      <c r="NGL23"/>
      <c r="NGM23"/>
      <c r="NGN23"/>
      <c r="NGO23"/>
      <c r="NGP23"/>
      <c r="NGQ23"/>
      <c r="NGR23"/>
      <c r="NGS23"/>
      <c r="NGT23"/>
      <c r="NGU23"/>
      <c r="NGV23"/>
      <c r="NGW23"/>
      <c r="NGX23"/>
      <c r="NGY23"/>
      <c r="NGZ23"/>
      <c r="NHA23"/>
      <c r="NHB23"/>
      <c r="NHC23"/>
      <c r="NHD23"/>
      <c r="NHE23"/>
      <c r="NHF23"/>
      <c r="NHG23"/>
      <c r="NHH23"/>
      <c r="NHI23"/>
      <c r="NHJ23"/>
      <c r="NHK23"/>
      <c r="NHL23"/>
      <c r="NHM23"/>
      <c r="NHN23"/>
      <c r="NHO23"/>
      <c r="NHP23"/>
      <c r="NHQ23"/>
      <c r="NHR23"/>
      <c r="NHS23"/>
      <c r="NHT23"/>
      <c r="NHU23"/>
      <c r="NHV23"/>
      <c r="NHW23"/>
      <c r="NHX23"/>
      <c r="NHY23"/>
      <c r="NHZ23"/>
      <c r="NIA23"/>
      <c r="NIB23"/>
      <c r="NIC23"/>
      <c r="NID23"/>
      <c r="NIE23"/>
      <c r="NIF23"/>
      <c r="NIG23"/>
      <c r="NIH23"/>
      <c r="NII23"/>
      <c r="NIJ23"/>
      <c r="NIK23"/>
      <c r="NIL23"/>
      <c r="NIM23"/>
      <c r="NIN23"/>
      <c r="NIO23"/>
      <c r="NIP23"/>
      <c r="NIQ23"/>
      <c r="NIR23"/>
      <c r="NIS23"/>
      <c r="NIT23"/>
      <c r="NIU23"/>
      <c r="NIV23"/>
      <c r="NIW23"/>
      <c r="NIX23"/>
      <c r="NIY23"/>
      <c r="NIZ23"/>
      <c r="NJA23"/>
      <c r="NJB23"/>
      <c r="NJC23"/>
      <c r="NJD23"/>
      <c r="NJE23"/>
      <c r="NJF23"/>
      <c r="NJG23"/>
      <c r="NJH23"/>
      <c r="NJI23"/>
      <c r="NJJ23"/>
      <c r="NJK23"/>
      <c r="NJL23"/>
      <c r="NJM23"/>
      <c r="NJN23"/>
      <c r="NJO23"/>
      <c r="NJP23"/>
      <c r="NJQ23"/>
      <c r="NJR23"/>
      <c r="NJS23"/>
      <c r="NJT23"/>
      <c r="NJU23"/>
      <c r="NJV23"/>
      <c r="NJW23"/>
      <c r="NJX23"/>
      <c r="NJY23"/>
      <c r="NJZ23"/>
      <c r="NKA23"/>
      <c r="NKB23"/>
      <c r="NKC23"/>
      <c r="NKD23"/>
      <c r="NKE23"/>
      <c r="NKF23"/>
      <c r="NKG23"/>
      <c r="NKH23"/>
      <c r="NKI23"/>
      <c r="NKJ23"/>
      <c r="NKK23"/>
      <c r="NKL23"/>
      <c r="NKM23"/>
      <c r="NKN23"/>
      <c r="NKO23"/>
      <c r="NKP23"/>
      <c r="NKQ23"/>
      <c r="NKR23"/>
      <c r="NKS23"/>
      <c r="NKT23"/>
      <c r="NKU23"/>
      <c r="NKV23"/>
      <c r="NKW23"/>
      <c r="NKX23"/>
      <c r="NKY23"/>
      <c r="NKZ23"/>
      <c r="NLA23"/>
      <c r="NLB23"/>
      <c r="NLC23"/>
      <c r="NLD23"/>
      <c r="NLE23"/>
      <c r="NLF23"/>
      <c r="NLG23"/>
      <c r="NLH23"/>
      <c r="NLI23"/>
      <c r="NLJ23"/>
      <c r="NLK23"/>
      <c r="NLL23"/>
      <c r="NLM23"/>
      <c r="NLN23"/>
      <c r="NLO23"/>
      <c r="NLP23"/>
      <c r="NLQ23"/>
      <c r="NLR23"/>
      <c r="NLS23"/>
      <c r="NLT23"/>
      <c r="NLU23"/>
      <c r="NLV23"/>
      <c r="NLW23"/>
      <c r="NLX23"/>
      <c r="NLY23"/>
      <c r="NLZ23"/>
      <c r="NMA23"/>
      <c r="NMB23"/>
      <c r="NMC23"/>
      <c r="NMD23"/>
      <c r="NME23"/>
      <c r="NMF23"/>
      <c r="NMG23"/>
      <c r="NMH23"/>
      <c r="NMI23"/>
      <c r="NMJ23"/>
      <c r="NMK23"/>
      <c r="NML23"/>
      <c r="NMM23"/>
      <c r="NMN23"/>
      <c r="NMO23"/>
      <c r="NMP23"/>
      <c r="NMQ23"/>
      <c r="NMR23"/>
      <c r="NMS23"/>
      <c r="NMT23"/>
      <c r="NMU23"/>
      <c r="NMV23"/>
      <c r="NMW23"/>
      <c r="NMX23"/>
      <c r="NMY23"/>
      <c r="NMZ23"/>
      <c r="NNA23"/>
      <c r="NNB23"/>
      <c r="NNC23"/>
      <c r="NND23"/>
      <c r="NNE23"/>
      <c r="NNF23"/>
      <c r="NNG23"/>
      <c r="NNH23"/>
      <c r="NNI23"/>
      <c r="NNJ23"/>
      <c r="NNK23"/>
      <c r="NNL23"/>
      <c r="NNM23"/>
      <c r="NNN23"/>
      <c r="NNO23"/>
      <c r="NNP23"/>
      <c r="NNQ23"/>
      <c r="NNR23"/>
      <c r="NNS23"/>
      <c r="NNT23"/>
      <c r="NNU23"/>
      <c r="NNV23"/>
      <c r="NNW23"/>
      <c r="NNX23"/>
      <c r="NNY23"/>
      <c r="NNZ23"/>
      <c r="NOA23"/>
      <c r="NOB23"/>
      <c r="NOC23"/>
      <c r="NOD23"/>
      <c r="NOE23"/>
      <c r="NOF23"/>
      <c r="NOG23"/>
      <c r="NOH23"/>
      <c r="NOI23"/>
      <c r="NOJ23"/>
      <c r="NOK23"/>
      <c r="NOL23"/>
      <c r="NOM23"/>
      <c r="NON23"/>
      <c r="NOO23"/>
      <c r="NOP23"/>
      <c r="NOQ23"/>
      <c r="NOR23"/>
      <c r="NOS23"/>
      <c r="NOT23"/>
      <c r="NOU23"/>
      <c r="NOV23"/>
      <c r="NOW23"/>
      <c r="NOX23"/>
      <c r="NOY23"/>
      <c r="NOZ23"/>
      <c r="NPA23"/>
      <c r="NPB23"/>
      <c r="NPC23"/>
      <c r="NPD23"/>
      <c r="NPE23"/>
      <c r="NPF23"/>
      <c r="NPG23"/>
      <c r="NPH23"/>
      <c r="NPI23"/>
      <c r="NPJ23"/>
      <c r="NPK23"/>
      <c r="NPL23"/>
      <c r="NPM23"/>
      <c r="NPN23"/>
      <c r="NPO23"/>
      <c r="NPP23"/>
      <c r="NPQ23"/>
      <c r="NPR23"/>
      <c r="NPS23"/>
      <c r="NPT23"/>
      <c r="NPU23"/>
      <c r="NPV23"/>
      <c r="NPW23"/>
      <c r="NPX23"/>
      <c r="NPY23"/>
      <c r="NPZ23"/>
      <c r="NQA23"/>
      <c r="NQB23"/>
      <c r="NQC23"/>
      <c r="NQD23"/>
      <c r="NQE23"/>
      <c r="NQF23"/>
      <c r="NQG23"/>
      <c r="NQH23"/>
      <c r="NQI23"/>
      <c r="NQJ23"/>
      <c r="NQK23"/>
      <c r="NQL23"/>
      <c r="NQM23"/>
      <c r="NQN23"/>
      <c r="NQO23"/>
      <c r="NQP23"/>
      <c r="NQQ23"/>
      <c r="NQR23"/>
      <c r="NQS23"/>
      <c r="NQT23"/>
      <c r="NQU23"/>
      <c r="NQV23"/>
      <c r="NQW23"/>
      <c r="NQX23"/>
      <c r="NQY23"/>
      <c r="NQZ23"/>
      <c r="NRA23"/>
      <c r="NRB23"/>
      <c r="NRC23"/>
      <c r="NRD23"/>
      <c r="NRE23"/>
      <c r="NRF23"/>
      <c r="NRG23"/>
      <c r="NRH23"/>
      <c r="NRI23"/>
      <c r="NRJ23"/>
      <c r="NRK23"/>
      <c r="NRL23"/>
      <c r="NRM23"/>
      <c r="NRN23"/>
      <c r="NRO23"/>
      <c r="NRP23"/>
      <c r="NRQ23"/>
      <c r="NRR23"/>
      <c r="NRS23"/>
      <c r="NRT23"/>
      <c r="NRU23"/>
      <c r="NRV23"/>
      <c r="NRW23"/>
      <c r="NRX23"/>
      <c r="NRY23"/>
      <c r="NRZ23"/>
      <c r="NSA23"/>
      <c r="NSB23"/>
      <c r="NSC23"/>
      <c r="NSD23"/>
      <c r="NSE23"/>
      <c r="NSF23"/>
      <c r="NSG23"/>
      <c r="NSH23"/>
      <c r="NSI23"/>
      <c r="NSJ23"/>
      <c r="NSK23"/>
      <c r="NSL23"/>
      <c r="NSM23"/>
      <c r="NSN23"/>
      <c r="NSO23"/>
      <c r="NSP23"/>
      <c r="NSQ23"/>
      <c r="NSR23"/>
      <c r="NSS23"/>
      <c r="NST23"/>
      <c r="NSU23"/>
      <c r="NSV23"/>
      <c r="NSW23"/>
      <c r="NSX23"/>
      <c r="NSY23"/>
      <c r="NSZ23"/>
      <c r="NTA23"/>
      <c r="NTB23"/>
      <c r="NTC23"/>
      <c r="NTD23"/>
      <c r="NTE23"/>
      <c r="NTF23"/>
      <c r="NTG23"/>
      <c r="NTH23"/>
      <c r="NTI23"/>
      <c r="NTJ23"/>
      <c r="NTK23"/>
      <c r="NTL23"/>
      <c r="NTM23"/>
      <c r="NTN23"/>
      <c r="NTO23"/>
      <c r="NTP23"/>
      <c r="NTQ23"/>
      <c r="NTR23"/>
      <c r="NTS23"/>
      <c r="NTT23"/>
      <c r="NTU23"/>
      <c r="NTV23"/>
      <c r="NTW23"/>
      <c r="NTX23"/>
      <c r="NTY23"/>
      <c r="NTZ23"/>
      <c r="NUA23"/>
      <c r="NUB23"/>
      <c r="NUC23"/>
      <c r="NUD23"/>
      <c r="NUE23"/>
      <c r="NUF23"/>
      <c r="NUG23"/>
      <c r="NUH23"/>
      <c r="NUI23"/>
      <c r="NUJ23"/>
      <c r="NUK23"/>
      <c r="NUL23"/>
      <c r="NUM23"/>
      <c r="NUN23"/>
      <c r="NUO23"/>
      <c r="NUP23"/>
      <c r="NUQ23"/>
      <c r="NUR23"/>
      <c r="NUS23"/>
      <c r="NUT23"/>
      <c r="NUU23"/>
      <c r="NUV23"/>
      <c r="NUW23"/>
      <c r="NUX23"/>
      <c r="NUY23"/>
      <c r="NUZ23"/>
      <c r="NVA23"/>
      <c r="NVB23"/>
      <c r="NVC23"/>
      <c r="NVD23"/>
      <c r="NVE23"/>
      <c r="NVF23"/>
      <c r="NVG23"/>
      <c r="NVH23"/>
      <c r="NVI23"/>
      <c r="NVJ23"/>
      <c r="NVK23"/>
      <c r="NVL23"/>
      <c r="NVM23"/>
      <c r="NVN23"/>
      <c r="NVO23"/>
      <c r="NVP23"/>
      <c r="NVQ23"/>
      <c r="NVR23"/>
      <c r="NVS23"/>
      <c r="NVT23"/>
      <c r="NVU23"/>
      <c r="NVV23"/>
      <c r="NVW23"/>
      <c r="NVX23"/>
      <c r="NVY23"/>
      <c r="NVZ23"/>
      <c r="NWA23"/>
      <c r="NWB23"/>
      <c r="NWC23"/>
      <c r="NWD23"/>
      <c r="NWE23"/>
      <c r="NWF23"/>
      <c r="NWG23"/>
      <c r="NWH23"/>
      <c r="NWI23"/>
      <c r="NWJ23"/>
      <c r="NWK23"/>
      <c r="NWL23"/>
      <c r="NWM23"/>
      <c r="NWN23"/>
      <c r="NWO23"/>
      <c r="NWP23"/>
      <c r="NWQ23"/>
      <c r="NWR23"/>
      <c r="NWS23"/>
      <c r="NWT23"/>
      <c r="NWU23"/>
      <c r="NWV23"/>
      <c r="NWW23"/>
      <c r="NWX23"/>
      <c r="NWY23"/>
      <c r="NWZ23"/>
      <c r="NXA23"/>
      <c r="NXB23"/>
      <c r="NXC23"/>
      <c r="NXD23"/>
      <c r="NXE23"/>
      <c r="NXF23"/>
      <c r="NXG23"/>
      <c r="NXH23"/>
      <c r="NXI23"/>
      <c r="NXJ23"/>
      <c r="NXK23"/>
      <c r="NXL23"/>
      <c r="NXM23"/>
      <c r="NXN23"/>
      <c r="NXO23"/>
      <c r="NXP23"/>
      <c r="NXQ23"/>
      <c r="NXR23"/>
      <c r="NXS23"/>
      <c r="NXT23"/>
      <c r="NXU23"/>
      <c r="NXV23"/>
      <c r="NXW23"/>
      <c r="NXX23"/>
      <c r="NXY23"/>
      <c r="NXZ23"/>
      <c r="NYA23"/>
      <c r="NYB23"/>
      <c r="NYC23"/>
      <c r="NYD23"/>
      <c r="NYE23"/>
      <c r="NYF23"/>
      <c r="NYG23"/>
      <c r="NYH23"/>
      <c r="NYI23"/>
      <c r="NYJ23"/>
      <c r="NYK23"/>
      <c r="NYL23"/>
      <c r="NYM23"/>
      <c r="NYN23"/>
      <c r="NYO23"/>
      <c r="NYP23"/>
      <c r="NYQ23"/>
      <c r="NYR23"/>
      <c r="NYS23"/>
      <c r="NYT23"/>
      <c r="NYU23"/>
      <c r="NYV23"/>
      <c r="NYW23"/>
      <c r="NYX23"/>
      <c r="NYY23"/>
      <c r="NYZ23"/>
      <c r="NZA23"/>
      <c r="NZB23"/>
      <c r="NZC23"/>
      <c r="NZD23"/>
      <c r="NZE23"/>
      <c r="NZF23"/>
      <c r="NZG23"/>
      <c r="NZH23"/>
      <c r="NZI23"/>
      <c r="NZJ23"/>
      <c r="NZK23"/>
      <c r="NZL23"/>
      <c r="NZM23"/>
      <c r="NZN23"/>
      <c r="NZO23"/>
      <c r="NZP23"/>
      <c r="NZQ23"/>
      <c r="NZR23"/>
      <c r="NZS23"/>
      <c r="NZT23"/>
      <c r="NZU23"/>
      <c r="NZV23"/>
      <c r="NZW23"/>
      <c r="NZX23"/>
      <c r="NZY23"/>
      <c r="NZZ23"/>
      <c r="OAA23"/>
      <c r="OAB23"/>
      <c r="OAC23"/>
      <c r="OAD23"/>
      <c r="OAE23"/>
      <c r="OAF23"/>
      <c r="OAG23"/>
      <c r="OAH23"/>
      <c r="OAI23"/>
      <c r="OAJ23"/>
      <c r="OAK23"/>
      <c r="OAL23"/>
      <c r="OAM23"/>
      <c r="OAN23"/>
      <c r="OAO23"/>
      <c r="OAP23"/>
      <c r="OAQ23"/>
      <c r="OAR23"/>
      <c r="OAS23"/>
      <c r="OAT23"/>
      <c r="OAU23"/>
      <c r="OAV23"/>
      <c r="OAW23"/>
      <c r="OAX23"/>
      <c r="OAY23"/>
      <c r="OAZ23"/>
      <c r="OBA23"/>
      <c r="OBB23"/>
      <c r="OBC23"/>
      <c r="OBD23"/>
      <c r="OBE23"/>
      <c r="OBF23"/>
      <c r="OBG23"/>
      <c r="OBH23"/>
      <c r="OBI23"/>
      <c r="OBJ23"/>
      <c r="OBK23"/>
      <c r="OBL23"/>
      <c r="OBM23"/>
      <c r="OBN23"/>
      <c r="OBO23"/>
      <c r="OBP23"/>
      <c r="OBQ23"/>
      <c r="OBR23"/>
      <c r="OBS23"/>
      <c r="OBT23"/>
      <c r="OBU23"/>
      <c r="OBV23"/>
      <c r="OBW23"/>
      <c r="OBX23"/>
      <c r="OBY23"/>
      <c r="OBZ23"/>
      <c r="OCA23"/>
      <c r="OCB23"/>
      <c r="OCC23"/>
      <c r="OCD23"/>
      <c r="OCE23"/>
      <c r="OCF23"/>
      <c r="OCG23"/>
      <c r="OCH23"/>
      <c r="OCI23"/>
      <c r="OCJ23"/>
      <c r="OCK23"/>
      <c r="OCL23"/>
      <c r="OCM23"/>
      <c r="OCN23"/>
      <c r="OCO23"/>
      <c r="OCP23"/>
      <c r="OCQ23"/>
      <c r="OCR23"/>
      <c r="OCS23"/>
      <c r="OCT23"/>
      <c r="OCU23"/>
      <c r="OCV23"/>
      <c r="OCW23"/>
      <c r="OCX23"/>
      <c r="OCY23"/>
      <c r="OCZ23"/>
      <c r="ODA23"/>
      <c r="ODB23"/>
      <c r="ODC23"/>
      <c r="ODD23"/>
      <c r="ODE23"/>
      <c r="ODF23"/>
      <c r="ODG23"/>
      <c r="ODH23"/>
      <c r="ODI23"/>
      <c r="ODJ23"/>
      <c r="ODK23"/>
      <c r="ODL23"/>
      <c r="ODM23"/>
      <c r="ODN23"/>
      <c r="ODO23"/>
      <c r="ODP23"/>
      <c r="ODQ23"/>
      <c r="ODR23"/>
      <c r="ODS23"/>
      <c r="ODT23"/>
      <c r="ODU23"/>
      <c r="ODV23"/>
      <c r="ODW23"/>
      <c r="ODX23"/>
      <c r="ODY23"/>
      <c r="ODZ23"/>
      <c r="OEA23"/>
      <c r="OEB23"/>
      <c r="OEC23"/>
      <c r="OED23"/>
      <c r="OEE23"/>
      <c r="OEF23"/>
      <c r="OEG23"/>
      <c r="OEH23"/>
      <c r="OEI23"/>
      <c r="OEJ23"/>
      <c r="OEK23"/>
      <c r="OEL23"/>
      <c r="OEM23"/>
      <c r="OEN23"/>
      <c r="OEO23"/>
      <c r="OEP23"/>
      <c r="OEQ23"/>
      <c r="OER23"/>
      <c r="OES23"/>
      <c r="OET23"/>
      <c r="OEU23"/>
      <c r="OEV23"/>
      <c r="OEW23"/>
      <c r="OEX23"/>
      <c r="OEY23"/>
      <c r="OEZ23"/>
      <c r="OFA23"/>
      <c r="OFB23"/>
      <c r="OFC23"/>
      <c r="OFD23"/>
      <c r="OFE23"/>
      <c r="OFF23"/>
      <c r="OFG23"/>
      <c r="OFH23"/>
      <c r="OFI23"/>
      <c r="OFJ23"/>
      <c r="OFK23"/>
      <c r="OFL23"/>
      <c r="OFM23"/>
      <c r="OFN23"/>
      <c r="OFO23"/>
      <c r="OFP23"/>
      <c r="OFQ23"/>
      <c r="OFR23"/>
      <c r="OFS23"/>
      <c r="OFT23"/>
      <c r="OFU23"/>
      <c r="OFV23"/>
      <c r="OFW23"/>
      <c r="OFX23"/>
      <c r="OFY23"/>
      <c r="OFZ23"/>
      <c r="OGA23"/>
      <c r="OGB23"/>
      <c r="OGC23"/>
      <c r="OGD23"/>
      <c r="OGE23"/>
      <c r="OGF23"/>
      <c r="OGG23"/>
      <c r="OGH23"/>
      <c r="OGI23"/>
      <c r="OGJ23"/>
      <c r="OGK23"/>
      <c r="OGL23"/>
      <c r="OGM23"/>
      <c r="OGN23"/>
      <c r="OGO23"/>
      <c r="OGP23"/>
      <c r="OGQ23"/>
      <c r="OGR23"/>
      <c r="OGS23"/>
      <c r="OGT23"/>
      <c r="OGU23"/>
      <c r="OGV23"/>
      <c r="OGW23"/>
      <c r="OGX23"/>
      <c r="OGY23"/>
      <c r="OGZ23"/>
      <c r="OHA23"/>
      <c r="OHB23"/>
      <c r="OHC23"/>
      <c r="OHD23"/>
      <c r="OHE23"/>
      <c r="OHF23"/>
      <c r="OHG23"/>
      <c r="OHH23"/>
      <c r="OHI23"/>
      <c r="OHJ23"/>
      <c r="OHK23"/>
      <c r="OHL23"/>
      <c r="OHM23"/>
      <c r="OHN23"/>
      <c r="OHO23"/>
      <c r="OHP23"/>
      <c r="OHQ23"/>
      <c r="OHR23"/>
      <c r="OHS23"/>
      <c r="OHT23"/>
      <c r="OHU23"/>
      <c r="OHV23"/>
      <c r="OHW23"/>
      <c r="OHX23"/>
      <c r="OHY23"/>
      <c r="OHZ23"/>
      <c r="OIA23"/>
      <c r="OIB23"/>
      <c r="OIC23"/>
      <c r="OID23"/>
      <c r="OIE23"/>
      <c r="OIF23"/>
      <c r="OIG23"/>
      <c r="OIH23"/>
      <c r="OII23"/>
      <c r="OIJ23"/>
      <c r="OIK23"/>
      <c r="OIL23"/>
      <c r="OIM23"/>
      <c r="OIN23"/>
      <c r="OIO23"/>
      <c r="OIP23"/>
      <c r="OIQ23"/>
      <c r="OIR23"/>
      <c r="OIS23"/>
      <c r="OIT23"/>
      <c r="OIU23"/>
      <c r="OIV23"/>
      <c r="OIW23"/>
      <c r="OIX23"/>
      <c r="OIY23"/>
      <c r="OIZ23"/>
      <c r="OJA23"/>
      <c r="OJB23"/>
      <c r="OJC23"/>
      <c r="OJD23"/>
      <c r="OJE23"/>
      <c r="OJF23"/>
      <c r="OJG23"/>
      <c r="OJH23"/>
      <c r="OJI23"/>
      <c r="OJJ23"/>
      <c r="OJK23"/>
      <c r="OJL23"/>
      <c r="OJM23"/>
      <c r="OJN23"/>
      <c r="OJO23"/>
      <c r="OJP23"/>
      <c r="OJQ23"/>
      <c r="OJR23"/>
      <c r="OJS23"/>
      <c r="OJT23"/>
      <c r="OJU23"/>
      <c r="OJV23"/>
      <c r="OJW23"/>
      <c r="OJX23"/>
      <c r="OJY23"/>
      <c r="OJZ23"/>
      <c r="OKA23"/>
      <c r="OKB23"/>
      <c r="OKC23"/>
      <c r="OKD23"/>
      <c r="OKE23"/>
      <c r="OKF23"/>
      <c r="OKG23"/>
      <c r="OKH23"/>
      <c r="OKI23"/>
      <c r="OKJ23"/>
      <c r="OKK23"/>
      <c r="OKL23"/>
      <c r="OKM23"/>
      <c r="OKN23"/>
      <c r="OKO23"/>
      <c r="OKP23"/>
      <c r="OKQ23"/>
      <c r="OKR23"/>
      <c r="OKS23"/>
      <c r="OKT23"/>
      <c r="OKU23"/>
      <c r="OKV23"/>
      <c r="OKW23"/>
      <c r="OKX23"/>
      <c r="OKY23"/>
      <c r="OKZ23"/>
      <c r="OLA23"/>
      <c r="OLB23"/>
      <c r="OLC23"/>
      <c r="OLD23"/>
      <c r="OLE23"/>
      <c r="OLF23"/>
      <c r="OLG23"/>
      <c r="OLH23"/>
      <c r="OLI23"/>
      <c r="OLJ23"/>
      <c r="OLK23"/>
      <c r="OLL23"/>
      <c r="OLM23"/>
      <c r="OLN23"/>
      <c r="OLO23"/>
      <c r="OLP23"/>
      <c r="OLQ23"/>
      <c r="OLR23"/>
      <c r="OLS23"/>
      <c r="OLT23"/>
      <c r="OLU23"/>
      <c r="OLV23"/>
      <c r="OLW23"/>
      <c r="OLX23"/>
      <c r="OLY23"/>
      <c r="OLZ23"/>
      <c r="OMA23"/>
      <c r="OMB23"/>
      <c r="OMC23"/>
      <c r="OMD23"/>
      <c r="OME23"/>
      <c r="OMF23"/>
      <c r="OMG23"/>
      <c r="OMH23"/>
      <c r="OMI23"/>
      <c r="OMJ23"/>
      <c r="OMK23"/>
      <c r="OML23"/>
      <c r="OMM23"/>
      <c r="OMN23"/>
      <c r="OMO23"/>
      <c r="OMP23"/>
      <c r="OMQ23"/>
      <c r="OMR23"/>
      <c r="OMS23"/>
      <c r="OMT23"/>
      <c r="OMU23"/>
      <c r="OMV23"/>
      <c r="OMW23"/>
      <c r="OMX23"/>
      <c r="OMY23"/>
      <c r="OMZ23"/>
      <c r="ONA23"/>
      <c r="ONB23"/>
      <c r="ONC23"/>
      <c r="OND23"/>
      <c r="ONE23"/>
      <c r="ONF23"/>
      <c r="ONG23"/>
      <c r="ONH23"/>
      <c r="ONI23"/>
      <c r="ONJ23"/>
      <c r="ONK23"/>
      <c r="ONL23"/>
      <c r="ONM23"/>
      <c r="ONN23"/>
      <c r="ONO23"/>
      <c r="ONP23"/>
      <c r="ONQ23"/>
      <c r="ONR23"/>
      <c r="ONS23"/>
      <c r="ONT23"/>
      <c r="ONU23"/>
      <c r="ONV23"/>
      <c r="ONW23"/>
      <c r="ONX23"/>
      <c r="ONY23"/>
      <c r="ONZ23"/>
      <c r="OOA23"/>
      <c r="OOB23"/>
      <c r="OOC23"/>
      <c r="OOD23"/>
      <c r="OOE23"/>
      <c r="OOF23"/>
      <c r="OOG23"/>
      <c r="OOH23"/>
      <c r="OOI23"/>
      <c r="OOJ23"/>
      <c r="OOK23"/>
      <c r="OOL23"/>
      <c r="OOM23"/>
      <c r="OON23"/>
      <c r="OOO23"/>
      <c r="OOP23"/>
      <c r="OOQ23"/>
      <c r="OOR23"/>
      <c r="OOS23"/>
      <c r="OOT23"/>
      <c r="OOU23"/>
      <c r="OOV23"/>
      <c r="OOW23"/>
      <c r="OOX23"/>
      <c r="OOY23"/>
      <c r="OOZ23"/>
      <c r="OPA23"/>
      <c r="OPB23"/>
      <c r="OPC23"/>
      <c r="OPD23"/>
      <c r="OPE23"/>
      <c r="OPF23"/>
      <c r="OPG23"/>
      <c r="OPH23"/>
      <c r="OPI23"/>
      <c r="OPJ23"/>
      <c r="OPK23"/>
      <c r="OPL23"/>
      <c r="OPM23"/>
      <c r="OPN23"/>
      <c r="OPO23"/>
      <c r="OPP23"/>
      <c r="OPQ23"/>
      <c r="OPR23"/>
      <c r="OPS23"/>
      <c r="OPT23"/>
      <c r="OPU23"/>
      <c r="OPV23"/>
      <c r="OPW23"/>
      <c r="OPX23"/>
      <c r="OPY23"/>
      <c r="OPZ23"/>
      <c r="OQA23"/>
      <c r="OQB23"/>
      <c r="OQC23"/>
      <c r="OQD23"/>
      <c r="OQE23"/>
      <c r="OQF23"/>
      <c r="OQG23"/>
      <c r="OQH23"/>
      <c r="OQI23"/>
      <c r="OQJ23"/>
      <c r="OQK23"/>
      <c r="OQL23"/>
      <c r="OQM23"/>
      <c r="OQN23"/>
      <c r="OQO23"/>
      <c r="OQP23"/>
      <c r="OQQ23"/>
      <c r="OQR23"/>
      <c r="OQS23"/>
      <c r="OQT23"/>
      <c r="OQU23"/>
      <c r="OQV23"/>
      <c r="OQW23"/>
      <c r="OQX23"/>
      <c r="OQY23"/>
      <c r="OQZ23"/>
      <c r="ORA23"/>
      <c r="ORB23"/>
      <c r="ORC23"/>
      <c r="ORD23"/>
      <c r="ORE23"/>
      <c r="ORF23"/>
      <c r="ORG23"/>
      <c r="ORH23"/>
      <c r="ORI23"/>
      <c r="ORJ23"/>
      <c r="ORK23"/>
      <c r="ORL23"/>
      <c r="ORM23"/>
      <c r="ORN23"/>
      <c r="ORO23"/>
      <c r="ORP23"/>
      <c r="ORQ23"/>
      <c r="ORR23"/>
      <c r="ORS23"/>
      <c r="ORT23"/>
      <c r="ORU23"/>
      <c r="ORV23"/>
      <c r="ORW23"/>
      <c r="ORX23"/>
      <c r="ORY23"/>
      <c r="ORZ23"/>
      <c r="OSA23"/>
      <c r="OSB23"/>
      <c r="OSC23"/>
      <c r="OSD23"/>
      <c r="OSE23"/>
      <c r="OSF23"/>
      <c r="OSG23"/>
      <c r="OSH23"/>
      <c r="OSI23"/>
      <c r="OSJ23"/>
      <c r="OSK23"/>
      <c r="OSL23"/>
      <c r="OSM23"/>
      <c r="OSN23"/>
      <c r="OSO23"/>
      <c r="OSP23"/>
      <c r="OSQ23"/>
      <c r="OSR23"/>
      <c r="OSS23"/>
      <c r="OST23"/>
      <c r="OSU23"/>
      <c r="OSV23"/>
      <c r="OSW23"/>
      <c r="OSX23"/>
      <c r="OSY23"/>
      <c r="OSZ23"/>
      <c r="OTA23"/>
      <c r="OTB23"/>
      <c r="OTC23"/>
      <c r="OTD23"/>
      <c r="OTE23"/>
      <c r="OTF23"/>
      <c r="OTG23"/>
      <c r="OTH23"/>
      <c r="OTI23"/>
      <c r="OTJ23"/>
      <c r="OTK23"/>
      <c r="OTL23"/>
      <c r="OTM23"/>
      <c r="OTN23"/>
      <c r="OTO23"/>
      <c r="OTP23"/>
      <c r="OTQ23"/>
      <c r="OTR23"/>
      <c r="OTS23"/>
      <c r="OTT23"/>
      <c r="OTU23"/>
      <c r="OTV23"/>
      <c r="OTW23"/>
      <c r="OTX23"/>
      <c r="OTY23"/>
      <c r="OTZ23"/>
      <c r="OUA23"/>
      <c r="OUB23"/>
      <c r="OUC23"/>
      <c r="OUD23"/>
      <c r="OUE23"/>
      <c r="OUF23"/>
      <c r="OUG23"/>
      <c r="OUH23"/>
      <c r="OUI23"/>
      <c r="OUJ23"/>
      <c r="OUK23"/>
      <c r="OUL23"/>
      <c r="OUM23"/>
      <c r="OUN23"/>
      <c r="OUO23"/>
      <c r="OUP23"/>
      <c r="OUQ23"/>
      <c r="OUR23"/>
      <c r="OUS23"/>
      <c r="OUT23"/>
      <c r="OUU23"/>
      <c r="OUV23"/>
      <c r="OUW23"/>
      <c r="OUX23"/>
      <c r="OUY23"/>
      <c r="OUZ23"/>
      <c r="OVA23"/>
      <c r="OVB23"/>
      <c r="OVC23"/>
      <c r="OVD23"/>
      <c r="OVE23"/>
      <c r="OVF23"/>
      <c r="OVG23"/>
      <c r="OVH23"/>
      <c r="OVI23"/>
      <c r="OVJ23"/>
      <c r="OVK23"/>
      <c r="OVL23"/>
      <c r="OVM23"/>
      <c r="OVN23"/>
      <c r="OVO23"/>
      <c r="OVP23"/>
      <c r="OVQ23"/>
      <c r="OVR23"/>
      <c r="OVS23"/>
      <c r="OVT23"/>
      <c r="OVU23"/>
      <c r="OVV23"/>
      <c r="OVW23"/>
      <c r="OVX23"/>
      <c r="OVY23"/>
      <c r="OVZ23"/>
      <c r="OWA23"/>
      <c r="OWB23"/>
      <c r="OWC23"/>
      <c r="OWD23"/>
      <c r="OWE23"/>
      <c r="OWF23"/>
      <c r="OWG23"/>
      <c r="OWH23"/>
      <c r="OWI23"/>
      <c r="OWJ23"/>
      <c r="OWK23"/>
      <c r="OWL23"/>
      <c r="OWM23"/>
      <c r="OWN23"/>
      <c r="OWO23"/>
      <c r="OWP23"/>
      <c r="OWQ23"/>
      <c r="OWR23"/>
      <c r="OWS23"/>
      <c r="OWT23"/>
      <c r="OWU23"/>
      <c r="OWV23"/>
      <c r="OWW23"/>
      <c r="OWX23"/>
      <c r="OWY23"/>
      <c r="OWZ23"/>
      <c r="OXA23"/>
      <c r="OXB23"/>
      <c r="OXC23"/>
      <c r="OXD23"/>
      <c r="OXE23"/>
      <c r="OXF23"/>
      <c r="OXG23"/>
      <c r="OXH23"/>
      <c r="OXI23"/>
      <c r="OXJ23"/>
      <c r="OXK23"/>
      <c r="OXL23"/>
      <c r="OXM23"/>
      <c r="OXN23"/>
      <c r="OXO23"/>
      <c r="OXP23"/>
      <c r="OXQ23"/>
      <c r="OXR23"/>
      <c r="OXS23"/>
      <c r="OXT23"/>
      <c r="OXU23"/>
      <c r="OXV23"/>
      <c r="OXW23"/>
      <c r="OXX23"/>
      <c r="OXY23"/>
      <c r="OXZ23"/>
      <c r="OYA23"/>
      <c r="OYB23"/>
      <c r="OYC23"/>
      <c r="OYD23"/>
      <c r="OYE23"/>
      <c r="OYF23"/>
      <c r="OYG23"/>
      <c r="OYH23"/>
      <c r="OYI23"/>
      <c r="OYJ23"/>
      <c r="OYK23"/>
      <c r="OYL23"/>
      <c r="OYM23"/>
      <c r="OYN23"/>
      <c r="OYO23"/>
      <c r="OYP23"/>
      <c r="OYQ23"/>
      <c r="OYR23"/>
      <c r="OYS23"/>
      <c r="OYT23"/>
      <c r="OYU23"/>
      <c r="OYV23"/>
      <c r="OYW23"/>
      <c r="OYX23"/>
      <c r="OYY23"/>
      <c r="OYZ23"/>
      <c r="OZA23"/>
      <c r="OZB23"/>
      <c r="OZC23"/>
      <c r="OZD23"/>
      <c r="OZE23"/>
      <c r="OZF23"/>
      <c r="OZG23"/>
      <c r="OZH23"/>
      <c r="OZI23"/>
      <c r="OZJ23"/>
      <c r="OZK23"/>
      <c r="OZL23"/>
      <c r="OZM23"/>
      <c r="OZN23"/>
      <c r="OZO23"/>
      <c r="OZP23"/>
      <c r="OZQ23"/>
      <c r="OZR23"/>
      <c r="OZS23"/>
      <c r="OZT23"/>
      <c r="OZU23"/>
      <c r="OZV23"/>
      <c r="OZW23"/>
      <c r="OZX23"/>
      <c r="OZY23"/>
      <c r="OZZ23"/>
      <c r="PAA23"/>
      <c r="PAB23"/>
      <c r="PAC23"/>
      <c r="PAD23"/>
      <c r="PAE23"/>
      <c r="PAF23"/>
      <c r="PAG23"/>
      <c r="PAH23"/>
      <c r="PAI23"/>
      <c r="PAJ23"/>
      <c r="PAK23"/>
      <c r="PAL23"/>
      <c r="PAM23"/>
      <c r="PAN23"/>
      <c r="PAO23"/>
      <c r="PAP23"/>
      <c r="PAQ23"/>
      <c r="PAR23"/>
      <c r="PAS23"/>
      <c r="PAT23"/>
      <c r="PAU23"/>
      <c r="PAV23"/>
      <c r="PAW23"/>
      <c r="PAX23"/>
      <c r="PAY23"/>
      <c r="PAZ23"/>
      <c r="PBA23"/>
      <c r="PBB23"/>
      <c r="PBC23"/>
      <c r="PBD23"/>
      <c r="PBE23"/>
      <c r="PBF23"/>
      <c r="PBG23"/>
      <c r="PBH23"/>
      <c r="PBI23"/>
      <c r="PBJ23"/>
      <c r="PBK23"/>
      <c r="PBL23"/>
      <c r="PBM23"/>
      <c r="PBN23"/>
      <c r="PBO23"/>
      <c r="PBP23"/>
      <c r="PBQ23"/>
      <c r="PBR23"/>
      <c r="PBS23"/>
      <c r="PBT23"/>
      <c r="PBU23"/>
      <c r="PBV23"/>
      <c r="PBW23"/>
      <c r="PBX23"/>
      <c r="PBY23"/>
      <c r="PBZ23"/>
      <c r="PCA23"/>
      <c r="PCB23"/>
      <c r="PCC23"/>
      <c r="PCD23"/>
      <c r="PCE23"/>
      <c r="PCF23"/>
      <c r="PCG23"/>
      <c r="PCH23"/>
      <c r="PCI23"/>
      <c r="PCJ23"/>
      <c r="PCK23"/>
      <c r="PCL23"/>
      <c r="PCM23"/>
      <c r="PCN23"/>
      <c r="PCO23"/>
      <c r="PCP23"/>
      <c r="PCQ23"/>
      <c r="PCR23"/>
      <c r="PCS23"/>
      <c r="PCT23"/>
      <c r="PCU23"/>
      <c r="PCV23"/>
      <c r="PCW23"/>
      <c r="PCX23"/>
      <c r="PCY23"/>
      <c r="PCZ23"/>
      <c r="PDA23"/>
      <c r="PDB23"/>
      <c r="PDC23"/>
      <c r="PDD23"/>
      <c r="PDE23"/>
      <c r="PDF23"/>
      <c r="PDG23"/>
      <c r="PDH23"/>
      <c r="PDI23"/>
      <c r="PDJ23"/>
      <c r="PDK23"/>
      <c r="PDL23"/>
      <c r="PDM23"/>
      <c r="PDN23"/>
      <c r="PDO23"/>
      <c r="PDP23"/>
      <c r="PDQ23"/>
      <c r="PDR23"/>
      <c r="PDS23"/>
      <c r="PDT23"/>
      <c r="PDU23"/>
      <c r="PDV23"/>
      <c r="PDW23"/>
      <c r="PDX23"/>
      <c r="PDY23"/>
      <c r="PDZ23"/>
      <c r="PEA23"/>
      <c r="PEB23"/>
      <c r="PEC23"/>
      <c r="PED23"/>
      <c r="PEE23"/>
      <c r="PEF23"/>
      <c r="PEG23"/>
      <c r="PEH23"/>
      <c r="PEI23"/>
      <c r="PEJ23"/>
      <c r="PEK23"/>
      <c r="PEL23"/>
      <c r="PEM23"/>
      <c r="PEN23"/>
      <c r="PEO23"/>
      <c r="PEP23"/>
      <c r="PEQ23"/>
      <c r="PER23"/>
      <c r="PES23"/>
      <c r="PET23"/>
      <c r="PEU23"/>
      <c r="PEV23"/>
      <c r="PEW23"/>
      <c r="PEX23"/>
      <c r="PEY23"/>
      <c r="PEZ23"/>
      <c r="PFA23"/>
      <c r="PFB23"/>
      <c r="PFC23"/>
      <c r="PFD23"/>
      <c r="PFE23"/>
      <c r="PFF23"/>
      <c r="PFG23"/>
      <c r="PFH23"/>
      <c r="PFI23"/>
      <c r="PFJ23"/>
      <c r="PFK23"/>
      <c r="PFL23"/>
      <c r="PFM23"/>
      <c r="PFN23"/>
      <c r="PFO23"/>
      <c r="PFP23"/>
      <c r="PFQ23"/>
      <c r="PFR23"/>
      <c r="PFS23"/>
      <c r="PFT23"/>
      <c r="PFU23"/>
      <c r="PFV23"/>
      <c r="PFW23"/>
      <c r="PFX23"/>
      <c r="PFY23"/>
      <c r="PFZ23"/>
      <c r="PGA23"/>
      <c r="PGB23"/>
      <c r="PGC23"/>
      <c r="PGD23"/>
      <c r="PGE23"/>
      <c r="PGF23"/>
      <c r="PGG23"/>
      <c r="PGH23"/>
      <c r="PGI23"/>
      <c r="PGJ23"/>
      <c r="PGK23"/>
      <c r="PGL23"/>
      <c r="PGM23"/>
      <c r="PGN23"/>
      <c r="PGO23"/>
      <c r="PGP23"/>
      <c r="PGQ23"/>
      <c r="PGR23"/>
      <c r="PGS23"/>
      <c r="PGT23"/>
      <c r="PGU23"/>
      <c r="PGV23"/>
      <c r="PGW23"/>
      <c r="PGX23"/>
      <c r="PGY23"/>
      <c r="PGZ23"/>
      <c r="PHA23"/>
      <c r="PHB23"/>
      <c r="PHC23"/>
      <c r="PHD23"/>
      <c r="PHE23"/>
      <c r="PHF23"/>
      <c r="PHG23"/>
      <c r="PHH23"/>
      <c r="PHI23"/>
      <c r="PHJ23"/>
      <c r="PHK23"/>
      <c r="PHL23"/>
      <c r="PHM23"/>
      <c r="PHN23"/>
      <c r="PHO23"/>
      <c r="PHP23"/>
      <c r="PHQ23"/>
      <c r="PHR23"/>
      <c r="PHS23"/>
      <c r="PHT23"/>
      <c r="PHU23"/>
      <c r="PHV23"/>
      <c r="PHW23"/>
      <c r="PHX23"/>
      <c r="PHY23"/>
      <c r="PHZ23"/>
      <c r="PIA23"/>
      <c r="PIB23"/>
      <c r="PIC23"/>
      <c r="PID23"/>
      <c r="PIE23"/>
      <c r="PIF23"/>
      <c r="PIG23"/>
      <c r="PIH23"/>
      <c r="PII23"/>
      <c r="PIJ23"/>
      <c r="PIK23"/>
      <c r="PIL23"/>
      <c r="PIM23"/>
      <c r="PIN23"/>
      <c r="PIO23"/>
      <c r="PIP23"/>
      <c r="PIQ23"/>
      <c r="PIR23"/>
      <c r="PIS23"/>
      <c r="PIT23"/>
      <c r="PIU23"/>
      <c r="PIV23"/>
      <c r="PIW23"/>
      <c r="PIX23"/>
      <c r="PIY23"/>
      <c r="PIZ23"/>
      <c r="PJA23"/>
      <c r="PJB23"/>
      <c r="PJC23"/>
      <c r="PJD23"/>
      <c r="PJE23"/>
      <c r="PJF23"/>
      <c r="PJG23"/>
      <c r="PJH23"/>
      <c r="PJI23"/>
      <c r="PJJ23"/>
      <c r="PJK23"/>
      <c r="PJL23"/>
      <c r="PJM23"/>
      <c r="PJN23"/>
      <c r="PJO23"/>
      <c r="PJP23"/>
      <c r="PJQ23"/>
      <c r="PJR23"/>
      <c r="PJS23"/>
      <c r="PJT23"/>
      <c r="PJU23"/>
      <c r="PJV23"/>
      <c r="PJW23"/>
      <c r="PJX23"/>
      <c r="PJY23"/>
      <c r="PJZ23"/>
      <c r="PKA23"/>
      <c r="PKB23"/>
      <c r="PKC23"/>
      <c r="PKD23"/>
      <c r="PKE23"/>
      <c r="PKF23"/>
      <c r="PKG23"/>
      <c r="PKH23"/>
      <c r="PKI23"/>
      <c r="PKJ23"/>
      <c r="PKK23"/>
      <c r="PKL23"/>
      <c r="PKM23"/>
      <c r="PKN23"/>
      <c r="PKO23"/>
      <c r="PKP23"/>
      <c r="PKQ23"/>
      <c r="PKR23"/>
      <c r="PKS23"/>
      <c r="PKT23"/>
      <c r="PKU23"/>
      <c r="PKV23"/>
      <c r="PKW23"/>
      <c r="PKX23"/>
      <c r="PKY23"/>
      <c r="PKZ23"/>
      <c r="PLA23"/>
      <c r="PLB23"/>
      <c r="PLC23"/>
      <c r="PLD23"/>
      <c r="PLE23"/>
      <c r="PLF23"/>
      <c r="PLG23"/>
      <c r="PLH23"/>
      <c r="PLI23"/>
      <c r="PLJ23"/>
      <c r="PLK23"/>
      <c r="PLL23"/>
      <c r="PLM23"/>
      <c r="PLN23"/>
      <c r="PLO23"/>
      <c r="PLP23"/>
      <c r="PLQ23"/>
      <c r="PLR23"/>
      <c r="PLS23"/>
      <c r="PLT23"/>
      <c r="PLU23"/>
      <c r="PLV23"/>
      <c r="PLW23"/>
      <c r="PLX23"/>
      <c r="PLY23"/>
      <c r="PLZ23"/>
      <c r="PMA23"/>
      <c r="PMB23"/>
      <c r="PMC23"/>
      <c r="PMD23"/>
      <c r="PME23"/>
      <c r="PMF23"/>
      <c r="PMG23"/>
      <c r="PMH23"/>
      <c r="PMI23"/>
      <c r="PMJ23"/>
      <c r="PMK23"/>
      <c r="PML23"/>
      <c r="PMM23"/>
      <c r="PMN23"/>
      <c r="PMO23"/>
      <c r="PMP23"/>
      <c r="PMQ23"/>
      <c r="PMR23"/>
      <c r="PMS23"/>
      <c r="PMT23"/>
      <c r="PMU23"/>
      <c r="PMV23"/>
      <c r="PMW23"/>
      <c r="PMX23"/>
      <c r="PMY23"/>
      <c r="PMZ23"/>
      <c r="PNA23"/>
      <c r="PNB23"/>
      <c r="PNC23"/>
      <c r="PND23"/>
      <c r="PNE23"/>
      <c r="PNF23"/>
      <c r="PNG23"/>
      <c r="PNH23"/>
      <c r="PNI23"/>
      <c r="PNJ23"/>
      <c r="PNK23"/>
      <c r="PNL23"/>
      <c r="PNM23"/>
      <c r="PNN23"/>
      <c r="PNO23"/>
      <c r="PNP23"/>
      <c r="PNQ23"/>
      <c r="PNR23"/>
      <c r="PNS23"/>
      <c r="PNT23"/>
      <c r="PNU23"/>
      <c r="PNV23"/>
      <c r="PNW23"/>
      <c r="PNX23"/>
      <c r="PNY23"/>
      <c r="PNZ23"/>
      <c r="POA23"/>
      <c r="POB23"/>
      <c r="POC23"/>
      <c r="POD23"/>
      <c r="POE23"/>
      <c r="POF23"/>
      <c r="POG23"/>
      <c r="POH23"/>
      <c r="POI23"/>
      <c r="POJ23"/>
      <c r="POK23"/>
      <c r="POL23"/>
      <c r="POM23"/>
      <c r="PON23"/>
      <c r="POO23"/>
      <c r="POP23"/>
      <c r="POQ23"/>
      <c r="POR23"/>
      <c r="POS23"/>
      <c r="POT23"/>
      <c r="POU23"/>
      <c r="POV23"/>
      <c r="POW23"/>
      <c r="POX23"/>
      <c r="POY23"/>
      <c r="POZ23"/>
      <c r="PPA23"/>
      <c r="PPB23"/>
      <c r="PPC23"/>
      <c r="PPD23"/>
      <c r="PPE23"/>
      <c r="PPF23"/>
      <c r="PPG23"/>
      <c r="PPH23"/>
      <c r="PPI23"/>
      <c r="PPJ23"/>
      <c r="PPK23"/>
      <c r="PPL23"/>
      <c r="PPM23"/>
      <c r="PPN23"/>
      <c r="PPO23"/>
      <c r="PPP23"/>
      <c r="PPQ23"/>
      <c r="PPR23"/>
      <c r="PPS23"/>
      <c r="PPT23"/>
      <c r="PPU23"/>
      <c r="PPV23"/>
      <c r="PPW23"/>
      <c r="PPX23"/>
      <c r="PPY23"/>
      <c r="PPZ23"/>
      <c r="PQA23"/>
      <c r="PQB23"/>
      <c r="PQC23"/>
      <c r="PQD23"/>
      <c r="PQE23"/>
      <c r="PQF23"/>
      <c r="PQG23"/>
      <c r="PQH23"/>
      <c r="PQI23"/>
      <c r="PQJ23"/>
      <c r="PQK23"/>
      <c r="PQL23"/>
      <c r="PQM23"/>
      <c r="PQN23"/>
      <c r="PQO23"/>
      <c r="PQP23"/>
      <c r="PQQ23"/>
      <c r="PQR23"/>
      <c r="PQS23"/>
      <c r="PQT23"/>
      <c r="PQU23"/>
      <c r="PQV23"/>
      <c r="PQW23"/>
      <c r="PQX23"/>
      <c r="PQY23"/>
      <c r="PQZ23"/>
      <c r="PRA23"/>
      <c r="PRB23"/>
      <c r="PRC23"/>
      <c r="PRD23"/>
      <c r="PRE23"/>
      <c r="PRF23"/>
      <c r="PRG23"/>
      <c r="PRH23"/>
      <c r="PRI23"/>
      <c r="PRJ23"/>
      <c r="PRK23"/>
      <c r="PRL23"/>
      <c r="PRM23"/>
      <c r="PRN23"/>
      <c r="PRO23"/>
      <c r="PRP23"/>
      <c r="PRQ23"/>
      <c r="PRR23"/>
      <c r="PRS23"/>
      <c r="PRT23"/>
      <c r="PRU23"/>
      <c r="PRV23"/>
      <c r="PRW23"/>
      <c r="PRX23"/>
      <c r="PRY23"/>
      <c r="PRZ23"/>
      <c r="PSA23"/>
      <c r="PSB23"/>
      <c r="PSC23"/>
      <c r="PSD23"/>
      <c r="PSE23"/>
      <c r="PSF23"/>
      <c r="PSG23"/>
      <c r="PSH23"/>
      <c r="PSI23"/>
      <c r="PSJ23"/>
      <c r="PSK23"/>
      <c r="PSL23"/>
      <c r="PSM23"/>
      <c r="PSN23"/>
      <c r="PSO23"/>
      <c r="PSP23"/>
      <c r="PSQ23"/>
      <c r="PSR23"/>
      <c r="PSS23"/>
      <c r="PST23"/>
      <c r="PSU23"/>
      <c r="PSV23"/>
      <c r="PSW23"/>
      <c r="PSX23"/>
      <c r="PSY23"/>
      <c r="PSZ23"/>
      <c r="PTA23"/>
      <c r="PTB23"/>
      <c r="PTC23"/>
      <c r="PTD23"/>
      <c r="PTE23"/>
      <c r="PTF23"/>
      <c r="PTG23"/>
      <c r="PTH23"/>
      <c r="PTI23"/>
      <c r="PTJ23"/>
      <c r="PTK23"/>
      <c r="PTL23"/>
      <c r="PTM23"/>
      <c r="PTN23"/>
      <c r="PTO23"/>
      <c r="PTP23"/>
      <c r="PTQ23"/>
      <c r="PTR23"/>
      <c r="PTS23"/>
      <c r="PTT23"/>
      <c r="PTU23"/>
      <c r="PTV23"/>
      <c r="PTW23"/>
      <c r="PTX23"/>
      <c r="PTY23"/>
      <c r="PTZ23"/>
      <c r="PUA23"/>
      <c r="PUB23"/>
      <c r="PUC23"/>
      <c r="PUD23"/>
      <c r="PUE23"/>
      <c r="PUF23"/>
      <c r="PUG23"/>
      <c r="PUH23"/>
      <c r="PUI23"/>
      <c r="PUJ23"/>
      <c r="PUK23"/>
      <c r="PUL23"/>
      <c r="PUM23"/>
      <c r="PUN23"/>
      <c r="PUO23"/>
      <c r="PUP23"/>
      <c r="PUQ23"/>
      <c r="PUR23"/>
      <c r="PUS23"/>
      <c r="PUT23"/>
      <c r="PUU23"/>
      <c r="PUV23"/>
      <c r="PUW23"/>
      <c r="PUX23"/>
      <c r="PUY23"/>
      <c r="PUZ23"/>
      <c r="PVA23"/>
      <c r="PVB23"/>
      <c r="PVC23"/>
      <c r="PVD23"/>
      <c r="PVE23"/>
      <c r="PVF23"/>
      <c r="PVG23"/>
      <c r="PVH23"/>
      <c r="PVI23"/>
      <c r="PVJ23"/>
      <c r="PVK23"/>
      <c r="PVL23"/>
      <c r="PVM23"/>
      <c r="PVN23"/>
      <c r="PVO23"/>
      <c r="PVP23"/>
      <c r="PVQ23"/>
      <c r="PVR23"/>
      <c r="PVS23"/>
      <c r="PVT23"/>
      <c r="PVU23"/>
      <c r="PVV23"/>
      <c r="PVW23"/>
      <c r="PVX23"/>
      <c r="PVY23"/>
      <c r="PVZ23"/>
      <c r="PWA23"/>
      <c r="PWB23"/>
      <c r="PWC23"/>
      <c r="PWD23"/>
      <c r="PWE23"/>
      <c r="PWF23"/>
      <c r="PWG23"/>
      <c r="PWH23"/>
      <c r="PWI23"/>
      <c r="PWJ23"/>
      <c r="PWK23"/>
      <c r="PWL23"/>
      <c r="PWM23"/>
      <c r="PWN23"/>
      <c r="PWO23"/>
      <c r="PWP23"/>
      <c r="PWQ23"/>
      <c r="PWR23"/>
      <c r="PWS23"/>
      <c r="PWT23"/>
      <c r="PWU23"/>
      <c r="PWV23"/>
      <c r="PWW23"/>
      <c r="PWX23"/>
      <c r="PWY23"/>
      <c r="PWZ23"/>
      <c r="PXA23"/>
      <c r="PXB23"/>
      <c r="PXC23"/>
      <c r="PXD23"/>
      <c r="PXE23"/>
      <c r="PXF23"/>
      <c r="PXG23"/>
      <c r="PXH23"/>
      <c r="PXI23"/>
      <c r="PXJ23"/>
      <c r="PXK23"/>
      <c r="PXL23"/>
      <c r="PXM23"/>
      <c r="PXN23"/>
      <c r="PXO23"/>
      <c r="PXP23"/>
      <c r="PXQ23"/>
      <c r="PXR23"/>
      <c r="PXS23"/>
      <c r="PXT23"/>
      <c r="PXU23"/>
      <c r="PXV23"/>
      <c r="PXW23"/>
      <c r="PXX23"/>
      <c r="PXY23"/>
      <c r="PXZ23"/>
      <c r="PYA23"/>
      <c r="PYB23"/>
      <c r="PYC23"/>
      <c r="PYD23"/>
      <c r="PYE23"/>
      <c r="PYF23"/>
      <c r="PYG23"/>
      <c r="PYH23"/>
      <c r="PYI23"/>
      <c r="PYJ23"/>
      <c r="PYK23"/>
      <c r="PYL23"/>
      <c r="PYM23"/>
      <c r="PYN23"/>
      <c r="PYO23"/>
      <c r="PYP23"/>
      <c r="PYQ23"/>
      <c r="PYR23"/>
      <c r="PYS23"/>
      <c r="PYT23"/>
      <c r="PYU23"/>
      <c r="PYV23"/>
      <c r="PYW23"/>
      <c r="PYX23"/>
      <c r="PYY23"/>
      <c r="PYZ23"/>
      <c r="PZA23"/>
      <c r="PZB23"/>
      <c r="PZC23"/>
      <c r="PZD23"/>
      <c r="PZE23"/>
      <c r="PZF23"/>
      <c r="PZG23"/>
      <c r="PZH23"/>
      <c r="PZI23"/>
      <c r="PZJ23"/>
      <c r="PZK23"/>
      <c r="PZL23"/>
      <c r="PZM23"/>
      <c r="PZN23"/>
      <c r="PZO23"/>
      <c r="PZP23"/>
      <c r="PZQ23"/>
      <c r="PZR23"/>
      <c r="PZS23"/>
      <c r="PZT23"/>
      <c r="PZU23"/>
      <c r="PZV23"/>
      <c r="PZW23"/>
      <c r="PZX23"/>
      <c r="PZY23"/>
      <c r="PZZ23"/>
      <c r="QAA23"/>
      <c r="QAB23"/>
      <c r="QAC23"/>
      <c r="QAD23"/>
      <c r="QAE23"/>
      <c r="QAF23"/>
      <c r="QAG23"/>
      <c r="QAH23"/>
      <c r="QAI23"/>
      <c r="QAJ23"/>
      <c r="QAK23"/>
      <c r="QAL23"/>
      <c r="QAM23"/>
      <c r="QAN23"/>
      <c r="QAO23"/>
      <c r="QAP23"/>
      <c r="QAQ23"/>
      <c r="QAR23"/>
      <c r="QAS23"/>
      <c r="QAT23"/>
      <c r="QAU23"/>
      <c r="QAV23"/>
      <c r="QAW23"/>
      <c r="QAX23"/>
      <c r="QAY23"/>
      <c r="QAZ23"/>
      <c r="QBA23"/>
      <c r="QBB23"/>
      <c r="QBC23"/>
      <c r="QBD23"/>
      <c r="QBE23"/>
      <c r="QBF23"/>
      <c r="QBG23"/>
      <c r="QBH23"/>
      <c r="QBI23"/>
      <c r="QBJ23"/>
      <c r="QBK23"/>
      <c r="QBL23"/>
      <c r="QBM23"/>
      <c r="QBN23"/>
      <c r="QBO23"/>
      <c r="QBP23"/>
      <c r="QBQ23"/>
      <c r="QBR23"/>
      <c r="QBS23"/>
      <c r="QBT23"/>
      <c r="QBU23"/>
      <c r="QBV23"/>
      <c r="QBW23"/>
      <c r="QBX23"/>
      <c r="QBY23"/>
      <c r="QBZ23"/>
      <c r="QCA23"/>
      <c r="QCB23"/>
      <c r="QCC23"/>
      <c r="QCD23"/>
      <c r="QCE23"/>
      <c r="QCF23"/>
      <c r="QCG23"/>
      <c r="QCH23"/>
      <c r="QCI23"/>
      <c r="QCJ23"/>
      <c r="QCK23"/>
      <c r="QCL23"/>
      <c r="QCM23"/>
      <c r="QCN23"/>
      <c r="QCO23"/>
      <c r="QCP23"/>
      <c r="QCQ23"/>
      <c r="QCR23"/>
      <c r="QCS23"/>
      <c r="QCT23"/>
      <c r="QCU23"/>
      <c r="QCV23"/>
      <c r="QCW23"/>
      <c r="QCX23"/>
      <c r="QCY23"/>
      <c r="QCZ23"/>
      <c r="QDA23"/>
      <c r="QDB23"/>
      <c r="QDC23"/>
      <c r="QDD23"/>
      <c r="QDE23"/>
      <c r="QDF23"/>
      <c r="QDG23"/>
      <c r="QDH23"/>
      <c r="QDI23"/>
      <c r="QDJ23"/>
      <c r="QDK23"/>
      <c r="QDL23"/>
      <c r="QDM23"/>
      <c r="QDN23"/>
      <c r="QDO23"/>
      <c r="QDP23"/>
      <c r="QDQ23"/>
      <c r="QDR23"/>
      <c r="QDS23"/>
      <c r="QDT23"/>
      <c r="QDU23"/>
      <c r="QDV23"/>
      <c r="QDW23"/>
      <c r="QDX23"/>
      <c r="QDY23"/>
      <c r="QDZ23"/>
      <c r="QEA23"/>
      <c r="QEB23"/>
      <c r="QEC23"/>
      <c r="QED23"/>
      <c r="QEE23"/>
      <c r="QEF23"/>
      <c r="QEG23"/>
      <c r="QEH23"/>
      <c r="QEI23"/>
      <c r="QEJ23"/>
      <c r="QEK23"/>
      <c r="QEL23"/>
      <c r="QEM23"/>
      <c r="QEN23"/>
      <c r="QEO23"/>
      <c r="QEP23"/>
      <c r="QEQ23"/>
      <c r="QER23"/>
      <c r="QES23"/>
      <c r="QET23"/>
      <c r="QEU23"/>
      <c r="QEV23"/>
      <c r="QEW23"/>
      <c r="QEX23"/>
      <c r="QEY23"/>
      <c r="QEZ23"/>
      <c r="QFA23"/>
      <c r="QFB23"/>
      <c r="QFC23"/>
      <c r="QFD23"/>
      <c r="QFE23"/>
      <c r="QFF23"/>
      <c r="QFG23"/>
      <c r="QFH23"/>
      <c r="QFI23"/>
      <c r="QFJ23"/>
      <c r="QFK23"/>
      <c r="QFL23"/>
      <c r="QFM23"/>
      <c r="QFN23"/>
      <c r="QFO23"/>
      <c r="QFP23"/>
      <c r="QFQ23"/>
      <c r="QFR23"/>
      <c r="QFS23"/>
      <c r="QFT23"/>
      <c r="QFU23"/>
      <c r="QFV23"/>
      <c r="QFW23"/>
      <c r="QFX23"/>
      <c r="QFY23"/>
      <c r="QFZ23"/>
      <c r="QGA23"/>
      <c r="QGB23"/>
      <c r="QGC23"/>
      <c r="QGD23"/>
      <c r="QGE23"/>
      <c r="QGF23"/>
      <c r="QGG23"/>
      <c r="QGH23"/>
      <c r="QGI23"/>
      <c r="QGJ23"/>
      <c r="QGK23"/>
      <c r="QGL23"/>
      <c r="QGM23"/>
      <c r="QGN23"/>
      <c r="QGO23"/>
      <c r="QGP23"/>
      <c r="QGQ23"/>
      <c r="QGR23"/>
      <c r="QGS23"/>
      <c r="QGT23"/>
      <c r="QGU23"/>
      <c r="QGV23"/>
      <c r="QGW23"/>
      <c r="QGX23"/>
      <c r="QGY23"/>
      <c r="QGZ23"/>
      <c r="QHA23"/>
      <c r="QHB23"/>
      <c r="QHC23"/>
      <c r="QHD23"/>
      <c r="QHE23"/>
      <c r="QHF23"/>
      <c r="QHG23"/>
      <c r="QHH23"/>
      <c r="QHI23"/>
      <c r="QHJ23"/>
      <c r="QHK23"/>
      <c r="QHL23"/>
      <c r="QHM23"/>
      <c r="QHN23"/>
      <c r="QHO23"/>
      <c r="QHP23"/>
      <c r="QHQ23"/>
      <c r="QHR23"/>
      <c r="QHS23"/>
      <c r="QHT23"/>
      <c r="QHU23"/>
      <c r="QHV23"/>
      <c r="QHW23"/>
      <c r="QHX23"/>
      <c r="QHY23"/>
      <c r="QHZ23"/>
      <c r="QIA23"/>
      <c r="QIB23"/>
      <c r="QIC23"/>
      <c r="QID23"/>
      <c r="QIE23"/>
      <c r="QIF23"/>
      <c r="QIG23"/>
      <c r="QIH23"/>
      <c r="QII23"/>
      <c r="QIJ23"/>
      <c r="QIK23"/>
      <c r="QIL23"/>
      <c r="QIM23"/>
      <c r="QIN23"/>
      <c r="QIO23"/>
      <c r="QIP23"/>
      <c r="QIQ23"/>
      <c r="QIR23"/>
      <c r="QIS23"/>
      <c r="QIT23"/>
      <c r="QIU23"/>
      <c r="QIV23"/>
      <c r="QIW23"/>
      <c r="QIX23"/>
      <c r="QIY23"/>
      <c r="QIZ23"/>
      <c r="QJA23"/>
      <c r="QJB23"/>
      <c r="QJC23"/>
      <c r="QJD23"/>
      <c r="QJE23"/>
      <c r="QJF23"/>
      <c r="QJG23"/>
      <c r="QJH23"/>
      <c r="QJI23"/>
      <c r="QJJ23"/>
      <c r="QJK23"/>
      <c r="QJL23"/>
      <c r="QJM23"/>
      <c r="QJN23"/>
      <c r="QJO23"/>
      <c r="QJP23"/>
      <c r="QJQ23"/>
      <c r="QJR23"/>
      <c r="QJS23"/>
      <c r="QJT23"/>
      <c r="QJU23"/>
      <c r="QJV23"/>
      <c r="QJW23"/>
      <c r="QJX23"/>
      <c r="QJY23"/>
      <c r="QJZ23"/>
      <c r="QKA23"/>
      <c r="QKB23"/>
      <c r="QKC23"/>
      <c r="QKD23"/>
      <c r="QKE23"/>
      <c r="QKF23"/>
      <c r="QKG23"/>
      <c r="QKH23"/>
      <c r="QKI23"/>
      <c r="QKJ23"/>
      <c r="QKK23"/>
      <c r="QKL23"/>
      <c r="QKM23"/>
      <c r="QKN23"/>
      <c r="QKO23"/>
      <c r="QKP23"/>
      <c r="QKQ23"/>
      <c r="QKR23"/>
      <c r="QKS23"/>
      <c r="QKT23"/>
      <c r="QKU23"/>
      <c r="QKV23"/>
      <c r="QKW23"/>
      <c r="QKX23"/>
      <c r="QKY23"/>
      <c r="QKZ23"/>
      <c r="QLA23"/>
      <c r="QLB23"/>
      <c r="QLC23"/>
      <c r="QLD23"/>
      <c r="QLE23"/>
      <c r="QLF23"/>
      <c r="QLG23"/>
      <c r="QLH23"/>
      <c r="QLI23"/>
      <c r="QLJ23"/>
      <c r="QLK23"/>
      <c r="QLL23"/>
      <c r="QLM23"/>
      <c r="QLN23"/>
      <c r="QLO23"/>
      <c r="QLP23"/>
      <c r="QLQ23"/>
      <c r="QLR23"/>
      <c r="QLS23"/>
      <c r="QLT23"/>
      <c r="QLU23"/>
      <c r="QLV23"/>
      <c r="QLW23"/>
      <c r="QLX23"/>
      <c r="QLY23"/>
      <c r="QLZ23"/>
      <c r="QMA23"/>
      <c r="QMB23"/>
      <c r="QMC23"/>
      <c r="QMD23"/>
      <c r="QME23"/>
      <c r="QMF23"/>
      <c r="QMG23"/>
      <c r="QMH23"/>
      <c r="QMI23"/>
      <c r="QMJ23"/>
      <c r="QMK23"/>
      <c r="QML23"/>
      <c r="QMM23"/>
      <c r="QMN23"/>
      <c r="QMO23"/>
      <c r="QMP23"/>
      <c r="QMQ23"/>
      <c r="QMR23"/>
      <c r="QMS23"/>
      <c r="QMT23"/>
      <c r="QMU23"/>
      <c r="QMV23"/>
      <c r="QMW23"/>
      <c r="QMX23"/>
      <c r="QMY23"/>
      <c r="QMZ23"/>
      <c r="QNA23"/>
      <c r="QNB23"/>
      <c r="QNC23"/>
      <c r="QND23"/>
      <c r="QNE23"/>
      <c r="QNF23"/>
      <c r="QNG23"/>
      <c r="QNH23"/>
      <c r="QNI23"/>
      <c r="QNJ23"/>
      <c r="QNK23"/>
      <c r="QNL23"/>
      <c r="QNM23"/>
      <c r="QNN23"/>
      <c r="QNO23"/>
      <c r="QNP23"/>
      <c r="QNQ23"/>
      <c r="QNR23"/>
      <c r="QNS23"/>
      <c r="QNT23"/>
      <c r="QNU23"/>
      <c r="QNV23"/>
      <c r="QNW23"/>
      <c r="QNX23"/>
      <c r="QNY23"/>
      <c r="QNZ23"/>
      <c r="QOA23"/>
      <c r="QOB23"/>
      <c r="QOC23"/>
      <c r="QOD23"/>
      <c r="QOE23"/>
      <c r="QOF23"/>
      <c r="QOG23"/>
      <c r="QOH23"/>
      <c r="QOI23"/>
      <c r="QOJ23"/>
      <c r="QOK23"/>
      <c r="QOL23"/>
      <c r="QOM23"/>
      <c r="QON23"/>
      <c r="QOO23"/>
      <c r="QOP23"/>
      <c r="QOQ23"/>
      <c r="QOR23"/>
      <c r="QOS23"/>
      <c r="QOT23"/>
      <c r="QOU23"/>
      <c r="QOV23"/>
      <c r="QOW23"/>
      <c r="QOX23"/>
      <c r="QOY23"/>
      <c r="QOZ23"/>
      <c r="QPA23"/>
      <c r="QPB23"/>
      <c r="QPC23"/>
      <c r="QPD23"/>
      <c r="QPE23"/>
      <c r="QPF23"/>
      <c r="QPG23"/>
      <c r="QPH23"/>
      <c r="QPI23"/>
      <c r="QPJ23"/>
      <c r="QPK23"/>
      <c r="QPL23"/>
      <c r="QPM23"/>
      <c r="QPN23"/>
      <c r="QPO23"/>
      <c r="QPP23"/>
      <c r="QPQ23"/>
      <c r="QPR23"/>
      <c r="QPS23"/>
      <c r="QPT23"/>
      <c r="QPU23"/>
      <c r="QPV23"/>
      <c r="QPW23"/>
      <c r="QPX23"/>
      <c r="QPY23"/>
      <c r="QPZ23"/>
      <c r="QQA23"/>
      <c r="QQB23"/>
      <c r="QQC23"/>
      <c r="QQD23"/>
      <c r="QQE23"/>
      <c r="QQF23"/>
      <c r="QQG23"/>
      <c r="QQH23"/>
      <c r="QQI23"/>
      <c r="QQJ23"/>
      <c r="QQK23"/>
      <c r="QQL23"/>
      <c r="QQM23"/>
      <c r="QQN23"/>
      <c r="QQO23"/>
      <c r="QQP23"/>
      <c r="QQQ23"/>
      <c r="QQR23"/>
      <c r="QQS23"/>
      <c r="QQT23"/>
      <c r="QQU23"/>
      <c r="QQV23"/>
      <c r="QQW23"/>
      <c r="QQX23"/>
      <c r="QQY23"/>
      <c r="QQZ23"/>
      <c r="QRA23"/>
      <c r="QRB23"/>
      <c r="QRC23"/>
      <c r="QRD23"/>
      <c r="QRE23"/>
      <c r="QRF23"/>
      <c r="QRG23"/>
      <c r="QRH23"/>
      <c r="QRI23"/>
      <c r="QRJ23"/>
      <c r="QRK23"/>
      <c r="QRL23"/>
      <c r="QRM23"/>
      <c r="QRN23"/>
      <c r="QRO23"/>
      <c r="QRP23"/>
      <c r="QRQ23"/>
      <c r="QRR23"/>
      <c r="QRS23"/>
      <c r="QRT23"/>
      <c r="QRU23"/>
      <c r="QRV23"/>
      <c r="QRW23"/>
      <c r="QRX23"/>
      <c r="QRY23"/>
      <c r="QRZ23"/>
      <c r="QSA23"/>
      <c r="QSB23"/>
      <c r="QSC23"/>
      <c r="QSD23"/>
      <c r="QSE23"/>
      <c r="QSF23"/>
      <c r="QSG23"/>
      <c r="QSH23"/>
      <c r="QSI23"/>
      <c r="QSJ23"/>
      <c r="QSK23"/>
      <c r="QSL23"/>
      <c r="QSM23"/>
      <c r="QSN23"/>
      <c r="QSO23"/>
      <c r="QSP23"/>
      <c r="QSQ23"/>
      <c r="QSR23"/>
      <c r="QSS23"/>
      <c r="QST23"/>
      <c r="QSU23"/>
      <c r="QSV23"/>
      <c r="QSW23"/>
      <c r="QSX23"/>
      <c r="QSY23"/>
      <c r="QSZ23"/>
      <c r="QTA23"/>
      <c r="QTB23"/>
      <c r="QTC23"/>
      <c r="QTD23"/>
      <c r="QTE23"/>
      <c r="QTF23"/>
      <c r="QTG23"/>
      <c r="QTH23"/>
      <c r="QTI23"/>
      <c r="QTJ23"/>
      <c r="QTK23"/>
      <c r="QTL23"/>
      <c r="QTM23"/>
      <c r="QTN23"/>
      <c r="QTO23"/>
      <c r="QTP23"/>
      <c r="QTQ23"/>
      <c r="QTR23"/>
      <c r="QTS23"/>
      <c r="QTT23"/>
      <c r="QTU23"/>
      <c r="QTV23"/>
      <c r="QTW23"/>
      <c r="QTX23"/>
      <c r="QTY23"/>
      <c r="QTZ23"/>
      <c r="QUA23"/>
      <c r="QUB23"/>
      <c r="QUC23"/>
      <c r="QUD23"/>
      <c r="QUE23"/>
      <c r="QUF23"/>
      <c r="QUG23"/>
      <c r="QUH23"/>
      <c r="QUI23"/>
      <c r="QUJ23"/>
      <c r="QUK23"/>
      <c r="QUL23"/>
      <c r="QUM23"/>
      <c r="QUN23"/>
      <c r="QUO23"/>
      <c r="QUP23"/>
      <c r="QUQ23"/>
      <c r="QUR23"/>
      <c r="QUS23"/>
      <c r="QUT23"/>
      <c r="QUU23"/>
      <c r="QUV23"/>
      <c r="QUW23"/>
      <c r="QUX23"/>
      <c r="QUY23"/>
      <c r="QUZ23"/>
      <c r="QVA23"/>
      <c r="QVB23"/>
      <c r="QVC23"/>
      <c r="QVD23"/>
      <c r="QVE23"/>
      <c r="QVF23"/>
      <c r="QVG23"/>
      <c r="QVH23"/>
      <c r="QVI23"/>
      <c r="QVJ23"/>
      <c r="QVK23"/>
      <c r="QVL23"/>
      <c r="QVM23"/>
      <c r="QVN23"/>
      <c r="QVO23"/>
      <c r="QVP23"/>
      <c r="QVQ23"/>
      <c r="QVR23"/>
      <c r="QVS23"/>
      <c r="QVT23"/>
      <c r="QVU23"/>
      <c r="QVV23"/>
      <c r="QVW23"/>
      <c r="QVX23"/>
      <c r="QVY23"/>
      <c r="QVZ23"/>
      <c r="QWA23"/>
      <c r="QWB23"/>
      <c r="QWC23"/>
      <c r="QWD23"/>
      <c r="QWE23"/>
      <c r="QWF23"/>
      <c r="QWG23"/>
      <c r="QWH23"/>
      <c r="QWI23"/>
      <c r="QWJ23"/>
      <c r="QWK23"/>
      <c r="QWL23"/>
      <c r="QWM23"/>
      <c r="QWN23"/>
      <c r="QWO23"/>
      <c r="QWP23"/>
      <c r="QWQ23"/>
      <c r="QWR23"/>
      <c r="QWS23"/>
      <c r="QWT23"/>
      <c r="QWU23"/>
      <c r="QWV23"/>
      <c r="QWW23"/>
      <c r="QWX23"/>
      <c r="QWY23"/>
      <c r="QWZ23"/>
      <c r="QXA23"/>
      <c r="QXB23"/>
      <c r="QXC23"/>
      <c r="QXD23"/>
      <c r="QXE23"/>
      <c r="QXF23"/>
      <c r="QXG23"/>
      <c r="QXH23"/>
      <c r="QXI23"/>
      <c r="QXJ23"/>
      <c r="QXK23"/>
      <c r="QXL23"/>
      <c r="QXM23"/>
      <c r="QXN23"/>
      <c r="QXO23"/>
      <c r="QXP23"/>
      <c r="QXQ23"/>
      <c r="QXR23"/>
      <c r="QXS23"/>
      <c r="QXT23"/>
      <c r="QXU23"/>
      <c r="QXV23"/>
      <c r="QXW23"/>
      <c r="QXX23"/>
      <c r="QXY23"/>
      <c r="QXZ23"/>
      <c r="QYA23"/>
      <c r="QYB23"/>
      <c r="QYC23"/>
      <c r="QYD23"/>
      <c r="QYE23"/>
      <c r="QYF23"/>
      <c r="QYG23"/>
      <c r="QYH23"/>
      <c r="QYI23"/>
      <c r="QYJ23"/>
      <c r="QYK23"/>
      <c r="QYL23"/>
      <c r="QYM23"/>
      <c r="QYN23"/>
      <c r="QYO23"/>
      <c r="QYP23"/>
      <c r="QYQ23"/>
      <c r="QYR23"/>
      <c r="QYS23"/>
      <c r="QYT23"/>
      <c r="QYU23"/>
      <c r="QYV23"/>
      <c r="QYW23"/>
      <c r="QYX23"/>
      <c r="QYY23"/>
      <c r="QYZ23"/>
      <c r="QZA23"/>
      <c r="QZB23"/>
      <c r="QZC23"/>
      <c r="QZD23"/>
      <c r="QZE23"/>
      <c r="QZF23"/>
      <c r="QZG23"/>
      <c r="QZH23"/>
      <c r="QZI23"/>
      <c r="QZJ23"/>
      <c r="QZK23"/>
      <c r="QZL23"/>
      <c r="QZM23"/>
      <c r="QZN23"/>
      <c r="QZO23"/>
      <c r="QZP23"/>
      <c r="QZQ23"/>
      <c r="QZR23"/>
      <c r="QZS23"/>
      <c r="QZT23"/>
      <c r="QZU23"/>
      <c r="QZV23"/>
      <c r="QZW23"/>
      <c r="QZX23"/>
      <c r="QZY23"/>
      <c r="QZZ23"/>
      <c r="RAA23"/>
      <c r="RAB23"/>
      <c r="RAC23"/>
      <c r="RAD23"/>
      <c r="RAE23"/>
      <c r="RAF23"/>
      <c r="RAG23"/>
      <c r="RAH23"/>
      <c r="RAI23"/>
      <c r="RAJ23"/>
      <c r="RAK23"/>
      <c r="RAL23"/>
      <c r="RAM23"/>
      <c r="RAN23"/>
      <c r="RAO23"/>
      <c r="RAP23"/>
      <c r="RAQ23"/>
      <c r="RAR23"/>
      <c r="RAS23"/>
      <c r="RAT23"/>
      <c r="RAU23"/>
      <c r="RAV23"/>
      <c r="RAW23"/>
      <c r="RAX23"/>
      <c r="RAY23"/>
      <c r="RAZ23"/>
      <c r="RBA23"/>
      <c r="RBB23"/>
      <c r="RBC23"/>
      <c r="RBD23"/>
      <c r="RBE23"/>
      <c r="RBF23"/>
      <c r="RBG23"/>
      <c r="RBH23"/>
      <c r="RBI23"/>
      <c r="RBJ23"/>
      <c r="RBK23"/>
      <c r="RBL23"/>
      <c r="RBM23"/>
      <c r="RBN23"/>
      <c r="RBO23"/>
      <c r="RBP23"/>
      <c r="RBQ23"/>
      <c r="RBR23"/>
      <c r="RBS23"/>
      <c r="RBT23"/>
      <c r="RBU23"/>
      <c r="RBV23"/>
      <c r="RBW23"/>
      <c r="RBX23"/>
      <c r="RBY23"/>
      <c r="RBZ23"/>
      <c r="RCA23"/>
      <c r="RCB23"/>
      <c r="RCC23"/>
      <c r="RCD23"/>
      <c r="RCE23"/>
      <c r="RCF23"/>
      <c r="RCG23"/>
      <c r="RCH23"/>
      <c r="RCI23"/>
      <c r="RCJ23"/>
      <c r="RCK23"/>
      <c r="RCL23"/>
      <c r="RCM23"/>
      <c r="RCN23"/>
      <c r="RCO23"/>
      <c r="RCP23"/>
      <c r="RCQ23"/>
      <c r="RCR23"/>
      <c r="RCS23"/>
      <c r="RCT23"/>
      <c r="RCU23"/>
      <c r="RCV23"/>
      <c r="RCW23"/>
      <c r="RCX23"/>
      <c r="RCY23"/>
      <c r="RCZ23"/>
      <c r="RDA23"/>
      <c r="RDB23"/>
      <c r="RDC23"/>
      <c r="RDD23"/>
      <c r="RDE23"/>
      <c r="RDF23"/>
      <c r="RDG23"/>
      <c r="RDH23"/>
      <c r="RDI23"/>
      <c r="RDJ23"/>
      <c r="RDK23"/>
      <c r="RDL23"/>
      <c r="RDM23"/>
      <c r="RDN23"/>
      <c r="RDO23"/>
      <c r="RDP23"/>
      <c r="RDQ23"/>
      <c r="RDR23"/>
      <c r="RDS23"/>
      <c r="RDT23"/>
      <c r="RDU23"/>
      <c r="RDV23"/>
      <c r="RDW23"/>
      <c r="RDX23"/>
      <c r="RDY23"/>
      <c r="RDZ23"/>
      <c r="REA23"/>
      <c r="REB23"/>
      <c r="REC23"/>
      <c r="RED23"/>
      <c r="REE23"/>
      <c r="REF23"/>
      <c r="REG23"/>
      <c r="REH23"/>
      <c r="REI23"/>
      <c r="REJ23"/>
      <c r="REK23"/>
      <c r="REL23"/>
      <c r="REM23"/>
      <c r="REN23"/>
      <c r="REO23"/>
      <c r="REP23"/>
      <c r="REQ23"/>
      <c r="RER23"/>
      <c r="RES23"/>
      <c r="RET23"/>
      <c r="REU23"/>
      <c r="REV23"/>
      <c r="REW23"/>
      <c r="REX23"/>
      <c r="REY23"/>
      <c r="REZ23"/>
      <c r="RFA23"/>
      <c r="RFB23"/>
      <c r="RFC23"/>
      <c r="RFD23"/>
      <c r="RFE23"/>
      <c r="RFF23"/>
      <c r="RFG23"/>
      <c r="RFH23"/>
      <c r="RFI23"/>
      <c r="RFJ23"/>
      <c r="RFK23"/>
      <c r="RFL23"/>
      <c r="RFM23"/>
      <c r="RFN23"/>
      <c r="RFO23"/>
      <c r="RFP23"/>
      <c r="RFQ23"/>
      <c r="RFR23"/>
      <c r="RFS23"/>
      <c r="RFT23"/>
      <c r="RFU23"/>
      <c r="RFV23"/>
      <c r="RFW23"/>
      <c r="RFX23"/>
      <c r="RFY23"/>
      <c r="RFZ23"/>
      <c r="RGA23"/>
      <c r="RGB23"/>
      <c r="RGC23"/>
      <c r="RGD23"/>
      <c r="RGE23"/>
      <c r="RGF23"/>
      <c r="RGG23"/>
      <c r="RGH23"/>
      <c r="RGI23"/>
      <c r="RGJ23"/>
      <c r="RGK23"/>
      <c r="RGL23"/>
      <c r="RGM23"/>
      <c r="RGN23"/>
      <c r="RGO23"/>
      <c r="RGP23"/>
      <c r="RGQ23"/>
      <c r="RGR23"/>
      <c r="RGS23"/>
      <c r="RGT23"/>
      <c r="RGU23"/>
      <c r="RGV23"/>
      <c r="RGW23"/>
      <c r="RGX23"/>
      <c r="RGY23"/>
      <c r="RGZ23"/>
      <c r="RHA23"/>
      <c r="RHB23"/>
      <c r="RHC23"/>
      <c r="RHD23"/>
      <c r="RHE23"/>
      <c r="RHF23"/>
      <c r="RHG23"/>
      <c r="RHH23"/>
      <c r="RHI23"/>
      <c r="RHJ23"/>
      <c r="RHK23"/>
      <c r="RHL23"/>
      <c r="RHM23"/>
      <c r="RHN23"/>
      <c r="RHO23"/>
      <c r="RHP23"/>
      <c r="RHQ23"/>
      <c r="RHR23"/>
      <c r="RHS23"/>
      <c r="RHT23"/>
      <c r="RHU23"/>
      <c r="RHV23"/>
      <c r="RHW23"/>
      <c r="RHX23"/>
      <c r="RHY23"/>
      <c r="RHZ23"/>
      <c r="RIA23"/>
      <c r="RIB23"/>
      <c r="RIC23"/>
      <c r="RID23"/>
      <c r="RIE23"/>
      <c r="RIF23"/>
      <c r="RIG23"/>
      <c r="RIH23"/>
      <c r="RII23"/>
      <c r="RIJ23"/>
      <c r="RIK23"/>
      <c r="RIL23"/>
      <c r="RIM23"/>
      <c r="RIN23"/>
      <c r="RIO23"/>
      <c r="RIP23"/>
      <c r="RIQ23"/>
      <c r="RIR23"/>
      <c r="RIS23"/>
      <c r="RIT23"/>
      <c r="RIU23"/>
      <c r="RIV23"/>
      <c r="RIW23"/>
      <c r="RIX23"/>
      <c r="RIY23"/>
      <c r="RIZ23"/>
      <c r="RJA23"/>
      <c r="RJB23"/>
      <c r="RJC23"/>
      <c r="RJD23"/>
      <c r="RJE23"/>
      <c r="RJF23"/>
      <c r="RJG23"/>
      <c r="RJH23"/>
      <c r="RJI23"/>
      <c r="RJJ23"/>
      <c r="RJK23"/>
      <c r="RJL23"/>
      <c r="RJM23"/>
      <c r="RJN23"/>
      <c r="RJO23"/>
      <c r="RJP23"/>
      <c r="RJQ23"/>
      <c r="RJR23"/>
      <c r="RJS23"/>
      <c r="RJT23"/>
      <c r="RJU23"/>
      <c r="RJV23"/>
      <c r="RJW23"/>
      <c r="RJX23"/>
      <c r="RJY23"/>
      <c r="RJZ23"/>
      <c r="RKA23"/>
      <c r="RKB23"/>
      <c r="RKC23"/>
      <c r="RKD23"/>
      <c r="RKE23"/>
      <c r="RKF23"/>
      <c r="RKG23"/>
      <c r="RKH23"/>
      <c r="RKI23"/>
      <c r="RKJ23"/>
      <c r="RKK23"/>
      <c r="RKL23"/>
      <c r="RKM23"/>
      <c r="RKN23"/>
      <c r="RKO23"/>
      <c r="RKP23"/>
      <c r="RKQ23"/>
      <c r="RKR23"/>
      <c r="RKS23"/>
      <c r="RKT23"/>
      <c r="RKU23"/>
      <c r="RKV23"/>
      <c r="RKW23"/>
      <c r="RKX23"/>
      <c r="RKY23"/>
      <c r="RKZ23"/>
      <c r="RLA23"/>
      <c r="RLB23"/>
      <c r="RLC23"/>
      <c r="RLD23"/>
      <c r="RLE23"/>
      <c r="RLF23"/>
      <c r="RLG23"/>
      <c r="RLH23"/>
      <c r="RLI23"/>
      <c r="RLJ23"/>
      <c r="RLK23"/>
      <c r="RLL23"/>
      <c r="RLM23"/>
      <c r="RLN23"/>
      <c r="RLO23"/>
      <c r="RLP23"/>
      <c r="RLQ23"/>
      <c r="RLR23"/>
      <c r="RLS23"/>
      <c r="RLT23"/>
      <c r="RLU23"/>
      <c r="RLV23"/>
      <c r="RLW23"/>
      <c r="RLX23"/>
      <c r="RLY23"/>
      <c r="RLZ23"/>
      <c r="RMA23"/>
      <c r="RMB23"/>
      <c r="RMC23"/>
      <c r="RMD23"/>
      <c r="RME23"/>
      <c r="RMF23"/>
      <c r="RMG23"/>
      <c r="RMH23"/>
      <c r="RMI23"/>
      <c r="RMJ23"/>
      <c r="RMK23"/>
      <c r="RML23"/>
      <c r="RMM23"/>
      <c r="RMN23"/>
      <c r="RMO23"/>
      <c r="RMP23"/>
      <c r="RMQ23"/>
      <c r="RMR23"/>
      <c r="RMS23"/>
      <c r="RMT23"/>
      <c r="RMU23"/>
      <c r="RMV23"/>
      <c r="RMW23"/>
      <c r="RMX23"/>
      <c r="RMY23"/>
      <c r="RMZ23"/>
      <c r="RNA23"/>
      <c r="RNB23"/>
      <c r="RNC23"/>
      <c r="RND23"/>
      <c r="RNE23"/>
      <c r="RNF23"/>
      <c r="RNG23"/>
      <c r="RNH23"/>
      <c r="RNI23"/>
      <c r="RNJ23"/>
      <c r="RNK23"/>
      <c r="RNL23"/>
      <c r="RNM23"/>
      <c r="RNN23"/>
      <c r="RNO23"/>
      <c r="RNP23"/>
      <c r="RNQ23"/>
      <c r="RNR23"/>
      <c r="RNS23"/>
      <c r="RNT23"/>
      <c r="RNU23"/>
      <c r="RNV23"/>
      <c r="RNW23"/>
      <c r="RNX23"/>
      <c r="RNY23"/>
      <c r="RNZ23"/>
      <c r="ROA23"/>
      <c r="ROB23"/>
      <c r="ROC23"/>
      <c r="ROD23"/>
      <c r="ROE23"/>
      <c r="ROF23"/>
      <c r="ROG23"/>
      <c r="ROH23"/>
      <c r="ROI23"/>
      <c r="ROJ23"/>
      <c r="ROK23"/>
      <c r="ROL23"/>
      <c r="ROM23"/>
      <c r="RON23"/>
      <c r="ROO23"/>
      <c r="ROP23"/>
      <c r="ROQ23"/>
      <c r="ROR23"/>
      <c r="ROS23"/>
      <c r="ROT23"/>
      <c r="ROU23"/>
      <c r="ROV23"/>
      <c r="ROW23"/>
      <c r="ROX23"/>
      <c r="ROY23"/>
      <c r="ROZ23"/>
      <c r="RPA23"/>
      <c r="RPB23"/>
      <c r="RPC23"/>
      <c r="RPD23"/>
      <c r="RPE23"/>
      <c r="RPF23"/>
      <c r="RPG23"/>
      <c r="RPH23"/>
      <c r="RPI23"/>
      <c r="RPJ23"/>
      <c r="RPK23"/>
      <c r="RPL23"/>
      <c r="RPM23"/>
      <c r="RPN23"/>
      <c r="RPO23"/>
      <c r="RPP23"/>
      <c r="RPQ23"/>
      <c r="RPR23"/>
      <c r="RPS23"/>
      <c r="RPT23"/>
      <c r="RPU23"/>
      <c r="RPV23"/>
      <c r="RPW23"/>
      <c r="RPX23"/>
      <c r="RPY23"/>
      <c r="RPZ23"/>
      <c r="RQA23"/>
      <c r="RQB23"/>
      <c r="RQC23"/>
      <c r="RQD23"/>
      <c r="RQE23"/>
      <c r="RQF23"/>
      <c r="RQG23"/>
      <c r="RQH23"/>
      <c r="RQI23"/>
      <c r="RQJ23"/>
      <c r="RQK23"/>
      <c r="RQL23"/>
      <c r="RQM23"/>
      <c r="RQN23"/>
      <c r="RQO23"/>
      <c r="RQP23"/>
      <c r="RQQ23"/>
      <c r="RQR23"/>
      <c r="RQS23"/>
      <c r="RQT23"/>
      <c r="RQU23"/>
      <c r="RQV23"/>
      <c r="RQW23"/>
      <c r="RQX23"/>
      <c r="RQY23"/>
      <c r="RQZ23"/>
      <c r="RRA23"/>
      <c r="RRB23"/>
      <c r="RRC23"/>
      <c r="RRD23"/>
      <c r="RRE23"/>
      <c r="RRF23"/>
      <c r="RRG23"/>
      <c r="RRH23"/>
      <c r="RRI23"/>
      <c r="RRJ23"/>
      <c r="RRK23"/>
      <c r="RRL23"/>
      <c r="RRM23"/>
      <c r="RRN23"/>
      <c r="RRO23"/>
      <c r="RRP23"/>
      <c r="RRQ23"/>
      <c r="RRR23"/>
      <c r="RRS23"/>
      <c r="RRT23"/>
      <c r="RRU23"/>
      <c r="RRV23"/>
      <c r="RRW23"/>
      <c r="RRX23"/>
      <c r="RRY23"/>
      <c r="RRZ23"/>
      <c r="RSA23"/>
      <c r="RSB23"/>
      <c r="RSC23"/>
      <c r="RSD23"/>
      <c r="RSE23"/>
      <c r="RSF23"/>
      <c r="RSG23"/>
      <c r="RSH23"/>
      <c r="RSI23"/>
      <c r="RSJ23"/>
      <c r="RSK23"/>
      <c r="RSL23"/>
      <c r="RSM23"/>
      <c r="RSN23"/>
      <c r="RSO23"/>
      <c r="RSP23"/>
      <c r="RSQ23"/>
      <c r="RSR23"/>
      <c r="RSS23"/>
      <c r="RST23"/>
      <c r="RSU23"/>
      <c r="RSV23"/>
      <c r="RSW23"/>
      <c r="RSX23"/>
      <c r="RSY23"/>
      <c r="RSZ23"/>
      <c r="RTA23"/>
      <c r="RTB23"/>
      <c r="RTC23"/>
      <c r="RTD23"/>
      <c r="RTE23"/>
      <c r="RTF23"/>
      <c r="RTG23"/>
      <c r="RTH23"/>
      <c r="RTI23"/>
      <c r="RTJ23"/>
      <c r="RTK23"/>
      <c r="RTL23"/>
      <c r="RTM23"/>
      <c r="RTN23"/>
      <c r="RTO23"/>
      <c r="RTP23"/>
      <c r="RTQ23"/>
      <c r="RTR23"/>
      <c r="RTS23"/>
      <c r="RTT23"/>
      <c r="RTU23"/>
      <c r="RTV23"/>
      <c r="RTW23"/>
      <c r="RTX23"/>
      <c r="RTY23"/>
      <c r="RTZ23"/>
      <c r="RUA23"/>
      <c r="RUB23"/>
      <c r="RUC23"/>
      <c r="RUD23"/>
      <c r="RUE23"/>
      <c r="RUF23"/>
      <c r="RUG23"/>
      <c r="RUH23"/>
      <c r="RUI23"/>
      <c r="RUJ23"/>
      <c r="RUK23"/>
      <c r="RUL23"/>
      <c r="RUM23"/>
      <c r="RUN23"/>
      <c r="RUO23"/>
      <c r="RUP23"/>
      <c r="RUQ23"/>
      <c r="RUR23"/>
      <c r="RUS23"/>
      <c r="RUT23"/>
      <c r="RUU23"/>
      <c r="RUV23"/>
      <c r="RUW23"/>
      <c r="RUX23"/>
      <c r="RUY23"/>
      <c r="RUZ23"/>
      <c r="RVA23"/>
      <c r="RVB23"/>
      <c r="RVC23"/>
      <c r="RVD23"/>
      <c r="RVE23"/>
      <c r="RVF23"/>
      <c r="RVG23"/>
      <c r="RVH23"/>
      <c r="RVI23"/>
      <c r="RVJ23"/>
      <c r="RVK23"/>
      <c r="RVL23"/>
      <c r="RVM23"/>
      <c r="RVN23"/>
      <c r="RVO23"/>
      <c r="RVP23"/>
      <c r="RVQ23"/>
      <c r="RVR23"/>
      <c r="RVS23"/>
      <c r="RVT23"/>
      <c r="RVU23"/>
      <c r="RVV23"/>
      <c r="RVW23"/>
      <c r="RVX23"/>
      <c r="RVY23"/>
      <c r="RVZ23"/>
      <c r="RWA23"/>
      <c r="RWB23"/>
      <c r="RWC23"/>
      <c r="RWD23"/>
      <c r="RWE23"/>
      <c r="RWF23"/>
      <c r="RWG23"/>
      <c r="RWH23"/>
      <c r="RWI23"/>
      <c r="RWJ23"/>
      <c r="RWK23"/>
      <c r="RWL23"/>
      <c r="RWM23"/>
      <c r="RWN23"/>
      <c r="RWO23"/>
      <c r="RWP23"/>
      <c r="RWQ23"/>
      <c r="RWR23"/>
      <c r="RWS23"/>
      <c r="RWT23"/>
      <c r="RWU23"/>
      <c r="RWV23"/>
      <c r="RWW23"/>
      <c r="RWX23"/>
      <c r="RWY23"/>
      <c r="RWZ23"/>
      <c r="RXA23"/>
      <c r="RXB23"/>
      <c r="RXC23"/>
      <c r="RXD23"/>
      <c r="RXE23"/>
      <c r="RXF23"/>
      <c r="RXG23"/>
      <c r="RXH23"/>
      <c r="RXI23"/>
      <c r="RXJ23"/>
      <c r="RXK23"/>
      <c r="RXL23"/>
      <c r="RXM23"/>
      <c r="RXN23"/>
      <c r="RXO23"/>
      <c r="RXP23"/>
      <c r="RXQ23"/>
      <c r="RXR23"/>
      <c r="RXS23"/>
      <c r="RXT23"/>
      <c r="RXU23"/>
      <c r="RXV23"/>
      <c r="RXW23"/>
      <c r="RXX23"/>
      <c r="RXY23"/>
      <c r="RXZ23"/>
      <c r="RYA23"/>
      <c r="RYB23"/>
      <c r="RYC23"/>
      <c r="RYD23"/>
      <c r="RYE23"/>
      <c r="RYF23"/>
      <c r="RYG23"/>
      <c r="RYH23"/>
      <c r="RYI23"/>
      <c r="RYJ23"/>
      <c r="RYK23"/>
      <c r="RYL23"/>
      <c r="RYM23"/>
      <c r="RYN23"/>
      <c r="RYO23"/>
      <c r="RYP23"/>
      <c r="RYQ23"/>
      <c r="RYR23"/>
      <c r="RYS23"/>
      <c r="RYT23"/>
      <c r="RYU23"/>
      <c r="RYV23"/>
      <c r="RYW23"/>
      <c r="RYX23"/>
      <c r="RYY23"/>
      <c r="RYZ23"/>
      <c r="RZA23"/>
      <c r="RZB23"/>
      <c r="RZC23"/>
      <c r="RZD23"/>
      <c r="RZE23"/>
      <c r="RZF23"/>
      <c r="RZG23"/>
      <c r="RZH23"/>
      <c r="RZI23"/>
      <c r="RZJ23"/>
      <c r="RZK23"/>
      <c r="RZL23"/>
      <c r="RZM23"/>
      <c r="RZN23"/>
      <c r="RZO23"/>
      <c r="RZP23"/>
      <c r="RZQ23"/>
      <c r="RZR23"/>
      <c r="RZS23"/>
      <c r="RZT23"/>
      <c r="RZU23"/>
      <c r="RZV23"/>
      <c r="RZW23"/>
      <c r="RZX23"/>
      <c r="RZY23"/>
      <c r="RZZ23"/>
      <c r="SAA23"/>
      <c r="SAB23"/>
      <c r="SAC23"/>
      <c r="SAD23"/>
      <c r="SAE23"/>
      <c r="SAF23"/>
      <c r="SAG23"/>
      <c r="SAH23"/>
      <c r="SAI23"/>
      <c r="SAJ23"/>
      <c r="SAK23"/>
      <c r="SAL23"/>
      <c r="SAM23"/>
      <c r="SAN23"/>
      <c r="SAO23"/>
      <c r="SAP23"/>
      <c r="SAQ23"/>
      <c r="SAR23"/>
      <c r="SAS23"/>
      <c r="SAT23"/>
      <c r="SAU23"/>
      <c r="SAV23"/>
      <c r="SAW23"/>
      <c r="SAX23"/>
      <c r="SAY23"/>
      <c r="SAZ23"/>
      <c r="SBA23"/>
      <c r="SBB23"/>
      <c r="SBC23"/>
      <c r="SBD23"/>
      <c r="SBE23"/>
      <c r="SBF23"/>
      <c r="SBG23"/>
      <c r="SBH23"/>
      <c r="SBI23"/>
      <c r="SBJ23"/>
      <c r="SBK23"/>
      <c r="SBL23"/>
      <c r="SBM23"/>
      <c r="SBN23"/>
      <c r="SBO23"/>
      <c r="SBP23"/>
      <c r="SBQ23"/>
      <c r="SBR23"/>
      <c r="SBS23"/>
      <c r="SBT23"/>
      <c r="SBU23"/>
      <c r="SBV23"/>
      <c r="SBW23"/>
      <c r="SBX23"/>
      <c r="SBY23"/>
      <c r="SBZ23"/>
      <c r="SCA23"/>
      <c r="SCB23"/>
      <c r="SCC23"/>
      <c r="SCD23"/>
      <c r="SCE23"/>
      <c r="SCF23"/>
      <c r="SCG23"/>
      <c r="SCH23"/>
      <c r="SCI23"/>
      <c r="SCJ23"/>
      <c r="SCK23"/>
      <c r="SCL23"/>
      <c r="SCM23"/>
      <c r="SCN23"/>
      <c r="SCO23"/>
      <c r="SCP23"/>
      <c r="SCQ23"/>
      <c r="SCR23"/>
      <c r="SCS23"/>
      <c r="SCT23"/>
      <c r="SCU23"/>
      <c r="SCV23"/>
      <c r="SCW23"/>
      <c r="SCX23"/>
      <c r="SCY23"/>
      <c r="SCZ23"/>
      <c r="SDA23"/>
      <c r="SDB23"/>
      <c r="SDC23"/>
      <c r="SDD23"/>
      <c r="SDE23"/>
      <c r="SDF23"/>
      <c r="SDG23"/>
      <c r="SDH23"/>
      <c r="SDI23"/>
      <c r="SDJ23"/>
      <c r="SDK23"/>
      <c r="SDL23"/>
      <c r="SDM23"/>
      <c r="SDN23"/>
      <c r="SDO23"/>
      <c r="SDP23"/>
      <c r="SDQ23"/>
      <c r="SDR23"/>
      <c r="SDS23"/>
      <c r="SDT23"/>
      <c r="SDU23"/>
      <c r="SDV23"/>
      <c r="SDW23"/>
      <c r="SDX23"/>
      <c r="SDY23"/>
      <c r="SDZ23"/>
      <c r="SEA23"/>
      <c r="SEB23"/>
      <c r="SEC23"/>
      <c r="SED23"/>
      <c r="SEE23"/>
      <c r="SEF23"/>
      <c r="SEG23"/>
      <c r="SEH23"/>
      <c r="SEI23"/>
      <c r="SEJ23"/>
      <c r="SEK23"/>
      <c r="SEL23"/>
      <c r="SEM23"/>
      <c r="SEN23"/>
      <c r="SEO23"/>
      <c r="SEP23"/>
      <c r="SEQ23"/>
      <c r="SER23"/>
      <c r="SES23"/>
      <c r="SET23"/>
      <c r="SEU23"/>
      <c r="SEV23"/>
      <c r="SEW23"/>
      <c r="SEX23"/>
      <c r="SEY23"/>
      <c r="SEZ23"/>
      <c r="SFA23"/>
      <c r="SFB23"/>
      <c r="SFC23"/>
      <c r="SFD23"/>
      <c r="SFE23"/>
      <c r="SFF23"/>
      <c r="SFG23"/>
      <c r="SFH23"/>
      <c r="SFI23"/>
      <c r="SFJ23"/>
      <c r="SFK23"/>
      <c r="SFL23"/>
      <c r="SFM23"/>
      <c r="SFN23"/>
      <c r="SFO23"/>
      <c r="SFP23"/>
      <c r="SFQ23"/>
      <c r="SFR23"/>
      <c r="SFS23"/>
      <c r="SFT23"/>
      <c r="SFU23"/>
      <c r="SFV23"/>
      <c r="SFW23"/>
      <c r="SFX23"/>
      <c r="SFY23"/>
      <c r="SFZ23"/>
      <c r="SGA23"/>
      <c r="SGB23"/>
      <c r="SGC23"/>
      <c r="SGD23"/>
      <c r="SGE23"/>
      <c r="SGF23"/>
      <c r="SGG23"/>
      <c r="SGH23"/>
      <c r="SGI23"/>
      <c r="SGJ23"/>
      <c r="SGK23"/>
      <c r="SGL23"/>
      <c r="SGM23"/>
      <c r="SGN23"/>
      <c r="SGO23"/>
      <c r="SGP23"/>
      <c r="SGQ23"/>
      <c r="SGR23"/>
      <c r="SGS23"/>
      <c r="SGT23"/>
      <c r="SGU23"/>
      <c r="SGV23"/>
      <c r="SGW23"/>
      <c r="SGX23"/>
      <c r="SGY23"/>
      <c r="SGZ23"/>
      <c r="SHA23"/>
      <c r="SHB23"/>
      <c r="SHC23"/>
      <c r="SHD23"/>
      <c r="SHE23"/>
      <c r="SHF23"/>
      <c r="SHG23"/>
      <c r="SHH23"/>
      <c r="SHI23"/>
      <c r="SHJ23"/>
      <c r="SHK23"/>
      <c r="SHL23"/>
      <c r="SHM23"/>
      <c r="SHN23"/>
      <c r="SHO23"/>
      <c r="SHP23"/>
      <c r="SHQ23"/>
      <c r="SHR23"/>
      <c r="SHS23"/>
      <c r="SHT23"/>
      <c r="SHU23"/>
      <c r="SHV23"/>
      <c r="SHW23"/>
      <c r="SHX23"/>
      <c r="SHY23"/>
      <c r="SHZ23"/>
      <c r="SIA23"/>
      <c r="SIB23"/>
      <c r="SIC23"/>
      <c r="SID23"/>
      <c r="SIE23"/>
      <c r="SIF23"/>
      <c r="SIG23"/>
      <c r="SIH23"/>
      <c r="SII23"/>
      <c r="SIJ23"/>
      <c r="SIK23"/>
      <c r="SIL23"/>
      <c r="SIM23"/>
      <c r="SIN23"/>
      <c r="SIO23"/>
      <c r="SIP23"/>
      <c r="SIQ23"/>
      <c r="SIR23"/>
      <c r="SIS23"/>
      <c r="SIT23"/>
      <c r="SIU23"/>
      <c r="SIV23"/>
      <c r="SIW23"/>
      <c r="SIX23"/>
      <c r="SIY23"/>
      <c r="SIZ23"/>
      <c r="SJA23"/>
      <c r="SJB23"/>
      <c r="SJC23"/>
      <c r="SJD23"/>
      <c r="SJE23"/>
      <c r="SJF23"/>
      <c r="SJG23"/>
      <c r="SJH23"/>
      <c r="SJI23"/>
      <c r="SJJ23"/>
      <c r="SJK23"/>
      <c r="SJL23"/>
      <c r="SJM23"/>
      <c r="SJN23"/>
      <c r="SJO23"/>
      <c r="SJP23"/>
      <c r="SJQ23"/>
      <c r="SJR23"/>
      <c r="SJS23"/>
      <c r="SJT23"/>
      <c r="SJU23"/>
      <c r="SJV23"/>
      <c r="SJW23"/>
      <c r="SJX23"/>
      <c r="SJY23"/>
      <c r="SJZ23"/>
      <c r="SKA23"/>
      <c r="SKB23"/>
      <c r="SKC23"/>
      <c r="SKD23"/>
      <c r="SKE23"/>
      <c r="SKF23"/>
      <c r="SKG23"/>
      <c r="SKH23"/>
      <c r="SKI23"/>
      <c r="SKJ23"/>
      <c r="SKK23"/>
      <c r="SKL23"/>
      <c r="SKM23"/>
      <c r="SKN23"/>
      <c r="SKO23"/>
      <c r="SKP23"/>
      <c r="SKQ23"/>
      <c r="SKR23"/>
      <c r="SKS23"/>
      <c r="SKT23"/>
      <c r="SKU23"/>
      <c r="SKV23"/>
      <c r="SKW23"/>
      <c r="SKX23"/>
      <c r="SKY23"/>
      <c r="SKZ23"/>
      <c r="SLA23"/>
      <c r="SLB23"/>
      <c r="SLC23"/>
      <c r="SLD23"/>
      <c r="SLE23"/>
      <c r="SLF23"/>
      <c r="SLG23"/>
      <c r="SLH23"/>
      <c r="SLI23"/>
      <c r="SLJ23"/>
      <c r="SLK23"/>
      <c r="SLL23"/>
      <c r="SLM23"/>
      <c r="SLN23"/>
      <c r="SLO23"/>
      <c r="SLP23"/>
      <c r="SLQ23"/>
      <c r="SLR23"/>
      <c r="SLS23"/>
      <c r="SLT23"/>
      <c r="SLU23"/>
      <c r="SLV23"/>
      <c r="SLW23"/>
      <c r="SLX23"/>
      <c r="SLY23"/>
      <c r="SLZ23"/>
      <c r="SMA23"/>
      <c r="SMB23"/>
      <c r="SMC23"/>
      <c r="SMD23"/>
      <c r="SME23"/>
      <c r="SMF23"/>
      <c r="SMG23"/>
      <c r="SMH23"/>
      <c r="SMI23"/>
      <c r="SMJ23"/>
      <c r="SMK23"/>
      <c r="SML23"/>
      <c r="SMM23"/>
      <c r="SMN23"/>
      <c r="SMO23"/>
      <c r="SMP23"/>
      <c r="SMQ23"/>
      <c r="SMR23"/>
      <c r="SMS23"/>
      <c r="SMT23"/>
      <c r="SMU23"/>
      <c r="SMV23"/>
      <c r="SMW23"/>
      <c r="SMX23"/>
      <c r="SMY23"/>
      <c r="SMZ23"/>
      <c r="SNA23"/>
      <c r="SNB23"/>
      <c r="SNC23"/>
      <c r="SND23"/>
      <c r="SNE23"/>
      <c r="SNF23"/>
      <c r="SNG23"/>
      <c r="SNH23"/>
      <c r="SNI23"/>
      <c r="SNJ23"/>
      <c r="SNK23"/>
      <c r="SNL23"/>
      <c r="SNM23"/>
      <c r="SNN23"/>
      <c r="SNO23"/>
      <c r="SNP23"/>
      <c r="SNQ23"/>
      <c r="SNR23"/>
      <c r="SNS23"/>
      <c r="SNT23"/>
      <c r="SNU23"/>
      <c r="SNV23"/>
      <c r="SNW23"/>
      <c r="SNX23"/>
      <c r="SNY23"/>
      <c r="SNZ23"/>
      <c r="SOA23"/>
      <c r="SOB23"/>
      <c r="SOC23"/>
      <c r="SOD23"/>
      <c r="SOE23"/>
      <c r="SOF23"/>
      <c r="SOG23"/>
      <c r="SOH23"/>
      <c r="SOI23"/>
      <c r="SOJ23"/>
      <c r="SOK23"/>
      <c r="SOL23"/>
      <c r="SOM23"/>
      <c r="SON23"/>
      <c r="SOO23"/>
      <c r="SOP23"/>
      <c r="SOQ23"/>
      <c r="SOR23"/>
      <c r="SOS23"/>
      <c r="SOT23"/>
      <c r="SOU23"/>
      <c r="SOV23"/>
      <c r="SOW23"/>
      <c r="SOX23"/>
      <c r="SOY23"/>
      <c r="SOZ23"/>
      <c r="SPA23"/>
      <c r="SPB23"/>
      <c r="SPC23"/>
      <c r="SPD23"/>
      <c r="SPE23"/>
      <c r="SPF23"/>
      <c r="SPG23"/>
      <c r="SPH23"/>
      <c r="SPI23"/>
      <c r="SPJ23"/>
      <c r="SPK23"/>
      <c r="SPL23"/>
      <c r="SPM23"/>
      <c r="SPN23"/>
      <c r="SPO23"/>
      <c r="SPP23"/>
      <c r="SPQ23"/>
      <c r="SPR23"/>
      <c r="SPS23"/>
      <c r="SPT23"/>
      <c r="SPU23"/>
      <c r="SPV23"/>
      <c r="SPW23"/>
      <c r="SPX23"/>
      <c r="SPY23"/>
      <c r="SPZ23"/>
      <c r="SQA23"/>
      <c r="SQB23"/>
      <c r="SQC23"/>
      <c r="SQD23"/>
      <c r="SQE23"/>
      <c r="SQF23"/>
      <c r="SQG23"/>
      <c r="SQH23"/>
      <c r="SQI23"/>
      <c r="SQJ23"/>
      <c r="SQK23"/>
      <c r="SQL23"/>
      <c r="SQM23"/>
      <c r="SQN23"/>
      <c r="SQO23"/>
      <c r="SQP23"/>
      <c r="SQQ23"/>
      <c r="SQR23"/>
      <c r="SQS23"/>
      <c r="SQT23"/>
      <c r="SQU23"/>
      <c r="SQV23"/>
      <c r="SQW23"/>
      <c r="SQX23"/>
      <c r="SQY23"/>
      <c r="SQZ23"/>
      <c r="SRA23"/>
      <c r="SRB23"/>
      <c r="SRC23"/>
      <c r="SRD23"/>
      <c r="SRE23"/>
      <c r="SRF23"/>
      <c r="SRG23"/>
      <c r="SRH23"/>
      <c r="SRI23"/>
      <c r="SRJ23"/>
      <c r="SRK23"/>
      <c r="SRL23"/>
      <c r="SRM23"/>
      <c r="SRN23"/>
      <c r="SRO23"/>
      <c r="SRP23"/>
      <c r="SRQ23"/>
      <c r="SRR23"/>
      <c r="SRS23"/>
      <c r="SRT23"/>
      <c r="SRU23"/>
      <c r="SRV23"/>
      <c r="SRW23"/>
      <c r="SRX23"/>
      <c r="SRY23"/>
      <c r="SRZ23"/>
      <c r="SSA23"/>
      <c r="SSB23"/>
      <c r="SSC23"/>
      <c r="SSD23"/>
      <c r="SSE23"/>
      <c r="SSF23"/>
      <c r="SSG23"/>
      <c r="SSH23"/>
      <c r="SSI23"/>
      <c r="SSJ23"/>
      <c r="SSK23"/>
      <c r="SSL23"/>
      <c r="SSM23"/>
      <c r="SSN23"/>
      <c r="SSO23"/>
      <c r="SSP23"/>
      <c r="SSQ23"/>
      <c r="SSR23"/>
      <c r="SSS23"/>
      <c r="SST23"/>
      <c r="SSU23"/>
      <c r="SSV23"/>
      <c r="SSW23"/>
      <c r="SSX23"/>
      <c r="SSY23"/>
      <c r="SSZ23"/>
      <c r="STA23"/>
      <c r="STB23"/>
      <c r="STC23"/>
      <c r="STD23"/>
      <c r="STE23"/>
      <c r="STF23"/>
      <c r="STG23"/>
      <c r="STH23"/>
      <c r="STI23"/>
      <c r="STJ23"/>
      <c r="STK23"/>
      <c r="STL23"/>
      <c r="STM23"/>
      <c r="STN23"/>
      <c r="STO23"/>
      <c r="STP23"/>
      <c r="STQ23"/>
      <c r="STR23"/>
      <c r="STS23"/>
      <c r="STT23"/>
      <c r="STU23"/>
      <c r="STV23"/>
      <c r="STW23"/>
      <c r="STX23"/>
      <c r="STY23"/>
      <c r="STZ23"/>
      <c r="SUA23"/>
      <c r="SUB23"/>
      <c r="SUC23"/>
      <c r="SUD23"/>
      <c r="SUE23"/>
      <c r="SUF23"/>
      <c r="SUG23"/>
      <c r="SUH23"/>
      <c r="SUI23"/>
      <c r="SUJ23"/>
      <c r="SUK23"/>
      <c r="SUL23"/>
      <c r="SUM23"/>
      <c r="SUN23"/>
      <c r="SUO23"/>
      <c r="SUP23"/>
      <c r="SUQ23"/>
      <c r="SUR23"/>
      <c r="SUS23"/>
      <c r="SUT23"/>
      <c r="SUU23"/>
      <c r="SUV23"/>
      <c r="SUW23"/>
      <c r="SUX23"/>
      <c r="SUY23"/>
      <c r="SUZ23"/>
      <c r="SVA23"/>
      <c r="SVB23"/>
      <c r="SVC23"/>
      <c r="SVD23"/>
      <c r="SVE23"/>
      <c r="SVF23"/>
      <c r="SVG23"/>
      <c r="SVH23"/>
      <c r="SVI23"/>
      <c r="SVJ23"/>
      <c r="SVK23"/>
      <c r="SVL23"/>
      <c r="SVM23"/>
      <c r="SVN23"/>
      <c r="SVO23"/>
      <c r="SVP23"/>
      <c r="SVQ23"/>
      <c r="SVR23"/>
      <c r="SVS23"/>
      <c r="SVT23"/>
      <c r="SVU23"/>
      <c r="SVV23"/>
      <c r="SVW23"/>
      <c r="SVX23"/>
      <c r="SVY23"/>
      <c r="SVZ23"/>
      <c r="SWA23"/>
      <c r="SWB23"/>
      <c r="SWC23"/>
      <c r="SWD23"/>
      <c r="SWE23"/>
      <c r="SWF23"/>
      <c r="SWG23"/>
      <c r="SWH23"/>
      <c r="SWI23"/>
      <c r="SWJ23"/>
      <c r="SWK23"/>
      <c r="SWL23"/>
      <c r="SWM23"/>
      <c r="SWN23"/>
      <c r="SWO23"/>
      <c r="SWP23"/>
      <c r="SWQ23"/>
      <c r="SWR23"/>
      <c r="SWS23"/>
      <c r="SWT23"/>
      <c r="SWU23"/>
      <c r="SWV23"/>
      <c r="SWW23"/>
      <c r="SWX23"/>
      <c r="SWY23"/>
      <c r="SWZ23"/>
      <c r="SXA23"/>
      <c r="SXB23"/>
      <c r="SXC23"/>
      <c r="SXD23"/>
      <c r="SXE23"/>
      <c r="SXF23"/>
      <c r="SXG23"/>
      <c r="SXH23"/>
      <c r="SXI23"/>
      <c r="SXJ23"/>
      <c r="SXK23"/>
      <c r="SXL23"/>
      <c r="SXM23"/>
      <c r="SXN23"/>
      <c r="SXO23"/>
      <c r="SXP23"/>
      <c r="SXQ23"/>
      <c r="SXR23"/>
      <c r="SXS23"/>
      <c r="SXT23"/>
      <c r="SXU23"/>
      <c r="SXV23"/>
      <c r="SXW23"/>
      <c r="SXX23"/>
      <c r="SXY23"/>
      <c r="SXZ23"/>
      <c r="SYA23"/>
      <c r="SYB23"/>
      <c r="SYC23"/>
      <c r="SYD23"/>
      <c r="SYE23"/>
      <c r="SYF23"/>
      <c r="SYG23"/>
      <c r="SYH23"/>
      <c r="SYI23"/>
      <c r="SYJ23"/>
      <c r="SYK23"/>
      <c r="SYL23"/>
      <c r="SYM23"/>
      <c r="SYN23"/>
      <c r="SYO23"/>
      <c r="SYP23"/>
      <c r="SYQ23"/>
      <c r="SYR23"/>
      <c r="SYS23"/>
      <c r="SYT23"/>
      <c r="SYU23"/>
      <c r="SYV23"/>
      <c r="SYW23"/>
      <c r="SYX23"/>
      <c r="SYY23"/>
      <c r="SYZ23"/>
      <c r="SZA23"/>
      <c r="SZB23"/>
      <c r="SZC23"/>
      <c r="SZD23"/>
      <c r="SZE23"/>
      <c r="SZF23"/>
      <c r="SZG23"/>
      <c r="SZH23"/>
      <c r="SZI23"/>
      <c r="SZJ23"/>
      <c r="SZK23"/>
      <c r="SZL23"/>
      <c r="SZM23"/>
      <c r="SZN23"/>
      <c r="SZO23"/>
      <c r="SZP23"/>
      <c r="SZQ23"/>
      <c r="SZR23"/>
      <c r="SZS23"/>
      <c r="SZT23"/>
      <c r="SZU23"/>
      <c r="SZV23"/>
      <c r="SZW23"/>
      <c r="SZX23"/>
      <c r="SZY23"/>
      <c r="SZZ23"/>
      <c r="TAA23"/>
      <c r="TAB23"/>
      <c r="TAC23"/>
      <c r="TAD23"/>
      <c r="TAE23"/>
      <c r="TAF23"/>
      <c r="TAG23"/>
      <c r="TAH23"/>
      <c r="TAI23"/>
      <c r="TAJ23"/>
      <c r="TAK23"/>
      <c r="TAL23"/>
      <c r="TAM23"/>
      <c r="TAN23"/>
      <c r="TAO23"/>
      <c r="TAP23"/>
      <c r="TAQ23"/>
      <c r="TAR23"/>
      <c r="TAS23"/>
      <c r="TAT23"/>
      <c r="TAU23"/>
      <c r="TAV23"/>
      <c r="TAW23"/>
      <c r="TAX23"/>
      <c r="TAY23"/>
      <c r="TAZ23"/>
      <c r="TBA23"/>
      <c r="TBB23"/>
      <c r="TBC23"/>
      <c r="TBD23"/>
      <c r="TBE23"/>
      <c r="TBF23"/>
      <c r="TBG23"/>
      <c r="TBH23"/>
      <c r="TBI23"/>
      <c r="TBJ23"/>
      <c r="TBK23"/>
      <c r="TBL23"/>
      <c r="TBM23"/>
      <c r="TBN23"/>
      <c r="TBO23"/>
      <c r="TBP23"/>
      <c r="TBQ23"/>
      <c r="TBR23"/>
      <c r="TBS23"/>
      <c r="TBT23"/>
      <c r="TBU23"/>
      <c r="TBV23"/>
      <c r="TBW23"/>
      <c r="TBX23"/>
      <c r="TBY23"/>
      <c r="TBZ23"/>
      <c r="TCA23"/>
      <c r="TCB23"/>
      <c r="TCC23"/>
      <c r="TCD23"/>
      <c r="TCE23"/>
      <c r="TCF23"/>
      <c r="TCG23"/>
      <c r="TCH23"/>
      <c r="TCI23"/>
      <c r="TCJ23"/>
      <c r="TCK23"/>
      <c r="TCL23"/>
      <c r="TCM23"/>
      <c r="TCN23"/>
      <c r="TCO23"/>
      <c r="TCP23"/>
      <c r="TCQ23"/>
      <c r="TCR23"/>
      <c r="TCS23"/>
      <c r="TCT23"/>
      <c r="TCU23"/>
      <c r="TCV23"/>
      <c r="TCW23"/>
      <c r="TCX23"/>
      <c r="TCY23"/>
      <c r="TCZ23"/>
      <c r="TDA23"/>
      <c r="TDB23"/>
      <c r="TDC23"/>
      <c r="TDD23"/>
      <c r="TDE23"/>
      <c r="TDF23"/>
      <c r="TDG23"/>
      <c r="TDH23"/>
      <c r="TDI23"/>
      <c r="TDJ23"/>
      <c r="TDK23"/>
      <c r="TDL23"/>
      <c r="TDM23"/>
      <c r="TDN23"/>
      <c r="TDO23"/>
      <c r="TDP23"/>
      <c r="TDQ23"/>
      <c r="TDR23"/>
      <c r="TDS23"/>
      <c r="TDT23"/>
      <c r="TDU23"/>
      <c r="TDV23"/>
      <c r="TDW23"/>
      <c r="TDX23"/>
      <c r="TDY23"/>
      <c r="TDZ23"/>
      <c r="TEA23"/>
      <c r="TEB23"/>
      <c r="TEC23"/>
      <c r="TED23"/>
      <c r="TEE23"/>
      <c r="TEF23"/>
      <c r="TEG23"/>
      <c r="TEH23"/>
      <c r="TEI23"/>
      <c r="TEJ23"/>
      <c r="TEK23"/>
      <c r="TEL23"/>
      <c r="TEM23"/>
      <c r="TEN23"/>
      <c r="TEO23"/>
      <c r="TEP23"/>
      <c r="TEQ23"/>
      <c r="TER23"/>
      <c r="TES23"/>
      <c r="TET23"/>
      <c r="TEU23"/>
      <c r="TEV23"/>
      <c r="TEW23"/>
      <c r="TEX23"/>
      <c r="TEY23"/>
      <c r="TEZ23"/>
      <c r="TFA23"/>
      <c r="TFB23"/>
      <c r="TFC23"/>
      <c r="TFD23"/>
      <c r="TFE23"/>
      <c r="TFF23"/>
      <c r="TFG23"/>
      <c r="TFH23"/>
      <c r="TFI23"/>
      <c r="TFJ23"/>
      <c r="TFK23"/>
      <c r="TFL23"/>
      <c r="TFM23"/>
      <c r="TFN23"/>
      <c r="TFO23"/>
      <c r="TFP23"/>
      <c r="TFQ23"/>
      <c r="TFR23"/>
      <c r="TFS23"/>
      <c r="TFT23"/>
      <c r="TFU23"/>
      <c r="TFV23"/>
      <c r="TFW23"/>
      <c r="TFX23"/>
      <c r="TFY23"/>
      <c r="TFZ23"/>
      <c r="TGA23"/>
      <c r="TGB23"/>
      <c r="TGC23"/>
      <c r="TGD23"/>
      <c r="TGE23"/>
      <c r="TGF23"/>
      <c r="TGG23"/>
      <c r="TGH23"/>
      <c r="TGI23"/>
      <c r="TGJ23"/>
      <c r="TGK23"/>
      <c r="TGL23"/>
      <c r="TGM23"/>
      <c r="TGN23"/>
      <c r="TGO23"/>
      <c r="TGP23"/>
      <c r="TGQ23"/>
      <c r="TGR23"/>
      <c r="TGS23"/>
      <c r="TGT23"/>
      <c r="TGU23"/>
      <c r="TGV23"/>
      <c r="TGW23"/>
      <c r="TGX23"/>
      <c r="TGY23"/>
      <c r="TGZ23"/>
      <c r="THA23"/>
      <c r="THB23"/>
      <c r="THC23"/>
      <c r="THD23"/>
      <c r="THE23"/>
      <c r="THF23"/>
      <c r="THG23"/>
      <c r="THH23"/>
      <c r="THI23"/>
      <c r="THJ23"/>
      <c r="THK23"/>
      <c r="THL23"/>
      <c r="THM23"/>
      <c r="THN23"/>
      <c r="THO23"/>
      <c r="THP23"/>
      <c r="THQ23"/>
      <c r="THR23"/>
      <c r="THS23"/>
      <c r="THT23"/>
      <c r="THU23"/>
      <c r="THV23"/>
      <c r="THW23"/>
      <c r="THX23"/>
      <c r="THY23"/>
      <c r="THZ23"/>
      <c r="TIA23"/>
      <c r="TIB23"/>
      <c r="TIC23"/>
      <c r="TID23"/>
      <c r="TIE23"/>
      <c r="TIF23"/>
      <c r="TIG23"/>
      <c r="TIH23"/>
      <c r="TII23"/>
      <c r="TIJ23"/>
      <c r="TIK23"/>
      <c r="TIL23"/>
      <c r="TIM23"/>
      <c r="TIN23"/>
      <c r="TIO23"/>
      <c r="TIP23"/>
      <c r="TIQ23"/>
      <c r="TIR23"/>
      <c r="TIS23"/>
      <c r="TIT23"/>
      <c r="TIU23"/>
      <c r="TIV23"/>
      <c r="TIW23"/>
      <c r="TIX23"/>
      <c r="TIY23"/>
      <c r="TIZ23"/>
      <c r="TJA23"/>
      <c r="TJB23"/>
      <c r="TJC23"/>
      <c r="TJD23"/>
      <c r="TJE23"/>
      <c r="TJF23"/>
      <c r="TJG23"/>
      <c r="TJH23"/>
      <c r="TJI23"/>
      <c r="TJJ23"/>
      <c r="TJK23"/>
      <c r="TJL23"/>
      <c r="TJM23"/>
      <c r="TJN23"/>
      <c r="TJO23"/>
      <c r="TJP23"/>
      <c r="TJQ23"/>
      <c r="TJR23"/>
      <c r="TJS23"/>
      <c r="TJT23"/>
      <c r="TJU23"/>
      <c r="TJV23"/>
      <c r="TJW23"/>
      <c r="TJX23"/>
      <c r="TJY23"/>
      <c r="TJZ23"/>
      <c r="TKA23"/>
      <c r="TKB23"/>
      <c r="TKC23"/>
      <c r="TKD23"/>
      <c r="TKE23"/>
      <c r="TKF23"/>
      <c r="TKG23"/>
      <c r="TKH23"/>
      <c r="TKI23"/>
      <c r="TKJ23"/>
      <c r="TKK23"/>
      <c r="TKL23"/>
      <c r="TKM23"/>
      <c r="TKN23"/>
      <c r="TKO23"/>
      <c r="TKP23"/>
      <c r="TKQ23"/>
      <c r="TKR23"/>
      <c r="TKS23"/>
      <c r="TKT23"/>
      <c r="TKU23"/>
      <c r="TKV23"/>
      <c r="TKW23"/>
      <c r="TKX23"/>
      <c r="TKY23"/>
      <c r="TKZ23"/>
      <c r="TLA23"/>
      <c r="TLB23"/>
      <c r="TLC23"/>
      <c r="TLD23"/>
      <c r="TLE23"/>
      <c r="TLF23"/>
      <c r="TLG23"/>
      <c r="TLH23"/>
      <c r="TLI23"/>
      <c r="TLJ23"/>
      <c r="TLK23"/>
      <c r="TLL23"/>
      <c r="TLM23"/>
      <c r="TLN23"/>
      <c r="TLO23"/>
      <c r="TLP23"/>
      <c r="TLQ23"/>
      <c r="TLR23"/>
      <c r="TLS23"/>
      <c r="TLT23"/>
      <c r="TLU23"/>
      <c r="TLV23"/>
      <c r="TLW23"/>
      <c r="TLX23"/>
      <c r="TLY23"/>
      <c r="TLZ23"/>
      <c r="TMA23"/>
      <c r="TMB23"/>
      <c r="TMC23"/>
      <c r="TMD23"/>
      <c r="TME23"/>
      <c r="TMF23"/>
      <c r="TMG23"/>
      <c r="TMH23"/>
      <c r="TMI23"/>
      <c r="TMJ23"/>
      <c r="TMK23"/>
      <c r="TML23"/>
      <c r="TMM23"/>
      <c r="TMN23"/>
      <c r="TMO23"/>
      <c r="TMP23"/>
      <c r="TMQ23"/>
      <c r="TMR23"/>
      <c r="TMS23"/>
      <c r="TMT23"/>
      <c r="TMU23"/>
      <c r="TMV23"/>
      <c r="TMW23"/>
      <c r="TMX23"/>
      <c r="TMY23"/>
      <c r="TMZ23"/>
      <c r="TNA23"/>
      <c r="TNB23"/>
      <c r="TNC23"/>
      <c r="TND23"/>
      <c r="TNE23"/>
      <c r="TNF23"/>
      <c r="TNG23"/>
      <c r="TNH23"/>
      <c r="TNI23"/>
      <c r="TNJ23"/>
      <c r="TNK23"/>
      <c r="TNL23"/>
      <c r="TNM23"/>
      <c r="TNN23"/>
      <c r="TNO23"/>
      <c r="TNP23"/>
      <c r="TNQ23"/>
      <c r="TNR23"/>
      <c r="TNS23"/>
      <c r="TNT23"/>
      <c r="TNU23"/>
      <c r="TNV23"/>
      <c r="TNW23"/>
      <c r="TNX23"/>
      <c r="TNY23"/>
      <c r="TNZ23"/>
      <c r="TOA23"/>
      <c r="TOB23"/>
      <c r="TOC23"/>
      <c r="TOD23"/>
      <c r="TOE23"/>
      <c r="TOF23"/>
      <c r="TOG23"/>
      <c r="TOH23"/>
      <c r="TOI23"/>
      <c r="TOJ23"/>
      <c r="TOK23"/>
      <c r="TOL23"/>
      <c r="TOM23"/>
      <c r="TON23"/>
      <c r="TOO23"/>
      <c r="TOP23"/>
      <c r="TOQ23"/>
      <c r="TOR23"/>
      <c r="TOS23"/>
      <c r="TOT23"/>
      <c r="TOU23"/>
      <c r="TOV23"/>
      <c r="TOW23"/>
      <c r="TOX23"/>
      <c r="TOY23"/>
      <c r="TOZ23"/>
      <c r="TPA23"/>
      <c r="TPB23"/>
      <c r="TPC23"/>
      <c r="TPD23"/>
      <c r="TPE23"/>
      <c r="TPF23"/>
      <c r="TPG23"/>
      <c r="TPH23"/>
      <c r="TPI23"/>
      <c r="TPJ23"/>
      <c r="TPK23"/>
      <c r="TPL23"/>
      <c r="TPM23"/>
      <c r="TPN23"/>
      <c r="TPO23"/>
      <c r="TPP23"/>
      <c r="TPQ23"/>
      <c r="TPR23"/>
      <c r="TPS23"/>
      <c r="TPT23"/>
      <c r="TPU23"/>
      <c r="TPV23"/>
      <c r="TPW23"/>
      <c r="TPX23"/>
      <c r="TPY23"/>
      <c r="TPZ23"/>
      <c r="TQA23"/>
      <c r="TQB23"/>
      <c r="TQC23"/>
      <c r="TQD23"/>
      <c r="TQE23"/>
      <c r="TQF23"/>
      <c r="TQG23"/>
      <c r="TQH23"/>
      <c r="TQI23"/>
      <c r="TQJ23"/>
      <c r="TQK23"/>
      <c r="TQL23"/>
      <c r="TQM23"/>
      <c r="TQN23"/>
      <c r="TQO23"/>
      <c r="TQP23"/>
      <c r="TQQ23"/>
      <c r="TQR23"/>
      <c r="TQS23"/>
      <c r="TQT23"/>
      <c r="TQU23"/>
      <c r="TQV23"/>
      <c r="TQW23"/>
      <c r="TQX23"/>
      <c r="TQY23"/>
      <c r="TQZ23"/>
      <c r="TRA23"/>
      <c r="TRB23"/>
      <c r="TRC23"/>
      <c r="TRD23"/>
      <c r="TRE23"/>
      <c r="TRF23"/>
      <c r="TRG23"/>
      <c r="TRH23"/>
      <c r="TRI23"/>
      <c r="TRJ23"/>
      <c r="TRK23"/>
      <c r="TRL23"/>
      <c r="TRM23"/>
      <c r="TRN23"/>
      <c r="TRO23"/>
      <c r="TRP23"/>
      <c r="TRQ23"/>
      <c r="TRR23"/>
      <c r="TRS23"/>
      <c r="TRT23"/>
      <c r="TRU23"/>
      <c r="TRV23"/>
      <c r="TRW23"/>
      <c r="TRX23"/>
      <c r="TRY23"/>
      <c r="TRZ23"/>
      <c r="TSA23"/>
      <c r="TSB23"/>
      <c r="TSC23"/>
      <c r="TSD23"/>
      <c r="TSE23"/>
      <c r="TSF23"/>
      <c r="TSG23"/>
      <c r="TSH23"/>
      <c r="TSI23"/>
      <c r="TSJ23"/>
      <c r="TSK23"/>
      <c r="TSL23"/>
      <c r="TSM23"/>
      <c r="TSN23"/>
      <c r="TSO23"/>
      <c r="TSP23"/>
      <c r="TSQ23"/>
      <c r="TSR23"/>
      <c r="TSS23"/>
      <c r="TST23"/>
      <c r="TSU23"/>
      <c r="TSV23"/>
      <c r="TSW23"/>
      <c r="TSX23"/>
      <c r="TSY23"/>
      <c r="TSZ23"/>
      <c r="TTA23"/>
      <c r="TTB23"/>
      <c r="TTC23"/>
      <c r="TTD23"/>
      <c r="TTE23"/>
      <c r="TTF23"/>
      <c r="TTG23"/>
      <c r="TTH23"/>
      <c r="TTI23"/>
      <c r="TTJ23"/>
      <c r="TTK23"/>
      <c r="TTL23"/>
      <c r="TTM23"/>
      <c r="TTN23"/>
      <c r="TTO23"/>
      <c r="TTP23"/>
      <c r="TTQ23"/>
      <c r="TTR23"/>
      <c r="TTS23"/>
      <c r="TTT23"/>
      <c r="TTU23"/>
      <c r="TTV23"/>
      <c r="TTW23"/>
      <c r="TTX23"/>
      <c r="TTY23"/>
      <c r="TTZ23"/>
      <c r="TUA23"/>
      <c r="TUB23"/>
      <c r="TUC23"/>
      <c r="TUD23"/>
      <c r="TUE23"/>
      <c r="TUF23"/>
      <c r="TUG23"/>
      <c r="TUH23"/>
      <c r="TUI23"/>
      <c r="TUJ23"/>
      <c r="TUK23"/>
      <c r="TUL23"/>
      <c r="TUM23"/>
      <c r="TUN23"/>
      <c r="TUO23"/>
      <c r="TUP23"/>
      <c r="TUQ23"/>
      <c r="TUR23"/>
      <c r="TUS23"/>
      <c r="TUT23"/>
      <c r="TUU23"/>
      <c r="TUV23"/>
      <c r="TUW23"/>
      <c r="TUX23"/>
      <c r="TUY23"/>
      <c r="TUZ23"/>
      <c r="TVA23"/>
      <c r="TVB23"/>
      <c r="TVC23"/>
      <c r="TVD23"/>
      <c r="TVE23"/>
      <c r="TVF23"/>
      <c r="TVG23"/>
      <c r="TVH23"/>
      <c r="TVI23"/>
      <c r="TVJ23"/>
      <c r="TVK23"/>
      <c r="TVL23"/>
      <c r="TVM23"/>
      <c r="TVN23"/>
      <c r="TVO23"/>
      <c r="TVP23"/>
      <c r="TVQ23"/>
      <c r="TVR23"/>
      <c r="TVS23"/>
      <c r="TVT23"/>
      <c r="TVU23"/>
      <c r="TVV23"/>
      <c r="TVW23"/>
      <c r="TVX23"/>
      <c r="TVY23"/>
      <c r="TVZ23"/>
      <c r="TWA23"/>
      <c r="TWB23"/>
      <c r="TWC23"/>
      <c r="TWD23"/>
      <c r="TWE23"/>
      <c r="TWF23"/>
      <c r="TWG23"/>
      <c r="TWH23"/>
      <c r="TWI23"/>
      <c r="TWJ23"/>
      <c r="TWK23"/>
      <c r="TWL23"/>
      <c r="TWM23"/>
      <c r="TWN23"/>
      <c r="TWO23"/>
      <c r="TWP23"/>
      <c r="TWQ23"/>
      <c r="TWR23"/>
      <c r="TWS23"/>
      <c r="TWT23"/>
      <c r="TWU23"/>
      <c r="TWV23"/>
      <c r="TWW23"/>
      <c r="TWX23"/>
      <c r="TWY23"/>
      <c r="TWZ23"/>
      <c r="TXA23"/>
      <c r="TXB23"/>
      <c r="TXC23"/>
      <c r="TXD23"/>
      <c r="TXE23"/>
      <c r="TXF23"/>
      <c r="TXG23"/>
      <c r="TXH23"/>
      <c r="TXI23"/>
      <c r="TXJ23"/>
      <c r="TXK23"/>
      <c r="TXL23"/>
      <c r="TXM23"/>
      <c r="TXN23"/>
      <c r="TXO23"/>
      <c r="TXP23"/>
      <c r="TXQ23"/>
      <c r="TXR23"/>
      <c r="TXS23"/>
      <c r="TXT23"/>
      <c r="TXU23"/>
      <c r="TXV23"/>
      <c r="TXW23"/>
      <c r="TXX23"/>
      <c r="TXY23"/>
      <c r="TXZ23"/>
      <c r="TYA23"/>
      <c r="TYB23"/>
      <c r="TYC23"/>
      <c r="TYD23"/>
      <c r="TYE23"/>
      <c r="TYF23"/>
      <c r="TYG23"/>
      <c r="TYH23"/>
      <c r="TYI23"/>
      <c r="TYJ23"/>
      <c r="TYK23"/>
      <c r="TYL23"/>
      <c r="TYM23"/>
      <c r="TYN23"/>
      <c r="TYO23"/>
      <c r="TYP23"/>
      <c r="TYQ23"/>
      <c r="TYR23"/>
      <c r="TYS23"/>
      <c r="TYT23"/>
      <c r="TYU23"/>
      <c r="TYV23"/>
      <c r="TYW23"/>
      <c r="TYX23"/>
      <c r="TYY23"/>
      <c r="TYZ23"/>
      <c r="TZA23"/>
      <c r="TZB23"/>
      <c r="TZC23"/>
      <c r="TZD23"/>
      <c r="TZE23"/>
      <c r="TZF23"/>
      <c r="TZG23"/>
      <c r="TZH23"/>
      <c r="TZI23"/>
      <c r="TZJ23"/>
      <c r="TZK23"/>
      <c r="TZL23"/>
      <c r="TZM23"/>
      <c r="TZN23"/>
      <c r="TZO23"/>
      <c r="TZP23"/>
      <c r="TZQ23"/>
      <c r="TZR23"/>
      <c r="TZS23"/>
      <c r="TZT23"/>
      <c r="TZU23"/>
      <c r="TZV23"/>
      <c r="TZW23"/>
      <c r="TZX23"/>
      <c r="TZY23"/>
      <c r="TZZ23"/>
      <c r="UAA23"/>
      <c r="UAB23"/>
      <c r="UAC23"/>
      <c r="UAD23"/>
      <c r="UAE23"/>
      <c r="UAF23"/>
      <c r="UAG23"/>
      <c r="UAH23"/>
      <c r="UAI23"/>
      <c r="UAJ23"/>
      <c r="UAK23"/>
      <c r="UAL23"/>
      <c r="UAM23"/>
      <c r="UAN23"/>
      <c r="UAO23"/>
      <c r="UAP23"/>
      <c r="UAQ23"/>
      <c r="UAR23"/>
      <c r="UAS23"/>
      <c r="UAT23"/>
      <c r="UAU23"/>
      <c r="UAV23"/>
      <c r="UAW23"/>
      <c r="UAX23"/>
      <c r="UAY23"/>
      <c r="UAZ23"/>
      <c r="UBA23"/>
      <c r="UBB23"/>
      <c r="UBC23"/>
      <c r="UBD23"/>
      <c r="UBE23"/>
      <c r="UBF23"/>
      <c r="UBG23"/>
      <c r="UBH23"/>
      <c r="UBI23"/>
      <c r="UBJ23"/>
      <c r="UBK23"/>
      <c r="UBL23"/>
      <c r="UBM23"/>
      <c r="UBN23"/>
      <c r="UBO23"/>
      <c r="UBP23"/>
      <c r="UBQ23"/>
      <c r="UBR23"/>
      <c r="UBS23"/>
      <c r="UBT23"/>
      <c r="UBU23"/>
      <c r="UBV23"/>
      <c r="UBW23"/>
      <c r="UBX23"/>
      <c r="UBY23"/>
      <c r="UBZ23"/>
      <c r="UCA23"/>
      <c r="UCB23"/>
      <c r="UCC23"/>
      <c r="UCD23"/>
      <c r="UCE23"/>
      <c r="UCF23"/>
      <c r="UCG23"/>
      <c r="UCH23"/>
      <c r="UCI23"/>
      <c r="UCJ23"/>
      <c r="UCK23"/>
      <c r="UCL23"/>
      <c r="UCM23"/>
      <c r="UCN23"/>
      <c r="UCO23"/>
      <c r="UCP23"/>
      <c r="UCQ23"/>
      <c r="UCR23"/>
      <c r="UCS23"/>
      <c r="UCT23"/>
      <c r="UCU23"/>
      <c r="UCV23"/>
      <c r="UCW23"/>
      <c r="UCX23"/>
      <c r="UCY23"/>
      <c r="UCZ23"/>
      <c r="UDA23"/>
      <c r="UDB23"/>
      <c r="UDC23"/>
      <c r="UDD23"/>
      <c r="UDE23"/>
      <c r="UDF23"/>
      <c r="UDG23"/>
      <c r="UDH23"/>
      <c r="UDI23"/>
      <c r="UDJ23"/>
      <c r="UDK23"/>
      <c r="UDL23"/>
      <c r="UDM23"/>
      <c r="UDN23"/>
      <c r="UDO23"/>
      <c r="UDP23"/>
      <c r="UDQ23"/>
      <c r="UDR23"/>
      <c r="UDS23"/>
      <c r="UDT23"/>
      <c r="UDU23"/>
      <c r="UDV23"/>
      <c r="UDW23"/>
      <c r="UDX23"/>
      <c r="UDY23"/>
      <c r="UDZ23"/>
      <c r="UEA23"/>
      <c r="UEB23"/>
      <c r="UEC23"/>
      <c r="UED23"/>
      <c r="UEE23"/>
      <c r="UEF23"/>
      <c r="UEG23"/>
      <c r="UEH23"/>
      <c r="UEI23"/>
      <c r="UEJ23"/>
      <c r="UEK23"/>
      <c r="UEL23"/>
      <c r="UEM23"/>
      <c r="UEN23"/>
      <c r="UEO23"/>
      <c r="UEP23"/>
      <c r="UEQ23"/>
      <c r="UER23"/>
      <c r="UES23"/>
      <c r="UET23"/>
      <c r="UEU23"/>
      <c r="UEV23"/>
      <c r="UEW23"/>
      <c r="UEX23"/>
      <c r="UEY23"/>
      <c r="UEZ23"/>
      <c r="UFA23"/>
      <c r="UFB23"/>
      <c r="UFC23"/>
      <c r="UFD23"/>
      <c r="UFE23"/>
      <c r="UFF23"/>
      <c r="UFG23"/>
      <c r="UFH23"/>
      <c r="UFI23"/>
      <c r="UFJ23"/>
      <c r="UFK23"/>
      <c r="UFL23"/>
      <c r="UFM23"/>
      <c r="UFN23"/>
      <c r="UFO23"/>
      <c r="UFP23"/>
      <c r="UFQ23"/>
      <c r="UFR23"/>
      <c r="UFS23"/>
      <c r="UFT23"/>
      <c r="UFU23"/>
      <c r="UFV23"/>
      <c r="UFW23"/>
      <c r="UFX23"/>
      <c r="UFY23"/>
      <c r="UFZ23"/>
      <c r="UGA23"/>
      <c r="UGB23"/>
      <c r="UGC23"/>
      <c r="UGD23"/>
      <c r="UGE23"/>
      <c r="UGF23"/>
      <c r="UGG23"/>
      <c r="UGH23"/>
      <c r="UGI23"/>
      <c r="UGJ23"/>
      <c r="UGK23"/>
      <c r="UGL23"/>
      <c r="UGM23"/>
      <c r="UGN23"/>
      <c r="UGO23"/>
      <c r="UGP23"/>
      <c r="UGQ23"/>
      <c r="UGR23"/>
      <c r="UGS23"/>
      <c r="UGT23"/>
      <c r="UGU23"/>
      <c r="UGV23"/>
      <c r="UGW23"/>
      <c r="UGX23"/>
      <c r="UGY23"/>
      <c r="UGZ23"/>
      <c r="UHA23"/>
      <c r="UHB23"/>
      <c r="UHC23"/>
      <c r="UHD23"/>
      <c r="UHE23"/>
      <c r="UHF23"/>
      <c r="UHG23"/>
      <c r="UHH23"/>
      <c r="UHI23"/>
      <c r="UHJ23"/>
      <c r="UHK23"/>
      <c r="UHL23"/>
      <c r="UHM23"/>
      <c r="UHN23"/>
      <c r="UHO23"/>
      <c r="UHP23"/>
      <c r="UHQ23"/>
      <c r="UHR23"/>
      <c r="UHS23"/>
      <c r="UHT23"/>
      <c r="UHU23"/>
      <c r="UHV23"/>
      <c r="UHW23"/>
      <c r="UHX23"/>
      <c r="UHY23"/>
      <c r="UHZ23"/>
      <c r="UIA23"/>
      <c r="UIB23"/>
      <c r="UIC23"/>
      <c r="UID23"/>
      <c r="UIE23"/>
      <c r="UIF23"/>
      <c r="UIG23"/>
      <c r="UIH23"/>
      <c r="UII23"/>
      <c r="UIJ23"/>
      <c r="UIK23"/>
      <c r="UIL23"/>
      <c r="UIM23"/>
      <c r="UIN23"/>
      <c r="UIO23"/>
      <c r="UIP23"/>
      <c r="UIQ23"/>
      <c r="UIR23"/>
      <c r="UIS23"/>
      <c r="UIT23"/>
      <c r="UIU23"/>
      <c r="UIV23"/>
      <c r="UIW23"/>
      <c r="UIX23"/>
      <c r="UIY23"/>
      <c r="UIZ23"/>
      <c r="UJA23"/>
      <c r="UJB23"/>
      <c r="UJC23"/>
      <c r="UJD23"/>
      <c r="UJE23"/>
      <c r="UJF23"/>
      <c r="UJG23"/>
      <c r="UJH23"/>
      <c r="UJI23"/>
      <c r="UJJ23"/>
      <c r="UJK23"/>
      <c r="UJL23"/>
      <c r="UJM23"/>
      <c r="UJN23"/>
      <c r="UJO23"/>
      <c r="UJP23"/>
      <c r="UJQ23"/>
      <c r="UJR23"/>
      <c r="UJS23"/>
      <c r="UJT23"/>
      <c r="UJU23"/>
      <c r="UJV23"/>
      <c r="UJW23"/>
      <c r="UJX23"/>
      <c r="UJY23"/>
      <c r="UJZ23"/>
      <c r="UKA23"/>
      <c r="UKB23"/>
      <c r="UKC23"/>
      <c r="UKD23"/>
      <c r="UKE23"/>
      <c r="UKF23"/>
      <c r="UKG23"/>
      <c r="UKH23"/>
      <c r="UKI23"/>
      <c r="UKJ23"/>
      <c r="UKK23"/>
      <c r="UKL23"/>
      <c r="UKM23"/>
      <c r="UKN23"/>
      <c r="UKO23"/>
      <c r="UKP23"/>
      <c r="UKQ23"/>
      <c r="UKR23"/>
      <c r="UKS23"/>
      <c r="UKT23"/>
      <c r="UKU23"/>
      <c r="UKV23"/>
      <c r="UKW23"/>
      <c r="UKX23"/>
      <c r="UKY23"/>
      <c r="UKZ23"/>
      <c r="ULA23"/>
      <c r="ULB23"/>
      <c r="ULC23"/>
      <c r="ULD23"/>
      <c r="ULE23"/>
      <c r="ULF23"/>
      <c r="ULG23"/>
      <c r="ULH23"/>
      <c r="ULI23"/>
      <c r="ULJ23"/>
      <c r="ULK23"/>
      <c r="ULL23"/>
      <c r="ULM23"/>
      <c r="ULN23"/>
      <c r="ULO23"/>
      <c r="ULP23"/>
      <c r="ULQ23"/>
      <c r="ULR23"/>
      <c r="ULS23"/>
      <c r="ULT23"/>
      <c r="ULU23"/>
      <c r="ULV23"/>
      <c r="ULW23"/>
      <c r="ULX23"/>
      <c r="ULY23"/>
      <c r="ULZ23"/>
      <c r="UMA23"/>
      <c r="UMB23"/>
      <c r="UMC23"/>
      <c r="UMD23"/>
      <c r="UME23"/>
      <c r="UMF23"/>
      <c r="UMG23"/>
      <c r="UMH23"/>
      <c r="UMI23"/>
      <c r="UMJ23"/>
      <c r="UMK23"/>
      <c r="UML23"/>
      <c r="UMM23"/>
      <c r="UMN23"/>
      <c r="UMO23"/>
      <c r="UMP23"/>
      <c r="UMQ23"/>
      <c r="UMR23"/>
      <c r="UMS23"/>
      <c r="UMT23"/>
      <c r="UMU23"/>
      <c r="UMV23"/>
      <c r="UMW23"/>
      <c r="UMX23"/>
      <c r="UMY23"/>
      <c r="UMZ23"/>
      <c r="UNA23"/>
      <c r="UNB23"/>
      <c r="UNC23"/>
      <c r="UND23"/>
      <c r="UNE23"/>
      <c r="UNF23"/>
      <c r="UNG23"/>
      <c r="UNH23"/>
      <c r="UNI23"/>
      <c r="UNJ23"/>
      <c r="UNK23"/>
      <c r="UNL23"/>
      <c r="UNM23"/>
      <c r="UNN23"/>
      <c r="UNO23"/>
      <c r="UNP23"/>
      <c r="UNQ23"/>
      <c r="UNR23"/>
      <c r="UNS23"/>
      <c r="UNT23"/>
      <c r="UNU23"/>
      <c r="UNV23"/>
      <c r="UNW23"/>
      <c r="UNX23"/>
      <c r="UNY23"/>
      <c r="UNZ23"/>
      <c r="UOA23"/>
      <c r="UOB23"/>
      <c r="UOC23"/>
      <c r="UOD23"/>
      <c r="UOE23"/>
      <c r="UOF23"/>
      <c r="UOG23"/>
      <c r="UOH23"/>
      <c r="UOI23"/>
      <c r="UOJ23"/>
      <c r="UOK23"/>
      <c r="UOL23"/>
      <c r="UOM23"/>
      <c r="UON23"/>
      <c r="UOO23"/>
      <c r="UOP23"/>
      <c r="UOQ23"/>
      <c r="UOR23"/>
      <c r="UOS23"/>
      <c r="UOT23"/>
      <c r="UOU23"/>
      <c r="UOV23"/>
      <c r="UOW23"/>
      <c r="UOX23"/>
      <c r="UOY23"/>
      <c r="UOZ23"/>
      <c r="UPA23"/>
      <c r="UPB23"/>
      <c r="UPC23"/>
      <c r="UPD23"/>
      <c r="UPE23"/>
      <c r="UPF23"/>
      <c r="UPG23"/>
      <c r="UPH23"/>
      <c r="UPI23"/>
      <c r="UPJ23"/>
      <c r="UPK23"/>
      <c r="UPL23"/>
      <c r="UPM23"/>
      <c r="UPN23"/>
      <c r="UPO23"/>
      <c r="UPP23"/>
      <c r="UPQ23"/>
      <c r="UPR23"/>
      <c r="UPS23"/>
      <c r="UPT23"/>
      <c r="UPU23"/>
      <c r="UPV23"/>
      <c r="UPW23"/>
      <c r="UPX23"/>
      <c r="UPY23"/>
      <c r="UPZ23"/>
      <c r="UQA23"/>
      <c r="UQB23"/>
      <c r="UQC23"/>
      <c r="UQD23"/>
      <c r="UQE23"/>
      <c r="UQF23"/>
      <c r="UQG23"/>
      <c r="UQH23"/>
      <c r="UQI23"/>
      <c r="UQJ23"/>
      <c r="UQK23"/>
      <c r="UQL23"/>
      <c r="UQM23"/>
      <c r="UQN23"/>
      <c r="UQO23"/>
      <c r="UQP23"/>
      <c r="UQQ23"/>
      <c r="UQR23"/>
      <c r="UQS23"/>
      <c r="UQT23"/>
      <c r="UQU23"/>
      <c r="UQV23"/>
      <c r="UQW23"/>
      <c r="UQX23"/>
      <c r="UQY23"/>
      <c r="UQZ23"/>
      <c r="URA23"/>
      <c r="URB23"/>
      <c r="URC23"/>
      <c r="URD23"/>
      <c r="URE23"/>
      <c r="URF23"/>
      <c r="URG23"/>
      <c r="URH23"/>
      <c r="URI23"/>
      <c r="URJ23"/>
      <c r="URK23"/>
      <c r="URL23"/>
      <c r="URM23"/>
      <c r="URN23"/>
      <c r="URO23"/>
      <c r="URP23"/>
      <c r="URQ23"/>
      <c r="URR23"/>
      <c r="URS23"/>
      <c r="URT23"/>
      <c r="URU23"/>
      <c r="URV23"/>
      <c r="URW23"/>
      <c r="URX23"/>
      <c r="URY23"/>
      <c r="URZ23"/>
      <c r="USA23"/>
      <c r="USB23"/>
      <c r="USC23"/>
      <c r="USD23"/>
      <c r="USE23"/>
      <c r="USF23"/>
      <c r="USG23"/>
      <c r="USH23"/>
      <c r="USI23"/>
      <c r="USJ23"/>
      <c r="USK23"/>
      <c r="USL23"/>
      <c r="USM23"/>
      <c r="USN23"/>
      <c r="USO23"/>
      <c r="USP23"/>
      <c r="USQ23"/>
      <c r="USR23"/>
      <c r="USS23"/>
      <c r="UST23"/>
      <c r="USU23"/>
      <c r="USV23"/>
      <c r="USW23"/>
      <c r="USX23"/>
      <c r="USY23"/>
      <c r="USZ23"/>
      <c r="UTA23"/>
      <c r="UTB23"/>
      <c r="UTC23"/>
      <c r="UTD23"/>
      <c r="UTE23"/>
      <c r="UTF23"/>
      <c r="UTG23"/>
      <c r="UTH23"/>
      <c r="UTI23"/>
      <c r="UTJ23"/>
      <c r="UTK23"/>
      <c r="UTL23"/>
      <c r="UTM23"/>
      <c r="UTN23"/>
      <c r="UTO23"/>
      <c r="UTP23"/>
      <c r="UTQ23"/>
      <c r="UTR23"/>
      <c r="UTS23"/>
      <c r="UTT23"/>
      <c r="UTU23"/>
      <c r="UTV23"/>
      <c r="UTW23"/>
      <c r="UTX23"/>
      <c r="UTY23"/>
      <c r="UTZ23"/>
      <c r="UUA23"/>
      <c r="UUB23"/>
      <c r="UUC23"/>
      <c r="UUD23"/>
      <c r="UUE23"/>
      <c r="UUF23"/>
      <c r="UUG23"/>
      <c r="UUH23"/>
      <c r="UUI23"/>
      <c r="UUJ23"/>
      <c r="UUK23"/>
      <c r="UUL23"/>
      <c r="UUM23"/>
      <c r="UUN23"/>
      <c r="UUO23"/>
      <c r="UUP23"/>
      <c r="UUQ23"/>
      <c r="UUR23"/>
      <c r="UUS23"/>
      <c r="UUT23"/>
      <c r="UUU23"/>
      <c r="UUV23"/>
      <c r="UUW23"/>
      <c r="UUX23"/>
      <c r="UUY23"/>
      <c r="UUZ23"/>
      <c r="UVA23"/>
      <c r="UVB23"/>
      <c r="UVC23"/>
      <c r="UVD23"/>
      <c r="UVE23"/>
      <c r="UVF23"/>
      <c r="UVG23"/>
      <c r="UVH23"/>
      <c r="UVI23"/>
      <c r="UVJ23"/>
      <c r="UVK23"/>
      <c r="UVL23"/>
      <c r="UVM23"/>
      <c r="UVN23"/>
      <c r="UVO23"/>
      <c r="UVP23"/>
      <c r="UVQ23"/>
      <c r="UVR23"/>
      <c r="UVS23"/>
      <c r="UVT23"/>
      <c r="UVU23"/>
      <c r="UVV23"/>
      <c r="UVW23"/>
      <c r="UVX23"/>
      <c r="UVY23"/>
      <c r="UVZ23"/>
      <c r="UWA23"/>
      <c r="UWB23"/>
      <c r="UWC23"/>
      <c r="UWD23"/>
      <c r="UWE23"/>
      <c r="UWF23"/>
      <c r="UWG23"/>
      <c r="UWH23"/>
      <c r="UWI23"/>
      <c r="UWJ23"/>
      <c r="UWK23"/>
      <c r="UWL23"/>
      <c r="UWM23"/>
      <c r="UWN23"/>
      <c r="UWO23"/>
      <c r="UWP23"/>
      <c r="UWQ23"/>
      <c r="UWR23"/>
      <c r="UWS23"/>
      <c r="UWT23"/>
      <c r="UWU23"/>
      <c r="UWV23"/>
      <c r="UWW23"/>
      <c r="UWX23"/>
      <c r="UWY23"/>
      <c r="UWZ23"/>
      <c r="UXA23"/>
      <c r="UXB23"/>
      <c r="UXC23"/>
      <c r="UXD23"/>
      <c r="UXE23"/>
      <c r="UXF23"/>
      <c r="UXG23"/>
      <c r="UXH23"/>
      <c r="UXI23"/>
      <c r="UXJ23"/>
      <c r="UXK23"/>
      <c r="UXL23"/>
      <c r="UXM23"/>
      <c r="UXN23"/>
      <c r="UXO23"/>
      <c r="UXP23"/>
      <c r="UXQ23"/>
      <c r="UXR23"/>
      <c r="UXS23"/>
      <c r="UXT23"/>
      <c r="UXU23"/>
      <c r="UXV23"/>
      <c r="UXW23"/>
      <c r="UXX23"/>
      <c r="UXY23"/>
      <c r="UXZ23"/>
      <c r="UYA23"/>
      <c r="UYB23"/>
      <c r="UYC23"/>
      <c r="UYD23"/>
      <c r="UYE23"/>
      <c r="UYF23"/>
      <c r="UYG23"/>
      <c r="UYH23"/>
      <c r="UYI23"/>
      <c r="UYJ23"/>
      <c r="UYK23"/>
      <c r="UYL23"/>
      <c r="UYM23"/>
      <c r="UYN23"/>
      <c r="UYO23"/>
      <c r="UYP23"/>
      <c r="UYQ23"/>
      <c r="UYR23"/>
      <c r="UYS23"/>
      <c r="UYT23"/>
      <c r="UYU23"/>
      <c r="UYV23"/>
      <c r="UYW23"/>
      <c r="UYX23"/>
      <c r="UYY23"/>
      <c r="UYZ23"/>
      <c r="UZA23"/>
      <c r="UZB23"/>
      <c r="UZC23"/>
      <c r="UZD23"/>
      <c r="UZE23"/>
      <c r="UZF23"/>
      <c r="UZG23"/>
      <c r="UZH23"/>
      <c r="UZI23"/>
      <c r="UZJ23"/>
      <c r="UZK23"/>
      <c r="UZL23"/>
      <c r="UZM23"/>
      <c r="UZN23"/>
      <c r="UZO23"/>
      <c r="UZP23"/>
      <c r="UZQ23"/>
      <c r="UZR23"/>
      <c r="UZS23"/>
      <c r="UZT23"/>
      <c r="UZU23"/>
      <c r="UZV23"/>
      <c r="UZW23"/>
      <c r="UZX23"/>
      <c r="UZY23"/>
      <c r="UZZ23"/>
      <c r="VAA23"/>
      <c r="VAB23"/>
      <c r="VAC23"/>
      <c r="VAD23"/>
      <c r="VAE23"/>
      <c r="VAF23"/>
      <c r="VAG23"/>
      <c r="VAH23"/>
      <c r="VAI23"/>
      <c r="VAJ23"/>
      <c r="VAK23"/>
      <c r="VAL23"/>
      <c r="VAM23"/>
      <c r="VAN23"/>
      <c r="VAO23"/>
      <c r="VAP23"/>
      <c r="VAQ23"/>
      <c r="VAR23"/>
      <c r="VAS23"/>
      <c r="VAT23"/>
      <c r="VAU23"/>
      <c r="VAV23"/>
      <c r="VAW23"/>
      <c r="VAX23"/>
      <c r="VAY23"/>
      <c r="VAZ23"/>
      <c r="VBA23"/>
      <c r="VBB23"/>
      <c r="VBC23"/>
      <c r="VBD23"/>
      <c r="VBE23"/>
      <c r="VBF23"/>
      <c r="VBG23"/>
      <c r="VBH23"/>
      <c r="VBI23"/>
      <c r="VBJ23"/>
      <c r="VBK23"/>
      <c r="VBL23"/>
      <c r="VBM23"/>
      <c r="VBN23"/>
      <c r="VBO23"/>
      <c r="VBP23"/>
      <c r="VBQ23"/>
      <c r="VBR23"/>
      <c r="VBS23"/>
      <c r="VBT23"/>
      <c r="VBU23"/>
      <c r="VBV23"/>
      <c r="VBW23"/>
      <c r="VBX23"/>
      <c r="VBY23"/>
      <c r="VBZ23"/>
      <c r="VCA23"/>
      <c r="VCB23"/>
      <c r="VCC23"/>
      <c r="VCD23"/>
      <c r="VCE23"/>
      <c r="VCF23"/>
      <c r="VCG23"/>
      <c r="VCH23"/>
      <c r="VCI23"/>
      <c r="VCJ23"/>
      <c r="VCK23"/>
      <c r="VCL23"/>
      <c r="VCM23"/>
      <c r="VCN23"/>
      <c r="VCO23"/>
      <c r="VCP23"/>
      <c r="VCQ23"/>
      <c r="VCR23"/>
      <c r="VCS23"/>
      <c r="VCT23"/>
      <c r="VCU23"/>
      <c r="VCV23"/>
      <c r="VCW23"/>
      <c r="VCX23"/>
      <c r="VCY23"/>
      <c r="VCZ23"/>
      <c r="VDA23"/>
      <c r="VDB23"/>
      <c r="VDC23"/>
      <c r="VDD23"/>
      <c r="VDE23"/>
      <c r="VDF23"/>
      <c r="VDG23"/>
      <c r="VDH23"/>
      <c r="VDI23"/>
      <c r="VDJ23"/>
      <c r="VDK23"/>
      <c r="VDL23"/>
      <c r="VDM23"/>
      <c r="VDN23"/>
      <c r="VDO23"/>
      <c r="VDP23"/>
      <c r="VDQ23"/>
      <c r="VDR23"/>
      <c r="VDS23"/>
      <c r="VDT23"/>
      <c r="VDU23"/>
      <c r="VDV23"/>
      <c r="VDW23"/>
      <c r="VDX23"/>
      <c r="VDY23"/>
      <c r="VDZ23"/>
      <c r="VEA23"/>
      <c r="VEB23"/>
      <c r="VEC23"/>
      <c r="VED23"/>
      <c r="VEE23"/>
      <c r="VEF23"/>
      <c r="VEG23"/>
      <c r="VEH23"/>
      <c r="VEI23"/>
      <c r="VEJ23"/>
      <c r="VEK23"/>
      <c r="VEL23"/>
      <c r="VEM23"/>
      <c r="VEN23"/>
      <c r="VEO23"/>
      <c r="VEP23"/>
      <c r="VEQ23"/>
      <c r="VER23"/>
      <c r="VES23"/>
      <c r="VET23"/>
      <c r="VEU23"/>
      <c r="VEV23"/>
      <c r="VEW23"/>
      <c r="VEX23"/>
      <c r="VEY23"/>
      <c r="VEZ23"/>
      <c r="VFA23"/>
      <c r="VFB23"/>
      <c r="VFC23"/>
      <c r="VFD23"/>
      <c r="VFE23"/>
      <c r="VFF23"/>
      <c r="VFG23"/>
      <c r="VFH23"/>
      <c r="VFI23"/>
      <c r="VFJ23"/>
      <c r="VFK23"/>
      <c r="VFL23"/>
      <c r="VFM23"/>
      <c r="VFN23"/>
      <c r="VFO23"/>
      <c r="VFP23"/>
      <c r="VFQ23"/>
      <c r="VFR23"/>
      <c r="VFS23"/>
      <c r="VFT23"/>
      <c r="VFU23"/>
      <c r="VFV23"/>
      <c r="VFW23"/>
      <c r="VFX23"/>
      <c r="VFY23"/>
      <c r="VFZ23"/>
      <c r="VGA23"/>
      <c r="VGB23"/>
      <c r="VGC23"/>
      <c r="VGD23"/>
      <c r="VGE23"/>
      <c r="VGF23"/>
      <c r="VGG23"/>
      <c r="VGH23"/>
      <c r="VGI23"/>
      <c r="VGJ23"/>
      <c r="VGK23"/>
      <c r="VGL23"/>
      <c r="VGM23"/>
      <c r="VGN23"/>
      <c r="VGO23"/>
      <c r="VGP23"/>
      <c r="VGQ23"/>
      <c r="VGR23"/>
      <c r="VGS23"/>
      <c r="VGT23"/>
      <c r="VGU23"/>
      <c r="VGV23"/>
      <c r="VGW23"/>
      <c r="VGX23"/>
      <c r="VGY23"/>
      <c r="VGZ23"/>
      <c r="VHA23"/>
      <c r="VHB23"/>
      <c r="VHC23"/>
      <c r="VHD23"/>
      <c r="VHE23"/>
      <c r="VHF23"/>
      <c r="VHG23"/>
      <c r="VHH23"/>
      <c r="VHI23"/>
      <c r="VHJ23"/>
      <c r="VHK23"/>
      <c r="VHL23"/>
      <c r="VHM23"/>
      <c r="VHN23"/>
      <c r="VHO23"/>
      <c r="VHP23"/>
      <c r="VHQ23"/>
      <c r="VHR23"/>
      <c r="VHS23"/>
      <c r="VHT23"/>
      <c r="VHU23"/>
      <c r="VHV23"/>
      <c r="VHW23"/>
      <c r="VHX23"/>
      <c r="VHY23"/>
      <c r="VHZ23"/>
      <c r="VIA23"/>
      <c r="VIB23"/>
      <c r="VIC23"/>
      <c r="VID23"/>
      <c r="VIE23"/>
      <c r="VIF23"/>
      <c r="VIG23"/>
      <c r="VIH23"/>
      <c r="VII23"/>
      <c r="VIJ23"/>
      <c r="VIK23"/>
      <c r="VIL23"/>
      <c r="VIM23"/>
      <c r="VIN23"/>
      <c r="VIO23"/>
      <c r="VIP23"/>
      <c r="VIQ23"/>
      <c r="VIR23"/>
      <c r="VIS23"/>
      <c r="VIT23"/>
      <c r="VIU23"/>
      <c r="VIV23"/>
      <c r="VIW23"/>
      <c r="VIX23"/>
      <c r="VIY23"/>
      <c r="VIZ23"/>
      <c r="VJA23"/>
      <c r="VJB23"/>
      <c r="VJC23"/>
      <c r="VJD23"/>
      <c r="VJE23"/>
      <c r="VJF23"/>
      <c r="VJG23"/>
      <c r="VJH23"/>
      <c r="VJI23"/>
      <c r="VJJ23"/>
      <c r="VJK23"/>
      <c r="VJL23"/>
      <c r="VJM23"/>
      <c r="VJN23"/>
      <c r="VJO23"/>
      <c r="VJP23"/>
      <c r="VJQ23"/>
      <c r="VJR23"/>
      <c r="VJS23"/>
      <c r="VJT23"/>
      <c r="VJU23"/>
      <c r="VJV23"/>
      <c r="VJW23"/>
      <c r="VJX23"/>
      <c r="VJY23"/>
      <c r="VJZ23"/>
      <c r="VKA23"/>
      <c r="VKB23"/>
      <c r="VKC23"/>
      <c r="VKD23"/>
      <c r="VKE23"/>
      <c r="VKF23"/>
      <c r="VKG23"/>
      <c r="VKH23"/>
      <c r="VKI23"/>
      <c r="VKJ23"/>
      <c r="VKK23"/>
      <c r="VKL23"/>
      <c r="VKM23"/>
      <c r="VKN23"/>
      <c r="VKO23"/>
      <c r="VKP23"/>
      <c r="VKQ23"/>
      <c r="VKR23"/>
      <c r="VKS23"/>
      <c r="VKT23"/>
      <c r="VKU23"/>
      <c r="VKV23"/>
      <c r="VKW23"/>
      <c r="VKX23"/>
      <c r="VKY23"/>
      <c r="VKZ23"/>
      <c r="VLA23"/>
      <c r="VLB23"/>
      <c r="VLC23"/>
      <c r="VLD23"/>
      <c r="VLE23"/>
      <c r="VLF23"/>
      <c r="VLG23"/>
      <c r="VLH23"/>
      <c r="VLI23"/>
      <c r="VLJ23"/>
      <c r="VLK23"/>
      <c r="VLL23"/>
      <c r="VLM23"/>
      <c r="VLN23"/>
      <c r="VLO23"/>
      <c r="VLP23"/>
      <c r="VLQ23"/>
      <c r="VLR23"/>
      <c r="VLS23"/>
      <c r="VLT23"/>
      <c r="VLU23"/>
      <c r="VLV23"/>
      <c r="VLW23"/>
      <c r="VLX23"/>
      <c r="VLY23"/>
      <c r="VLZ23"/>
      <c r="VMA23"/>
      <c r="VMB23"/>
      <c r="VMC23"/>
      <c r="VMD23"/>
      <c r="VME23"/>
      <c r="VMF23"/>
      <c r="VMG23"/>
      <c r="VMH23"/>
      <c r="VMI23"/>
      <c r="VMJ23"/>
      <c r="VMK23"/>
      <c r="VML23"/>
      <c r="VMM23"/>
      <c r="VMN23"/>
      <c r="VMO23"/>
      <c r="VMP23"/>
      <c r="VMQ23"/>
      <c r="VMR23"/>
      <c r="VMS23"/>
      <c r="VMT23"/>
      <c r="VMU23"/>
      <c r="VMV23"/>
      <c r="VMW23"/>
      <c r="VMX23"/>
      <c r="VMY23"/>
      <c r="VMZ23"/>
      <c r="VNA23"/>
      <c r="VNB23"/>
      <c r="VNC23"/>
      <c r="VND23"/>
      <c r="VNE23"/>
      <c r="VNF23"/>
      <c r="VNG23"/>
      <c r="VNH23"/>
      <c r="VNI23"/>
      <c r="VNJ23"/>
      <c r="VNK23"/>
      <c r="VNL23"/>
      <c r="VNM23"/>
      <c r="VNN23"/>
      <c r="VNO23"/>
      <c r="VNP23"/>
      <c r="VNQ23"/>
      <c r="VNR23"/>
      <c r="VNS23"/>
      <c r="VNT23"/>
      <c r="VNU23"/>
      <c r="VNV23"/>
      <c r="VNW23"/>
      <c r="VNX23"/>
      <c r="VNY23"/>
      <c r="VNZ23"/>
      <c r="VOA23"/>
      <c r="VOB23"/>
      <c r="VOC23"/>
      <c r="VOD23"/>
      <c r="VOE23"/>
      <c r="VOF23"/>
      <c r="VOG23"/>
      <c r="VOH23"/>
      <c r="VOI23"/>
      <c r="VOJ23"/>
      <c r="VOK23"/>
      <c r="VOL23"/>
      <c r="VOM23"/>
      <c r="VON23"/>
      <c r="VOO23"/>
      <c r="VOP23"/>
      <c r="VOQ23"/>
      <c r="VOR23"/>
      <c r="VOS23"/>
      <c r="VOT23"/>
      <c r="VOU23"/>
      <c r="VOV23"/>
      <c r="VOW23"/>
      <c r="VOX23"/>
      <c r="VOY23"/>
      <c r="VOZ23"/>
      <c r="VPA23"/>
      <c r="VPB23"/>
      <c r="VPC23"/>
      <c r="VPD23"/>
      <c r="VPE23"/>
      <c r="VPF23"/>
      <c r="VPG23"/>
      <c r="VPH23"/>
      <c r="VPI23"/>
      <c r="VPJ23"/>
      <c r="VPK23"/>
      <c r="VPL23"/>
      <c r="VPM23"/>
      <c r="VPN23"/>
      <c r="VPO23"/>
      <c r="VPP23"/>
      <c r="VPQ23"/>
      <c r="VPR23"/>
      <c r="VPS23"/>
      <c r="VPT23"/>
      <c r="VPU23"/>
      <c r="VPV23"/>
      <c r="VPW23"/>
      <c r="VPX23"/>
      <c r="VPY23"/>
      <c r="VPZ23"/>
      <c r="VQA23"/>
      <c r="VQB23"/>
      <c r="VQC23"/>
      <c r="VQD23"/>
      <c r="VQE23"/>
      <c r="VQF23"/>
      <c r="VQG23"/>
      <c r="VQH23"/>
      <c r="VQI23"/>
      <c r="VQJ23"/>
      <c r="VQK23"/>
      <c r="VQL23"/>
      <c r="VQM23"/>
      <c r="VQN23"/>
      <c r="VQO23"/>
      <c r="VQP23"/>
      <c r="VQQ23"/>
      <c r="VQR23"/>
      <c r="VQS23"/>
      <c r="VQT23"/>
      <c r="VQU23"/>
      <c r="VQV23"/>
      <c r="VQW23"/>
      <c r="VQX23"/>
      <c r="VQY23"/>
      <c r="VQZ23"/>
      <c r="VRA23"/>
      <c r="VRB23"/>
      <c r="VRC23"/>
      <c r="VRD23"/>
      <c r="VRE23"/>
      <c r="VRF23"/>
      <c r="VRG23"/>
      <c r="VRH23"/>
      <c r="VRI23"/>
      <c r="VRJ23"/>
      <c r="VRK23"/>
      <c r="VRL23"/>
      <c r="VRM23"/>
      <c r="VRN23"/>
      <c r="VRO23"/>
      <c r="VRP23"/>
      <c r="VRQ23"/>
      <c r="VRR23"/>
      <c r="VRS23"/>
      <c r="VRT23"/>
      <c r="VRU23"/>
      <c r="VRV23"/>
      <c r="VRW23"/>
      <c r="VRX23"/>
      <c r="VRY23"/>
      <c r="VRZ23"/>
      <c r="VSA23"/>
      <c r="VSB23"/>
      <c r="VSC23"/>
      <c r="VSD23"/>
      <c r="VSE23"/>
      <c r="VSF23"/>
      <c r="VSG23"/>
      <c r="VSH23"/>
      <c r="VSI23"/>
      <c r="VSJ23"/>
      <c r="VSK23"/>
      <c r="VSL23"/>
      <c r="VSM23"/>
      <c r="VSN23"/>
      <c r="VSO23"/>
      <c r="VSP23"/>
      <c r="VSQ23"/>
      <c r="VSR23"/>
      <c r="VSS23"/>
      <c r="VST23"/>
      <c r="VSU23"/>
      <c r="VSV23"/>
      <c r="VSW23"/>
      <c r="VSX23"/>
      <c r="VSY23"/>
      <c r="VSZ23"/>
      <c r="VTA23"/>
      <c r="VTB23"/>
      <c r="VTC23"/>
      <c r="VTD23"/>
      <c r="VTE23"/>
      <c r="VTF23"/>
      <c r="VTG23"/>
      <c r="VTH23"/>
      <c r="VTI23"/>
      <c r="VTJ23"/>
      <c r="VTK23"/>
      <c r="VTL23"/>
      <c r="VTM23"/>
      <c r="VTN23"/>
      <c r="VTO23"/>
      <c r="VTP23"/>
      <c r="VTQ23"/>
      <c r="VTR23"/>
      <c r="VTS23"/>
      <c r="VTT23"/>
      <c r="VTU23"/>
      <c r="VTV23"/>
      <c r="VTW23"/>
      <c r="VTX23"/>
      <c r="VTY23"/>
      <c r="VTZ23"/>
      <c r="VUA23"/>
      <c r="VUB23"/>
      <c r="VUC23"/>
      <c r="VUD23"/>
      <c r="VUE23"/>
      <c r="VUF23"/>
      <c r="VUG23"/>
      <c r="VUH23"/>
      <c r="VUI23"/>
      <c r="VUJ23"/>
      <c r="VUK23"/>
      <c r="VUL23"/>
      <c r="VUM23"/>
      <c r="VUN23"/>
      <c r="VUO23"/>
      <c r="VUP23"/>
      <c r="VUQ23"/>
      <c r="VUR23"/>
      <c r="VUS23"/>
      <c r="VUT23"/>
      <c r="VUU23"/>
      <c r="VUV23"/>
      <c r="VUW23"/>
      <c r="VUX23"/>
      <c r="VUY23"/>
      <c r="VUZ23"/>
      <c r="VVA23"/>
      <c r="VVB23"/>
      <c r="VVC23"/>
      <c r="VVD23"/>
      <c r="VVE23"/>
      <c r="VVF23"/>
      <c r="VVG23"/>
      <c r="VVH23"/>
      <c r="VVI23"/>
      <c r="VVJ23"/>
      <c r="VVK23"/>
      <c r="VVL23"/>
      <c r="VVM23"/>
      <c r="VVN23"/>
      <c r="VVO23"/>
      <c r="VVP23"/>
      <c r="VVQ23"/>
      <c r="VVR23"/>
      <c r="VVS23"/>
      <c r="VVT23"/>
      <c r="VVU23"/>
      <c r="VVV23"/>
      <c r="VVW23"/>
      <c r="VVX23"/>
      <c r="VVY23"/>
      <c r="VVZ23"/>
      <c r="VWA23"/>
      <c r="VWB23"/>
      <c r="VWC23"/>
      <c r="VWD23"/>
      <c r="VWE23"/>
      <c r="VWF23"/>
      <c r="VWG23"/>
      <c r="VWH23"/>
      <c r="VWI23"/>
      <c r="VWJ23"/>
      <c r="VWK23"/>
      <c r="VWL23"/>
      <c r="VWM23"/>
      <c r="VWN23"/>
      <c r="VWO23"/>
      <c r="VWP23"/>
      <c r="VWQ23"/>
      <c r="VWR23"/>
      <c r="VWS23"/>
      <c r="VWT23"/>
      <c r="VWU23"/>
      <c r="VWV23"/>
      <c r="VWW23"/>
      <c r="VWX23"/>
      <c r="VWY23"/>
      <c r="VWZ23"/>
      <c r="VXA23"/>
      <c r="VXB23"/>
      <c r="VXC23"/>
      <c r="VXD23"/>
      <c r="VXE23"/>
      <c r="VXF23"/>
      <c r="VXG23"/>
      <c r="VXH23"/>
      <c r="VXI23"/>
      <c r="VXJ23"/>
      <c r="VXK23"/>
      <c r="VXL23"/>
      <c r="VXM23"/>
      <c r="VXN23"/>
      <c r="VXO23"/>
      <c r="VXP23"/>
      <c r="VXQ23"/>
      <c r="VXR23"/>
      <c r="VXS23"/>
      <c r="VXT23"/>
      <c r="VXU23"/>
      <c r="VXV23"/>
      <c r="VXW23"/>
      <c r="VXX23"/>
      <c r="VXY23"/>
      <c r="VXZ23"/>
      <c r="VYA23"/>
      <c r="VYB23"/>
      <c r="VYC23"/>
      <c r="VYD23"/>
      <c r="VYE23"/>
      <c r="VYF23"/>
      <c r="VYG23"/>
      <c r="VYH23"/>
      <c r="VYI23"/>
      <c r="VYJ23"/>
      <c r="VYK23"/>
      <c r="VYL23"/>
      <c r="VYM23"/>
      <c r="VYN23"/>
      <c r="VYO23"/>
      <c r="VYP23"/>
      <c r="VYQ23"/>
      <c r="VYR23"/>
      <c r="VYS23"/>
      <c r="VYT23"/>
      <c r="VYU23"/>
      <c r="VYV23"/>
      <c r="VYW23"/>
      <c r="VYX23"/>
      <c r="VYY23"/>
      <c r="VYZ23"/>
      <c r="VZA23"/>
      <c r="VZB23"/>
      <c r="VZC23"/>
      <c r="VZD23"/>
      <c r="VZE23"/>
      <c r="VZF23"/>
      <c r="VZG23"/>
      <c r="VZH23"/>
      <c r="VZI23"/>
      <c r="VZJ23"/>
      <c r="VZK23"/>
      <c r="VZL23"/>
      <c r="VZM23"/>
      <c r="VZN23"/>
      <c r="VZO23"/>
      <c r="VZP23"/>
      <c r="VZQ23"/>
      <c r="VZR23"/>
      <c r="VZS23"/>
      <c r="VZT23"/>
      <c r="VZU23"/>
      <c r="VZV23"/>
      <c r="VZW23"/>
      <c r="VZX23"/>
      <c r="VZY23"/>
      <c r="VZZ23"/>
      <c r="WAA23"/>
      <c r="WAB23"/>
      <c r="WAC23"/>
      <c r="WAD23"/>
      <c r="WAE23"/>
      <c r="WAF23"/>
      <c r="WAG23"/>
      <c r="WAH23"/>
      <c r="WAI23"/>
      <c r="WAJ23"/>
      <c r="WAK23"/>
      <c r="WAL23"/>
      <c r="WAM23"/>
      <c r="WAN23"/>
      <c r="WAO23"/>
      <c r="WAP23"/>
      <c r="WAQ23"/>
      <c r="WAR23"/>
      <c r="WAS23"/>
      <c r="WAT23"/>
      <c r="WAU23"/>
      <c r="WAV23"/>
      <c r="WAW23"/>
      <c r="WAX23"/>
      <c r="WAY23"/>
      <c r="WAZ23"/>
      <c r="WBA23"/>
      <c r="WBB23"/>
      <c r="WBC23"/>
      <c r="WBD23"/>
      <c r="WBE23"/>
      <c r="WBF23"/>
      <c r="WBG23"/>
      <c r="WBH23"/>
      <c r="WBI23"/>
      <c r="WBJ23"/>
      <c r="WBK23"/>
      <c r="WBL23"/>
      <c r="WBM23"/>
      <c r="WBN23"/>
      <c r="WBO23"/>
      <c r="WBP23"/>
      <c r="WBQ23"/>
      <c r="WBR23"/>
      <c r="WBS23"/>
      <c r="WBT23"/>
      <c r="WBU23"/>
      <c r="WBV23"/>
      <c r="WBW23"/>
      <c r="WBX23"/>
      <c r="WBY23"/>
      <c r="WBZ23"/>
      <c r="WCA23"/>
      <c r="WCB23"/>
      <c r="WCC23"/>
      <c r="WCD23"/>
      <c r="WCE23"/>
      <c r="WCF23"/>
      <c r="WCG23"/>
      <c r="WCH23"/>
      <c r="WCI23"/>
      <c r="WCJ23"/>
      <c r="WCK23"/>
      <c r="WCL23"/>
      <c r="WCM23"/>
      <c r="WCN23"/>
      <c r="WCO23"/>
      <c r="WCP23"/>
      <c r="WCQ23"/>
      <c r="WCR23"/>
      <c r="WCS23"/>
      <c r="WCT23"/>
      <c r="WCU23"/>
      <c r="WCV23"/>
      <c r="WCW23"/>
      <c r="WCX23"/>
      <c r="WCY23"/>
      <c r="WCZ23"/>
      <c r="WDA23"/>
      <c r="WDB23"/>
      <c r="WDC23"/>
      <c r="WDD23"/>
      <c r="WDE23"/>
      <c r="WDF23"/>
      <c r="WDG23"/>
      <c r="WDH23"/>
      <c r="WDI23"/>
      <c r="WDJ23"/>
      <c r="WDK23"/>
      <c r="WDL23"/>
      <c r="WDM23"/>
      <c r="WDN23"/>
      <c r="WDO23"/>
      <c r="WDP23"/>
      <c r="WDQ23"/>
      <c r="WDR23"/>
      <c r="WDS23"/>
      <c r="WDT23"/>
      <c r="WDU23"/>
      <c r="WDV23"/>
      <c r="WDW23"/>
      <c r="WDX23"/>
      <c r="WDY23"/>
      <c r="WDZ23"/>
      <c r="WEA23"/>
      <c r="WEB23"/>
      <c r="WEC23"/>
      <c r="WED23"/>
      <c r="WEE23"/>
      <c r="WEF23"/>
      <c r="WEG23"/>
      <c r="WEH23"/>
      <c r="WEI23"/>
      <c r="WEJ23"/>
      <c r="WEK23"/>
      <c r="WEL23"/>
      <c r="WEM23"/>
      <c r="WEN23"/>
      <c r="WEO23"/>
      <c r="WEP23"/>
      <c r="WEQ23"/>
      <c r="WER23"/>
      <c r="WES23"/>
      <c r="WET23"/>
      <c r="WEU23"/>
      <c r="WEV23"/>
      <c r="WEW23"/>
      <c r="WEX23"/>
      <c r="WEY23"/>
      <c r="WEZ23"/>
      <c r="WFA23"/>
      <c r="WFB23"/>
      <c r="WFC23"/>
      <c r="WFD23"/>
      <c r="WFE23"/>
      <c r="WFF23"/>
      <c r="WFG23"/>
      <c r="WFH23"/>
      <c r="WFI23"/>
      <c r="WFJ23"/>
      <c r="WFK23"/>
      <c r="WFL23"/>
      <c r="WFM23"/>
      <c r="WFN23"/>
      <c r="WFO23"/>
      <c r="WFP23"/>
      <c r="WFQ23"/>
      <c r="WFR23"/>
      <c r="WFS23"/>
      <c r="WFT23"/>
      <c r="WFU23"/>
      <c r="WFV23"/>
      <c r="WFW23"/>
      <c r="WFX23"/>
      <c r="WFY23"/>
      <c r="WFZ23"/>
      <c r="WGA23"/>
      <c r="WGB23"/>
      <c r="WGC23"/>
      <c r="WGD23"/>
      <c r="WGE23"/>
      <c r="WGF23"/>
      <c r="WGG23"/>
      <c r="WGH23"/>
      <c r="WGI23"/>
      <c r="WGJ23"/>
      <c r="WGK23"/>
      <c r="WGL23"/>
      <c r="WGM23"/>
      <c r="WGN23"/>
      <c r="WGO23"/>
      <c r="WGP23"/>
      <c r="WGQ23"/>
      <c r="WGR23"/>
      <c r="WGS23"/>
      <c r="WGT23"/>
      <c r="WGU23"/>
      <c r="WGV23"/>
      <c r="WGW23"/>
      <c r="WGX23"/>
      <c r="WGY23"/>
      <c r="WGZ23"/>
      <c r="WHA23"/>
      <c r="WHB23"/>
      <c r="WHC23"/>
      <c r="WHD23"/>
      <c r="WHE23"/>
      <c r="WHF23"/>
      <c r="WHG23"/>
      <c r="WHH23"/>
      <c r="WHI23"/>
      <c r="WHJ23"/>
      <c r="WHK23"/>
      <c r="WHL23"/>
      <c r="WHM23"/>
      <c r="WHN23"/>
      <c r="WHO23"/>
      <c r="WHP23"/>
      <c r="WHQ23"/>
      <c r="WHR23"/>
      <c r="WHS23"/>
      <c r="WHT23"/>
      <c r="WHU23"/>
      <c r="WHV23"/>
      <c r="WHW23"/>
      <c r="WHX23"/>
      <c r="WHY23"/>
      <c r="WHZ23"/>
      <c r="WIA23"/>
      <c r="WIB23"/>
      <c r="WIC23"/>
      <c r="WID23"/>
      <c r="WIE23"/>
      <c r="WIF23"/>
      <c r="WIG23"/>
      <c r="WIH23"/>
      <c r="WII23"/>
      <c r="WIJ23"/>
      <c r="WIK23"/>
      <c r="WIL23"/>
      <c r="WIM23"/>
      <c r="WIN23"/>
      <c r="WIO23"/>
      <c r="WIP23"/>
      <c r="WIQ23"/>
      <c r="WIR23"/>
      <c r="WIS23"/>
      <c r="WIT23"/>
      <c r="WIU23"/>
      <c r="WIV23"/>
      <c r="WIW23"/>
      <c r="WIX23"/>
      <c r="WIY23"/>
      <c r="WIZ23"/>
      <c r="WJA23"/>
      <c r="WJB23"/>
      <c r="WJC23"/>
      <c r="WJD23"/>
      <c r="WJE23"/>
      <c r="WJF23"/>
      <c r="WJG23"/>
      <c r="WJH23"/>
      <c r="WJI23"/>
      <c r="WJJ23"/>
      <c r="WJK23"/>
      <c r="WJL23"/>
      <c r="WJM23"/>
      <c r="WJN23"/>
      <c r="WJO23"/>
      <c r="WJP23"/>
      <c r="WJQ23"/>
      <c r="WJR23"/>
      <c r="WJS23"/>
      <c r="WJT23"/>
      <c r="WJU23"/>
      <c r="WJV23"/>
      <c r="WJW23"/>
      <c r="WJX23"/>
      <c r="WJY23"/>
      <c r="WJZ23"/>
      <c r="WKA23"/>
      <c r="WKB23"/>
      <c r="WKC23"/>
      <c r="WKD23"/>
      <c r="WKE23"/>
      <c r="WKF23"/>
      <c r="WKG23"/>
      <c r="WKH23"/>
      <c r="WKI23"/>
      <c r="WKJ23"/>
      <c r="WKK23"/>
      <c r="WKL23"/>
      <c r="WKM23"/>
      <c r="WKN23"/>
      <c r="WKO23"/>
      <c r="WKP23"/>
      <c r="WKQ23"/>
      <c r="WKR23"/>
      <c r="WKS23"/>
      <c r="WKT23"/>
      <c r="WKU23"/>
      <c r="WKV23"/>
      <c r="WKW23"/>
      <c r="WKX23"/>
      <c r="WKY23"/>
      <c r="WKZ23"/>
      <c r="WLA23"/>
      <c r="WLB23"/>
      <c r="WLC23"/>
      <c r="WLD23"/>
      <c r="WLE23"/>
      <c r="WLF23"/>
      <c r="WLG23"/>
      <c r="WLH23"/>
      <c r="WLI23"/>
      <c r="WLJ23"/>
      <c r="WLK23"/>
      <c r="WLL23"/>
      <c r="WLM23"/>
      <c r="WLN23"/>
      <c r="WLO23"/>
      <c r="WLP23"/>
      <c r="WLQ23"/>
      <c r="WLR23"/>
      <c r="WLS23"/>
      <c r="WLT23"/>
      <c r="WLU23"/>
      <c r="WLV23"/>
      <c r="WLW23"/>
      <c r="WLX23"/>
      <c r="WLY23"/>
      <c r="WLZ23"/>
      <c r="WMA23"/>
      <c r="WMB23"/>
      <c r="WMC23"/>
      <c r="WMD23"/>
      <c r="WME23"/>
      <c r="WMF23"/>
      <c r="WMG23"/>
      <c r="WMH23"/>
      <c r="WMI23"/>
      <c r="WMJ23"/>
      <c r="WMK23"/>
      <c r="WML23"/>
      <c r="WMM23"/>
      <c r="WMN23"/>
      <c r="WMO23"/>
      <c r="WMP23"/>
      <c r="WMQ23"/>
      <c r="WMR23"/>
      <c r="WMS23"/>
      <c r="WMT23"/>
      <c r="WMU23"/>
      <c r="WMV23"/>
      <c r="WMW23"/>
      <c r="WMX23"/>
      <c r="WMY23"/>
      <c r="WMZ23"/>
      <c r="WNA23"/>
      <c r="WNB23"/>
      <c r="WNC23"/>
      <c r="WND23"/>
      <c r="WNE23"/>
      <c r="WNF23"/>
      <c r="WNG23"/>
      <c r="WNH23"/>
      <c r="WNI23"/>
      <c r="WNJ23"/>
      <c r="WNK23"/>
      <c r="WNL23"/>
      <c r="WNM23"/>
      <c r="WNN23"/>
      <c r="WNO23"/>
      <c r="WNP23"/>
      <c r="WNQ23"/>
      <c r="WNR23"/>
      <c r="WNS23"/>
      <c r="WNT23"/>
      <c r="WNU23"/>
      <c r="WNV23"/>
      <c r="WNW23"/>
      <c r="WNX23"/>
      <c r="WNY23"/>
      <c r="WNZ23"/>
      <c r="WOA23"/>
      <c r="WOB23"/>
      <c r="WOC23"/>
      <c r="WOD23"/>
      <c r="WOE23"/>
      <c r="WOF23"/>
      <c r="WOG23"/>
      <c r="WOH23"/>
      <c r="WOI23"/>
      <c r="WOJ23"/>
      <c r="WOK23"/>
      <c r="WOL23"/>
      <c r="WOM23"/>
      <c r="WON23"/>
      <c r="WOO23"/>
      <c r="WOP23"/>
      <c r="WOQ23"/>
      <c r="WOR23"/>
      <c r="WOS23"/>
      <c r="WOT23"/>
      <c r="WOU23"/>
      <c r="WOV23"/>
      <c r="WOW23"/>
      <c r="WOX23"/>
      <c r="WOY23"/>
      <c r="WOZ23"/>
      <c r="WPA23"/>
      <c r="WPB23"/>
      <c r="WPC23"/>
      <c r="WPD23"/>
      <c r="WPE23"/>
      <c r="WPF23"/>
      <c r="WPG23"/>
      <c r="WPH23"/>
      <c r="WPI23"/>
      <c r="WPJ23"/>
      <c r="WPK23"/>
      <c r="WPL23"/>
      <c r="WPM23"/>
      <c r="WPN23"/>
      <c r="WPO23"/>
      <c r="WPP23"/>
      <c r="WPQ23"/>
      <c r="WPR23"/>
      <c r="WPS23"/>
      <c r="WPT23"/>
      <c r="WPU23"/>
      <c r="WPV23"/>
      <c r="WPW23"/>
      <c r="WPX23"/>
      <c r="WPY23"/>
      <c r="WPZ23"/>
      <c r="WQA23"/>
      <c r="WQB23"/>
      <c r="WQC23"/>
      <c r="WQD23"/>
      <c r="WQE23"/>
      <c r="WQF23"/>
      <c r="WQG23"/>
      <c r="WQH23"/>
      <c r="WQI23"/>
      <c r="WQJ23"/>
      <c r="WQK23"/>
      <c r="WQL23"/>
      <c r="WQM23"/>
      <c r="WQN23"/>
      <c r="WQO23"/>
      <c r="WQP23"/>
      <c r="WQQ23"/>
      <c r="WQR23"/>
      <c r="WQS23"/>
      <c r="WQT23"/>
      <c r="WQU23"/>
      <c r="WQV23"/>
      <c r="WQW23"/>
      <c r="WQX23"/>
      <c r="WQY23"/>
      <c r="WQZ23"/>
      <c r="WRA23"/>
      <c r="WRB23"/>
      <c r="WRC23"/>
      <c r="WRD23"/>
      <c r="WRE23"/>
      <c r="WRF23"/>
      <c r="WRG23"/>
      <c r="WRH23"/>
      <c r="WRI23"/>
      <c r="WRJ23"/>
      <c r="WRK23"/>
      <c r="WRL23"/>
      <c r="WRM23"/>
      <c r="WRN23"/>
      <c r="WRO23"/>
      <c r="WRP23"/>
      <c r="WRQ23"/>
      <c r="WRR23"/>
      <c r="WRS23"/>
      <c r="WRT23"/>
      <c r="WRU23"/>
      <c r="WRV23"/>
      <c r="WRW23"/>
      <c r="WRX23"/>
      <c r="WRY23"/>
      <c r="WRZ23"/>
      <c r="WSA23"/>
      <c r="WSB23"/>
      <c r="WSC23"/>
      <c r="WSD23"/>
      <c r="WSE23"/>
      <c r="WSF23"/>
      <c r="WSG23"/>
      <c r="WSH23"/>
      <c r="WSI23"/>
      <c r="WSJ23"/>
      <c r="WSK23"/>
      <c r="WSL23"/>
      <c r="WSM23"/>
      <c r="WSN23"/>
      <c r="WSO23"/>
      <c r="WSP23"/>
      <c r="WSQ23"/>
      <c r="WSR23"/>
      <c r="WSS23"/>
      <c r="WST23"/>
      <c r="WSU23"/>
      <c r="WSV23"/>
      <c r="WSW23"/>
      <c r="WSX23"/>
      <c r="WSY23"/>
      <c r="WSZ23"/>
      <c r="WTA23"/>
      <c r="WTB23"/>
      <c r="WTC23"/>
      <c r="WTD23"/>
      <c r="WTE23"/>
      <c r="WTF23"/>
      <c r="WTG23"/>
      <c r="WTH23"/>
      <c r="WTI23"/>
      <c r="WTJ23"/>
      <c r="WTK23"/>
      <c r="WTL23"/>
      <c r="WTM23"/>
      <c r="WTN23"/>
      <c r="WTO23"/>
      <c r="WTP23"/>
      <c r="WTQ23"/>
      <c r="WTR23"/>
      <c r="WTS23"/>
      <c r="WTT23"/>
      <c r="WTU23"/>
      <c r="WTV23"/>
      <c r="WTW23"/>
      <c r="WTX23"/>
      <c r="WTY23"/>
      <c r="WTZ23"/>
      <c r="WUA23"/>
      <c r="WUB23"/>
      <c r="WUC23"/>
      <c r="WUD23"/>
      <c r="WUE23"/>
      <c r="WUF23"/>
      <c r="WUG23"/>
      <c r="WUH23"/>
      <c r="WUI23"/>
      <c r="WUJ23"/>
      <c r="WUK23"/>
      <c r="WUL23"/>
      <c r="WUM23"/>
      <c r="WUN23"/>
      <c r="WUO23"/>
      <c r="WUP23"/>
      <c r="WUQ23"/>
      <c r="WUR23"/>
      <c r="WUS23"/>
      <c r="WUT23"/>
      <c r="WUU23"/>
      <c r="WUV23"/>
      <c r="WUW23"/>
      <c r="WUX23"/>
      <c r="WUY23"/>
      <c r="WUZ23"/>
      <c r="WVA23"/>
      <c r="WVB23"/>
      <c r="WVC23"/>
      <c r="WVD23"/>
      <c r="WVE23"/>
      <c r="WVF23"/>
      <c r="WVG23"/>
      <c r="WVH23"/>
      <c r="WVI23"/>
      <c r="WVJ23"/>
      <c r="WVK23"/>
      <c r="WVL23"/>
      <c r="WVM23"/>
      <c r="WVN23"/>
      <c r="WVO23"/>
      <c r="WVP23"/>
      <c r="WVQ23"/>
      <c r="WVR23"/>
      <c r="WVS23"/>
      <c r="WVT23"/>
      <c r="WVU23"/>
      <c r="WVV23"/>
      <c r="WVW23"/>
      <c r="WVX23"/>
      <c r="WVY23"/>
      <c r="WVZ23"/>
      <c r="WWA23"/>
      <c r="WWB23"/>
      <c r="WWC23"/>
      <c r="WWD23"/>
      <c r="WWE23"/>
      <c r="WWF23"/>
      <c r="WWG23"/>
      <c r="WWH23"/>
      <c r="WWI23"/>
      <c r="WWJ23"/>
      <c r="WWK23"/>
      <c r="WWL23"/>
      <c r="WWM23"/>
      <c r="WWN23"/>
      <c r="WWO23"/>
      <c r="WWP23"/>
      <c r="WWQ23"/>
      <c r="WWR23"/>
      <c r="WWS23"/>
      <c r="WWT23"/>
      <c r="WWU23"/>
      <c r="WWV23"/>
      <c r="WWW23"/>
      <c r="WWX23"/>
      <c r="WWY23"/>
      <c r="WWZ23"/>
      <c r="WXA23"/>
      <c r="WXB23"/>
      <c r="WXC23"/>
      <c r="WXD23"/>
      <c r="WXE23"/>
      <c r="WXF23"/>
      <c r="WXG23"/>
      <c r="WXH23"/>
      <c r="WXI23"/>
      <c r="WXJ23"/>
      <c r="WXK23"/>
      <c r="WXL23"/>
      <c r="WXM23"/>
      <c r="WXN23"/>
      <c r="WXO23"/>
      <c r="WXP23"/>
      <c r="WXQ23"/>
      <c r="WXR23"/>
      <c r="WXS23"/>
      <c r="WXT23"/>
      <c r="WXU23"/>
      <c r="WXV23"/>
      <c r="WXW23"/>
      <c r="WXX23"/>
      <c r="WXY23"/>
      <c r="WXZ23"/>
      <c r="WYA23"/>
      <c r="WYB23"/>
      <c r="WYC23"/>
      <c r="WYD23"/>
      <c r="WYE23"/>
      <c r="WYF23"/>
      <c r="WYG23"/>
      <c r="WYH23"/>
      <c r="WYI23"/>
      <c r="WYJ23"/>
      <c r="WYK23"/>
      <c r="WYL23"/>
      <c r="WYM23"/>
      <c r="WYN23"/>
      <c r="WYO23"/>
      <c r="WYP23"/>
      <c r="WYQ23"/>
      <c r="WYR23"/>
      <c r="WYS23"/>
      <c r="WYT23"/>
      <c r="WYU23"/>
      <c r="WYV23"/>
      <c r="WYW23"/>
      <c r="WYX23"/>
      <c r="WYY23"/>
      <c r="WYZ23"/>
      <c r="WZA23"/>
      <c r="WZB23"/>
      <c r="WZC23"/>
      <c r="WZD23"/>
      <c r="WZE23"/>
      <c r="WZF23"/>
      <c r="WZG23"/>
      <c r="WZH23"/>
      <c r="WZI23"/>
      <c r="WZJ23"/>
      <c r="WZK23"/>
      <c r="WZL23"/>
      <c r="WZM23"/>
      <c r="WZN23"/>
      <c r="WZO23"/>
      <c r="WZP23"/>
      <c r="WZQ23"/>
      <c r="WZR23"/>
      <c r="WZS23"/>
      <c r="WZT23"/>
      <c r="WZU23"/>
      <c r="WZV23"/>
      <c r="WZW23"/>
      <c r="WZX23"/>
      <c r="WZY23"/>
      <c r="WZZ23"/>
      <c r="XAA23"/>
      <c r="XAB23"/>
      <c r="XAC23"/>
      <c r="XAD23"/>
      <c r="XAE23"/>
      <c r="XAF23"/>
      <c r="XAG23"/>
      <c r="XAH23"/>
      <c r="XAI23"/>
      <c r="XAJ23"/>
      <c r="XAK23"/>
      <c r="XAL23"/>
      <c r="XAM23"/>
      <c r="XAN23"/>
      <c r="XAO23"/>
      <c r="XAP23"/>
      <c r="XAQ23"/>
      <c r="XAR23"/>
      <c r="XAS23"/>
      <c r="XAT23"/>
      <c r="XAU23"/>
      <c r="XAV23"/>
      <c r="XAW23"/>
      <c r="XAX23"/>
      <c r="XAY23"/>
      <c r="XAZ23"/>
      <c r="XBA23"/>
      <c r="XBB23"/>
      <c r="XBC23"/>
      <c r="XBD23"/>
      <c r="XBE23"/>
      <c r="XBF23"/>
      <c r="XBG23"/>
      <c r="XBH23"/>
      <c r="XBI23"/>
      <c r="XBJ23"/>
      <c r="XBK23"/>
      <c r="XBL23"/>
      <c r="XBM23"/>
      <c r="XBN23"/>
      <c r="XBO23"/>
      <c r="XBP23"/>
      <c r="XBQ23"/>
      <c r="XBR23"/>
      <c r="XBS23"/>
      <c r="XBT23"/>
      <c r="XBU23"/>
      <c r="XBV23"/>
      <c r="XBW23"/>
      <c r="XBX23"/>
      <c r="XBY23"/>
      <c r="XBZ23"/>
      <c r="XCA23"/>
      <c r="XCB23"/>
      <c r="XCC23"/>
      <c r="XCD23"/>
      <c r="XCE23"/>
      <c r="XCF23"/>
      <c r="XCG23"/>
      <c r="XCH23"/>
      <c r="XCI23"/>
      <c r="XCJ23"/>
      <c r="XCK23"/>
      <c r="XCL23"/>
      <c r="XCM23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</row>
    <row r="24" s="1" customFormat="1" ht="15" customHeight="1" spans="1:1024 1025:16369">
      <c r="A24" s="15">
        <v>21</v>
      </c>
      <c r="B24" s="15" t="s">
        <v>704</v>
      </c>
      <c r="C24" s="15" t="s">
        <v>705</v>
      </c>
      <c r="D24" s="16" t="s">
        <v>722</v>
      </c>
      <c r="E24" s="17" t="s">
        <v>2</v>
      </c>
      <c r="F24" s="18" t="s">
        <v>695</v>
      </c>
      <c r="G24" s="20">
        <v>46023</v>
      </c>
      <c r="H24" s="21">
        <f t="shared" si="0"/>
        <v>26000.04</v>
      </c>
      <c r="I24" s="23">
        <v>2166.67</v>
      </c>
      <c r="J24" s="23">
        <v>2166.67</v>
      </c>
      <c r="K24" s="23">
        <v>2166.67</v>
      </c>
      <c r="L24" s="23">
        <v>2166.67</v>
      </c>
      <c r="M24" s="23">
        <v>2166.67</v>
      </c>
      <c r="N24" s="23">
        <v>2166.67</v>
      </c>
      <c r="O24" s="23">
        <v>2166.67</v>
      </c>
      <c r="P24" s="23">
        <v>2166.67</v>
      </c>
      <c r="Q24" s="23">
        <v>2166.67</v>
      </c>
      <c r="R24" s="23">
        <v>2166.67</v>
      </c>
      <c r="S24" s="23">
        <v>2166.67</v>
      </c>
      <c r="T24" s="23">
        <v>2166.67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</row>
    <row r="25" s="1" customFormat="1" ht="15" customHeight="1" spans="1:1024 1025:16369">
      <c r="A25" s="15">
        <v>22</v>
      </c>
      <c r="B25" s="15" t="s">
        <v>704</v>
      </c>
      <c r="C25" s="15" t="s">
        <v>705</v>
      </c>
      <c r="D25" s="16" t="s">
        <v>723</v>
      </c>
      <c r="E25" s="17" t="s">
        <v>2</v>
      </c>
      <c r="F25" s="18" t="s">
        <v>695</v>
      </c>
      <c r="G25" s="20">
        <v>46023</v>
      </c>
      <c r="H25" s="21">
        <f t="shared" si="0"/>
        <v>26000.04</v>
      </c>
      <c r="I25" s="23">
        <v>2166.67</v>
      </c>
      <c r="J25" s="23">
        <v>2166.67</v>
      </c>
      <c r="K25" s="23">
        <v>2166.67</v>
      </c>
      <c r="L25" s="23">
        <v>2166.67</v>
      </c>
      <c r="M25" s="23">
        <v>2166.67</v>
      </c>
      <c r="N25" s="23">
        <v>2166.67</v>
      </c>
      <c r="O25" s="23">
        <v>2166.67</v>
      </c>
      <c r="P25" s="23">
        <v>2166.67</v>
      </c>
      <c r="Q25" s="23">
        <v>2166.67</v>
      </c>
      <c r="R25" s="23">
        <v>2166.67</v>
      </c>
      <c r="S25" s="23">
        <v>2166.67</v>
      </c>
      <c r="T25" s="23">
        <v>2166.67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</row>
    <row r="26" s="1" customFormat="1" ht="15" customHeight="1" spans="1:1024 1025:16369">
      <c r="A26" s="15">
        <v>23</v>
      </c>
      <c r="B26" s="15" t="s">
        <v>704</v>
      </c>
      <c r="C26" s="15" t="s">
        <v>705</v>
      </c>
      <c r="D26" s="16" t="s">
        <v>724</v>
      </c>
      <c r="E26" s="17" t="s">
        <v>2</v>
      </c>
      <c r="F26" s="18" t="s">
        <v>695</v>
      </c>
      <c r="G26" s="20">
        <v>46023</v>
      </c>
      <c r="H26" s="21">
        <f t="shared" si="0"/>
        <v>26000.04</v>
      </c>
      <c r="I26" s="23">
        <v>2166.67</v>
      </c>
      <c r="J26" s="23">
        <v>2166.67</v>
      </c>
      <c r="K26" s="23">
        <v>2166.67</v>
      </c>
      <c r="L26" s="23">
        <v>2166.67</v>
      </c>
      <c r="M26" s="23">
        <v>2166.67</v>
      </c>
      <c r="N26" s="23">
        <v>2166.67</v>
      </c>
      <c r="O26" s="23">
        <v>2166.67</v>
      </c>
      <c r="P26" s="23">
        <v>2166.67</v>
      </c>
      <c r="Q26" s="23">
        <v>2166.67</v>
      </c>
      <c r="R26" s="23">
        <v>2166.67</v>
      </c>
      <c r="S26" s="23">
        <v>2166.67</v>
      </c>
      <c r="T26" s="23">
        <v>2166.67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  <c r="AML26"/>
      <c r="AMM26"/>
      <c r="AMN26"/>
      <c r="AMO26"/>
      <c r="AMP26"/>
      <c r="AMQ26"/>
      <c r="AMR26"/>
      <c r="AMS26"/>
      <c r="AMT26"/>
      <c r="AMU26"/>
      <c r="AMV26"/>
      <c r="AMW26"/>
      <c r="AMX26"/>
      <c r="AMY26"/>
      <c r="AMZ26"/>
      <c r="ANA26"/>
      <c r="ANB26"/>
      <c r="ANC26"/>
      <c r="AND26"/>
      <c r="ANE26"/>
      <c r="ANF26"/>
      <c r="ANG26"/>
      <c r="ANH26"/>
      <c r="ANI26"/>
      <c r="ANJ26"/>
      <c r="ANK26"/>
      <c r="ANL26"/>
      <c r="ANM26"/>
      <c r="ANN26"/>
      <c r="ANO26"/>
      <c r="ANP26"/>
      <c r="ANQ26"/>
      <c r="ANR26"/>
      <c r="ANS26"/>
      <c r="ANT26"/>
      <c r="ANU26"/>
      <c r="ANV26"/>
      <c r="ANW26"/>
      <c r="ANX26"/>
      <c r="ANY26"/>
      <c r="ANZ26"/>
      <c r="AOA26"/>
      <c r="AOB26"/>
      <c r="AOC26"/>
      <c r="AOD26"/>
      <c r="AOE26"/>
      <c r="AOF26"/>
      <c r="AOG26"/>
      <c r="AOH26"/>
      <c r="AOI26"/>
      <c r="AOJ26"/>
      <c r="AOK26"/>
      <c r="AOL26"/>
      <c r="AOM26"/>
      <c r="AON26"/>
      <c r="AOO26"/>
      <c r="AOP26"/>
      <c r="AOQ26"/>
      <c r="AOR26"/>
      <c r="AOS26"/>
      <c r="AOT26"/>
      <c r="AOU26"/>
      <c r="AOV26"/>
      <c r="AOW26"/>
      <c r="AOX26"/>
      <c r="AOY26"/>
      <c r="AOZ26"/>
      <c r="APA26"/>
      <c r="APB26"/>
      <c r="APC26"/>
      <c r="APD26"/>
      <c r="APE26"/>
      <c r="APF26"/>
      <c r="APG26"/>
      <c r="APH26"/>
      <c r="API26"/>
      <c r="APJ26"/>
      <c r="APK26"/>
      <c r="APL26"/>
      <c r="APM26"/>
      <c r="APN26"/>
      <c r="APO26"/>
      <c r="APP26"/>
      <c r="APQ26"/>
      <c r="APR26"/>
      <c r="APS26"/>
      <c r="APT26"/>
      <c r="APU26"/>
      <c r="APV26"/>
      <c r="APW26"/>
      <c r="APX26"/>
      <c r="APY26"/>
      <c r="APZ26"/>
      <c r="AQA26"/>
      <c r="AQB26"/>
      <c r="AQC26"/>
      <c r="AQD26"/>
      <c r="AQE26"/>
      <c r="AQF26"/>
      <c r="AQG26"/>
      <c r="AQH26"/>
      <c r="AQI26"/>
      <c r="AQJ26"/>
      <c r="AQK26"/>
      <c r="AQL26"/>
      <c r="AQM26"/>
      <c r="AQN26"/>
      <c r="AQO26"/>
      <c r="AQP26"/>
      <c r="AQQ26"/>
      <c r="AQR26"/>
      <c r="AQS26"/>
      <c r="AQT26"/>
      <c r="AQU26"/>
      <c r="AQV26"/>
      <c r="AQW26"/>
      <c r="AQX26"/>
      <c r="AQY26"/>
      <c r="AQZ26"/>
      <c r="ARA26"/>
      <c r="ARB26"/>
      <c r="ARC26"/>
      <c r="ARD26"/>
      <c r="ARE26"/>
      <c r="ARF26"/>
      <c r="ARG26"/>
      <c r="ARH26"/>
      <c r="ARI26"/>
      <c r="ARJ26"/>
      <c r="ARK26"/>
      <c r="ARL26"/>
      <c r="ARM26"/>
      <c r="ARN26"/>
      <c r="ARO26"/>
      <c r="ARP26"/>
      <c r="ARQ26"/>
      <c r="ARR26"/>
      <c r="ARS26"/>
      <c r="ART26"/>
      <c r="ARU26"/>
      <c r="ARV26"/>
      <c r="ARW26"/>
      <c r="ARX26"/>
      <c r="ARY26"/>
      <c r="ARZ26"/>
      <c r="ASA26"/>
      <c r="ASB26"/>
      <c r="ASC26"/>
      <c r="ASD26"/>
      <c r="ASE26"/>
      <c r="ASF26"/>
      <c r="ASG26"/>
      <c r="ASH26"/>
      <c r="ASI26"/>
      <c r="ASJ26"/>
      <c r="ASK26"/>
      <c r="ASL26"/>
      <c r="ASM26"/>
      <c r="ASN26"/>
      <c r="ASO26"/>
      <c r="ASP26"/>
      <c r="ASQ26"/>
      <c r="ASR26"/>
      <c r="ASS26"/>
      <c r="AST26"/>
      <c r="ASU26"/>
      <c r="ASV26"/>
      <c r="ASW26"/>
      <c r="ASX26"/>
      <c r="ASY26"/>
      <c r="ASZ26"/>
      <c r="ATA26"/>
      <c r="ATB26"/>
      <c r="ATC26"/>
      <c r="ATD26"/>
      <c r="ATE26"/>
      <c r="ATF26"/>
      <c r="ATG26"/>
      <c r="ATH26"/>
      <c r="ATI26"/>
      <c r="ATJ26"/>
      <c r="ATK26"/>
      <c r="ATL26"/>
      <c r="ATM26"/>
      <c r="ATN26"/>
      <c r="ATO26"/>
      <c r="ATP26"/>
      <c r="ATQ26"/>
      <c r="ATR26"/>
      <c r="ATS26"/>
      <c r="ATT26"/>
      <c r="ATU26"/>
      <c r="ATV26"/>
      <c r="ATW26"/>
      <c r="ATX26"/>
      <c r="ATY26"/>
      <c r="ATZ26"/>
      <c r="AUA26"/>
      <c r="AUB26"/>
      <c r="AUC26"/>
      <c r="AUD26"/>
      <c r="AUE26"/>
      <c r="AUF26"/>
      <c r="AUG26"/>
      <c r="AUH26"/>
      <c r="AUI26"/>
      <c r="AUJ26"/>
      <c r="AUK26"/>
      <c r="AUL26"/>
      <c r="AUM26"/>
      <c r="AUN26"/>
      <c r="AUO26"/>
      <c r="AUP26"/>
      <c r="AUQ26"/>
      <c r="AUR26"/>
      <c r="AUS26"/>
      <c r="AUT26"/>
      <c r="AUU26"/>
      <c r="AUV26"/>
      <c r="AUW26"/>
      <c r="AUX26"/>
      <c r="AUY26"/>
      <c r="AUZ26"/>
      <c r="AVA26"/>
      <c r="AVB26"/>
      <c r="AVC26"/>
      <c r="AVD26"/>
      <c r="AVE26"/>
      <c r="AVF26"/>
      <c r="AVG26"/>
      <c r="AVH26"/>
      <c r="AVI26"/>
      <c r="AVJ26"/>
      <c r="AVK26"/>
      <c r="AVL26"/>
      <c r="AVM26"/>
      <c r="AVN26"/>
      <c r="AVO26"/>
      <c r="AVP26"/>
      <c r="AVQ26"/>
      <c r="AVR26"/>
      <c r="AVS26"/>
      <c r="AVT26"/>
      <c r="AVU26"/>
      <c r="AVV26"/>
      <c r="AVW26"/>
      <c r="AVX26"/>
      <c r="AVY26"/>
      <c r="AVZ26"/>
      <c r="AWA26"/>
      <c r="AWB26"/>
      <c r="AWC26"/>
      <c r="AWD26"/>
      <c r="AWE26"/>
      <c r="AWF26"/>
      <c r="AWG26"/>
      <c r="AWH26"/>
      <c r="AWI26"/>
      <c r="AWJ26"/>
      <c r="AWK26"/>
      <c r="AWL26"/>
      <c r="AWM26"/>
      <c r="AWN26"/>
      <c r="AWO26"/>
      <c r="AWP26"/>
      <c r="AWQ26"/>
      <c r="AWR26"/>
      <c r="AWS26"/>
      <c r="AWT26"/>
      <c r="AWU26"/>
      <c r="AWV26"/>
      <c r="AWW26"/>
      <c r="AWX26"/>
      <c r="AWY26"/>
      <c r="AWZ26"/>
      <c r="AXA26"/>
      <c r="AXB26"/>
      <c r="AXC26"/>
      <c r="AXD26"/>
      <c r="AXE26"/>
      <c r="AXF26"/>
      <c r="AXG26"/>
      <c r="AXH26"/>
      <c r="AXI26"/>
      <c r="AXJ26"/>
      <c r="AXK26"/>
      <c r="AXL26"/>
      <c r="AXM26"/>
      <c r="AXN26"/>
      <c r="AXO26"/>
      <c r="AXP26"/>
      <c r="AXQ26"/>
      <c r="AXR26"/>
      <c r="AXS26"/>
      <c r="AXT26"/>
      <c r="AXU26"/>
      <c r="AXV26"/>
      <c r="AXW26"/>
      <c r="AXX26"/>
      <c r="AXY26"/>
      <c r="AXZ26"/>
      <c r="AYA26"/>
      <c r="AYB26"/>
      <c r="AYC26"/>
      <c r="AYD26"/>
      <c r="AYE26"/>
      <c r="AYF26"/>
      <c r="AYG26"/>
      <c r="AYH26"/>
      <c r="AYI26"/>
      <c r="AYJ26"/>
      <c r="AYK26"/>
      <c r="AYL26"/>
      <c r="AYM26"/>
      <c r="AYN26"/>
      <c r="AYO26"/>
      <c r="AYP26"/>
      <c r="AYQ26"/>
      <c r="AYR26"/>
      <c r="AYS26"/>
      <c r="AYT26"/>
      <c r="AYU26"/>
      <c r="AYV26"/>
      <c r="AYW26"/>
      <c r="AYX26"/>
      <c r="AYY26"/>
      <c r="AYZ26"/>
      <c r="AZA26"/>
      <c r="AZB26"/>
      <c r="AZC26"/>
      <c r="AZD26"/>
      <c r="AZE26"/>
      <c r="AZF26"/>
      <c r="AZG26"/>
      <c r="AZH26"/>
      <c r="AZI26"/>
      <c r="AZJ26"/>
      <c r="AZK26"/>
      <c r="AZL26"/>
      <c r="AZM26"/>
      <c r="AZN26"/>
      <c r="AZO26"/>
      <c r="AZP26"/>
      <c r="AZQ26"/>
      <c r="AZR26"/>
      <c r="AZS26"/>
      <c r="AZT26"/>
      <c r="AZU26"/>
      <c r="AZV26"/>
      <c r="AZW26"/>
      <c r="AZX26"/>
      <c r="AZY26"/>
      <c r="AZZ26"/>
      <c r="BAA26"/>
      <c r="BAB26"/>
      <c r="BAC26"/>
      <c r="BAD26"/>
      <c r="BAE26"/>
      <c r="BAF26"/>
      <c r="BAG26"/>
      <c r="BAH26"/>
      <c r="BAI26"/>
      <c r="BAJ26"/>
      <c r="BAK26"/>
      <c r="BAL26"/>
      <c r="BAM26"/>
      <c r="BAN26"/>
      <c r="BAO26"/>
      <c r="BAP26"/>
      <c r="BAQ26"/>
      <c r="BAR26"/>
      <c r="BAS26"/>
      <c r="BAT26"/>
      <c r="BAU26"/>
      <c r="BAV26"/>
      <c r="BAW26"/>
      <c r="BAX26"/>
      <c r="BAY26"/>
      <c r="BAZ26"/>
      <c r="BBA26"/>
      <c r="BBB26"/>
      <c r="BBC26"/>
      <c r="BBD26"/>
      <c r="BBE26"/>
      <c r="BBF26"/>
      <c r="BBG26"/>
      <c r="BBH26"/>
      <c r="BBI26"/>
      <c r="BBJ26"/>
      <c r="BBK26"/>
      <c r="BBL26"/>
      <c r="BBM26"/>
      <c r="BBN26"/>
      <c r="BBO26"/>
      <c r="BBP26"/>
      <c r="BBQ26"/>
      <c r="BBR26"/>
      <c r="BBS26"/>
      <c r="BBT26"/>
      <c r="BBU26"/>
      <c r="BBV26"/>
      <c r="BBW26"/>
      <c r="BBX26"/>
      <c r="BBY26"/>
      <c r="BBZ26"/>
      <c r="BCA26"/>
      <c r="BCB26"/>
      <c r="BCC26"/>
      <c r="BCD26"/>
      <c r="BCE26"/>
      <c r="BCF26"/>
      <c r="BCG26"/>
      <c r="BCH26"/>
      <c r="BCI26"/>
      <c r="BCJ26"/>
      <c r="BCK26"/>
      <c r="BCL26"/>
      <c r="BCM26"/>
      <c r="BCN26"/>
      <c r="BCO26"/>
      <c r="BCP26"/>
      <c r="BCQ26"/>
      <c r="BCR26"/>
      <c r="BCS26"/>
      <c r="BCT26"/>
      <c r="BCU26"/>
      <c r="BCV26"/>
      <c r="BCW26"/>
      <c r="BCX26"/>
      <c r="BCY26"/>
      <c r="BCZ26"/>
      <c r="BDA26"/>
      <c r="BDB26"/>
      <c r="BDC26"/>
      <c r="BDD26"/>
      <c r="BDE26"/>
      <c r="BDF26"/>
      <c r="BDG26"/>
      <c r="BDH26"/>
      <c r="BDI26"/>
      <c r="BDJ26"/>
      <c r="BDK26"/>
      <c r="BDL26"/>
      <c r="BDM26"/>
      <c r="BDN26"/>
      <c r="BDO26"/>
      <c r="BDP26"/>
      <c r="BDQ26"/>
      <c r="BDR26"/>
      <c r="BDS26"/>
      <c r="BDT26"/>
      <c r="BDU26"/>
      <c r="BDV26"/>
      <c r="BDW26"/>
      <c r="BDX26"/>
      <c r="BDY26"/>
      <c r="BDZ26"/>
      <c r="BEA26"/>
      <c r="BEB26"/>
      <c r="BEC26"/>
      <c r="BED26"/>
      <c r="BEE26"/>
      <c r="BEF26"/>
      <c r="BEG26"/>
      <c r="BEH26"/>
      <c r="BEI26"/>
      <c r="BEJ26"/>
      <c r="BEK26"/>
      <c r="BEL26"/>
      <c r="BEM26"/>
      <c r="BEN26"/>
      <c r="BEO26"/>
      <c r="BEP26"/>
      <c r="BEQ26"/>
      <c r="BER26"/>
      <c r="BES26"/>
      <c r="BET26"/>
      <c r="BEU26"/>
      <c r="BEV26"/>
      <c r="BEW26"/>
      <c r="BEX26"/>
      <c r="BEY26"/>
      <c r="BEZ26"/>
      <c r="BFA26"/>
      <c r="BFB26"/>
      <c r="BFC26"/>
      <c r="BFD26"/>
      <c r="BFE26"/>
      <c r="BFF26"/>
      <c r="BFG26"/>
      <c r="BFH26"/>
      <c r="BFI26"/>
      <c r="BFJ26"/>
      <c r="BFK26"/>
      <c r="BFL26"/>
      <c r="BFM26"/>
      <c r="BFN26"/>
      <c r="BFO26"/>
      <c r="BFP26"/>
      <c r="BFQ26"/>
      <c r="BFR26"/>
      <c r="BFS26"/>
      <c r="BFT26"/>
      <c r="BFU26"/>
      <c r="BFV26"/>
      <c r="BFW26"/>
      <c r="BFX26"/>
      <c r="BFY26"/>
      <c r="BFZ26"/>
      <c r="BGA26"/>
      <c r="BGB26"/>
      <c r="BGC26"/>
      <c r="BGD26"/>
      <c r="BGE26"/>
      <c r="BGF26"/>
      <c r="BGG26"/>
      <c r="BGH26"/>
      <c r="BGI26"/>
      <c r="BGJ26"/>
      <c r="BGK26"/>
      <c r="BGL26"/>
      <c r="BGM26"/>
      <c r="BGN26"/>
      <c r="BGO26"/>
      <c r="BGP26"/>
      <c r="BGQ26"/>
      <c r="BGR26"/>
      <c r="BGS26"/>
      <c r="BGT26"/>
      <c r="BGU26"/>
      <c r="BGV26"/>
      <c r="BGW26"/>
      <c r="BGX26"/>
      <c r="BGY26"/>
      <c r="BGZ26"/>
      <c r="BHA26"/>
      <c r="BHB26"/>
      <c r="BHC26"/>
      <c r="BHD26"/>
      <c r="BHE26"/>
      <c r="BHF26"/>
      <c r="BHG26"/>
      <c r="BHH26"/>
      <c r="BHI26"/>
      <c r="BHJ26"/>
      <c r="BHK26"/>
      <c r="BHL26"/>
      <c r="BHM26"/>
      <c r="BHN26"/>
      <c r="BHO26"/>
      <c r="BHP26"/>
      <c r="BHQ26"/>
      <c r="BHR26"/>
      <c r="BHS26"/>
      <c r="BHT26"/>
      <c r="BHU26"/>
      <c r="BHV26"/>
      <c r="BHW26"/>
      <c r="BHX26"/>
      <c r="BHY26"/>
      <c r="BHZ26"/>
      <c r="BIA26"/>
      <c r="BIB26"/>
      <c r="BIC26"/>
      <c r="BID26"/>
      <c r="BIE26"/>
      <c r="BIF26"/>
      <c r="BIG26"/>
      <c r="BIH26"/>
      <c r="BII26"/>
      <c r="BIJ26"/>
      <c r="BIK26"/>
      <c r="BIL26"/>
      <c r="BIM26"/>
      <c r="BIN26"/>
      <c r="BIO26"/>
      <c r="BIP26"/>
      <c r="BIQ26"/>
      <c r="BIR26"/>
      <c r="BIS26"/>
      <c r="BIT26"/>
      <c r="BIU26"/>
      <c r="BIV26"/>
      <c r="BIW26"/>
      <c r="BIX26"/>
      <c r="BIY26"/>
      <c r="BIZ26"/>
      <c r="BJA26"/>
      <c r="BJB26"/>
      <c r="BJC26"/>
      <c r="BJD26"/>
      <c r="BJE26"/>
      <c r="BJF26"/>
      <c r="BJG26"/>
      <c r="BJH26"/>
      <c r="BJI26"/>
      <c r="BJJ26"/>
      <c r="BJK26"/>
      <c r="BJL26"/>
      <c r="BJM26"/>
      <c r="BJN26"/>
      <c r="BJO26"/>
      <c r="BJP26"/>
      <c r="BJQ26"/>
      <c r="BJR26"/>
      <c r="BJS26"/>
      <c r="BJT26"/>
      <c r="BJU26"/>
      <c r="BJV26"/>
      <c r="BJW26"/>
      <c r="BJX26"/>
      <c r="BJY26"/>
      <c r="BJZ26"/>
      <c r="BKA26"/>
      <c r="BKB26"/>
      <c r="BKC26"/>
      <c r="BKD26"/>
      <c r="BKE26"/>
      <c r="BKF26"/>
      <c r="BKG26"/>
      <c r="BKH26"/>
      <c r="BKI26"/>
      <c r="BKJ26"/>
      <c r="BKK26"/>
      <c r="BKL26"/>
      <c r="BKM26"/>
      <c r="BKN26"/>
      <c r="BKO26"/>
      <c r="BKP26"/>
      <c r="BKQ26"/>
      <c r="BKR26"/>
      <c r="BKS26"/>
      <c r="BKT26"/>
      <c r="BKU26"/>
      <c r="BKV26"/>
      <c r="BKW26"/>
      <c r="BKX26"/>
      <c r="BKY26"/>
      <c r="BKZ26"/>
      <c r="BLA26"/>
      <c r="BLB26"/>
      <c r="BLC26"/>
      <c r="BLD26"/>
      <c r="BLE26"/>
      <c r="BLF26"/>
      <c r="BLG26"/>
      <c r="BLH26"/>
      <c r="BLI26"/>
      <c r="BLJ26"/>
      <c r="BLK26"/>
      <c r="BLL26"/>
      <c r="BLM26"/>
      <c r="BLN26"/>
      <c r="BLO26"/>
      <c r="BLP26"/>
      <c r="BLQ26"/>
      <c r="BLR26"/>
      <c r="BLS26"/>
      <c r="BLT26"/>
      <c r="BLU26"/>
      <c r="BLV26"/>
      <c r="BLW26"/>
      <c r="BLX26"/>
      <c r="BLY26"/>
      <c r="BLZ26"/>
      <c r="BMA26"/>
      <c r="BMB26"/>
      <c r="BMC26"/>
      <c r="BMD26"/>
      <c r="BME26"/>
      <c r="BMF26"/>
      <c r="BMG26"/>
      <c r="BMH26"/>
      <c r="BMI26"/>
      <c r="BMJ26"/>
      <c r="BMK26"/>
      <c r="BML26"/>
      <c r="BMM26"/>
      <c r="BMN26"/>
      <c r="BMO26"/>
      <c r="BMP26"/>
      <c r="BMQ26"/>
      <c r="BMR26"/>
      <c r="BMS26"/>
      <c r="BMT26"/>
      <c r="BMU26"/>
      <c r="BMV26"/>
      <c r="BMW26"/>
      <c r="BMX26"/>
      <c r="BMY26"/>
      <c r="BMZ26"/>
      <c r="BNA26"/>
      <c r="BNB26"/>
      <c r="BNC26"/>
      <c r="BND26"/>
      <c r="BNE26"/>
      <c r="BNF26"/>
      <c r="BNG26"/>
      <c r="BNH26"/>
      <c r="BNI26"/>
      <c r="BNJ26"/>
      <c r="BNK26"/>
      <c r="BNL26"/>
      <c r="BNM26"/>
      <c r="BNN26"/>
      <c r="BNO26"/>
      <c r="BNP26"/>
      <c r="BNQ26"/>
      <c r="BNR26"/>
      <c r="BNS26"/>
      <c r="BNT26"/>
      <c r="BNU26"/>
      <c r="BNV26"/>
      <c r="BNW26"/>
      <c r="BNX26"/>
      <c r="BNY26"/>
      <c r="BNZ26"/>
      <c r="BOA26"/>
      <c r="BOB26"/>
      <c r="BOC26"/>
      <c r="BOD26"/>
      <c r="BOE26"/>
      <c r="BOF26"/>
      <c r="BOG26"/>
      <c r="BOH26"/>
      <c r="BOI26"/>
      <c r="BOJ26"/>
      <c r="BOK26"/>
      <c r="BOL26"/>
      <c r="BOM26"/>
      <c r="BON26"/>
      <c r="BOO26"/>
      <c r="BOP26"/>
      <c r="BOQ26"/>
      <c r="BOR26"/>
      <c r="BOS26"/>
      <c r="BOT26"/>
      <c r="BOU26"/>
      <c r="BOV26"/>
      <c r="BOW26"/>
      <c r="BOX26"/>
      <c r="BOY26"/>
      <c r="BOZ26"/>
      <c r="BPA26"/>
      <c r="BPB26"/>
      <c r="BPC26"/>
      <c r="BPD26"/>
      <c r="BPE26"/>
      <c r="BPF26"/>
      <c r="BPG26"/>
      <c r="BPH26"/>
      <c r="BPI26"/>
      <c r="BPJ26"/>
      <c r="BPK26"/>
      <c r="BPL26"/>
      <c r="BPM26"/>
      <c r="BPN26"/>
      <c r="BPO26"/>
      <c r="BPP26"/>
      <c r="BPQ26"/>
      <c r="BPR26"/>
      <c r="BPS26"/>
      <c r="BPT26"/>
      <c r="BPU26"/>
      <c r="BPV26"/>
      <c r="BPW26"/>
      <c r="BPX26"/>
      <c r="BPY26"/>
      <c r="BPZ26"/>
      <c r="BQA26"/>
      <c r="BQB26"/>
      <c r="BQC26"/>
      <c r="BQD26"/>
      <c r="BQE26"/>
      <c r="BQF26"/>
      <c r="BQG26"/>
      <c r="BQH26"/>
      <c r="BQI26"/>
      <c r="BQJ26"/>
      <c r="BQK26"/>
      <c r="BQL26"/>
      <c r="BQM26"/>
      <c r="BQN26"/>
      <c r="BQO26"/>
      <c r="BQP26"/>
      <c r="BQQ26"/>
      <c r="BQR26"/>
      <c r="BQS26"/>
      <c r="BQT26"/>
      <c r="BQU26"/>
      <c r="BQV26"/>
      <c r="BQW26"/>
      <c r="BQX26"/>
      <c r="BQY26"/>
      <c r="BQZ26"/>
      <c r="BRA26"/>
      <c r="BRB26"/>
      <c r="BRC26"/>
      <c r="BRD26"/>
      <c r="BRE26"/>
      <c r="BRF26"/>
      <c r="BRG26"/>
      <c r="BRH26"/>
      <c r="BRI26"/>
      <c r="BRJ26"/>
      <c r="BRK26"/>
      <c r="BRL26"/>
      <c r="BRM26"/>
      <c r="BRN26"/>
      <c r="BRO26"/>
      <c r="BRP26"/>
      <c r="BRQ26"/>
      <c r="BRR26"/>
      <c r="BRS26"/>
      <c r="BRT26"/>
      <c r="BRU26"/>
      <c r="BRV26"/>
      <c r="BRW26"/>
      <c r="BRX26"/>
      <c r="BRY26"/>
      <c r="BRZ26"/>
      <c r="BSA26"/>
      <c r="BSB26"/>
      <c r="BSC26"/>
      <c r="BSD26"/>
      <c r="BSE26"/>
      <c r="BSF26"/>
      <c r="BSG26"/>
      <c r="BSH26"/>
      <c r="BSI26"/>
      <c r="BSJ26"/>
      <c r="BSK26"/>
      <c r="BSL26"/>
      <c r="BSM26"/>
      <c r="BSN26"/>
      <c r="BSO26"/>
      <c r="BSP26"/>
      <c r="BSQ26"/>
      <c r="BSR26"/>
      <c r="BSS26"/>
      <c r="BST26"/>
      <c r="BSU26"/>
      <c r="BSV26"/>
      <c r="BSW26"/>
      <c r="BSX26"/>
      <c r="BSY26"/>
      <c r="BSZ26"/>
      <c r="BTA26"/>
      <c r="BTB26"/>
      <c r="BTC26"/>
      <c r="BTD26"/>
      <c r="BTE26"/>
      <c r="BTF26"/>
      <c r="BTG26"/>
      <c r="BTH26"/>
      <c r="BTI26"/>
      <c r="BTJ26"/>
      <c r="BTK26"/>
      <c r="BTL26"/>
      <c r="BTM26"/>
      <c r="BTN26"/>
      <c r="BTO26"/>
      <c r="BTP26"/>
      <c r="BTQ26"/>
      <c r="BTR26"/>
      <c r="BTS26"/>
      <c r="BTT26"/>
      <c r="BTU26"/>
      <c r="BTV26"/>
      <c r="BTW26"/>
      <c r="BTX26"/>
      <c r="BTY26"/>
      <c r="BTZ26"/>
      <c r="BUA26"/>
      <c r="BUB26"/>
      <c r="BUC26"/>
      <c r="BUD26"/>
      <c r="BUE26"/>
      <c r="BUF26"/>
      <c r="BUG26"/>
      <c r="BUH26"/>
      <c r="BUI26"/>
      <c r="BUJ26"/>
      <c r="BUK26"/>
      <c r="BUL26"/>
      <c r="BUM26"/>
      <c r="BUN26"/>
      <c r="BUO26"/>
      <c r="BUP26"/>
      <c r="BUQ26"/>
      <c r="BUR26"/>
      <c r="BUS26"/>
      <c r="BUT26"/>
      <c r="BUU26"/>
      <c r="BUV26"/>
      <c r="BUW26"/>
      <c r="BUX26"/>
      <c r="BUY26"/>
      <c r="BUZ26"/>
      <c r="BVA26"/>
      <c r="BVB26"/>
      <c r="BVC26"/>
      <c r="BVD26"/>
      <c r="BVE26"/>
      <c r="BVF26"/>
      <c r="BVG26"/>
      <c r="BVH26"/>
      <c r="BVI26"/>
      <c r="BVJ26"/>
      <c r="BVK26"/>
      <c r="BVL26"/>
      <c r="BVM26"/>
      <c r="BVN26"/>
      <c r="BVO26"/>
      <c r="BVP26"/>
      <c r="BVQ26"/>
      <c r="BVR26"/>
      <c r="BVS26"/>
      <c r="BVT26"/>
      <c r="BVU26"/>
      <c r="BVV26"/>
      <c r="BVW26"/>
      <c r="BVX26"/>
      <c r="BVY26"/>
      <c r="BVZ26"/>
      <c r="BWA26"/>
      <c r="BWB26"/>
      <c r="BWC26"/>
      <c r="BWD26"/>
      <c r="BWE26"/>
      <c r="BWF26"/>
      <c r="BWG26"/>
      <c r="BWH26"/>
      <c r="BWI26"/>
      <c r="BWJ26"/>
      <c r="BWK26"/>
      <c r="BWL26"/>
      <c r="BWM26"/>
      <c r="BWN26"/>
      <c r="BWO26"/>
      <c r="BWP26"/>
      <c r="BWQ26"/>
      <c r="BWR26"/>
      <c r="BWS26"/>
      <c r="BWT26"/>
      <c r="BWU26"/>
      <c r="BWV26"/>
      <c r="BWW26"/>
      <c r="BWX26"/>
      <c r="BWY26"/>
      <c r="BWZ26"/>
      <c r="BXA26"/>
      <c r="BXB26"/>
      <c r="BXC26"/>
      <c r="BXD26"/>
      <c r="BXE26"/>
      <c r="BXF26"/>
      <c r="BXG26"/>
      <c r="BXH26"/>
      <c r="BXI26"/>
      <c r="BXJ26"/>
      <c r="BXK26"/>
      <c r="BXL26"/>
      <c r="BXM26"/>
      <c r="BXN26"/>
      <c r="BXO26"/>
      <c r="BXP26"/>
      <c r="BXQ26"/>
      <c r="BXR26"/>
      <c r="BXS26"/>
      <c r="BXT26"/>
      <c r="BXU26"/>
      <c r="BXV26"/>
      <c r="BXW26"/>
      <c r="BXX26"/>
      <c r="BXY26"/>
      <c r="BXZ26"/>
      <c r="BYA26"/>
      <c r="BYB26"/>
      <c r="BYC26"/>
      <c r="BYD26"/>
      <c r="BYE26"/>
      <c r="BYF26"/>
      <c r="BYG26"/>
      <c r="BYH26"/>
      <c r="BYI26"/>
      <c r="BYJ26"/>
      <c r="BYK26"/>
      <c r="BYL26"/>
      <c r="BYM26"/>
      <c r="BYN26"/>
      <c r="BYO26"/>
      <c r="BYP26"/>
      <c r="BYQ26"/>
      <c r="BYR26"/>
      <c r="BYS26"/>
      <c r="BYT26"/>
      <c r="BYU26"/>
      <c r="BYV26"/>
      <c r="BYW26"/>
      <c r="BYX26"/>
      <c r="BYY26"/>
      <c r="BYZ26"/>
      <c r="BZA26"/>
      <c r="BZB26"/>
      <c r="BZC26"/>
      <c r="BZD26"/>
      <c r="BZE26"/>
      <c r="BZF26"/>
      <c r="BZG26"/>
      <c r="BZH26"/>
      <c r="BZI26"/>
      <c r="BZJ26"/>
      <c r="BZK26"/>
      <c r="BZL26"/>
      <c r="BZM26"/>
      <c r="BZN26"/>
      <c r="BZO26"/>
      <c r="BZP26"/>
      <c r="BZQ26"/>
      <c r="BZR26"/>
      <c r="BZS26"/>
      <c r="BZT26"/>
      <c r="BZU26"/>
      <c r="BZV26"/>
      <c r="BZW26"/>
      <c r="BZX26"/>
      <c r="BZY26"/>
      <c r="BZZ26"/>
      <c r="CAA26"/>
      <c r="CAB26"/>
      <c r="CAC26"/>
      <c r="CAD26"/>
      <c r="CAE26"/>
      <c r="CAF26"/>
      <c r="CAG26"/>
      <c r="CAH26"/>
      <c r="CAI26"/>
      <c r="CAJ26"/>
      <c r="CAK26"/>
      <c r="CAL26"/>
      <c r="CAM26"/>
      <c r="CAN26"/>
      <c r="CAO26"/>
      <c r="CAP26"/>
      <c r="CAQ26"/>
      <c r="CAR26"/>
      <c r="CAS26"/>
      <c r="CAT26"/>
      <c r="CAU26"/>
      <c r="CAV26"/>
      <c r="CAW26"/>
      <c r="CAX26"/>
      <c r="CAY26"/>
      <c r="CAZ26"/>
      <c r="CBA26"/>
      <c r="CBB26"/>
      <c r="CBC26"/>
      <c r="CBD26"/>
      <c r="CBE26"/>
      <c r="CBF26"/>
      <c r="CBG26"/>
      <c r="CBH26"/>
      <c r="CBI26"/>
      <c r="CBJ26"/>
      <c r="CBK26"/>
      <c r="CBL26"/>
      <c r="CBM26"/>
      <c r="CBN26"/>
      <c r="CBO26"/>
      <c r="CBP26"/>
      <c r="CBQ26"/>
      <c r="CBR26"/>
      <c r="CBS26"/>
      <c r="CBT26"/>
      <c r="CBU26"/>
      <c r="CBV26"/>
      <c r="CBW26"/>
      <c r="CBX26"/>
      <c r="CBY26"/>
      <c r="CBZ26"/>
      <c r="CCA26"/>
      <c r="CCB26"/>
      <c r="CCC26"/>
      <c r="CCD26"/>
      <c r="CCE26"/>
      <c r="CCF26"/>
      <c r="CCG26"/>
      <c r="CCH26"/>
      <c r="CCI26"/>
      <c r="CCJ26"/>
      <c r="CCK26"/>
      <c r="CCL26"/>
      <c r="CCM26"/>
      <c r="CCN26"/>
      <c r="CCO26"/>
      <c r="CCP26"/>
      <c r="CCQ26"/>
      <c r="CCR26"/>
      <c r="CCS26"/>
      <c r="CCT26"/>
      <c r="CCU26"/>
      <c r="CCV26"/>
      <c r="CCW26"/>
      <c r="CCX26"/>
      <c r="CCY26"/>
      <c r="CCZ26"/>
      <c r="CDA26"/>
      <c r="CDB26"/>
      <c r="CDC26"/>
      <c r="CDD26"/>
      <c r="CDE26"/>
      <c r="CDF26"/>
      <c r="CDG26"/>
      <c r="CDH26"/>
      <c r="CDI26"/>
      <c r="CDJ26"/>
      <c r="CDK26"/>
      <c r="CDL26"/>
      <c r="CDM26"/>
      <c r="CDN26"/>
      <c r="CDO26"/>
      <c r="CDP26"/>
      <c r="CDQ26"/>
      <c r="CDR26"/>
      <c r="CDS26"/>
      <c r="CDT26"/>
      <c r="CDU26"/>
      <c r="CDV26"/>
      <c r="CDW26"/>
      <c r="CDX26"/>
      <c r="CDY26"/>
      <c r="CDZ26"/>
      <c r="CEA26"/>
      <c r="CEB26"/>
      <c r="CEC26"/>
      <c r="CED26"/>
      <c r="CEE26"/>
      <c r="CEF26"/>
      <c r="CEG26"/>
      <c r="CEH26"/>
      <c r="CEI26"/>
      <c r="CEJ26"/>
      <c r="CEK26"/>
      <c r="CEL26"/>
      <c r="CEM26"/>
      <c r="CEN26"/>
      <c r="CEO26"/>
      <c r="CEP26"/>
      <c r="CEQ26"/>
      <c r="CER26"/>
      <c r="CES26"/>
      <c r="CET26"/>
      <c r="CEU26"/>
      <c r="CEV26"/>
      <c r="CEW26"/>
      <c r="CEX26"/>
      <c r="CEY26"/>
      <c r="CEZ26"/>
      <c r="CFA26"/>
      <c r="CFB26"/>
      <c r="CFC26"/>
      <c r="CFD26"/>
      <c r="CFE26"/>
      <c r="CFF26"/>
      <c r="CFG26"/>
      <c r="CFH26"/>
      <c r="CFI26"/>
      <c r="CFJ26"/>
      <c r="CFK26"/>
      <c r="CFL26"/>
      <c r="CFM26"/>
      <c r="CFN26"/>
      <c r="CFO26"/>
      <c r="CFP26"/>
      <c r="CFQ26"/>
      <c r="CFR26"/>
      <c r="CFS26"/>
      <c r="CFT26"/>
      <c r="CFU26"/>
      <c r="CFV26"/>
      <c r="CFW26"/>
      <c r="CFX26"/>
      <c r="CFY26"/>
      <c r="CFZ26"/>
      <c r="CGA26"/>
      <c r="CGB26"/>
      <c r="CGC26"/>
      <c r="CGD26"/>
      <c r="CGE26"/>
      <c r="CGF26"/>
      <c r="CGG26"/>
      <c r="CGH26"/>
      <c r="CGI26"/>
      <c r="CGJ26"/>
      <c r="CGK26"/>
      <c r="CGL26"/>
      <c r="CGM26"/>
      <c r="CGN26"/>
      <c r="CGO26"/>
      <c r="CGP26"/>
      <c r="CGQ26"/>
      <c r="CGR26"/>
      <c r="CGS26"/>
      <c r="CGT26"/>
      <c r="CGU26"/>
      <c r="CGV26"/>
      <c r="CGW26"/>
      <c r="CGX26"/>
      <c r="CGY26"/>
      <c r="CGZ26"/>
      <c r="CHA26"/>
      <c r="CHB26"/>
      <c r="CHC26"/>
      <c r="CHD26"/>
      <c r="CHE26"/>
      <c r="CHF26"/>
      <c r="CHG26"/>
      <c r="CHH26"/>
      <c r="CHI26"/>
      <c r="CHJ26"/>
      <c r="CHK26"/>
      <c r="CHL26"/>
      <c r="CHM26"/>
      <c r="CHN26"/>
      <c r="CHO26"/>
      <c r="CHP26"/>
      <c r="CHQ26"/>
      <c r="CHR26"/>
      <c r="CHS26"/>
      <c r="CHT26"/>
      <c r="CHU26"/>
      <c r="CHV26"/>
      <c r="CHW26"/>
      <c r="CHX26"/>
      <c r="CHY26"/>
      <c r="CHZ26"/>
      <c r="CIA26"/>
      <c r="CIB26"/>
      <c r="CIC26"/>
      <c r="CID26"/>
      <c r="CIE26"/>
      <c r="CIF26"/>
      <c r="CIG26"/>
      <c r="CIH26"/>
      <c r="CII26"/>
      <c r="CIJ26"/>
      <c r="CIK26"/>
      <c r="CIL26"/>
      <c r="CIM26"/>
      <c r="CIN26"/>
      <c r="CIO26"/>
      <c r="CIP26"/>
      <c r="CIQ26"/>
      <c r="CIR26"/>
      <c r="CIS26"/>
      <c r="CIT26"/>
      <c r="CIU26"/>
      <c r="CIV26"/>
      <c r="CIW26"/>
      <c r="CIX26"/>
      <c r="CIY26"/>
      <c r="CIZ26"/>
      <c r="CJA26"/>
      <c r="CJB26"/>
      <c r="CJC26"/>
      <c r="CJD26"/>
      <c r="CJE26"/>
      <c r="CJF26"/>
      <c r="CJG26"/>
      <c r="CJH26"/>
      <c r="CJI26"/>
      <c r="CJJ26"/>
      <c r="CJK26"/>
      <c r="CJL26"/>
      <c r="CJM26"/>
      <c r="CJN26"/>
      <c r="CJO26"/>
      <c r="CJP26"/>
      <c r="CJQ26"/>
      <c r="CJR26"/>
      <c r="CJS26"/>
      <c r="CJT26"/>
      <c r="CJU26"/>
      <c r="CJV26"/>
      <c r="CJW26"/>
      <c r="CJX26"/>
      <c r="CJY26"/>
      <c r="CJZ26"/>
      <c r="CKA26"/>
      <c r="CKB26"/>
      <c r="CKC26"/>
      <c r="CKD26"/>
      <c r="CKE26"/>
      <c r="CKF26"/>
      <c r="CKG26"/>
      <c r="CKH26"/>
      <c r="CKI26"/>
      <c r="CKJ26"/>
      <c r="CKK26"/>
      <c r="CKL26"/>
      <c r="CKM26"/>
      <c r="CKN26"/>
      <c r="CKO26"/>
      <c r="CKP26"/>
      <c r="CKQ26"/>
      <c r="CKR26"/>
      <c r="CKS26"/>
      <c r="CKT26"/>
      <c r="CKU26"/>
      <c r="CKV26"/>
      <c r="CKW26"/>
      <c r="CKX26"/>
      <c r="CKY26"/>
      <c r="CKZ26"/>
      <c r="CLA26"/>
      <c r="CLB26"/>
      <c r="CLC26"/>
      <c r="CLD26"/>
      <c r="CLE26"/>
      <c r="CLF26"/>
      <c r="CLG26"/>
      <c r="CLH26"/>
      <c r="CLI26"/>
      <c r="CLJ26"/>
      <c r="CLK26"/>
      <c r="CLL26"/>
      <c r="CLM26"/>
      <c r="CLN26"/>
      <c r="CLO26"/>
      <c r="CLP26"/>
      <c r="CLQ26"/>
      <c r="CLR26"/>
      <c r="CLS26"/>
      <c r="CLT26"/>
      <c r="CLU26"/>
      <c r="CLV26"/>
      <c r="CLW26"/>
      <c r="CLX26"/>
      <c r="CLY26"/>
      <c r="CLZ26"/>
      <c r="CMA26"/>
      <c r="CMB26"/>
      <c r="CMC26"/>
      <c r="CMD26"/>
      <c r="CME26"/>
      <c r="CMF26"/>
      <c r="CMG26"/>
      <c r="CMH26"/>
      <c r="CMI26"/>
      <c r="CMJ26"/>
      <c r="CMK26"/>
      <c r="CML26"/>
      <c r="CMM26"/>
      <c r="CMN26"/>
      <c r="CMO26"/>
      <c r="CMP26"/>
      <c r="CMQ26"/>
      <c r="CMR26"/>
      <c r="CMS26"/>
      <c r="CMT26"/>
      <c r="CMU26"/>
      <c r="CMV26"/>
      <c r="CMW26"/>
      <c r="CMX26"/>
      <c r="CMY26"/>
      <c r="CMZ26"/>
      <c r="CNA26"/>
      <c r="CNB26"/>
      <c r="CNC26"/>
      <c r="CND26"/>
      <c r="CNE26"/>
      <c r="CNF26"/>
      <c r="CNG26"/>
      <c r="CNH26"/>
      <c r="CNI26"/>
      <c r="CNJ26"/>
      <c r="CNK26"/>
      <c r="CNL26"/>
      <c r="CNM26"/>
      <c r="CNN26"/>
      <c r="CNO26"/>
      <c r="CNP26"/>
      <c r="CNQ26"/>
      <c r="CNR26"/>
      <c r="CNS26"/>
      <c r="CNT26"/>
      <c r="CNU26"/>
      <c r="CNV26"/>
      <c r="CNW26"/>
      <c r="CNX26"/>
      <c r="CNY26"/>
      <c r="CNZ26"/>
      <c r="COA26"/>
      <c r="COB26"/>
      <c r="COC26"/>
      <c r="COD26"/>
      <c r="COE26"/>
      <c r="COF26"/>
      <c r="COG26"/>
      <c r="COH26"/>
      <c r="COI26"/>
      <c r="COJ26"/>
      <c r="COK26"/>
      <c r="COL26"/>
      <c r="COM26"/>
      <c r="CON26"/>
      <c r="COO26"/>
      <c r="COP26"/>
      <c r="COQ26"/>
      <c r="COR26"/>
      <c r="COS26"/>
      <c r="COT26"/>
      <c r="COU26"/>
      <c r="COV26"/>
      <c r="COW26"/>
      <c r="COX26"/>
      <c r="COY26"/>
      <c r="COZ26"/>
      <c r="CPA26"/>
      <c r="CPB26"/>
      <c r="CPC26"/>
      <c r="CPD26"/>
      <c r="CPE26"/>
      <c r="CPF26"/>
      <c r="CPG26"/>
      <c r="CPH26"/>
      <c r="CPI26"/>
      <c r="CPJ26"/>
      <c r="CPK26"/>
      <c r="CPL26"/>
      <c r="CPM26"/>
      <c r="CPN26"/>
      <c r="CPO26"/>
      <c r="CPP26"/>
      <c r="CPQ26"/>
      <c r="CPR26"/>
      <c r="CPS26"/>
      <c r="CPT26"/>
      <c r="CPU26"/>
      <c r="CPV26"/>
      <c r="CPW26"/>
      <c r="CPX26"/>
      <c r="CPY26"/>
      <c r="CPZ26"/>
      <c r="CQA26"/>
      <c r="CQB26"/>
      <c r="CQC26"/>
      <c r="CQD26"/>
      <c r="CQE26"/>
      <c r="CQF26"/>
      <c r="CQG26"/>
      <c r="CQH26"/>
      <c r="CQI26"/>
      <c r="CQJ26"/>
      <c r="CQK26"/>
      <c r="CQL26"/>
      <c r="CQM26"/>
      <c r="CQN26"/>
      <c r="CQO26"/>
      <c r="CQP26"/>
      <c r="CQQ26"/>
      <c r="CQR26"/>
      <c r="CQS26"/>
      <c r="CQT26"/>
      <c r="CQU26"/>
      <c r="CQV26"/>
      <c r="CQW26"/>
      <c r="CQX26"/>
      <c r="CQY26"/>
      <c r="CQZ26"/>
      <c r="CRA26"/>
      <c r="CRB26"/>
      <c r="CRC26"/>
      <c r="CRD26"/>
      <c r="CRE26"/>
      <c r="CRF26"/>
      <c r="CRG26"/>
      <c r="CRH26"/>
      <c r="CRI26"/>
      <c r="CRJ26"/>
      <c r="CRK26"/>
      <c r="CRL26"/>
      <c r="CRM26"/>
      <c r="CRN26"/>
      <c r="CRO26"/>
      <c r="CRP26"/>
      <c r="CRQ26"/>
      <c r="CRR26"/>
      <c r="CRS26"/>
      <c r="CRT26"/>
      <c r="CRU26"/>
      <c r="CRV26"/>
      <c r="CRW26"/>
      <c r="CRX26"/>
      <c r="CRY26"/>
      <c r="CRZ26"/>
      <c r="CSA26"/>
      <c r="CSB26"/>
      <c r="CSC26"/>
      <c r="CSD26"/>
      <c r="CSE26"/>
      <c r="CSF26"/>
      <c r="CSG26"/>
      <c r="CSH26"/>
      <c r="CSI26"/>
      <c r="CSJ26"/>
      <c r="CSK26"/>
      <c r="CSL26"/>
      <c r="CSM26"/>
      <c r="CSN26"/>
      <c r="CSO26"/>
      <c r="CSP26"/>
      <c r="CSQ26"/>
      <c r="CSR26"/>
      <c r="CSS26"/>
      <c r="CST26"/>
      <c r="CSU26"/>
      <c r="CSV26"/>
      <c r="CSW26"/>
      <c r="CSX26"/>
      <c r="CSY26"/>
      <c r="CSZ26"/>
      <c r="CTA26"/>
      <c r="CTB26"/>
      <c r="CTC26"/>
      <c r="CTD26"/>
      <c r="CTE26"/>
      <c r="CTF26"/>
      <c r="CTG26"/>
      <c r="CTH26"/>
      <c r="CTI26"/>
      <c r="CTJ26"/>
      <c r="CTK26"/>
      <c r="CTL26"/>
      <c r="CTM26"/>
      <c r="CTN26"/>
      <c r="CTO26"/>
      <c r="CTP26"/>
      <c r="CTQ26"/>
      <c r="CTR26"/>
      <c r="CTS26"/>
      <c r="CTT26"/>
      <c r="CTU26"/>
      <c r="CTV26"/>
      <c r="CTW26"/>
      <c r="CTX26"/>
      <c r="CTY26"/>
      <c r="CTZ26"/>
      <c r="CUA26"/>
      <c r="CUB26"/>
      <c r="CUC26"/>
      <c r="CUD26"/>
      <c r="CUE26"/>
      <c r="CUF26"/>
      <c r="CUG26"/>
      <c r="CUH26"/>
      <c r="CUI26"/>
      <c r="CUJ26"/>
      <c r="CUK26"/>
      <c r="CUL26"/>
      <c r="CUM26"/>
      <c r="CUN26"/>
      <c r="CUO26"/>
      <c r="CUP26"/>
      <c r="CUQ26"/>
      <c r="CUR26"/>
      <c r="CUS26"/>
      <c r="CUT26"/>
      <c r="CUU26"/>
      <c r="CUV26"/>
      <c r="CUW26"/>
      <c r="CUX26"/>
      <c r="CUY26"/>
      <c r="CUZ26"/>
      <c r="CVA26"/>
      <c r="CVB26"/>
      <c r="CVC26"/>
      <c r="CVD26"/>
      <c r="CVE26"/>
      <c r="CVF26"/>
      <c r="CVG26"/>
      <c r="CVH26"/>
      <c r="CVI26"/>
      <c r="CVJ26"/>
      <c r="CVK26"/>
      <c r="CVL26"/>
      <c r="CVM26"/>
      <c r="CVN26"/>
      <c r="CVO26"/>
      <c r="CVP26"/>
      <c r="CVQ26"/>
      <c r="CVR26"/>
      <c r="CVS26"/>
      <c r="CVT26"/>
      <c r="CVU26"/>
      <c r="CVV26"/>
      <c r="CVW26"/>
      <c r="CVX26"/>
      <c r="CVY26"/>
      <c r="CVZ26"/>
      <c r="CWA26"/>
      <c r="CWB26"/>
      <c r="CWC26"/>
      <c r="CWD26"/>
      <c r="CWE26"/>
      <c r="CWF26"/>
      <c r="CWG26"/>
      <c r="CWH26"/>
      <c r="CWI26"/>
      <c r="CWJ26"/>
      <c r="CWK26"/>
      <c r="CWL26"/>
      <c r="CWM26"/>
      <c r="CWN26"/>
      <c r="CWO26"/>
      <c r="CWP26"/>
      <c r="CWQ26"/>
      <c r="CWR26"/>
      <c r="CWS26"/>
      <c r="CWT26"/>
      <c r="CWU26"/>
      <c r="CWV26"/>
      <c r="CWW26"/>
      <c r="CWX26"/>
      <c r="CWY26"/>
      <c r="CWZ26"/>
      <c r="CXA26"/>
      <c r="CXB26"/>
      <c r="CXC26"/>
      <c r="CXD26"/>
      <c r="CXE26"/>
      <c r="CXF26"/>
      <c r="CXG26"/>
      <c r="CXH26"/>
      <c r="CXI26"/>
      <c r="CXJ26"/>
      <c r="CXK26"/>
      <c r="CXL26"/>
      <c r="CXM26"/>
      <c r="CXN26"/>
      <c r="CXO26"/>
      <c r="CXP26"/>
      <c r="CXQ26"/>
      <c r="CXR26"/>
      <c r="CXS26"/>
      <c r="CXT26"/>
      <c r="CXU26"/>
      <c r="CXV26"/>
      <c r="CXW26"/>
      <c r="CXX26"/>
      <c r="CXY26"/>
      <c r="CXZ26"/>
      <c r="CYA26"/>
      <c r="CYB26"/>
      <c r="CYC26"/>
      <c r="CYD26"/>
      <c r="CYE26"/>
      <c r="CYF26"/>
      <c r="CYG26"/>
      <c r="CYH26"/>
      <c r="CYI26"/>
      <c r="CYJ26"/>
      <c r="CYK26"/>
      <c r="CYL26"/>
      <c r="CYM26"/>
      <c r="CYN26"/>
      <c r="CYO26"/>
      <c r="CYP26"/>
      <c r="CYQ26"/>
      <c r="CYR26"/>
      <c r="CYS26"/>
      <c r="CYT26"/>
      <c r="CYU26"/>
      <c r="CYV26"/>
      <c r="CYW26"/>
      <c r="CYX26"/>
      <c r="CYY26"/>
      <c r="CYZ26"/>
      <c r="CZA26"/>
      <c r="CZB26"/>
      <c r="CZC26"/>
      <c r="CZD26"/>
      <c r="CZE26"/>
      <c r="CZF26"/>
      <c r="CZG26"/>
      <c r="CZH26"/>
      <c r="CZI26"/>
      <c r="CZJ26"/>
      <c r="CZK26"/>
      <c r="CZL26"/>
      <c r="CZM26"/>
      <c r="CZN26"/>
      <c r="CZO26"/>
      <c r="CZP26"/>
      <c r="CZQ26"/>
      <c r="CZR26"/>
      <c r="CZS26"/>
      <c r="CZT26"/>
      <c r="CZU26"/>
      <c r="CZV26"/>
      <c r="CZW26"/>
      <c r="CZX26"/>
      <c r="CZY26"/>
      <c r="CZZ26"/>
      <c r="DAA26"/>
      <c r="DAB26"/>
      <c r="DAC26"/>
      <c r="DAD26"/>
      <c r="DAE26"/>
      <c r="DAF26"/>
      <c r="DAG26"/>
      <c r="DAH26"/>
      <c r="DAI26"/>
      <c r="DAJ26"/>
      <c r="DAK26"/>
      <c r="DAL26"/>
      <c r="DAM26"/>
      <c r="DAN26"/>
      <c r="DAO26"/>
      <c r="DAP26"/>
      <c r="DAQ26"/>
      <c r="DAR26"/>
      <c r="DAS26"/>
      <c r="DAT26"/>
      <c r="DAU26"/>
      <c r="DAV26"/>
      <c r="DAW26"/>
      <c r="DAX26"/>
      <c r="DAY26"/>
      <c r="DAZ26"/>
      <c r="DBA26"/>
      <c r="DBB26"/>
      <c r="DBC26"/>
      <c r="DBD26"/>
      <c r="DBE26"/>
      <c r="DBF26"/>
      <c r="DBG26"/>
      <c r="DBH26"/>
      <c r="DBI26"/>
      <c r="DBJ26"/>
      <c r="DBK26"/>
      <c r="DBL26"/>
      <c r="DBM26"/>
      <c r="DBN26"/>
      <c r="DBO26"/>
      <c r="DBP26"/>
      <c r="DBQ26"/>
      <c r="DBR26"/>
      <c r="DBS26"/>
      <c r="DBT26"/>
      <c r="DBU26"/>
      <c r="DBV26"/>
      <c r="DBW26"/>
      <c r="DBX26"/>
      <c r="DBY26"/>
      <c r="DBZ26"/>
      <c r="DCA26"/>
      <c r="DCB26"/>
      <c r="DCC26"/>
      <c r="DCD26"/>
      <c r="DCE26"/>
      <c r="DCF26"/>
      <c r="DCG26"/>
      <c r="DCH26"/>
      <c r="DCI26"/>
      <c r="DCJ26"/>
      <c r="DCK26"/>
      <c r="DCL26"/>
      <c r="DCM26"/>
      <c r="DCN26"/>
      <c r="DCO26"/>
      <c r="DCP26"/>
      <c r="DCQ26"/>
      <c r="DCR26"/>
      <c r="DCS26"/>
      <c r="DCT26"/>
      <c r="DCU26"/>
      <c r="DCV26"/>
      <c r="DCW26"/>
      <c r="DCX26"/>
      <c r="DCY26"/>
      <c r="DCZ26"/>
      <c r="DDA26"/>
      <c r="DDB26"/>
      <c r="DDC26"/>
      <c r="DDD26"/>
      <c r="DDE26"/>
      <c r="DDF26"/>
      <c r="DDG26"/>
      <c r="DDH26"/>
      <c r="DDI26"/>
      <c r="DDJ26"/>
      <c r="DDK26"/>
      <c r="DDL26"/>
      <c r="DDM26"/>
      <c r="DDN26"/>
      <c r="DDO26"/>
      <c r="DDP26"/>
      <c r="DDQ26"/>
      <c r="DDR26"/>
      <c r="DDS26"/>
      <c r="DDT26"/>
      <c r="DDU26"/>
      <c r="DDV26"/>
      <c r="DDW26"/>
      <c r="DDX26"/>
      <c r="DDY26"/>
      <c r="DDZ26"/>
      <c r="DEA26"/>
      <c r="DEB26"/>
      <c r="DEC26"/>
      <c r="DED26"/>
      <c r="DEE26"/>
      <c r="DEF26"/>
      <c r="DEG26"/>
      <c r="DEH26"/>
      <c r="DEI26"/>
      <c r="DEJ26"/>
      <c r="DEK26"/>
      <c r="DEL26"/>
      <c r="DEM26"/>
      <c r="DEN26"/>
      <c r="DEO26"/>
      <c r="DEP26"/>
      <c r="DEQ26"/>
      <c r="DER26"/>
      <c r="DES26"/>
      <c r="DET26"/>
      <c r="DEU26"/>
      <c r="DEV26"/>
      <c r="DEW26"/>
      <c r="DEX26"/>
      <c r="DEY26"/>
      <c r="DEZ26"/>
      <c r="DFA26"/>
      <c r="DFB26"/>
      <c r="DFC26"/>
      <c r="DFD26"/>
      <c r="DFE26"/>
      <c r="DFF26"/>
      <c r="DFG26"/>
      <c r="DFH26"/>
      <c r="DFI26"/>
      <c r="DFJ26"/>
      <c r="DFK26"/>
      <c r="DFL26"/>
      <c r="DFM26"/>
      <c r="DFN26"/>
      <c r="DFO26"/>
      <c r="DFP26"/>
      <c r="DFQ26"/>
      <c r="DFR26"/>
      <c r="DFS26"/>
      <c r="DFT26"/>
      <c r="DFU26"/>
      <c r="DFV26"/>
      <c r="DFW26"/>
      <c r="DFX26"/>
      <c r="DFY26"/>
      <c r="DFZ26"/>
      <c r="DGA26"/>
      <c r="DGB26"/>
      <c r="DGC26"/>
      <c r="DGD26"/>
      <c r="DGE26"/>
      <c r="DGF26"/>
      <c r="DGG26"/>
      <c r="DGH26"/>
      <c r="DGI26"/>
      <c r="DGJ26"/>
      <c r="DGK26"/>
      <c r="DGL26"/>
      <c r="DGM26"/>
      <c r="DGN26"/>
      <c r="DGO26"/>
      <c r="DGP26"/>
      <c r="DGQ26"/>
      <c r="DGR26"/>
      <c r="DGS26"/>
      <c r="DGT26"/>
      <c r="DGU26"/>
      <c r="DGV26"/>
      <c r="DGW26"/>
      <c r="DGX26"/>
      <c r="DGY26"/>
      <c r="DGZ26"/>
      <c r="DHA26"/>
      <c r="DHB26"/>
      <c r="DHC26"/>
      <c r="DHD26"/>
      <c r="DHE26"/>
      <c r="DHF26"/>
      <c r="DHG26"/>
      <c r="DHH26"/>
      <c r="DHI26"/>
      <c r="DHJ26"/>
      <c r="DHK26"/>
      <c r="DHL26"/>
      <c r="DHM26"/>
      <c r="DHN26"/>
      <c r="DHO26"/>
      <c r="DHP26"/>
      <c r="DHQ26"/>
      <c r="DHR26"/>
      <c r="DHS26"/>
      <c r="DHT26"/>
      <c r="DHU26"/>
      <c r="DHV26"/>
      <c r="DHW26"/>
      <c r="DHX26"/>
      <c r="DHY26"/>
      <c r="DHZ26"/>
      <c r="DIA26"/>
      <c r="DIB26"/>
      <c r="DIC26"/>
      <c r="DID26"/>
      <c r="DIE26"/>
      <c r="DIF26"/>
      <c r="DIG26"/>
      <c r="DIH26"/>
      <c r="DII26"/>
      <c r="DIJ26"/>
      <c r="DIK26"/>
      <c r="DIL26"/>
      <c r="DIM26"/>
      <c r="DIN26"/>
      <c r="DIO26"/>
      <c r="DIP26"/>
      <c r="DIQ26"/>
      <c r="DIR26"/>
      <c r="DIS26"/>
      <c r="DIT26"/>
      <c r="DIU26"/>
      <c r="DIV26"/>
      <c r="DIW26"/>
      <c r="DIX26"/>
      <c r="DIY26"/>
      <c r="DIZ26"/>
      <c r="DJA26"/>
      <c r="DJB26"/>
      <c r="DJC26"/>
      <c r="DJD26"/>
      <c r="DJE26"/>
      <c r="DJF26"/>
      <c r="DJG26"/>
      <c r="DJH26"/>
      <c r="DJI26"/>
      <c r="DJJ26"/>
      <c r="DJK26"/>
      <c r="DJL26"/>
      <c r="DJM26"/>
      <c r="DJN26"/>
      <c r="DJO26"/>
      <c r="DJP26"/>
      <c r="DJQ26"/>
      <c r="DJR26"/>
      <c r="DJS26"/>
      <c r="DJT26"/>
      <c r="DJU26"/>
      <c r="DJV26"/>
      <c r="DJW26"/>
      <c r="DJX26"/>
      <c r="DJY26"/>
      <c r="DJZ26"/>
      <c r="DKA26"/>
      <c r="DKB26"/>
      <c r="DKC26"/>
      <c r="DKD26"/>
      <c r="DKE26"/>
      <c r="DKF26"/>
      <c r="DKG26"/>
      <c r="DKH26"/>
      <c r="DKI26"/>
      <c r="DKJ26"/>
      <c r="DKK26"/>
      <c r="DKL26"/>
      <c r="DKM26"/>
      <c r="DKN26"/>
      <c r="DKO26"/>
      <c r="DKP26"/>
      <c r="DKQ26"/>
      <c r="DKR26"/>
      <c r="DKS26"/>
      <c r="DKT26"/>
      <c r="DKU26"/>
      <c r="DKV26"/>
      <c r="DKW26"/>
      <c r="DKX26"/>
      <c r="DKY26"/>
      <c r="DKZ26"/>
      <c r="DLA26"/>
      <c r="DLB26"/>
      <c r="DLC26"/>
      <c r="DLD26"/>
      <c r="DLE26"/>
      <c r="DLF26"/>
      <c r="DLG26"/>
      <c r="DLH26"/>
      <c r="DLI26"/>
      <c r="DLJ26"/>
      <c r="DLK26"/>
      <c r="DLL26"/>
      <c r="DLM26"/>
      <c r="DLN26"/>
      <c r="DLO26"/>
      <c r="DLP26"/>
      <c r="DLQ26"/>
      <c r="DLR26"/>
      <c r="DLS26"/>
      <c r="DLT26"/>
      <c r="DLU26"/>
      <c r="DLV26"/>
      <c r="DLW26"/>
      <c r="DLX26"/>
      <c r="DLY26"/>
      <c r="DLZ26"/>
      <c r="DMA26"/>
      <c r="DMB26"/>
      <c r="DMC26"/>
      <c r="DMD26"/>
      <c r="DME26"/>
      <c r="DMF26"/>
      <c r="DMG26"/>
      <c r="DMH26"/>
      <c r="DMI26"/>
      <c r="DMJ26"/>
      <c r="DMK26"/>
      <c r="DML26"/>
      <c r="DMM26"/>
      <c r="DMN26"/>
      <c r="DMO26"/>
      <c r="DMP26"/>
      <c r="DMQ26"/>
      <c r="DMR26"/>
      <c r="DMS26"/>
      <c r="DMT26"/>
      <c r="DMU26"/>
      <c r="DMV26"/>
      <c r="DMW26"/>
      <c r="DMX26"/>
      <c r="DMY26"/>
      <c r="DMZ26"/>
      <c r="DNA26"/>
      <c r="DNB26"/>
      <c r="DNC26"/>
      <c r="DND26"/>
      <c r="DNE26"/>
      <c r="DNF26"/>
      <c r="DNG26"/>
      <c r="DNH26"/>
      <c r="DNI26"/>
      <c r="DNJ26"/>
      <c r="DNK26"/>
      <c r="DNL26"/>
      <c r="DNM26"/>
      <c r="DNN26"/>
      <c r="DNO26"/>
      <c r="DNP26"/>
      <c r="DNQ26"/>
      <c r="DNR26"/>
      <c r="DNS26"/>
      <c r="DNT26"/>
      <c r="DNU26"/>
      <c r="DNV26"/>
      <c r="DNW26"/>
      <c r="DNX26"/>
      <c r="DNY26"/>
      <c r="DNZ26"/>
      <c r="DOA26"/>
      <c r="DOB26"/>
      <c r="DOC26"/>
      <c r="DOD26"/>
      <c r="DOE26"/>
      <c r="DOF26"/>
      <c r="DOG26"/>
      <c r="DOH26"/>
      <c r="DOI26"/>
      <c r="DOJ26"/>
      <c r="DOK26"/>
      <c r="DOL26"/>
      <c r="DOM26"/>
      <c r="DON26"/>
      <c r="DOO26"/>
      <c r="DOP26"/>
      <c r="DOQ26"/>
      <c r="DOR26"/>
      <c r="DOS26"/>
      <c r="DOT26"/>
      <c r="DOU26"/>
      <c r="DOV26"/>
      <c r="DOW26"/>
      <c r="DOX26"/>
      <c r="DOY26"/>
      <c r="DOZ26"/>
      <c r="DPA26"/>
      <c r="DPB26"/>
      <c r="DPC26"/>
      <c r="DPD26"/>
      <c r="DPE26"/>
      <c r="DPF26"/>
      <c r="DPG26"/>
      <c r="DPH26"/>
      <c r="DPI26"/>
      <c r="DPJ26"/>
      <c r="DPK26"/>
      <c r="DPL26"/>
      <c r="DPM26"/>
      <c r="DPN26"/>
      <c r="DPO26"/>
      <c r="DPP26"/>
      <c r="DPQ26"/>
      <c r="DPR26"/>
      <c r="DPS26"/>
      <c r="DPT26"/>
      <c r="DPU26"/>
      <c r="DPV26"/>
      <c r="DPW26"/>
      <c r="DPX26"/>
      <c r="DPY26"/>
      <c r="DPZ26"/>
      <c r="DQA26"/>
      <c r="DQB26"/>
      <c r="DQC26"/>
      <c r="DQD26"/>
      <c r="DQE26"/>
      <c r="DQF26"/>
      <c r="DQG26"/>
      <c r="DQH26"/>
      <c r="DQI26"/>
      <c r="DQJ26"/>
      <c r="DQK26"/>
      <c r="DQL26"/>
      <c r="DQM26"/>
      <c r="DQN26"/>
      <c r="DQO26"/>
      <c r="DQP26"/>
      <c r="DQQ26"/>
      <c r="DQR26"/>
      <c r="DQS26"/>
      <c r="DQT26"/>
      <c r="DQU26"/>
      <c r="DQV26"/>
      <c r="DQW26"/>
      <c r="DQX26"/>
      <c r="DQY26"/>
      <c r="DQZ26"/>
      <c r="DRA26"/>
      <c r="DRB26"/>
      <c r="DRC26"/>
      <c r="DRD26"/>
      <c r="DRE26"/>
      <c r="DRF26"/>
      <c r="DRG26"/>
      <c r="DRH26"/>
      <c r="DRI26"/>
      <c r="DRJ26"/>
      <c r="DRK26"/>
      <c r="DRL26"/>
      <c r="DRM26"/>
      <c r="DRN26"/>
      <c r="DRO26"/>
      <c r="DRP26"/>
      <c r="DRQ26"/>
      <c r="DRR26"/>
      <c r="DRS26"/>
      <c r="DRT26"/>
      <c r="DRU26"/>
      <c r="DRV26"/>
      <c r="DRW26"/>
      <c r="DRX26"/>
      <c r="DRY26"/>
      <c r="DRZ26"/>
      <c r="DSA26"/>
      <c r="DSB26"/>
      <c r="DSC26"/>
      <c r="DSD26"/>
      <c r="DSE26"/>
      <c r="DSF26"/>
      <c r="DSG26"/>
      <c r="DSH26"/>
      <c r="DSI26"/>
      <c r="DSJ26"/>
      <c r="DSK26"/>
      <c r="DSL26"/>
      <c r="DSM26"/>
      <c r="DSN26"/>
      <c r="DSO26"/>
      <c r="DSP26"/>
      <c r="DSQ26"/>
      <c r="DSR26"/>
      <c r="DSS26"/>
      <c r="DST26"/>
      <c r="DSU26"/>
      <c r="DSV26"/>
      <c r="DSW26"/>
      <c r="DSX26"/>
      <c r="DSY26"/>
      <c r="DSZ26"/>
      <c r="DTA26"/>
      <c r="DTB26"/>
      <c r="DTC26"/>
      <c r="DTD26"/>
      <c r="DTE26"/>
      <c r="DTF26"/>
      <c r="DTG26"/>
      <c r="DTH26"/>
      <c r="DTI26"/>
      <c r="DTJ26"/>
      <c r="DTK26"/>
      <c r="DTL26"/>
      <c r="DTM26"/>
      <c r="DTN26"/>
      <c r="DTO26"/>
      <c r="DTP26"/>
      <c r="DTQ26"/>
      <c r="DTR26"/>
      <c r="DTS26"/>
      <c r="DTT26"/>
      <c r="DTU26"/>
      <c r="DTV26"/>
      <c r="DTW26"/>
      <c r="DTX26"/>
      <c r="DTY26"/>
      <c r="DTZ26"/>
      <c r="DUA26"/>
      <c r="DUB26"/>
      <c r="DUC26"/>
      <c r="DUD26"/>
      <c r="DUE26"/>
      <c r="DUF26"/>
      <c r="DUG26"/>
      <c r="DUH26"/>
      <c r="DUI26"/>
      <c r="DUJ26"/>
      <c r="DUK26"/>
      <c r="DUL26"/>
      <c r="DUM26"/>
      <c r="DUN26"/>
      <c r="DUO26"/>
      <c r="DUP26"/>
      <c r="DUQ26"/>
      <c r="DUR26"/>
      <c r="DUS26"/>
      <c r="DUT26"/>
      <c r="DUU26"/>
      <c r="DUV26"/>
      <c r="DUW26"/>
      <c r="DUX26"/>
      <c r="DUY26"/>
      <c r="DUZ26"/>
      <c r="DVA26"/>
      <c r="DVB26"/>
      <c r="DVC26"/>
      <c r="DVD26"/>
      <c r="DVE26"/>
      <c r="DVF26"/>
      <c r="DVG26"/>
      <c r="DVH26"/>
      <c r="DVI26"/>
      <c r="DVJ26"/>
      <c r="DVK26"/>
      <c r="DVL26"/>
      <c r="DVM26"/>
      <c r="DVN26"/>
      <c r="DVO26"/>
      <c r="DVP26"/>
      <c r="DVQ26"/>
      <c r="DVR26"/>
      <c r="DVS26"/>
      <c r="DVT26"/>
      <c r="DVU26"/>
      <c r="DVV26"/>
      <c r="DVW26"/>
      <c r="DVX26"/>
      <c r="DVY26"/>
      <c r="DVZ26"/>
      <c r="DWA26"/>
      <c r="DWB26"/>
      <c r="DWC26"/>
      <c r="DWD26"/>
      <c r="DWE26"/>
      <c r="DWF26"/>
      <c r="DWG26"/>
      <c r="DWH26"/>
      <c r="DWI26"/>
      <c r="DWJ26"/>
      <c r="DWK26"/>
      <c r="DWL26"/>
      <c r="DWM26"/>
      <c r="DWN26"/>
      <c r="DWO26"/>
      <c r="DWP26"/>
      <c r="DWQ26"/>
      <c r="DWR26"/>
      <c r="DWS26"/>
      <c r="DWT26"/>
      <c r="DWU26"/>
      <c r="DWV26"/>
      <c r="DWW26"/>
      <c r="DWX26"/>
      <c r="DWY26"/>
      <c r="DWZ26"/>
      <c r="DXA26"/>
      <c r="DXB26"/>
      <c r="DXC26"/>
      <c r="DXD26"/>
      <c r="DXE26"/>
      <c r="DXF26"/>
      <c r="DXG26"/>
      <c r="DXH26"/>
      <c r="DXI26"/>
      <c r="DXJ26"/>
      <c r="DXK26"/>
      <c r="DXL26"/>
      <c r="DXM26"/>
      <c r="DXN26"/>
      <c r="DXO26"/>
      <c r="DXP26"/>
      <c r="DXQ26"/>
      <c r="DXR26"/>
      <c r="DXS26"/>
      <c r="DXT26"/>
      <c r="DXU26"/>
      <c r="DXV26"/>
      <c r="DXW26"/>
      <c r="DXX26"/>
      <c r="DXY26"/>
      <c r="DXZ26"/>
      <c r="DYA26"/>
      <c r="DYB26"/>
      <c r="DYC26"/>
      <c r="DYD26"/>
      <c r="DYE26"/>
      <c r="DYF26"/>
      <c r="DYG26"/>
      <c r="DYH26"/>
      <c r="DYI26"/>
      <c r="DYJ26"/>
      <c r="DYK26"/>
      <c r="DYL26"/>
      <c r="DYM26"/>
      <c r="DYN26"/>
      <c r="DYO26"/>
      <c r="DYP26"/>
      <c r="DYQ26"/>
      <c r="DYR26"/>
      <c r="DYS26"/>
      <c r="DYT26"/>
      <c r="DYU26"/>
      <c r="DYV26"/>
      <c r="DYW26"/>
      <c r="DYX26"/>
      <c r="DYY26"/>
      <c r="DYZ26"/>
      <c r="DZA26"/>
      <c r="DZB26"/>
      <c r="DZC26"/>
      <c r="DZD26"/>
      <c r="DZE26"/>
      <c r="DZF26"/>
      <c r="DZG26"/>
      <c r="DZH26"/>
      <c r="DZI26"/>
      <c r="DZJ26"/>
      <c r="DZK26"/>
      <c r="DZL26"/>
      <c r="DZM26"/>
      <c r="DZN26"/>
      <c r="DZO26"/>
      <c r="DZP26"/>
      <c r="DZQ26"/>
      <c r="DZR26"/>
      <c r="DZS26"/>
      <c r="DZT26"/>
      <c r="DZU26"/>
      <c r="DZV26"/>
      <c r="DZW26"/>
      <c r="DZX26"/>
      <c r="DZY26"/>
      <c r="DZZ26"/>
      <c r="EAA26"/>
      <c r="EAB26"/>
      <c r="EAC26"/>
      <c r="EAD26"/>
      <c r="EAE26"/>
      <c r="EAF26"/>
      <c r="EAG26"/>
      <c r="EAH26"/>
      <c r="EAI26"/>
      <c r="EAJ26"/>
      <c r="EAK26"/>
      <c r="EAL26"/>
      <c r="EAM26"/>
      <c r="EAN26"/>
      <c r="EAO26"/>
      <c r="EAP26"/>
      <c r="EAQ26"/>
      <c r="EAR26"/>
      <c r="EAS26"/>
      <c r="EAT26"/>
      <c r="EAU26"/>
      <c r="EAV26"/>
      <c r="EAW26"/>
      <c r="EAX26"/>
      <c r="EAY26"/>
      <c r="EAZ26"/>
      <c r="EBA26"/>
      <c r="EBB26"/>
      <c r="EBC26"/>
      <c r="EBD26"/>
      <c r="EBE26"/>
      <c r="EBF26"/>
      <c r="EBG26"/>
      <c r="EBH26"/>
      <c r="EBI26"/>
      <c r="EBJ26"/>
      <c r="EBK26"/>
      <c r="EBL26"/>
      <c r="EBM26"/>
      <c r="EBN26"/>
      <c r="EBO26"/>
      <c r="EBP26"/>
      <c r="EBQ26"/>
      <c r="EBR26"/>
      <c r="EBS26"/>
      <c r="EBT26"/>
      <c r="EBU26"/>
      <c r="EBV26"/>
      <c r="EBW26"/>
      <c r="EBX26"/>
      <c r="EBY26"/>
      <c r="EBZ26"/>
      <c r="ECA26"/>
      <c r="ECB26"/>
      <c r="ECC26"/>
      <c r="ECD26"/>
      <c r="ECE26"/>
      <c r="ECF26"/>
      <c r="ECG26"/>
      <c r="ECH26"/>
      <c r="ECI26"/>
      <c r="ECJ26"/>
      <c r="ECK26"/>
      <c r="ECL26"/>
      <c r="ECM26"/>
      <c r="ECN26"/>
      <c r="ECO26"/>
      <c r="ECP26"/>
      <c r="ECQ26"/>
      <c r="ECR26"/>
      <c r="ECS26"/>
      <c r="ECT26"/>
      <c r="ECU26"/>
      <c r="ECV26"/>
      <c r="ECW26"/>
      <c r="ECX26"/>
      <c r="ECY26"/>
      <c r="ECZ26"/>
      <c r="EDA26"/>
      <c r="EDB26"/>
      <c r="EDC26"/>
      <c r="EDD26"/>
      <c r="EDE26"/>
      <c r="EDF26"/>
      <c r="EDG26"/>
      <c r="EDH26"/>
      <c r="EDI26"/>
      <c r="EDJ26"/>
      <c r="EDK26"/>
      <c r="EDL26"/>
      <c r="EDM26"/>
      <c r="EDN26"/>
      <c r="EDO26"/>
      <c r="EDP26"/>
      <c r="EDQ26"/>
      <c r="EDR26"/>
      <c r="EDS26"/>
      <c r="EDT26"/>
      <c r="EDU26"/>
      <c r="EDV26"/>
      <c r="EDW26"/>
      <c r="EDX26"/>
      <c r="EDY26"/>
      <c r="EDZ26"/>
      <c r="EEA26"/>
      <c r="EEB26"/>
      <c r="EEC26"/>
      <c r="EED26"/>
      <c r="EEE26"/>
      <c r="EEF26"/>
      <c r="EEG26"/>
      <c r="EEH26"/>
      <c r="EEI26"/>
      <c r="EEJ26"/>
      <c r="EEK26"/>
      <c r="EEL26"/>
      <c r="EEM26"/>
      <c r="EEN26"/>
      <c r="EEO26"/>
      <c r="EEP26"/>
      <c r="EEQ26"/>
      <c r="EER26"/>
      <c r="EES26"/>
      <c r="EET26"/>
      <c r="EEU26"/>
      <c r="EEV26"/>
      <c r="EEW26"/>
      <c r="EEX26"/>
      <c r="EEY26"/>
      <c r="EEZ26"/>
      <c r="EFA26"/>
      <c r="EFB26"/>
      <c r="EFC26"/>
      <c r="EFD26"/>
      <c r="EFE26"/>
      <c r="EFF26"/>
      <c r="EFG26"/>
      <c r="EFH26"/>
      <c r="EFI26"/>
      <c r="EFJ26"/>
      <c r="EFK26"/>
      <c r="EFL26"/>
      <c r="EFM26"/>
      <c r="EFN26"/>
      <c r="EFO26"/>
      <c r="EFP26"/>
      <c r="EFQ26"/>
      <c r="EFR26"/>
      <c r="EFS26"/>
      <c r="EFT26"/>
      <c r="EFU26"/>
      <c r="EFV26"/>
      <c r="EFW26"/>
      <c r="EFX26"/>
      <c r="EFY26"/>
      <c r="EFZ26"/>
      <c r="EGA26"/>
      <c r="EGB26"/>
      <c r="EGC26"/>
      <c r="EGD26"/>
      <c r="EGE26"/>
      <c r="EGF26"/>
      <c r="EGG26"/>
      <c r="EGH26"/>
      <c r="EGI26"/>
      <c r="EGJ26"/>
      <c r="EGK26"/>
      <c r="EGL26"/>
      <c r="EGM26"/>
      <c r="EGN26"/>
      <c r="EGO26"/>
      <c r="EGP26"/>
      <c r="EGQ26"/>
      <c r="EGR26"/>
      <c r="EGS26"/>
      <c r="EGT26"/>
      <c r="EGU26"/>
      <c r="EGV26"/>
      <c r="EGW26"/>
      <c r="EGX26"/>
      <c r="EGY26"/>
      <c r="EGZ26"/>
      <c r="EHA26"/>
      <c r="EHB26"/>
      <c r="EHC26"/>
      <c r="EHD26"/>
      <c r="EHE26"/>
      <c r="EHF26"/>
      <c r="EHG26"/>
      <c r="EHH26"/>
      <c r="EHI26"/>
      <c r="EHJ26"/>
      <c r="EHK26"/>
      <c r="EHL26"/>
      <c r="EHM26"/>
      <c r="EHN26"/>
      <c r="EHO26"/>
      <c r="EHP26"/>
      <c r="EHQ26"/>
      <c r="EHR26"/>
      <c r="EHS26"/>
      <c r="EHT26"/>
      <c r="EHU26"/>
      <c r="EHV26"/>
      <c r="EHW26"/>
      <c r="EHX26"/>
      <c r="EHY26"/>
      <c r="EHZ26"/>
      <c r="EIA26"/>
      <c r="EIB26"/>
      <c r="EIC26"/>
      <c r="EID26"/>
      <c r="EIE26"/>
      <c r="EIF26"/>
      <c r="EIG26"/>
      <c r="EIH26"/>
      <c r="EII26"/>
      <c r="EIJ26"/>
      <c r="EIK26"/>
      <c r="EIL26"/>
      <c r="EIM26"/>
      <c r="EIN26"/>
      <c r="EIO26"/>
      <c r="EIP26"/>
      <c r="EIQ26"/>
      <c r="EIR26"/>
      <c r="EIS26"/>
      <c r="EIT26"/>
      <c r="EIU26"/>
      <c r="EIV26"/>
      <c r="EIW26"/>
      <c r="EIX26"/>
      <c r="EIY26"/>
      <c r="EIZ26"/>
      <c r="EJA26"/>
      <c r="EJB26"/>
      <c r="EJC26"/>
      <c r="EJD26"/>
      <c r="EJE26"/>
      <c r="EJF26"/>
      <c r="EJG26"/>
      <c r="EJH26"/>
      <c r="EJI26"/>
      <c r="EJJ26"/>
      <c r="EJK26"/>
      <c r="EJL26"/>
      <c r="EJM26"/>
      <c r="EJN26"/>
      <c r="EJO26"/>
      <c r="EJP26"/>
      <c r="EJQ26"/>
      <c r="EJR26"/>
      <c r="EJS26"/>
      <c r="EJT26"/>
      <c r="EJU26"/>
      <c r="EJV26"/>
      <c r="EJW26"/>
      <c r="EJX26"/>
      <c r="EJY26"/>
      <c r="EJZ26"/>
      <c r="EKA26"/>
      <c r="EKB26"/>
      <c r="EKC26"/>
      <c r="EKD26"/>
      <c r="EKE26"/>
      <c r="EKF26"/>
      <c r="EKG26"/>
      <c r="EKH26"/>
      <c r="EKI26"/>
      <c r="EKJ26"/>
      <c r="EKK26"/>
      <c r="EKL26"/>
      <c r="EKM26"/>
      <c r="EKN26"/>
      <c r="EKO26"/>
      <c r="EKP26"/>
      <c r="EKQ26"/>
      <c r="EKR26"/>
      <c r="EKS26"/>
      <c r="EKT26"/>
      <c r="EKU26"/>
      <c r="EKV26"/>
      <c r="EKW26"/>
      <c r="EKX26"/>
      <c r="EKY26"/>
      <c r="EKZ26"/>
      <c r="ELA26"/>
      <c r="ELB26"/>
      <c r="ELC26"/>
      <c r="ELD26"/>
      <c r="ELE26"/>
      <c r="ELF26"/>
      <c r="ELG26"/>
      <c r="ELH26"/>
      <c r="ELI26"/>
      <c r="ELJ26"/>
      <c r="ELK26"/>
      <c r="ELL26"/>
      <c r="ELM26"/>
      <c r="ELN26"/>
      <c r="ELO26"/>
      <c r="ELP26"/>
      <c r="ELQ26"/>
      <c r="ELR26"/>
      <c r="ELS26"/>
      <c r="ELT26"/>
      <c r="ELU26"/>
      <c r="ELV26"/>
      <c r="ELW26"/>
      <c r="ELX26"/>
      <c r="ELY26"/>
      <c r="ELZ26"/>
      <c r="EMA26"/>
      <c r="EMB26"/>
      <c r="EMC26"/>
      <c r="EMD26"/>
      <c r="EME26"/>
      <c r="EMF26"/>
      <c r="EMG26"/>
      <c r="EMH26"/>
      <c r="EMI26"/>
      <c r="EMJ26"/>
      <c r="EMK26"/>
      <c r="EML26"/>
      <c r="EMM26"/>
      <c r="EMN26"/>
      <c r="EMO26"/>
      <c r="EMP26"/>
      <c r="EMQ26"/>
      <c r="EMR26"/>
      <c r="EMS26"/>
      <c r="EMT26"/>
      <c r="EMU26"/>
      <c r="EMV26"/>
      <c r="EMW26"/>
      <c r="EMX26"/>
      <c r="EMY26"/>
      <c r="EMZ26"/>
      <c r="ENA26"/>
      <c r="ENB26"/>
      <c r="ENC26"/>
      <c r="END26"/>
      <c r="ENE26"/>
      <c r="ENF26"/>
      <c r="ENG26"/>
      <c r="ENH26"/>
      <c r="ENI26"/>
      <c r="ENJ26"/>
      <c r="ENK26"/>
      <c r="ENL26"/>
      <c r="ENM26"/>
      <c r="ENN26"/>
      <c r="ENO26"/>
      <c r="ENP26"/>
      <c r="ENQ26"/>
      <c r="ENR26"/>
      <c r="ENS26"/>
      <c r="ENT26"/>
      <c r="ENU26"/>
      <c r="ENV26"/>
      <c r="ENW26"/>
      <c r="ENX26"/>
      <c r="ENY26"/>
      <c r="ENZ26"/>
      <c r="EOA26"/>
      <c r="EOB26"/>
      <c r="EOC26"/>
      <c r="EOD26"/>
      <c r="EOE26"/>
      <c r="EOF26"/>
      <c r="EOG26"/>
      <c r="EOH26"/>
      <c r="EOI26"/>
      <c r="EOJ26"/>
      <c r="EOK26"/>
      <c r="EOL26"/>
      <c r="EOM26"/>
      <c r="EON26"/>
      <c r="EOO26"/>
      <c r="EOP26"/>
      <c r="EOQ26"/>
      <c r="EOR26"/>
      <c r="EOS26"/>
      <c r="EOT26"/>
      <c r="EOU26"/>
      <c r="EOV26"/>
      <c r="EOW26"/>
      <c r="EOX26"/>
      <c r="EOY26"/>
      <c r="EOZ26"/>
      <c r="EPA26"/>
      <c r="EPB26"/>
      <c r="EPC26"/>
      <c r="EPD26"/>
      <c r="EPE26"/>
      <c r="EPF26"/>
      <c r="EPG26"/>
      <c r="EPH26"/>
      <c r="EPI26"/>
      <c r="EPJ26"/>
      <c r="EPK26"/>
      <c r="EPL26"/>
      <c r="EPM26"/>
      <c r="EPN26"/>
      <c r="EPO26"/>
      <c r="EPP26"/>
      <c r="EPQ26"/>
      <c r="EPR26"/>
      <c r="EPS26"/>
      <c r="EPT26"/>
      <c r="EPU26"/>
      <c r="EPV26"/>
      <c r="EPW26"/>
      <c r="EPX26"/>
      <c r="EPY26"/>
      <c r="EPZ26"/>
      <c r="EQA26"/>
      <c r="EQB26"/>
      <c r="EQC26"/>
      <c r="EQD26"/>
      <c r="EQE26"/>
      <c r="EQF26"/>
      <c r="EQG26"/>
      <c r="EQH26"/>
      <c r="EQI26"/>
      <c r="EQJ26"/>
      <c r="EQK26"/>
      <c r="EQL26"/>
      <c r="EQM26"/>
      <c r="EQN26"/>
      <c r="EQO26"/>
      <c r="EQP26"/>
      <c r="EQQ26"/>
      <c r="EQR26"/>
      <c r="EQS26"/>
      <c r="EQT26"/>
      <c r="EQU26"/>
      <c r="EQV26"/>
      <c r="EQW26"/>
      <c r="EQX26"/>
      <c r="EQY26"/>
      <c r="EQZ26"/>
      <c r="ERA26"/>
      <c r="ERB26"/>
      <c r="ERC26"/>
      <c r="ERD26"/>
      <c r="ERE26"/>
      <c r="ERF26"/>
      <c r="ERG26"/>
      <c r="ERH26"/>
      <c r="ERI26"/>
      <c r="ERJ26"/>
      <c r="ERK26"/>
      <c r="ERL26"/>
      <c r="ERM26"/>
      <c r="ERN26"/>
      <c r="ERO26"/>
      <c r="ERP26"/>
      <c r="ERQ26"/>
      <c r="ERR26"/>
      <c r="ERS26"/>
      <c r="ERT26"/>
      <c r="ERU26"/>
      <c r="ERV26"/>
      <c r="ERW26"/>
      <c r="ERX26"/>
      <c r="ERY26"/>
      <c r="ERZ26"/>
      <c r="ESA26"/>
      <c r="ESB26"/>
      <c r="ESC26"/>
      <c r="ESD26"/>
      <c r="ESE26"/>
      <c r="ESF26"/>
      <c r="ESG26"/>
      <c r="ESH26"/>
      <c r="ESI26"/>
      <c r="ESJ26"/>
      <c r="ESK26"/>
      <c r="ESL26"/>
      <c r="ESM26"/>
      <c r="ESN26"/>
      <c r="ESO26"/>
      <c r="ESP26"/>
      <c r="ESQ26"/>
      <c r="ESR26"/>
      <c r="ESS26"/>
      <c r="EST26"/>
      <c r="ESU26"/>
      <c r="ESV26"/>
      <c r="ESW26"/>
      <c r="ESX26"/>
      <c r="ESY26"/>
      <c r="ESZ26"/>
      <c r="ETA26"/>
      <c r="ETB26"/>
      <c r="ETC26"/>
      <c r="ETD26"/>
      <c r="ETE26"/>
      <c r="ETF26"/>
      <c r="ETG26"/>
      <c r="ETH26"/>
      <c r="ETI26"/>
      <c r="ETJ26"/>
      <c r="ETK26"/>
      <c r="ETL26"/>
      <c r="ETM26"/>
      <c r="ETN26"/>
      <c r="ETO26"/>
      <c r="ETP26"/>
      <c r="ETQ26"/>
      <c r="ETR26"/>
      <c r="ETS26"/>
      <c r="ETT26"/>
      <c r="ETU26"/>
      <c r="ETV26"/>
      <c r="ETW26"/>
      <c r="ETX26"/>
      <c r="ETY26"/>
      <c r="ETZ26"/>
      <c r="EUA26"/>
      <c r="EUB26"/>
      <c r="EUC26"/>
      <c r="EUD26"/>
      <c r="EUE26"/>
      <c r="EUF26"/>
      <c r="EUG26"/>
      <c r="EUH26"/>
      <c r="EUI26"/>
      <c r="EUJ26"/>
      <c r="EUK26"/>
      <c r="EUL26"/>
      <c r="EUM26"/>
      <c r="EUN26"/>
      <c r="EUO26"/>
      <c r="EUP26"/>
      <c r="EUQ26"/>
      <c r="EUR26"/>
      <c r="EUS26"/>
      <c r="EUT26"/>
      <c r="EUU26"/>
      <c r="EUV26"/>
      <c r="EUW26"/>
      <c r="EUX26"/>
      <c r="EUY26"/>
      <c r="EUZ26"/>
      <c r="EVA26"/>
      <c r="EVB26"/>
      <c r="EVC26"/>
      <c r="EVD26"/>
      <c r="EVE26"/>
      <c r="EVF26"/>
      <c r="EVG26"/>
      <c r="EVH26"/>
      <c r="EVI26"/>
      <c r="EVJ26"/>
      <c r="EVK26"/>
      <c r="EVL26"/>
      <c r="EVM26"/>
      <c r="EVN26"/>
      <c r="EVO26"/>
      <c r="EVP26"/>
      <c r="EVQ26"/>
      <c r="EVR26"/>
      <c r="EVS26"/>
      <c r="EVT26"/>
      <c r="EVU26"/>
      <c r="EVV26"/>
      <c r="EVW26"/>
      <c r="EVX26"/>
      <c r="EVY26"/>
      <c r="EVZ26"/>
      <c r="EWA26"/>
      <c r="EWB26"/>
      <c r="EWC26"/>
      <c r="EWD26"/>
      <c r="EWE26"/>
      <c r="EWF26"/>
      <c r="EWG26"/>
      <c r="EWH26"/>
      <c r="EWI26"/>
      <c r="EWJ26"/>
      <c r="EWK26"/>
      <c r="EWL26"/>
      <c r="EWM26"/>
      <c r="EWN26"/>
      <c r="EWO26"/>
      <c r="EWP26"/>
      <c r="EWQ26"/>
      <c r="EWR26"/>
      <c r="EWS26"/>
      <c r="EWT26"/>
      <c r="EWU26"/>
      <c r="EWV26"/>
      <c r="EWW26"/>
      <c r="EWX26"/>
      <c r="EWY26"/>
      <c r="EWZ26"/>
      <c r="EXA26"/>
      <c r="EXB26"/>
      <c r="EXC26"/>
      <c r="EXD26"/>
      <c r="EXE26"/>
      <c r="EXF26"/>
      <c r="EXG26"/>
      <c r="EXH26"/>
      <c r="EXI26"/>
      <c r="EXJ26"/>
      <c r="EXK26"/>
      <c r="EXL26"/>
      <c r="EXM26"/>
      <c r="EXN26"/>
      <c r="EXO26"/>
      <c r="EXP26"/>
      <c r="EXQ26"/>
      <c r="EXR26"/>
      <c r="EXS26"/>
      <c r="EXT26"/>
      <c r="EXU26"/>
      <c r="EXV26"/>
      <c r="EXW26"/>
      <c r="EXX26"/>
      <c r="EXY26"/>
      <c r="EXZ26"/>
      <c r="EYA26"/>
      <c r="EYB26"/>
      <c r="EYC26"/>
      <c r="EYD26"/>
      <c r="EYE26"/>
      <c r="EYF26"/>
      <c r="EYG26"/>
      <c r="EYH26"/>
      <c r="EYI26"/>
      <c r="EYJ26"/>
      <c r="EYK26"/>
      <c r="EYL26"/>
      <c r="EYM26"/>
      <c r="EYN26"/>
      <c r="EYO26"/>
      <c r="EYP26"/>
      <c r="EYQ26"/>
      <c r="EYR26"/>
      <c r="EYS26"/>
      <c r="EYT26"/>
      <c r="EYU26"/>
      <c r="EYV26"/>
      <c r="EYW26"/>
      <c r="EYX26"/>
      <c r="EYY26"/>
      <c r="EYZ26"/>
      <c r="EZA26"/>
      <c r="EZB26"/>
      <c r="EZC26"/>
      <c r="EZD26"/>
      <c r="EZE26"/>
      <c r="EZF26"/>
      <c r="EZG26"/>
      <c r="EZH26"/>
      <c r="EZI26"/>
      <c r="EZJ26"/>
      <c r="EZK26"/>
      <c r="EZL26"/>
      <c r="EZM26"/>
      <c r="EZN26"/>
      <c r="EZO26"/>
      <c r="EZP26"/>
      <c r="EZQ26"/>
      <c r="EZR26"/>
      <c r="EZS26"/>
      <c r="EZT26"/>
      <c r="EZU26"/>
      <c r="EZV26"/>
      <c r="EZW26"/>
      <c r="EZX26"/>
      <c r="EZY26"/>
      <c r="EZZ26"/>
      <c r="FAA26"/>
      <c r="FAB26"/>
      <c r="FAC26"/>
      <c r="FAD26"/>
      <c r="FAE26"/>
      <c r="FAF26"/>
      <c r="FAG26"/>
      <c r="FAH26"/>
      <c r="FAI26"/>
      <c r="FAJ26"/>
      <c r="FAK26"/>
      <c r="FAL26"/>
      <c r="FAM26"/>
      <c r="FAN26"/>
      <c r="FAO26"/>
      <c r="FAP26"/>
      <c r="FAQ26"/>
      <c r="FAR26"/>
      <c r="FAS26"/>
      <c r="FAT26"/>
      <c r="FAU26"/>
      <c r="FAV26"/>
      <c r="FAW26"/>
      <c r="FAX26"/>
      <c r="FAY26"/>
      <c r="FAZ26"/>
      <c r="FBA26"/>
      <c r="FBB26"/>
      <c r="FBC26"/>
      <c r="FBD26"/>
      <c r="FBE26"/>
      <c r="FBF26"/>
      <c r="FBG26"/>
      <c r="FBH26"/>
      <c r="FBI26"/>
      <c r="FBJ26"/>
      <c r="FBK26"/>
      <c r="FBL26"/>
      <c r="FBM26"/>
      <c r="FBN26"/>
      <c r="FBO26"/>
      <c r="FBP26"/>
      <c r="FBQ26"/>
      <c r="FBR26"/>
      <c r="FBS26"/>
      <c r="FBT26"/>
      <c r="FBU26"/>
      <c r="FBV26"/>
      <c r="FBW26"/>
      <c r="FBX26"/>
      <c r="FBY26"/>
      <c r="FBZ26"/>
      <c r="FCA26"/>
      <c r="FCB26"/>
      <c r="FCC26"/>
      <c r="FCD26"/>
      <c r="FCE26"/>
      <c r="FCF26"/>
      <c r="FCG26"/>
      <c r="FCH26"/>
      <c r="FCI26"/>
      <c r="FCJ26"/>
      <c r="FCK26"/>
      <c r="FCL26"/>
      <c r="FCM26"/>
      <c r="FCN26"/>
      <c r="FCO26"/>
      <c r="FCP26"/>
      <c r="FCQ26"/>
      <c r="FCR26"/>
      <c r="FCS26"/>
      <c r="FCT26"/>
      <c r="FCU26"/>
      <c r="FCV26"/>
      <c r="FCW26"/>
      <c r="FCX26"/>
      <c r="FCY26"/>
      <c r="FCZ26"/>
      <c r="FDA26"/>
      <c r="FDB26"/>
      <c r="FDC26"/>
      <c r="FDD26"/>
      <c r="FDE26"/>
      <c r="FDF26"/>
      <c r="FDG26"/>
      <c r="FDH26"/>
      <c r="FDI26"/>
      <c r="FDJ26"/>
      <c r="FDK26"/>
      <c r="FDL26"/>
      <c r="FDM26"/>
      <c r="FDN26"/>
      <c r="FDO26"/>
      <c r="FDP26"/>
      <c r="FDQ26"/>
      <c r="FDR26"/>
      <c r="FDS26"/>
      <c r="FDT26"/>
      <c r="FDU26"/>
      <c r="FDV26"/>
      <c r="FDW26"/>
      <c r="FDX26"/>
      <c r="FDY26"/>
      <c r="FDZ26"/>
      <c r="FEA26"/>
      <c r="FEB26"/>
      <c r="FEC26"/>
      <c r="FED26"/>
      <c r="FEE26"/>
      <c r="FEF26"/>
      <c r="FEG26"/>
      <c r="FEH26"/>
      <c r="FEI26"/>
      <c r="FEJ26"/>
      <c r="FEK26"/>
      <c r="FEL26"/>
      <c r="FEM26"/>
      <c r="FEN26"/>
      <c r="FEO26"/>
      <c r="FEP26"/>
      <c r="FEQ26"/>
      <c r="FER26"/>
      <c r="FES26"/>
      <c r="FET26"/>
      <c r="FEU26"/>
      <c r="FEV26"/>
      <c r="FEW26"/>
      <c r="FEX26"/>
      <c r="FEY26"/>
      <c r="FEZ26"/>
      <c r="FFA26"/>
      <c r="FFB26"/>
      <c r="FFC26"/>
      <c r="FFD26"/>
      <c r="FFE26"/>
      <c r="FFF26"/>
      <c r="FFG26"/>
      <c r="FFH26"/>
      <c r="FFI26"/>
      <c r="FFJ26"/>
      <c r="FFK26"/>
      <c r="FFL26"/>
      <c r="FFM26"/>
      <c r="FFN26"/>
      <c r="FFO26"/>
      <c r="FFP26"/>
      <c r="FFQ26"/>
      <c r="FFR26"/>
      <c r="FFS26"/>
      <c r="FFT26"/>
      <c r="FFU26"/>
      <c r="FFV26"/>
      <c r="FFW26"/>
      <c r="FFX26"/>
      <c r="FFY26"/>
      <c r="FFZ26"/>
      <c r="FGA26"/>
      <c r="FGB26"/>
      <c r="FGC26"/>
      <c r="FGD26"/>
      <c r="FGE26"/>
      <c r="FGF26"/>
      <c r="FGG26"/>
      <c r="FGH26"/>
      <c r="FGI26"/>
      <c r="FGJ26"/>
      <c r="FGK26"/>
      <c r="FGL26"/>
      <c r="FGM26"/>
      <c r="FGN26"/>
      <c r="FGO26"/>
      <c r="FGP26"/>
      <c r="FGQ26"/>
      <c r="FGR26"/>
      <c r="FGS26"/>
      <c r="FGT26"/>
      <c r="FGU26"/>
      <c r="FGV26"/>
      <c r="FGW26"/>
      <c r="FGX26"/>
      <c r="FGY26"/>
      <c r="FGZ26"/>
      <c r="FHA26"/>
      <c r="FHB26"/>
      <c r="FHC26"/>
      <c r="FHD26"/>
      <c r="FHE26"/>
      <c r="FHF26"/>
      <c r="FHG26"/>
      <c r="FHH26"/>
      <c r="FHI26"/>
      <c r="FHJ26"/>
      <c r="FHK26"/>
      <c r="FHL26"/>
      <c r="FHM26"/>
      <c r="FHN26"/>
      <c r="FHO26"/>
      <c r="FHP26"/>
      <c r="FHQ26"/>
      <c r="FHR26"/>
      <c r="FHS26"/>
      <c r="FHT26"/>
      <c r="FHU26"/>
      <c r="FHV26"/>
      <c r="FHW26"/>
      <c r="FHX26"/>
      <c r="FHY26"/>
      <c r="FHZ26"/>
      <c r="FIA26"/>
      <c r="FIB26"/>
      <c r="FIC26"/>
      <c r="FID26"/>
      <c r="FIE26"/>
      <c r="FIF26"/>
      <c r="FIG26"/>
      <c r="FIH26"/>
      <c r="FII26"/>
      <c r="FIJ26"/>
      <c r="FIK26"/>
      <c r="FIL26"/>
      <c r="FIM26"/>
      <c r="FIN26"/>
      <c r="FIO26"/>
      <c r="FIP26"/>
      <c r="FIQ26"/>
      <c r="FIR26"/>
      <c r="FIS26"/>
      <c r="FIT26"/>
      <c r="FIU26"/>
      <c r="FIV26"/>
      <c r="FIW26"/>
      <c r="FIX26"/>
      <c r="FIY26"/>
      <c r="FIZ26"/>
      <c r="FJA26"/>
      <c r="FJB26"/>
      <c r="FJC26"/>
      <c r="FJD26"/>
      <c r="FJE26"/>
      <c r="FJF26"/>
      <c r="FJG26"/>
      <c r="FJH26"/>
      <c r="FJI26"/>
      <c r="FJJ26"/>
      <c r="FJK26"/>
      <c r="FJL26"/>
      <c r="FJM26"/>
      <c r="FJN26"/>
      <c r="FJO26"/>
      <c r="FJP26"/>
      <c r="FJQ26"/>
      <c r="FJR26"/>
      <c r="FJS26"/>
      <c r="FJT26"/>
      <c r="FJU26"/>
      <c r="FJV26"/>
      <c r="FJW26"/>
      <c r="FJX26"/>
      <c r="FJY26"/>
      <c r="FJZ26"/>
      <c r="FKA26"/>
      <c r="FKB26"/>
      <c r="FKC26"/>
      <c r="FKD26"/>
      <c r="FKE26"/>
      <c r="FKF26"/>
      <c r="FKG26"/>
      <c r="FKH26"/>
      <c r="FKI26"/>
      <c r="FKJ26"/>
      <c r="FKK26"/>
      <c r="FKL26"/>
      <c r="FKM26"/>
      <c r="FKN26"/>
      <c r="FKO26"/>
      <c r="FKP26"/>
      <c r="FKQ26"/>
      <c r="FKR26"/>
      <c r="FKS26"/>
      <c r="FKT26"/>
      <c r="FKU26"/>
      <c r="FKV26"/>
      <c r="FKW26"/>
      <c r="FKX26"/>
      <c r="FKY26"/>
      <c r="FKZ26"/>
      <c r="FLA26"/>
      <c r="FLB26"/>
      <c r="FLC26"/>
      <c r="FLD26"/>
      <c r="FLE26"/>
      <c r="FLF26"/>
      <c r="FLG26"/>
      <c r="FLH26"/>
      <c r="FLI26"/>
      <c r="FLJ26"/>
      <c r="FLK26"/>
      <c r="FLL26"/>
      <c r="FLM26"/>
      <c r="FLN26"/>
      <c r="FLO26"/>
      <c r="FLP26"/>
      <c r="FLQ26"/>
      <c r="FLR26"/>
      <c r="FLS26"/>
      <c r="FLT26"/>
      <c r="FLU26"/>
      <c r="FLV26"/>
      <c r="FLW26"/>
      <c r="FLX26"/>
      <c r="FLY26"/>
      <c r="FLZ26"/>
      <c r="FMA26"/>
      <c r="FMB26"/>
      <c r="FMC26"/>
      <c r="FMD26"/>
      <c r="FME26"/>
      <c r="FMF26"/>
      <c r="FMG26"/>
      <c r="FMH26"/>
      <c r="FMI26"/>
      <c r="FMJ26"/>
      <c r="FMK26"/>
      <c r="FML26"/>
      <c r="FMM26"/>
      <c r="FMN26"/>
      <c r="FMO26"/>
      <c r="FMP26"/>
      <c r="FMQ26"/>
      <c r="FMR26"/>
      <c r="FMS26"/>
      <c r="FMT26"/>
      <c r="FMU26"/>
      <c r="FMV26"/>
      <c r="FMW26"/>
      <c r="FMX26"/>
      <c r="FMY26"/>
      <c r="FMZ26"/>
      <c r="FNA26"/>
      <c r="FNB26"/>
      <c r="FNC26"/>
      <c r="FND26"/>
      <c r="FNE26"/>
      <c r="FNF26"/>
      <c r="FNG26"/>
      <c r="FNH26"/>
      <c r="FNI26"/>
      <c r="FNJ26"/>
      <c r="FNK26"/>
      <c r="FNL26"/>
      <c r="FNM26"/>
      <c r="FNN26"/>
      <c r="FNO26"/>
      <c r="FNP26"/>
      <c r="FNQ26"/>
      <c r="FNR26"/>
      <c r="FNS26"/>
      <c r="FNT26"/>
      <c r="FNU26"/>
      <c r="FNV26"/>
      <c r="FNW26"/>
      <c r="FNX26"/>
      <c r="FNY26"/>
      <c r="FNZ26"/>
      <c r="FOA26"/>
      <c r="FOB26"/>
      <c r="FOC26"/>
      <c r="FOD26"/>
      <c r="FOE26"/>
      <c r="FOF26"/>
      <c r="FOG26"/>
      <c r="FOH26"/>
      <c r="FOI26"/>
      <c r="FOJ26"/>
      <c r="FOK26"/>
      <c r="FOL26"/>
      <c r="FOM26"/>
      <c r="FON26"/>
      <c r="FOO26"/>
      <c r="FOP26"/>
      <c r="FOQ26"/>
      <c r="FOR26"/>
      <c r="FOS26"/>
      <c r="FOT26"/>
      <c r="FOU26"/>
      <c r="FOV26"/>
      <c r="FOW26"/>
      <c r="FOX26"/>
      <c r="FOY26"/>
      <c r="FOZ26"/>
      <c r="FPA26"/>
      <c r="FPB26"/>
      <c r="FPC26"/>
      <c r="FPD26"/>
      <c r="FPE26"/>
      <c r="FPF26"/>
      <c r="FPG26"/>
      <c r="FPH26"/>
      <c r="FPI26"/>
      <c r="FPJ26"/>
      <c r="FPK26"/>
      <c r="FPL26"/>
      <c r="FPM26"/>
      <c r="FPN26"/>
      <c r="FPO26"/>
      <c r="FPP26"/>
      <c r="FPQ26"/>
      <c r="FPR26"/>
      <c r="FPS26"/>
      <c r="FPT26"/>
      <c r="FPU26"/>
      <c r="FPV26"/>
      <c r="FPW26"/>
      <c r="FPX26"/>
      <c r="FPY26"/>
      <c r="FPZ26"/>
      <c r="FQA26"/>
      <c r="FQB26"/>
      <c r="FQC26"/>
      <c r="FQD26"/>
      <c r="FQE26"/>
      <c r="FQF26"/>
      <c r="FQG26"/>
      <c r="FQH26"/>
      <c r="FQI26"/>
      <c r="FQJ26"/>
      <c r="FQK26"/>
      <c r="FQL26"/>
      <c r="FQM26"/>
      <c r="FQN26"/>
      <c r="FQO26"/>
      <c r="FQP26"/>
      <c r="FQQ26"/>
      <c r="FQR26"/>
      <c r="FQS26"/>
      <c r="FQT26"/>
      <c r="FQU26"/>
      <c r="FQV26"/>
      <c r="FQW26"/>
      <c r="FQX26"/>
      <c r="FQY26"/>
      <c r="FQZ26"/>
      <c r="FRA26"/>
      <c r="FRB26"/>
      <c r="FRC26"/>
      <c r="FRD26"/>
      <c r="FRE26"/>
      <c r="FRF26"/>
      <c r="FRG26"/>
      <c r="FRH26"/>
      <c r="FRI26"/>
      <c r="FRJ26"/>
      <c r="FRK26"/>
      <c r="FRL26"/>
      <c r="FRM26"/>
      <c r="FRN26"/>
      <c r="FRO26"/>
      <c r="FRP26"/>
      <c r="FRQ26"/>
      <c r="FRR26"/>
      <c r="FRS26"/>
      <c r="FRT26"/>
      <c r="FRU26"/>
      <c r="FRV26"/>
      <c r="FRW26"/>
      <c r="FRX26"/>
      <c r="FRY26"/>
      <c r="FRZ26"/>
      <c r="FSA26"/>
      <c r="FSB26"/>
      <c r="FSC26"/>
      <c r="FSD26"/>
      <c r="FSE26"/>
      <c r="FSF26"/>
      <c r="FSG26"/>
      <c r="FSH26"/>
      <c r="FSI26"/>
      <c r="FSJ26"/>
      <c r="FSK26"/>
      <c r="FSL26"/>
      <c r="FSM26"/>
      <c r="FSN26"/>
      <c r="FSO26"/>
      <c r="FSP26"/>
      <c r="FSQ26"/>
      <c r="FSR26"/>
      <c r="FSS26"/>
      <c r="FST26"/>
      <c r="FSU26"/>
      <c r="FSV26"/>
      <c r="FSW26"/>
      <c r="FSX26"/>
      <c r="FSY26"/>
      <c r="FSZ26"/>
      <c r="FTA26"/>
      <c r="FTB26"/>
      <c r="FTC26"/>
      <c r="FTD26"/>
      <c r="FTE26"/>
      <c r="FTF26"/>
      <c r="FTG26"/>
      <c r="FTH26"/>
      <c r="FTI26"/>
      <c r="FTJ26"/>
      <c r="FTK26"/>
      <c r="FTL26"/>
      <c r="FTM26"/>
      <c r="FTN26"/>
      <c r="FTO26"/>
      <c r="FTP26"/>
      <c r="FTQ26"/>
      <c r="FTR26"/>
      <c r="FTS26"/>
      <c r="FTT26"/>
      <c r="FTU26"/>
      <c r="FTV26"/>
      <c r="FTW26"/>
      <c r="FTX26"/>
      <c r="FTY26"/>
      <c r="FTZ26"/>
      <c r="FUA26"/>
      <c r="FUB26"/>
      <c r="FUC26"/>
      <c r="FUD26"/>
      <c r="FUE26"/>
      <c r="FUF26"/>
      <c r="FUG26"/>
      <c r="FUH26"/>
      <c r="FUI26"/>
      <c r="FUJ26"/>
      <c r="FUK26"/>
      <c r="FUL26"/>
      <c r="FUM26"/>
      <c r="FUN26"/>
      <c r="FUO26"/>
      <c r="FUP26"/>
      <c r="FUQ26"/>
      <c r="FUR26"/>
      <c r="FUS26"/>
      <c r="FUT26"/>
      <c r="FUU26"/>
      <c r="FUV26"/>
      <c r="FUW26"/>
      <c r="FUX26"/>
      <c r="FUY26"/>
      <c r="FUZ26"/>
      <c r="FVA26"/>
      <c r="FVB26"/>
      <c r="FVC26"/>
      <c r="FVD26"/>
      <c r="FVE26"/>
      <c r="FVF26"/>
      <c r="FVG26"/>
      <c r="FVH26"/>
      <c r="FVI26"/>
      <c r="FVJ26"/>
      <c r="FVK26"/>
      <c r="FVL26"/>
      <c r="FVM26"/>
      <c r="FVN26"/>
      <c r="FVO26"/>
      <c r="FVP26"/>
      <c r="FVQ26"/>
      <c r="FVR26"/>
      <c r="FVS26"/>
      <c r="FVT26"/>
      <c r="FVU26"/>
      <c r="FVV26"/>
      <c r="FVW26"/>
      <c r="FVX26"/>
      <c r="FVY26"/>
      <c r="FVZ26"/>
      <c r="FWA26"/>
      <c r="FWB26"/>
      <c r="FWC26"/>
      <c r="FWD26"/>
      <c r="FWE26"/>
      <c r="FWF26"/>
      <c r="FWG26"/>
      <c r="FWH26"/>
      <c r="FWI26"/>
      <c r="FWJ26"/>
      <c r="FWK26"/>
      <c r="FWL26"/>
      <c r="FWM26"/>
      <c r="FWN26"/>
      <c r="FWO26"/>
      <c r="FWP26"/>
      <c r="FWQ26"/>
      <c r="FWR26"/>
      <c r="FWS26"/>
      <c r="FWT26"/>
      <c r="FWU26"/>
      <c r="FWV26"/>
      <c r="FWW26"/>
      <c r="FWX26"/>
      <c r="FWY26"/>
      <c r="FWZ26"/>
      <c r="FXA26"/>
      <c r="FXB26"/>
      <c r="FXC26"/>
      <c r="FXD26"/>
      <c r="FXE26"/>
      <c r="FXF26"/>
      <c r="FXG26"/>
      <c r="FXH26"/>
      <c r="FXI26"/>
      <c r="FXJ26"/>
      <c r="FXK26"/>
      <c r="FXL26"/>
      <c r="FXM26"/>
      <c r="FXN26"/>
      <c r="FXO26"/>
      <c r="FXP26"/>
      <c r="FXQ26"/>
      <c r="FXR26"/>
      <c r="FXS26"/>
      <c r="FXT26"/>
      <c r="FXU26"/>
      <c r="FXV26"/>
      <c r="FXW26"/>
      <c r="FXX26"/>
      <c r="FXY26"/>
      <c r="FXZ26"/>
      <c r="FYA26"/>
      <c r="FYB26"/>
      <c r="FYC26"/>
      <c r="FYD26"/>
      <c r="FYE26"/>
      <c r="FYF26"/>
      <c r="FYG26"/>
      <c r="FYH26"/>
      <c r="FYI26"/>
      <c r="FYJ26"/>
      <c r="FYK26"/>
      <c r="FYL26"/>
      <c r="FYM26"/>
      <c r="FYN26"/>
      <c r="FYO26"/>
      <c r="FYP26"/>
      <c r="FYQ26"/>
      <c r="FYR26"/>
      <c r="FYS26"/>
      <c r="FYT26"/>
      <c r="FYU26"/>
      <c r="FYV26"/>
      <c r="FYW26"/>
      <c r="FYX26"/>
      <c r="FYY26"/>
      <c r="FYZ26"/>
      <c r="FZA26"/>
      <c r="FZB26"/>
      <c r="FZC26"/>
      <c r="FZD26"/>
      <c r="FZE26"/>
      <c r="FZF26"/>
      <c r="FZG26"/>
      <c r="FZH26"/>
      <c r="FZI26"/>
      <c r="FZJ26"/>
      <c r="FZK26"/>
      <c r="FZL26"/>
      <c r="FZM26"/>
      <c r="FZN26"/>
      <c r="FZO26"/>
      <c r="FZP26"/>
      <c r="FZQ26"/>
      <c r="FZR26"/>
      <c r="FZS26"/>
      <c r="FZT26"/>
      <c r="FZU26"/>
      <c r="FZV26"/>
      <c r="FZW26"/>
      <c r="FZX26"/>
      <c r="FZY26"/>
      <c r="FZZ26"/>
      <c r="GAA26"/>
      <c r="GAB26"/>
      <c r="GAC26"/>
      <c r="GAD26"/>
      <c r="GAE26"/>
      <c r="GAF26"/>
      <c r="GAG26"/>
      <c r="GAH26"/>
      <c r="GAI26"/>
      <c r="GAJ26"/>
      <c r="GAK26"/>
      <c r="GAL26"/>
      <c r="GAM26"/>
      <c r="GAN26"/>
      <c r="GAO26"/>
      <c r="GAP26"/>
      <c r="GAQ26"/>
      <c r="GAR26"/>
      <c r="GAS26"/>
      <c r="GAT26"/>
      <c r="GAU26"/>
      <c r="GAV26"/>
      <c r="GAW26"/>
      <c r="GAX26"/>
      <c r="GAY26"/>
      <c r="GAZ26"/>
      <c r="GBA26"/>
      <c r="GBB26"/>
      <c r="GBC26"/>
      <c r="GBD26"/>
      <c r="GBE26"/>
      <c r="GBF26"/>
      <c r="GBG26"/>
      <c r="GBH26"/>
      <c r="GBI26"/>
      <c r="GBJ26"/>
      <c r="GBK26"/>
      <c r="GBL26"/>
      <c r="GBM26"/>
      <c r="GBN26"/>
      <c r="GBO26"/>
      <c r="GBP26"/>
      <c r="GBQ26"/>
      <c r="GBR26"/>
      <c r="GBS26"/>
      <c r="GBT26"/>
      <c r="GBU26"/>
      <c r="GBV26"/>
      <c r="GBW26"/>
      <c r="GBX26"/>
      <c r="GBY26"/>
      <c r="GBZ26"/>
      <c r="GCA26"/>
      <c r="GCB26"/>
      <c r="GCC26"/>
      <c r="GCD26"/>
      <c r="GCE26"/>
      <c r="GCF26"/>
      <c r="GCG26"/>
      <c r="GCH26"/>
      <c r="GCI26"/>
      <c r="GCJ26"/>
      <c r="GCK26"/>
      <c r="GCL26"/>
      <c r="GCM26"/>
      <c r="GCN26"/>
      <c r="GCO26"/>
      <c r="GCP26"/>
      <c r="GCQ26"/>
      <c r="GCR26"/>
      <c r="GCS26"/>
      <c r="GCT26"/>
      <c r="GCU26"/>
      <c r="GCV26"/>
      <c r="GCW26"/>
      <c r="GCX26"/>
      <c r="GCY26"/>
      <c r="GCZ26"/>
      <c r="GDA26"/>
      <c r="GDB26"/>
      <c r="GDC26"/>
      <c r="GDD26"/>
      <c r="GDE26"/>
      <c r="GDF26"/>
      <c r="GDG26"/>
      <c r="GDH26"/>
      <c r="GDI26"/>
      <c r="GDJ26"/>
      <c r="GDK26"/>
      <c r="GDL26"/>
      <c r="GDM26"/>
      <c r="GDN26"/>
      <c r="GDO26"/>
      <c r="GDP26"/>
      <c r="GDQ26"/>
      <c r="GDR26"/>
      <c r="GDS26"/>
      <c r="GDT26"/>
      <c r="GDU26"/>
      <c r="GDV26"/>
      <c r="GDW26"/>
      <c r="GDX26"/>
      <c r="GDY26"/>
      <c r="GDZ26"/>
      <c r="GEA26"/>
      <c r="GEB26"/>
      <c r="GEC26"/>
      <c r="GED26"/>
      <c r="GEE26"/>
      <c r="GEF26"/>
      <c r="GEG26"/>
      <c r="GEH26"/>
      <c r="GEI26"/>
      <c r="GEJ26"/>
      <c r="GEK26"/>
      <c r="GEL26"/>
      <c r="GEM26"/>
      <c r="GEN26"/>
      <c r="GEO26"/>
      <c r="GEP26"/>
      <c r="GEQ26"/>
      <c r="GER26"/>
      <c r="GES26"/>
      <c r="GET26"/>
      <c r="GEU26"/>
      <c r="GEV26"/>
      <c r="GEW26"/>
      <c r="GEX26"/>
      <c r="GEY26"/>
      <c r="GEZ26"/>
      <c r="GFA26"/>
      <c r="GFB26"/>
      <c r="GFC26"/>
      <c r="GFD26"/>
      <c r="GFE26"/>
      <c r="GFF26"/>
      <c r="GFG26"/>
      <c r="GFH26"/>
      <c r="GFI26"/>
      <c r="GFJ26"/>
      <c r="GFK26"/>
      <c r="GFL26"/>
      <c r="GFM26"/>
      <c r="GFN26"/>
      <c r="GFO26"/>
      <c r="GFP26"/>
      <c r="GFQ26"/>
      <c r="GFR26"/>
      <c r="GFS26"/>
      <c r="GFT26"/>
      <c r="GFU26"/>
      <c r="GFV26"/>
      <c r="GFW26"/>
      <c r="GFX26"/>
      <c r="GFY26"/>
      <c r="GFZ26"/>
      <c r="GGA26"/>
      <c r="GGB26"/>
      <c r="GGC26"/>
      <c r="GGD26"/>
      <c r="GGE26"/>
      <c r="GGF26"/>
      <c r="GGG26"/>
      <c r="GGH26"/>
      <c r="GGI26"/>
      <c r="GGJ26"/>
      <c r="GGK26"/>
      <c r="GGL26"/>
      <c r="GGM26"/>
      <c r="GGN26"/>
      <c r="GGO26"/>
      <c r="GGP26"/>
      <c r="GGQ26"/>
      <c r="GGR26"/>
      <c r="GGS26"/>
      <c r="GGT26"/>
      <c r="GGU26"/>
      <c r="GGV26"/>
      <c r="GGW26"/>
      <c r="GGX26"/>
      <c r="GGY26"/>
      <c r="GGZ26"/>
      <c r="GHA26"/>
      <c r="GHB26"/>
      <c r="GHC26"/>
      <c r="GHD26"/>
      <c r="GHE26"/>
      <c r="GHF26"/>
      <c r="GHG26"/>
      <c r="GHH26"/>
      <c r="GHI26"/>
      <c r="GHJ26"/>
      <c r="GHK26"/>
      <c r="GHL26"/>
      <c r="GHM26"/>
      <c r="GHN26"/>
      <c r="GHO26"/>
      <c r="GHP26"/>
      <c r="GHQ26"/>
      <c r="GHR26"/>
      <c r="GHS26"/>
      <c r="GHT26"/>
      <c r="GHU26"/>
      <c r="GHV26"/>
      <c r="GHW26"/>
      <c r="GHX26"/>
      <c r="GHY26"/>
      <c r="GHZ26"/>
      <c r="GIA26"/>
      <c r="GIB26"/>
      <c r="GIC26"/>
      <c r="GID26"/>
      <c r="GIE26"/>
      <c r="GIF26"/>
      <c r="GIG26"/>
      <c r="GIH26"/>
      <c r="GII26"/>
      <c r="GIJ26"/>
      <c r="GIK26"/>
      <c r="GIL26"/>
      <c r="GIM26"/>
      <c r="GIN26"/>
      <c r="GIO26"/>
      <c r="GIP26"/>
      <c r="GIQ26"/>
      <c r="GIR26"/>
      <c r="GIS26"/>
      <c r="GIT26"/>
      <c r="GIU26"/>
      <c r="GIV26"/>
      <c r="GIW26"/>
      <c r="GIX26"/>
      <c r="GIY26"/>
      <c r="GIZ26"/>
      <c r="GJA26"/>
      <c r="GJB26"/>
      <c r="GJC26"/>
      <c r="GJD26"/>
      <c r="GJE26"/>
      <c r="GJF26"/>
      <c r="GJG26"/>
      <c r="GJH26"/>
      <c r="GJI26"/>
      <c r="GJJ26"/>
      <c r="GJK26"/>
      <c r="GJL26"/>
      <c r="GJM26"/>
      <c r="GJN26"/>
      <c r="GJO26"/>
      <c r="GJP26"/>
      <c r="GJQ26"/>
      <c r="GJR26"/>
      <c r="GJS26"/>
      <c r="GJT26"/>
      <c r="GJU26"/>
      <c r="GJV26"/>
      <c r="GJW26"/>
      <c r="GJX26"/>
      <c r="GJY26"/>
      <c r="GJZ26"/>
      <c r="GKA26"/>
      <c r="GKB26"/>
      <c r="GKC26"/>
      <c r="GKD26"/>
      <c r="GKE26"/>
      <c r="GKF26"/>
      <c r="GKG26"/>
      <c r="GKH26"/>
      <c r="GKI26"/>
      <c r="GKJ26"/>
      <c r="GKK26"/>
      <c r="GKL26"/>
      <c r="GKM26"/>
      <c r="GKN26"/>
      <c r="GKO26"/>
      <c r="GKP26"/>
      <c r="GKQ26"/>
      <c r="GKR26"/>
      <c r="GKS26"/>
      <c r="GKT26"/>
      <c r="GKU26"/>
      <c r="GKV26"/>
      <c r="GKW26"/>
      <c r="GKX26"/>
      <c r="GKY26"/>
      <c r="GKZ26"/>
      <c r="GLA26"/>
      <c r="GLB26"/>
      <c r="GLC26"/>
      <c r="GLD26"/>
      <c r="GLE26"/>
      <c r="GLF26"/>
      <c r="GLG26"/>
      <c r="GLH26"/>
      <c r="GLI26"/>
      <c r="GLJ26"/>
      <c r="GLK26"/>
      <c r="GLL26"/>
      <c r="GLM26"/>
      <c r="GLN26"/>
      <c r="GLO26"/>
      <c r="GLP26"/>
      <c r="GLQ26"/>
      <c r="GLR26"/>
      <c r="GLS26"/>
      <c r="GLT26"/>
      <c r="GLU26"/>
      <c r="GLV26"/>
      <c r="GLW26"/>
      <c r="GLX26"/>
      <c r="GLY26"/>
      <c r="GLZ26"/>
      <c r="GMA26"/>
      <c r="GMB26"/>
      <c r="GMC26"/>
      <c r="GMD26"/>
      <c r="GME26"/>
      <c r="GMF26"/>
      <c r="GMG26"/>
      <c r="GMH26"/>
      <c r="GMI26"/>
      <c r="GMJ26"/>
      <c r="GMK26"/>
      <c r="GML26"/>
      <c r="GMM26"/>
      <c r="GMN26"/>
      <c r="GMO26"/>
      <c r="GMP26"/>
      <c r="GMQ26"/>
      <c r="GMR26"/>
      <c r="GMS26"/>
      <c r="GMT26"/>
      <c r="GMU26"/>
      <c r="GMV26"/>
      <c r="GMW26"/>
      <c r="GMX26"/>
      <c r="GMY26"/>
      <c r="GMZ26"/>
      <c r="GNA26"/>
      <c r="GNB26"/>
      <c r="GNC26"/>
      <c r="GND26"/>
      <c r="GNE26"/>
      <c r="GNF26"/>
      <c r="GNG26"/>
      <c r="GNH26"/>
      <c r="GNI26"/>
      <c r="GNJ26"/>
      <c r="GNK26"/>
      <c r="GNL26"/>
      <c r="GNM26"/>
      <c r="GNN26"/>
      <c r="GNO26"/>
      <c r="GNP26"/>
      <c r="GNQ26"/>
      <c r="GNR26"/>
      <c r="GNS26"/>
      <c r="GNT26"/>
      <c r="GNU26"/>
      <c r="GNV26"/>
      <c r="GNW26"/>
      <c r="GNX26"/>
      <c r="GNY26"/>
      <c r="GNZ26"/>
      <c r="GOA26"/>
      <c r="GOB26"/>
      <c r="GOC26"/>
      <c r="GOD26"/>
      <c r="GOE26"/>
      <c r="GOF26"/>
      <c r="GOG26"/>
      <c r="GOH26"/>
      <c r="GOI26"/>
      <c r="GOJ26"/>
      <c r="GOK26"/>
      <c r="GOL26"/>
      <c r="GOM26"/>
      <c r="GON26"/>
      <c r="GOO26"/>
      <c r="GOP26"/>
      <c r="GOQ26"/>
      <c r="GOR26"/>
      <c r="GOS26"/>
      <c r="GOT26"/>
      <c r="GOU26"/>
      <c r="GOV26"/>
      <c r="GOW26"/>
      <c r="GOX26"/>
      <c r="GOY26"/>
      <c r="GOZ26"/>
      <c r="GPA26"/>
      <c r="GPB26"/>
      <c r="GPC26"/>
      <c r="GPD26"/>
      <c r="GPE26"/>
      <c r="GPF26"/>
      <c r="GPG26"/>
      <c r="GPH26"/>
      <c r="GPI26"/>
      <c r="GPJ26"/>
      <c r="GPK26"/>
      <c r="GPL26"/>
      <c r="GPM26"/>
      <c r="GPN26"/>
      <c r="GPO26"/>
      <c r="GPP26"/>
      <c r="GPQ26"/>
      <c r="GPR26"/>
      <c r="GPS26"/>
      <c r="GPT26"/>
      <c r="GPU26"/>
      <c r="GPV26"/>
      <c r="GPW26"/>
      <c r="GPX26"/>
      <c r="GPY26"/>
      <c r="GPZ26"/>
      <c r="GQA26"/>
      <c r="GQB26"/>
      <c r="GQC26"/>
      <c r="GQD26"/>
      <c r="GQE26"/>
      <c r="GQF26"/>
      <c r="GQG26"/>
      <c r="GQH26"/>
      <c r="GQI26"/>
      <c r="GQJ26"/>
      <c r="GQK26"/>
      <c r="GQL26"/>
      <c r="GQM26"/>
      <c r="GQN26"/>
      <c r="GQO26"/>
      <c r="GQP26"/>
      <c r="GQQ26"/>
      <c r="GQR26"/>
      <c r="GQS26"/>
      <c r="GQT26"/>
      <c r="GQU26"/>
      <c r="GQV26"/>
      <c r="GQW26"/>
      <c r="GQX26"/>
      <c r="GQY26"/>
      <c r="GQZ26"/>
      <c r="GRA26"/>
      <c r="GRB26"/>
      <c r="GRC26"/>
      <c r="GRD26"/>
      <c r="GRE26"/>
      <c r="GRF26"/>
      <c r="GRG26"/>
      <c r="GRH26"/>
      <c r="GRI26"/>
      <c r="GRJ26"/>
      <c r="GRK26"/>
      <c r="GRL26"/>
      <c r="GRM26"/>
      <c r="GRN26"/>
      <c r="GRO26"/>
      <c r="GRP26"/>
      <c r="GRQ26"/>
      <c r="GRR26"/>
      <c r="GRS26"/>
      <c r="GRT26"/>
      <c r="GRU26"/>
      <c r="GRV26"/>
      <c r="GRW26"/>
      <c r="GRX26"/>
      <c r="GRY26"/>
      <c r="GRZ26"/>
      <c r="GSA26"/>
      <c r="GSB26"/>
      <c r="GSC26"/>
      <c r="GSD26"/>
      <c r="GSE26"/>
      <c r="GSF26"/>
      <c r="GSG26"/>
      <c r="GSH26"/>
      <c r="GSI26"/>
      <c r="GSJ26"/>
      <c r="GSK26"/>
      <c r="GSL26"/>
      <c r="GSM26"/>
      <c r="GSN26"/>
      <c r="GSO26"/>
      <c r="GSP26"/>
      <c r="GSQ26"/>
      <c r="GSR26"/>
      <c r="GSS26"/>
      <c r="GST26"/>
      <c r="GSU26"/>
      <c r="GSV26"/>
      <c r="GSW26"/>
      <c r="GSX26"/>
      <c r="GSY26"/>
      <c r="GSZ26"/>
      <c r="GTA26"/>
      <c r="GTB26"/>
      <c r="GTC26"/>
      <c r="GTD26"/>
      <c r="GTE26"/>
      <c r="GTF26"/>
      <c r="GTG26"/>
      <c r="GTH26"/>
      <c r="GTI26"/>
      <c r="GTJ26"/>
      <c r="GTK26"/>
      <c r="GTL26"/>
      <c r="GTM26"/>
      <c r="GTN26"/>
      <c r="GTO26"/>
      <c r="GTP26"/>
      <c r="GTQ26"/>
      <c r="GTR26"/>
      <c r="GTS26"/>
      <c r="GTT26"/>
      <c r="GTU26"/>
      <c r="GTV26"/>
      <c r="GTW26"/>
      <c r="GTX26"/>
      <c r="GTY26"/>
      <c r="GTZ26"/>
      <c r="GUA26"/>
      <c r="GUB26"/>
      <c r="GUC26"/>
      <c r="GUD26"/>
      <c r="GUE26"/>
      <c r="GUF26"/>
      <c r="GUG26"/>
      <c r="GUH26"/>
      <c r="GUI26"/>
      <c r="GUJ26"/>
      <c r="GUK26"/>
      <c r="GUL26"/>
      <c r="GUM26"/>
      <c r="GUN26"/>
      <c r="GUO26"/>
      <c r="GUP26"/>
      <c r="GUQ26"/>
      <c r="GUR26"/>
      <c r="GUS26"/>
      <c r="GUT26"/>
      <c r="GUU26"/>
      <c r="GUV26"/>
      <c r="GUW26"/>
      <c r="GUX26"/>
      <c r="GUY26"/>
      <c r="GUZ26"/>
      <c r="GVA26"/>
      <c r="GVB26"/>
      <c r="GVC26"/>
      <c r="GVD26"/>
      <c r="GVE26"/>
      <c r="GVF26"/>
      <c r="GVG26"/>
      <c r="GVH26"/>
      <c r="GVI26"/>
      <c r="GVJ26"/>
      <c r="GVK26"/>
      <c r="GVL26"/>
      <c r="GVM26"/>
      <c r="GVN26"/>
      <c r="GVO26"/>
      <c r="GVP26"/>
      <c r="GVQ26"/>
      <c r="GVR26"/>
      <c r="GVS26"/>
      <c r="GVT26"/>
      <c r="GVU26"/>
      <c r="GVV26"/>
      <c r="GVW26"/>
      <c r="GVX26"/>
      <c r="GVY26"/>
      <c r="GVZ26"/>
      <c r="GWA26"/>
      <c r="GWB26"/>
      <c r="GWC26"/>
      <c r="GWD26"/>
      <c r="GWE26"/>
      <c r="GWF26"/>
      <c r="GWG26"/>
      <c r="GWH26"/>
      <c r="GWI26"/>
      <c r="GWJ26"/>
      <c r="GWK26"/>
      <c r="GWL26"/>
      <c r="GWM26"/>
      <c r="GWN26"/>
      <c r="GWO26"/>
      <c r="GWP26"/>
      <c r="GWQ26"/>
      <c r="GWR26"/>
      <c r="GWS26"/>
      <c r="GWT26"/>
      <c r="GWU26"/>
      <c r="GWV26"/>
      <c r="GWW26"/>
      <c r="GWX26"/>
      <c r="GWY26"/>
      <c r="GWZ26"/>
      <c r="GXA26"/>
      <c r="GXB26"/>
      <c r="GXC26"/>
      <c r="GXD26"/>
      <c r="GXE26"/>
      <c r="GXF26"/>
      <c r="GXG26"/>
      <c r="GXH26"/>
      <c r="GXI26"/>
      <c r="GXJ26"/>
      <c r="GXK26"/>
      <c r="GXL26"/>
      <c r="GXM26"/>
      <c r="GXN26"/>
      <c r="GXO26"/>
      <c r="GXP26"/>
      <c r="GXQ26"/>
      <c r="GXR26"/>
      <c r="GXS26"/>
      <c r="GXT26"/>
      <c r="GXU26"/>
      <c r="GXV26"/>
      <c r="GXW26"/>
      <c r="GXX26"/>
      <c r="GXY26"/>
      <c r="GXZ26"/>
      <c r="GYA26"/>
      <c r="GYB26"/>
      <c r="GYC26"/>
      <c r="GYD26"/>
      <c r="GYE26"/>
      <c r="GYF26"/>
      <c r="GYG26"/>
      <c r="GYH26"/>
      <c r="GYI26"/>
      <c r="GYJ26"/>
      <c r="GYK26"/>
      <c r="GYL26"/>
      <c r="GYM26"/>
      <c r="GYN26"/>
      <c r="GYO26"/>
      <c r="GYP26"/>
      <c r="GYQ26"/>
      <c r="GYR26"/>
      <c r="GYS26"/>
      <c r="GYT26"/>
      <c r="GYU26"/>
      <c r="GYV26"/>
      <c r="GYW26"/>
      <c r="GYX26"/>
      <c r="GYY26"/>
      <c r="GYZ26"/>
      <c r="GZA26"/>
      <c r="GZB26"/>
      <c r="GZC26"/>
      <c r="GZD26"/>
      <c r="GZE26"/>
      <c r="GZF26"/>
      <c r="GZG26"/>
      <c r="GZH26"/>
      <c r="GZI26"/>
      <c r="GZJ26"/>
      <c r="GZK26"/>
      <c r="GZL26"/>
      <c r="GZM26"/>
      <c r="GZN26"/>
      <c r="GZO26"/>
      <c r="GZP26"/>
      <c r="GZQ26"/>
      <c r="GZR26"/>
      <c r="GZS26"/>
      <c r="GZT26"/>
      <c r="GZU26"/>
      <c r="GZV26"/>
      <c r="GZW26"/>
      <c r="GZX26"/>
      <c r="GZY26"/>
      <c r="GZZ26"/>
      <c r="HAA26"/>
      <c r="HAB26"/>
      <c r="HAC26"/>
      <c r="HAD26"/>
      <c r="HAE26"/>
      <c r="HAF26"/>
      <c r="HAG26"/>
      <c r="HAH26"/>
      <c r="HAI26"/>
      <c r="HAJ26"/>
      <c r="HAK26"/>
      <c r="HAL26"/>
      <c r="HAM26"/>
      <c r="HAN26"/>
      <c r="HAO26"/>
      <c r="HAP26"/>
      <c r="HAQ26"/>
      <c r="HAR26"/>
      <c r="HAS26"/>
      <c r="HAT26"/>
      <c r="HAU26"/>
      <c r="HAV26"/>
      <c r="HAW26"/>
      <c r="HAX26"/>
      <c r="HAY26"/>
      <c r="HAZ26"/>
      <c r="HBA26"/>
      <c r="HBB26"/>
      <c r="HBC26"/>
      <c r="HBD26"/>
      <c r="HBE26"/>
      <c r="HBF26"/>
      <c r="HBG26"/>
      <c r="HBH26"/>
      <c r="HBI26"/>
      <c r="HBJ26"/>
      <c r="HBK26"/>
      <c r="HBL26"/>
      <c r="HBM26"/>
      <c r="HBN26"/>
      <c r="HBO26"/>
      <c r="HBP26"/>
      <c r="HBQ26"/>
      <c r="HBR26"/>
      <c r="HBS26"/>
      <c r="HBT26"/>
      <c r="HBU26"/>
      <c r="HBV26"/>
      <c r="HBW26"/>
      <c r="HBX26"/>
      <c r="HBY26"/>
      <c r="HBZ26"/>
      <c r="HCA26"/>
      <c r="HCB26"/>
      <c r="HCC26"/>
      <c r="HCD26"/>
      <c r="HCE26"/>
      <c r="HCF26"/>
      <c r="HCG26"/>
      <c r="HCH26"/>
      <c r="HCI26"/>
      <c r="HCJ26"/>
      <c r="HCK26"/>
      <c r="HCL26"/>
      <c r="HCM26"/>
      <c r="HCN26"/>
      <c r="HCO26"/>
      <c r="HCP26"/>
      <c r="HCQ26"/>
      <c r="HCR26"/>
      <c r="HCS26"/>
      <c r="HCT26"/>
      <c r="HCU26"/>
      <c r="HCV26"/>
      <c r="HCW26"/>
      <c r="HCX26"/>
      <c r="HCY26"/>
      <c r="HCZ26"/>
      <c r="HDA26"/>
      <c r="HDB26"/>
      <c r="HDC26"/>
      <c r="HDD26"/>
      <c r="HDE26"/>
      <c r="HDF26"/>
      <c r="HDG26"/>
      <c r="HDH26"/>
      <c r="HDI26"/>
      <c r="HDJ26"/>
      <c r="HDK26"/>
      <c r="HDL26"/>
      <c r="HDM26"/>
      <c r="HDN26"/>
      <c r="HDO26"/>
      <c r="HDP26"/>
      <c r="HDQ26"/>
      <c r="HDR26"/>
      <c r="HDS26"/>
      <c r="HDT26"/>
      <c r="HDU26"/>
      <c r="HDV26"/>
      <c r="HDW26"/>
      <c r="HDX26"/>
      <c r="HDY26"/>
      <c r="HDZ26"/>
      <c r="HEA26"/>
      <c r="HEB26"/>
      <c r="HEC26"/>
      <c r="HED26"/>
      <c r="HEE26"/>
      <c r="HEF26"/>
      <c r="HEG26"/>
      <c r="HEH26"/>
      <c r="HEI26"/>
      <c r="HEJ26"/>
      <c r="HEK26"/>
      <c r="HEL26"/>
      <c r="HEM26"/>
      <c r="HEN26"/>
      <c r="HEO26"/>
      <c r="HEP26"/>
      <c r="HEQ26"/>
      <c r="HER26"/>
      <c r="HES26"/>
      <c r="HET26"/>
      <c r="HEU26"/>
      <c r="HEV26"/>
      <c r="HEW26"/>
      <c r="HEX26"/>
      <c r="HEY26"/>
      <c r="HEZ26"/>
      <c r="HFA26"/>
      <c r="HFB26"/>
      <c r="HFC26"/>
      <c r="HFD26"/>
      <c r="HFE26"/>
      <c r="HFF26"/>
      <c r="HFG26"/>
      <c r="HFH26"/>
      <c r="HFI26"/>
      <c r="HFJ26"/>
      <c r="HFK26"/>
      <c r="HFL26"/>
      <c r="HFM26"/>
      <c r="HFN26"/>
      <c r="HFO26"/>
      <c r="HFP26"/>
      <c r="HFQ26"/>
      <c r="HFR26"/>
      <c r="HFS26"/>
      <c r="HFT26"/>
      <c r="HFU26"/>
      <c r="HFV26"/>
      <c r="HFW26"/>
      <c r="HFX26"/>
      <c r="HFY26"/>
      <c r="HFZ26"/>
      <c r="HGA26"/>
      <c r="HGB26"/>
      <c r="HGC26"/>
      <c r="HGD26"/>
      <c r="HGE26"/>
      <c r="HGF26"/>
      <c r="HGG26"/>
      <c r="HGH26"/>
      <c r="HGI26"/>
      <c r="HGJ26"/>
      <c r="HGK26"/>
      <c r="HGL26"/>
      <c r="HGM26"/>
      <c r="HGN26"/>
      <c r="HGO26"/>
      <c r="HGP26"/>
      <c r="HGQ26"/>
      <c r="HGR26"/>
      <c r="HGS26"/>
      <c r="HGT26"/>
      <c r="HGU26"/>
      <c r="HGV26"/>
      <c r="HGW26"/>
      <c r="HGX26"/>
      <c r="HGY26"/>
      <c r="HGZ26"/>
      <c r="HHA26"/>
      <c r="HHB26"/>
      <c r="HHC26"/>
      <c r="HHD26"/>
      <c r="HHE26"/>
      <c r="HHF26"/>
      <c r="HHG26"/>
      <c r="HHH26"/>
      <c r="HHI26"/>
      <c r="HHJ26"/>
      <c r="HHK26"/>
      <c r="HHL26"/>
      <c r="HHM26"/>
      <c r="HHN26"/>
      <c r="HHO26"/>
      <c r="HHP26"/>
      <c r="HHQ26"/>
      <c r="HHR26"/>
      <c r="HHS26"/>
      <c r="HHT26"/>
      <c r="HHU26"/>
      <c r="HHV26"/>
      <c r="HHW26"/>
      <c r="HHX26"/>
      <c r="HHY26"/>
      <c r="HHZ26"/>
      <c r="HIA26"/>
      <c r="HIB26"/>
      <c r="HIC26"/>
      <c r="HID26"/>
      <c r="HIE26"/>
      <c r="HIF26"/>
      <c r="HIG26"/>
      <c r="HIH26"/>
      <c r="HII26"/>
      <c r="HIJ26"/>
      <c r="HIK26"/>
      <c r="HIL26"/>
      <c r="HIM26"/>
      <c r="HIN26"/>
      <c r="HIO26"/>
      <c r="HIP26"/>
      <c r="HIQ26"/>
      <c r="HIR26"/>
      <c r="HIS26"/>
      <c r="HIT26"/>
      <c r="HIU26"/>
      <c r="HIV26"/>
      <c r="HIW26"/>
      <c r="HIX26"/>
      <c r="HIY26"/>
      <c r="HIZ26"/>
      <c r="HJA26"/>
      <c r="HJB26"/>
      <c r="HJC26"/>
      <c r="HJD26"/>
      <c r="HJE26"/>
      <c r="HJF26"/>
      <c r="HJG26"/>
      <c r="HJH26"/>
      <c r="HJI26"/>
      <c r="HJJ26"/>
      <c r="HJK26"/>
      <c r="HJL26"/>
      <c r="HJM26"/>
      <c r="HJN26"/>
      <c r="HJO26"/>
      <c r="HJP26"/>
      <c r="HJQ26"/>
      <c r="HJR26"/>
      <c r="HJS26"/>
      <c r="HJT26"/>
      <c r="HJU26"/>
      <c r="HJV26"/>
      <c r="HJW26"/>
      <c r="HJX26"/>
      <c r="HJY26"/>
      <c r="HJZ26"/>
      <c r="HKA26"/>
      <c r="HKB26"/>
      <c r="HKC26"/>
      <c r="HKD26"/>
      <c r="HKE26"/>
      <c r="HKF26"/>
      <c r="HKG26"/>
      <c r="HKH26"/>
      <c r="HKI26"/>
      <c r="HKJ26"/>
      <c r="HKK26"/>
      <c r="HKL26"/>
      <c r="HKM26"/>
      <c r="HKN26"/>
      <c r="HKO26"/>
      <c r="HKP26"/>
      <c r="HKQ26"/>
      <c r="HKR26"/>
      <c r="HKS26"/>
      <c r="HKT26"/>
      <c r="HKU26"/>
      <c r="HKV26"/>
      <c r="HKW26"/>
      <c r="HKX26"/>
      <c r="HKY26"/>
      <c r="HKZ26"/>
      <c r="HLA26"/>
      <c r="HLB26"/>
      <c r="HLC26"/>
      <c r="HLD26"/>
      <c r="HLE26"/>
      <c r="HLF26"/>
      <c r="HLG26"/>
      <c r="HLH26"/>
      <c r="HLI26"/>
      <c r="HLJ26"/>
      <c r="HLK26"/>
      <c r="HLL26"/>
      <c r="HLM26"/>
      <c r="HLN26"/>
      <c r="HLO26"/>
      <c r="HLP26"/>
      <c r="HLQ26"/>
      <c r="HLR26"/>
      <c r="HLS26"/>
      <c r="HLT26"/>
      <c r="HLU26"/>
      <c r="HLV26"/>
      <c r="HLW26"/>
      <c r="HLX26"/>
      <c r="HLY26"/>
      <c r="HLZ26"/>
      <c r="HMA26"/>
      <c r="HMB26"/>
      <c r="HMC26"/>
      <c r="HMD26"/>
      <c r="HME26"/>
      <c r="HMF26"/>
      <c r="HMG26"/>
      <c r="HMH26"/>
      <c r="HMI26"/>
      <c r="HMJ26"/>
      <c r="HMK26"/>
      <c r="HML26"/>
      <c r="HMM26"/>
      <c r="HMN26"/>
      <c r="HMO26"/>
      <c r="HMP26"/>
      <c r="HMQ26"/>
      <c r="HMR26"/>
      <c r="HMS26"/>
      <c r="HMT26"/>
      <c r="HMU26"/>
      <c r="HMV26"/>
      <c r="HMW26"/>
      <c r="HMX26"/>
      <c r="HMY26"/>
      <c r="HMZ26"/>
      <c r="HNA26"/>
      <c r="HNB26"/>
      <c r="HNC26"/>
      <c r="HND26"/>
      <c r="HNE26"/>
      <c r="HNF26"/>
      <c r="HNG26"/>
      <c r="HNH26"/>
      <c r="HNI26"/>
      <c r="HNJ26"/>
      <c r="HNK26"/>
      <c r="HNL26"/>
      <c r="HNM26"/>
      <c r="HNN26"/>
      <c r="HNO26"/>
      <c r="HNP26"/>
      <c r="HNQ26"/>
      <c r="HNR26"/>
      <c r="HNS26"/>
      <c r="HNT26"/>
      <c r="HNU26"/>
      <c r="HNV26"/>
      <c r="HNW26"/>
      <c r="HNX26"/>
      <c r="HNY26"/>
      <c r="HNZ26"/>
      <c r="HOA26"/>
      <c r="HOB26"/>
      <c r="HOC26"/>
      <c r="HOD26"/>
      <c r="HOE26"/>
      <c r="HOF26"/>
      <c r="HOG26"/>
      <c r="HOH26"/>
      <c r="HOI26"/>
      <c r="HOJ26"/>
      <c r="HOK26"/>
      <c r="HOL26"/>
      <c r="HOM26"/>
      <c r="HON26"/>
      <c r="HOO26"/>
      <c r="HOP26"/>
      <c r="HOQ26"/>
      <c r="HOR26"/>
      <c r="HOS26"/>
      <c r="HOT26"/>
      <c r="HOU26"/>
      <c r="HOV26"/>
      <c r="HOW26"/>
      <c r="HOX26"/>
      <c r="HOY26"/>
      <c r="HOZ26"/>
      <c r="HPA26"/>
      <c r="HPB26"/>
      <c r="HPC26"/>
      <c r="HPD26"/>
      <c r="HPE26"/>
      <c r="HPF26"/>
      <c r="HPG26"/>
      <c r="HPH26"/>
      <c r="HPI26"/>
      <c r="HPJ26"/>
      <c r="HPK26"/>
      <c r="HPL26"/>
      <c r="HPM26"/>
      <c r="HPN26"/>
      <c r="HPO26"/>
      <c r="HPP26"/>
      <c r="HPQ26"/>
      <c r="HPR26"/>
      <c r="HPS26"/>
      <c r="HPT26"/>
      <c r="HPU26"/>
      <c r="HPV26"/>
      <c r="HPW26"/>
      <c r="HPX26"/>
      <c r="HPY26"/>
      <c r="HPZ26"/>
      <c r="HQA26"/>
      <c r="HQB26"/>
      <c r="HQC26"/>
      <c r="HQD26"/>
      <c r="HQE26"/>
      <c r="HQF26"/>
      <c r="HQG26"/>
      <c r="HQH26"/>
      <c r="HQI26"/>
      <c r="HQJ26"/>
      <c r="HQK26"/>
      <c r="HQL26"/>
      <c r="HQM26"/>
      <c r="HQN26"/>
      <c r="HQO26"/>
      <c r="HQP26"/>
      <c r="HQQ26"/>
      <c r="HQR26"/>
      <c r="HQS26"/>
      <c r="HQT26"/>
      <c r="HQU26"/>
      <c r="HQV26"/>
      <c r="HQW26"/>
      <c r="HQX26"/>
      <c r="HQY26"/>
      <c r="HQZ26"/>
      <c r="HRA26"/>
      <c r="HRB26"/>
      <c r="HRC26"/>
      <c r="HRD26"/>
      <c r="HRE26"/>
      <c r="HRF26"/>
      <c r="HRG26"/>
      <c r="HRH26"/>
      <c r="HRI26"/>
      <c r="HRJ26"/>
      <c r="HRK26"/>
      <c r="HRL26"/>
      <c r="HRM26"/>
      <c r="HRN26"/>
      <c r="HRO26"/>
      <c r="HRP26"/>
      <c r="HRQ26"/>
      <c r="HRR26"/>
      <c r="HRS26"/>
      <c r="HRT26"/>
      <c r="HRU26"/>
      <c r="HRV26"/>
      <c r="HRW26"/>
      <c r="HRX26"/>
      <c r="HRY26"/>
      <c r="HRZ26"/>
      <c r="HSA26"/>
      <c r="HSB26"/>
      <c r="HSC26"/>
      <c r="HSD26"/>
      <c r="HSE26"/>
      <c r="HSF26"/>
      <c r="HSG26"/>
      <c r="HSH26"/>
      <c r="HSI26"/>
      <c r="HSJ26"/>
      <c r="HSK26"/>
      <c r="HSL26"/>
      <c r="HSM26"/>
      <c r="HSN26"/>
      <c r="HSO26"/>
      <c r="HSP26"/>
      <c r="HSQ26"/>
      <c r="HSR26"/>
      <c r="HSS26"/>
      <c r="HST26"/>
      <c r="HSU26"/>
      <c r="HSV26"/>
      <c r="HSW26"/>
      <c r="HSX26"/>
      <c r="HSY26"/>
      <c r="HSZ26"/>
      <c r="HTA26"/>
      <c r="HTB26"/>
      <c r="HTC26"/>
      <c r="HTD26"/>
      <c r="HTE26"/>
      <c r="HTF26"/>
      <c r="HTG26"/>
      <c r="HTH26"/>
      <c r="HTI26"/>
      <c r="HTJ26"/>
      <c r="HTK26"/>
      <c r="HTL26"/>
      <c r="HTM26"/>
      <c r="HTN26"/>
      <c r="HTO26"/>
      <c r="HTP26"/>
      <c r="HTQ26"/>
      <c r="HTR26"/>
      <c r="HTS26"/>
      <c r="HTT26"/>
      <c r="HTU26"/>
      <c r="HTV26"/>
      <c r="HTW26"/>
      <c r="HTX26"/>
      <c r="HTY26"/>
      <c r="HTZ26"/>
      <c r="HUA26"/>
      <c r="HUB26"/>
      <c r="HUC26"/>
      <c r="HUD26"/>
      <c r="HUE26"/>
      <c r="HUF26"/>
      <c r="HUG26"/>
      <c r="HUH26"/>
      <c r="HUI26"/>
      <c r="HUJ26"/>
      <c r="HUK26"/>
      <c r="HUL26"/>
      <c r="HUM26"/>
      <c r="HUN26"/>
      <c r="HUO26"/>
      <c r="HUP26"/>
      <c r="HUQ26"/>
      <c r="HUR26"/>
      <c r="HUS26"/>
      <c r="HUT26"/>
      <c r="HUU26"/>
      <c r="HUV26"/>
      <c r="HUW26"/>
      <c r="HUX26"/>
      <c r="HUY26"/>
      <c r="HUZ26"/>
      <c r="HVA26"/>
      <c r="HVB26"/>
      <c r="HVC26"/>
      <c r="HVD26"/>
      <c r="HVE26"/>
      <c r="HVF26"/>
      <c r="HVG26"/>
      <c r="HVH26"/>
      <c r="HVI26"/>
      <c r="HVJ26"/>
      <c r="HVK26"/>
      <c r="HVL26"/>
      <c r="HVM26"/>
      <c r="HVN26"/>
      <c r="HVO26"/>
      <c r="HVP26"/>
      <c r="HVQ26"/>
      <c r="HVR26"/>
      <c r="HVS26"/>
      <c r="HVT26"/>
      <c r="HVU26"/>
      <c r="HVV26"/>
      <c r="HVW26"/>
      <c r="HVX26"/>
      <c r="HVY26"/>
      <c r="HVZ26"/>
      <c r="HWA26"/>
      <c r="HWB26"/>
      <c r="HWC26"/>
      <c r="HWD26"/>
      <c r="HWE26"/>
      <c r="HWF26"/>
      <c r="HWG26"/>
      <c r="HWH26"/>
      <c r="HWI26"/>
      <c r="HWJ26"/>
      <c r="HWK26"/>
      <c r="HWL26"/>
      <c r="HWM26"/>
      <c r="HWN26"/>
      <c r="HWO26"/>
      <c r="HWP26"/>
      <c r="HWQ26"/>
      <c r="HWR26"/>
      <c r="HWS26"/>
      <c r="HWT26"/>
      <c r="HWU26"/>
      <c r="HWV26"/>
      <c r="HWW26"/>
      <c r="HWX26"/>
      <c r="HWY26"/>
      <c r="HWZ26"/>
      <c r="HXA26"/>
      <c r="HXB26"/>
      <c r="HXC26"/>
      <c r="HXD26"/>
      <c r="HXE26"/>
      <c r="HXF26"/>
      <c r="HXG26"/>
      <c r="HXH26"/>
      <c r="HXI26"/>
      <c r="HXJ26"/>
      <c r="HXK26"/>
      <c r="HXL26"/>
      <c r="HXM26"/>
      <c r="HXN26"/>
      <c r="HXO26"/>
      <c r="HXP26"/>
      <c r="HXQ26"/>
      <c r="HXR26"/>
      <c r="HXS26"/>
      <c r="HXT26"/>
      <c r="HXU26"/>
      <c r="HXV26"/>
      <c r="HXW26"/>
      <c r="HXX26"/>
      <c r="HXY26"/>
      <c r="HXZ26"/>
      <c r="HYA26"/>
      <c r="HYB26"/>
      <c r="HYC26"/>
      <c r="HYD26"/>
      <c r="HYE26"/>
      <c r="HYF26"/>
      <c r="HYG26"/>
      <c r="HYH26"/>
      <c r="HYI26"/>
      <c r="HYJ26"/>
      <c r="HYK26"/>
      <c r="HYL26"/>
      <c r="HYM26"/>
      <c r="HYN26"/>
      <c r="HYO26"/>
      <c r="HYP26"/>
      <c r="HYQ26"/>
      <c r="HYR26"/>
      <c r="HYS26"/>
      <c r="HYT26"/>
      <c r="HYU26"/>
      <c r="HYV26"/>
      <c r="HYW26"/>
      <c r="HYX26"/>
      <c r="HYY26"/>
      <c r="HYZ26"/>
      <c r="HZA26"/>
      <c r="HZB26"/>
      <c r="HZC26"/>
      <c r="HZD26"/>
      <c r="HZE26"/>
      <c r="HZF26"/>
      <c r="HZG26"/>
      <c r="HZH26"/>
      <c r="HZI26"/>
      <c r="HZJ26"/>
      <c r="HZK26"/>
      <c r="HZL26"/>
      <c r="HZM26"/>
      <c r="HZN26"/>
      <c r="HZO26"/>
      <c r="HZP26"/>
      <c r="HZQ26"/>
      <c r="HZR26"/>
      <c r="HZS26"/>
      <c r="HZT26"/>
      <c r="HZU26"/>
      <c r="HZV26"/>
      <c r="HZW26"/>
      <c r="HZX26"/>
      <c r="HZY26"/>
      <c r="HZZ26"/>
      <c r="IAA26"/>
      <c r="IAB26"/>
      <c r="IAC26"/>
      <c r="IAD26"/>
      <c r="IAE26"/>
      <c r="IAF26"/>
      <c r="IAG26"/>
      <c r="IAH26"/>
      <c r="IAI26"/>
      <c r="IAJ26"/>
      <c r="IAK26"/>
      <c r="IAL26"/>
      <c r="IAM26"/>
      <c r="IAN26"/>
      <c r="IAO26"/>
      <c r="IAP26"/>
      <c r="IAQ26"/>
      <c r="IAR26"/>
      <c r="IAS26"/>
      <c r="IAT26"/>
      <c r="IAU26"/>
      <c r="IAV26"/>
      <c r="IAW26"/>
      <c r="IAX26"/>
      <c r="IAY26"/>
      <c r="IAZ26"/>
      <c r="IBA26"/>
      <c r="IBB26"/>
      <c r="IBC26"/>
      <c r="IBD26"/>
      <c r="IBE26"/>
      <c r="IBF26"/>
      <c r="IBG26"/>
      <c r="IBH26"/>
      <c r="IBI26"/>
      <c r="IBJ26"/>
      <c r="IBK26"/>
      <c r="IBL26"/>
      <c r="IBM26"/>
      <c r="IBN26"/>
      <c r="IBO26"/>
      <c r="IBP26"/>
      <c r="IBQ26"/>
      <c r="IBR26"/>
      <c r="IBS26"/>
      <c r="IBT26"/>
      <c r="IBU26"/>
      <c r="IBV26"/>
      <c r="IBW26"/>
      <c r="IBX26"/>
      <c r="IBY26"/>
      <c r="IBZ26"/>
      <c r="ICA26"/>
      <c r="ICB26"/>
      <c r="ICC26"/>
      <c r="ICD26"/>
      <c r="ICE26"/>
      <c r="ICF26"/>
      <c r="ICG26"/>
      <c r="ICH26"/>
      <c r="ICI26"/>
      <c r="ICJ26"/>
      <c r="ICK26"/>
      <c r="ICL26"/>
      <c r="ICM26"/>
      <c r="ICN26"/>
      <c r="ICO26"/>
      <c r="ICP26"/>
      <c r="ICQ26"/>
      <c r="ICR26"/>
      <c r="ICS26"/>
      <c r="ICT26"/>
      <c r="ICU26"/>
      <c r="ICV26"/>
      <c r="ICW26"/>
      <c r="ICX26"/>
      <c r="ICY26"/>
      <c r="ICZ26"/>
      <c r="IDA26"/>
      <c r="IDB26"/>
      <c r="IDC26"/>
      <c r="IDD26"/>
      <c r="IDE26"/>
      <c r="IDF26"/>
      <c r="IDG26"/>
      <c r="IDH26"/>
      <c r="IDI26"/>
      <c r="IDJ26"/>
      <c r="IDK26"/>
      <c r="IDL26"/>
      <c r="IDM26"/>
      <c r="IDN26"/>
      <c r="IDO26"/>
      <c r="IDP26"/>
      <c r="IDQ26"/>
      <c r="IDR26"/>
      <c r="IDS26"/>
      <c r="IDT26"/>
      <c r="IDU26"/>
      <c r="IDV26"/>
      <c r="IDW26"/>
      <c r="IDX26"/>
      <c r="IDY26"/>
      <c r="IDZ26"/>
      <c r="IEA26"/>
      <c r="IEB26"/>
      <c r="IEC26"/>
      <c r="IED26"/>
      <c r="IEE26"/>
      <c r="IEF26"/>
      <c r="IEG26"/>
      <c r="IEH26"/>
      <c r="IEI26"/>
      <c r="IEJ26"/>
      <c r="IEK26"/>
      <c r="IEL26"/>
      <c r="IEM26"/>
      <c r="IEN26"/>
      <c r="IEO26"/>
      <c r="IEP26"/>
      <c r="IEQ26"/>
      <c r="IER26"/>
      <c r="IES26"/>
      <c r="IET26"/>
      <c r="IEU26"/>
      <c r="IEV26"/>
      <c r="IEW26"/>
      <c r="IEX26"/>
      <c r="IEY26"/>
      <c r="IEZ26"/>
      <c r="IFA26"/>
      <c r="IFB26"/>
      <c r="IFC26"/>
      <c r="IFD26"/>
      <c r="IFE26"/>
      <c r="IFF26"/>
      <c r="IFG26"/>
      <c r="IFH26"/>
      <c r="IFI26"/>
      <c r="IFJ26"/>
      <c r="IFK26"/>
      <c r="IFL26"/>
      <c r="IFM26"/>
      <c r="IFN26"/>
      <c r="IFO26"/>
      <c r="IFP26"/>
      <c r="IFQ26"/>
      <c r="IFR26"/>
      <c r="IFS26"/>
      <c r="IFT26"/>
      <c r="IFU26"/>
      <c r="IFV26"/>
      <c r="IFW26"/>
      <c r="IFX26"/>
      <c r="IFY26"/>
      <c r="IFZ26"/>
      <c r="IGA26"/>
      <c r="IGB26"/>
      <c r="IGC26"/>
      <c r="IGD26"/>
      <c r="IGE26"/>
      <c r="IGF26"/>
      <c r="IGG26"/>
      <c r="IGH26"/>
      <c r="IGI26"/>
      <c r="IGJ26"/>
      <c r="IGK26"/>
      <c r="IGL26"/>
      <c r="IGM26"/>
      <c r="IGN26"/>
      <c r="IGO26"/>
      <c r="IGP26"/>
      <c r="IGQ26"/>
      <c r="IGR26"/>
      <c r="IGS26"/>
      <c r="IGT26"/>
      <c r="IGU26"/>
      <c r="IGV26"/>
      <c r="IGW26"/>
      <c r="IGX26"/>
      <c r="IGY26"/>
      <c r="IGZ26"/>
      <c r="IHA26"/>
      <c r="IHB26"/>
      <c r="IHC26"/>
      <c r="IHD26"/>
      <c r="IHE26"/>
      <c r="IHF26"/>
      <c r="IHG26"/>
      <c r="IHH26"/>
      <c r="IHI26"/>
      <c r="IHJ26"/>
      <c r="IHK26"/>
      <c r="IHL26"/>
      <c r="IHM26"/>
      <c r="IHN26"/>
      <c r="IHO26"/>
      <c r="IHP26"/>
      <c r="IHQ26"/>
      <c r="IHR26"/>
      <c r="IHS26"/>
      <c r="IHT26"/>
      <c r="IHU26"/>
      <c r="IHV26"/>
      <c r="IHW26"/>
      <c r="IHX26"/>
      <c r="IHY26"/>
      <c r="IHZ26"/>
      <c r="IIA26"/>
      <c r="IIB26"/>
      <c r="IIC26"/>
      <c r="IID26"/>
      <c r="IIE26"/>
      <c r="IIF26"/>
      <c r="IIG26"/>
      <c r="IIH26"/>
      <c r="III26"/>
      <c r="IIJ26"/>
      <c r="IIK26"/>
      <c r="IIL26"/>
      <c r="IIM26"/>
      <c r="IIN26"/>
      <c r="IIO26"/>
      <c r="IIP26"/>
      <c r="IIQ26"/>
      <c r="IIR26"/>
      <c r="IIS26"/>
      <c r="IIT26"/>
      <c r="IIU26"/>
      <c r="IIV26"/>
      <c r="IIW26"/>
      <c r="IIX26"/>
      <c r="IIY26"/>
      <c r="IIZ26"/>
      <c r="IJA26"/>
      <c r="IJB26"/>
      <c r="IJC26"/>
      <c r="IJD26"/>
      <c r="IJE26"/>
      <c r="IJF26"/>
      <c r="IJG26"/>
      <c r="IJH26"/>
      <c r="IJI26"/>
      <c r="IJJ26"/>
      <c r="IJK26"/>
      <c r="IJL26"/>
      <c r="IJM26"/>
      <c r="IJN26"/>
      <c r="IJO26"/>
      <c r="IJP26"/>
      <c r="IJQ26"/>
      <c r="IJR26"/>
      <c r="IJS26"/>
      <c r="IJT26"/>
      <c r="IJU26"/>
      <c r="IJV26"/>
      <c r="IJW26"/>
      <c r="IJX26"/>
      <c r="IJY26"/>
      <c r="IJZ26"/>
      <c r="IKA26"/>
      <c r="IKB26"/>
      <c r="IKC26"/>
      <c r="IKD26"/>
      <c r="IKE26"/>
      <c r="IKF26"/>
      <c r="IKG26"/>
      <c r="IKH26"/>
      <c r="IKI26"/>
      <c r="IKJ26"/>
      <c r="IKK26"/>
      <c r="IKL26"/>
      <c r="IKM26"/>
      <c r="IKN26"/>
      <c r="IKO26"/>
      <c r="IKP26"/>
      <c r="IKQ26"/>
      <c r="IKR26"/>
      <c r="IKS26"/>
      <c r="IKT26"/>
      <c r="IKU26"/>
      <c r="IKV26"/>
      <c r="IKW26"/>
      <c r="IKX26"/>
      <c r="IKY26"/>
      <c r="IKZ26"/>
      <c r="ILA26"/>
      <c r="ILB26"/>
      <c r="ILC26"/>
      <c r="ILD26"/>
      <c r="ILE26"/>
      <c r="ILF26"/>
      <c r="ILG26"/>
      <c r="ILH26"/>
      <c r="ILI26"/>
      <c r="ILJ26"/>
      <c r="ILK26"/>
      <c r="ILL26"/>
      <c r="ILM26"/>
      <c r="ILN26"/>
      <c r="ILO26"/>
      <c r="ILP26"/>
      <c r="ILQ26"/>
      <c r="ILR26"/>
      <c r="ILS26"/>
      <c r="ILT26"/>
      <c r="ILU26"/>
      <c r="ILV26"/>
      <c r="ILW26"/>
      <c r="ILX26"/>
      <c r="ILY26"/>
      <c r="ILZ26"/>
      <c r="IMA26"/>
      <c r="IMB26"/>
      <c r="IMC26"/>
      <c r="IMD26"/>
      <c r="IME26"/>
      <c r="IMF26"/>
      <c r="IMG26"/>
      <c r="IMH26"/>
      <c r="IMI26"/>
      <c r="IMJ26"/>
      <c r="IMK26"/>
      <c r="IML26"/>
      <c r="IMM26"/>
      <c r="IMN26"/>
      <c r="IMO26"/>
      <c r="IMP26"/>
      <c r="IMQ26"/>
      <c r="IMR26"/>
      <c r="IMS26"/>
      <c r="IMT26"/>
      <c r="IMU26"/>
      <c r="IMV26"/>
      <c r="IMW26"/>
      <c r="IMX26"/>
      <c r="IMY26"/>
      <c r="IMZ26"/>
      <c r="INA26"/>
      <c r="INB26"/>
      <c r="INC26"/>
      <c r="IND26"/>
      <c r="INE26"/>
      <c r="INF26"/>
      <c r="ING26"/>
      <c r="INH26"/>
      <c r="INI26"/>
      <c r="INJ26"/>
      <c r="INK26"/>
      <c r="INL26"/>
      <c r="INM26"/>
      <c r="INN26"/>
      <c r="INO26"/>
      <c r="INP26"/>
      <c r="INQ26"/>
      <c r="INR26"/>
      <c r="INS26"/>
      <c r="INT26"/>
      <c r="INU26"/>
      <c r="INV26"/>
      <c r="INW26"/>
      <c r="INX26"/>
      <c r="INY26"/>
      <c r="INZ26"/>
      <c r="IOA26"/>
      <c r="IOB26"/>
      <c r="IOC26"/>
      <c r="IOD26"/>
      <c r="IOE26"/>
      <c r="IOF26"/>
      <c r="IOG26"/>
      <c r="IOH26"/>
      <c r="IOI26"/>
      <c r="IOJ26"/>
      <c r="IOK26"/>
      <c r="IOL26"/>
      <c r="IOM26"/>
      <c r="ION26"/>
      <c r="IOO26"/>
      <c r="IOP26"/>
      <c r="IOQ26"/>
      <c r="IOR26"/>
      <c r="IOS26"/>
      <c r="IOT26"/>
      <c r="IOU26"/>
      <c r="IOV26"/>
      <c r="IOW26"/>
      <c r="IOX26"/>
      <c r="IOY26"/>
      <c r="IOZ26"/>
      <c r="IPA26"/>
      <c r="IPB26"/>
      <c r="IPC26"/>
      <c r="IPD26"/>
      <c r="IPE26"/>
      <c r="IPF26"/>
      <c r="IPG26"/>
      <c r="IPH26"/>
      <c r="IPI26"/>
      <c r="IPJ26"/>
      <c r="IPK26"/>
      <c r="IPL26"/>
      <c r="IPM26"/>
      <c r="IPN26"/>
      <c r="IPO26"/>
      <c r="IPP26"/>
      <c r="IPQ26"/>
      <c r="IPR26"/>
      <c r="IPS26"/>
      <c r="IPT26"/>
      <c r="IPU26"/>
      <c r="IPV26"/>
      <c r="IPW26"/>
      <c r="IPX26"/>
      <c r="IPY26"/>
      <c r="IPZ26"/>
      <c r="IQA26"/>
      <c r="IQB26"/>
      <c r="IQC26"/>
      <c r="IQD26"/>
      <c r="IQE26"/>
      <c r="IQF26"/>
      <c r="IQG26"/>
      <c r="IQH26"/>
      <c r="IQI26"/>
      <c r="IQJ26"/>
      <c r="IQK26"/>
      <c r="IQL26"/>
      <c r="IQM26"/>
      <c r="IQN26"/>
      <c r="IQO26"/>
      <c r="IQP26"/>
      <c r="IQQ26"/>
      <c r="IQR26"/>
      <c r="IQS26"/>
      <c r="IQT26"/>
      <c r="IQU26"/>
      <c r="IQV26"/>
      <c r="IQW26"/>
      <c r="IQX26"/>
      <c r="IQY26"/>
      <c r="IQZ26"/>
      <c r="IRA26"/>
      <c r="IRB26"/>
      <c r="IRC26"/>
      <c r="IRD26"/>
      <c r="IRE26"/>
      <c r="IRF26"/>
      <c r="IRG26"/>
      <c r="IRH26"/>
      <c r="IRI26"/>
      <c r="IRJ26"/>
      <c r="IRK26"/>
      <c r="IRL26"/>
      <c r="IRM26"/>
      <c r="IRN26"/>
      <c r="IRO26"/>
      <c r="IRP26"/>
      <c r="IRQ26"/>
      <c r="IRR26"/>
      <c r="IRS26"/>
      <c r="IRT26"/>
      <c r="IRU26"/>
      <c r="IRV26"/>
      <c r="IRW26"/>
      <c r="IRX26"/>
      <c r="IRY26"/>
      <c r="IRZ26"/>
      <c r="ISA26"/>
      <c r="ISB26"/>
      <c r="ISC26"/>
      <c r="ISD26"/>
      <c r="ISE26"/>
      <c r="ISF26"/>
      <c r="ISG26"/>
      <c r="ISH26"/>
      <c r="ISI26"/>
      <c r="ISJ26"/>
      <c r="ISK26"/>
      <c r="ISL26"/>
      <c r="ISM26"/>
      <c r="ISN26"/>
      <c r="ISO26"/>
      <c r="ISP26"/>
      <c r="ISQ26"/>
      <c r="ISR26"/>
      <c r="ISS26"/>
      <c r="IST26"/>
      <c r="ISU26"/>
      <c r="ISV26"/>
      <c r="ISW26"/>
      <c r="ISX26"/>
      <c r="ISY26"/>
      <c r="ISZ26"/>
      <c r="ITA26"/>
      <c r="ITB26"/>
      <c r="ITC26"/>
      <c r="ITD26"/>
      <c r="ITE26"/>
      <c r="ITF26"/>
      <c r="ITG26"/>
      <c r="ITH26"/>
      <c r="ITI26"/>
      <c r="ITJ26"/>
      <c r="ITK26"/>
      <c r="ITL26"/>
      <c r="ITM26"/>
      <c r="ITN26"/>
      <c r="ITO26"/>
      <c r="ITP26"/>
      <c r="ITQ26"/>
      <c r="ITR26"/>
      <c r="ITS26"/>
      <c r="ITT26"/>
      <c r="ITU26"/>
      <c r="ITV26"/>
      <c r="ITW26"/>
      <c r="ITX26"/>
      <c r="ITY26"/>
      <c r="ITZ26"/>
      <c r="IUA26"/>
      <c r="IUB26"/>
      <c r="IUC26"/>
      <c r="IUD26"/>
      <c r="IUE26"/>
      <c r="IUF26"/>
      <c r="IUG26"/>
      <c r="IUH26"/>
      <c r="IUI26"/>
      <c r="IUJ26"/>
      <c r="IUK26"/>
      <c r="IUL26"/>
      <c r="IUM26"/>
      <c r="IUN26"/>
      <c r="IUO26"/>
      <c r="IUP26"/>
      <c r="IUQ26"/>
      <c r="IUR26"/>
      <c r="IUS26"/>
      <c r="IUT26"/>
      <c r="IUU26"/>
      <c r="IUV26"/>
      <c r="IUW26"/>
      <c r="IUX26"/>
      <c r="IUY26"/>
      <c r="IUZ26"/>
      <c r="IVA26"/>
      <c r="IVB26"/>
      <c r="IVC26"/>
      <c r="IVD26"/>
      <c r="IVE26"/>
      <c r="IVF26"/>
      <c r="IVG26"/>
      <c r="IVH26"/>
      <c r="IVI26"/>
      <c r="IVJ26"/>
      <c r="IVK26"/>
      <c r="IVL26"/>
      <c r="IVM26"/>
      <c r="IVN26"/>
      <c r="IVO26"/>
      <c r="IVP26"/>
      <c r="IVQ26"/>
      <c r="IVR26"/>
      <c r="IVS26"/>
      <c r="IVT26"/>
      <c r="IVU26"/>
      <c r="IVV26"/>
      <c r="IVW26"/>
      <c r="IVX26"/>
      <c r="IVY26"/>
      <c r="IVZ26"/>
      <c r="IWA26"/>
      <c r="IWB26"/>
      <c r="IWC26"/>
      <c r="IWD26"/>
      <c r="IWE26"/>
      <c r="IWF26"/>
      <c r="IWG26"/>
      <c r="IWH26"/>
      <c r="IWI26"/>
      <c r="IWJ26"/>
      <c r="IWK26"/>
      <c r="IWL26"/>
      <c r="IWM26"/>
      <c r="IWN26"/>
      <c r="IWO26"/>
      <c r="IWP26"/>
      <c r="IWQ26"/>
      <c r="IWR26"/>
      <c r="IWS26"/>
      <c r="IWT26"/>
      <c r="IWU26"/>
      <c r="IWV26"/>
      <c r="IWW26"/>
      <c r="IWX26"/>
      <c r="IWY26"/>
      <c r="IWZ26"/>
      <c r="IXA26"/>
      <c r="IXB26"/>
      <c r="IXC26"/>
      <c r="IXD26"/>
      <c r="IXE26"/>
      <c r="IXF26"/>
      <c r="IXG26"/>
      <c r="IXH26"/>
      <c r="IXI26"/>
      <c r="IXJ26"/>
      <c r="IXK26"/>
      <c r="IXL26"/>
      <c r="IXM26"/>
      <c r="IXN26"/>
      <c r="IXO26"/>
      <c r="IXP26"/>
      <c r="IXQ26"/>
      <c r="IXR26"/>
      <c r="IXS26"/>
      <c r="IXT26"/>
      <c r="IXU26"/>
      <c r="IXV26"/>
      <c r="IXW26"/>
      <c r="IXX26"/>
      <c r="IXY26"/>
      <c r="IXZ26"/>
      <c r="IYA26"/>
      <c r="IYB26"/>
      <c r="IYC26"/>
      <c r="IYD26"/>
      <c r="IYE26"/>
      <c r="IYF26"/>
      <c r="IYG26"/>
      <c r="IYH26"/>
      <c r="IYI26"/>
      <c r="IYJ26"/>
      <c r="IYK26"/>
      <c r="IYL26"/>
      <c r="IYM26"/>
      <c r="IYN26"/>
      <c r="IYO26"/>
      <c r="IYP26"/>
      <c r="IYQ26"/>
      <c r="IYR26"/>
      <c r="IYS26"/>
      <c r="IYT26"/>
      <c r="IYU26"/>
      <c r="IYV26"/>
      <c r="IYW26"/>
      <c r="IYX26"/>
      <c r="IYY26"/>
      <c r="IYZ26"/>
      <c r="IZA26"/>
      <c r="IZB26"/>
      <c r="IZC26"/>
      <c r="IZD26"/>
      <c r="IZE26"/>
      <c r="IZF26"/>
      <c r="IZG26"/>
      <c r="IZH26"/>
      <c r="IZI26"/>
      <c r="IZJ26"/>
      <c r="IZK26"/>
      <c r="IZL26"/>
      <c r="IZM26"/>
      <c r="IZN26"/>
      <c r="IZO26"/>
      <c r="IZP26"/>
      <c r="IZQ26"/>
      <c r="IZR26"/>
      <c r="IZS26"/>
      <c r="IZT26"/>
      <c r="IZU26"/>
      <c r="IZV26"/>
      <c r="IZW26"/>
      <c r="IZX26"/>
      <c r="IZY26"/>
      <c r="IZZ26"/>
      <c r="JAA26"/>
      <c r="JAB26"/>
      <c r="JAC26"/>
      <c r="JAD26"/>
      <c r="JAE26"/>
      <c r="JAF26"/>
      <c r="JAG26"/>
      <c r="JAH26"/>
      <c r="JAI26"/>
      <c r="JAJ26"/>
      <c r="JAK26"/>
      <c r="JAL26"/>
      <c r="JAM26"/>
      <c r="JAN26"/>
      <c r="JAO26"/>
      <c r="JAP26"/>
      <c r="JAQ26"/>
      <c r="JAR26"/>
      <c r="JAS26"/>
      <c r="JAT26"/>
      <c r="JAU26"/>
      <c r="JAV26"/>
      <c r="JAW26"/>
      <c r="JAX26"/>
      <c r="JAY26"/>
      <c r="JAZ26"/>
      <c r="JBA26"/>
      <c r="JBB26"/>
      <c r="JBC26"/>
      <c r="JBD26"/>
      <c r="JBE26"/>
      <c r="JBF26"/>
      <c r="JBG26"/>
      <c r="JBH26"/>
      <c r="JBI26"/>
      <c r="JBJ26"/>
      <c r="JBK26"/>
      <c r="JBL26"/>
      <c r="JBM26"/>
      <c r="JBN26"/>
      <c r="JBO26"/>
      <c r="JBP26"/>
      <c r="JBQ26"/>
      <c r="JBR26"/>
      <c r="JBS26"/>
      <c r="JBT26"/>
      <c r="JBU26"/>
      <c r="JBV26"/>
      <c r="JBW26"/>
      <c r="JBX26"/>
      <c r="JBY26"/>
      <c r="JBZ26"/>
      <c r="JCA26"/>
      <c r="JCB26"/>
      <c r="JCC26"/>
      <c r="JCD26"/>
      <c r="JCE26"/>
      <c r="JCF26"/>
      <c r="JCG26"/>
      <c r="JCH26"/>
      <c r="JCI26"/>
      <c r="JCJ26"/>
      <c r="JCK26"/>
      <c r="JCL26"/>
      <c r="JCM26"/>
      <c r="JCN26"/>
      <c r="JCO26"/>
      <c r="JCP26"/>
      <c r="JCQ26"/>
      <c r="JCR26"/>
      <c r="JCS26"/>
      <c r="JCT26"/>
      <c r="JCU26"/>
      <c r="JCV26"/>
      <c r="JCW26"/>
      <c r="JCX26"/>
      <c r="JCY26"/>
      <c r="JCZ26"/>
      <c r="JDA26"/>
      <c r="JDB26"/>
      <c r="JDC26"/>
      <c r="JDD26"/>
      <c r="JDE26"/>
      <c r="JDF26"/>
      <c r="JDG26"/>
      <c r="JDH26"/>
      <c r="JDI26"/>
      <c r="JDJ26"/>
      <c r="JDK26"/>
      <c r="JDL26"/>
      <c r="JDM26"/>
      <c r="JDN26"/>
      <c r="JDO26"/>
      <c r="JDP26"/>
      <c r="JDQ26"/>
      <c r="JDR26"/>
      <c r="JDS26"/>
      <c r="JDT26"/>
      <c r="JDU26"/>
      <c r="JDV26"/>
      <c r="JDW26"/>
      <c r="JDX26"/>
      <c r="JDY26"/>
      <c r="JDZ26"/>
      <c r="JEA26"/>
      <c r="JEB26"/>
      <c r="JEC26"/>
      <c r="JED26"/>
      <c r="JEE26"/>
      <c r="JEF26"/>
      <c r="JEG26"/>
      <c r="JEH26"/>
      <c r="JEI26"/>
      <c r="JEJ26"/>
      <c r="JEK26"/>
      <c r="JEL26"/>
      <c r="JEM26"/>
      <c r="JEN26"/>
      <c r="JEO26"/>
      <c r="JEP26"/>
      <c r="JEQ26"/>
      <c r="JER26"/>
      <c r="JES26"/>
      <c r="JET26"/>
      <c r="JEU26"/>
      <c r="JEV26"/>
      <c r="JEW26"/>
      <c r="JEX26"/>
      <c r="JEY26"/>
      <c r="JEZ26"/>
      <c r="JFA26"/>
      <c r="JFB26"/>
      <c r="JFC26"/>
      <c r="JFD26"/>
      <c r="JFE26"/>
      <c r="JFF26"/>
      <c r="JFG26"/>
      <c r="JFH26"/>
      <c r="JFI26"/>
      <c r="JFJ26"/>
      <c r="JFK26"/>
      <c r="JFL26"/>
      <c r="JFM26"/>
      <c r="JFN26"/>
      <c r="JFO26"/>
      <c r="JFP26"/>
      <c r="JFQ26"/>
      <c r="JFR26"/>
      <c r="JFS26"/>
      <c r="JFT26"/>
      <c r="JFU26"/>
      <c r="JFV26"/>
      <c r="JFW26"/>
      <c r="JFX26"/>
      <c r="JFY26"/>
      <c r="JFZ26"/>
      <c r="JGA26"/>
      <c r="JGB26"/>
      <c r="JGC26"/>
      <c r="JGD26"/>
      <c r="JGE26"/>
      <c r="JGF26"/>
      <c r="JGG26"/>
      <c r="JGH26"/>
      <c r="JGI26"/>
      <c r="JGJ26"/>
      <c r="JGK26"/>
      <c r="JGL26"/>
      <c r="JGM26"/>
      <c r="JGN26"/>
      <c r="JGO26"/>
      <c r="JGP26"/>
      <c r="JGQ26"/>
      <c r="JGR26"/>
      <c r="JGS26"/>
      <c r="JGT26"/>
      <c r="JGU26"/>
      <c r="JGV26"/>
      <c r="JGW26"/>
      <c r="JGX26"/>
      <c r="JGY26"/>
      <c r="JGZ26"/>
      <c r="JHA26"/>
      <c r="JHB26"/>
      <c r="JHC26"/>
      <c r="JHD26"/>
      <c r="JHE26"/>
      <c r="JHF26"/>
      <c r="JHG26"/>
      <c r="JHH26"/>
      <c r="JHI26"/>
      <c r="JHJ26"/>
      <c r="JHK26"/>
      <c r="JHL26"/>
      <c r="JHM26"/>
      <c r="JHN26"/>
      <c r="JHO26"/>
      <c r="JHP26"/>
      <c r="JHQ26"/>
      <c r="JHR26"/>
      <c r="JHS26"/>
      <c r="JHT26"/>
      <c r="JHU26"/>
      <c r="JHV26"/>
      <c r="JHW26"/>
      <c r="JHX26"/>
      <c r="JHY26"/>
      <c r="JHZ26"/>
      <c r="JIA26"/>
      <c r="JIB26"/>
      <c r="JIC26"/>
      <c r="JID26"/>
      <c r="JIE26"/>
      <c r="JIF26"/>
      <c r="JIG26"/>
      <c r="JIH26"/>
      <c r="JII26"/>
      <c r="JIJ26"/>
      <c r="JIK26"/>
      <c r="JIL26"/>
      <c r="JIM26"/>
      <c r="JIN26"/>
      <c r="JIO26"/>
      <c r="JIP26"/>
      <c r="JIQ26"/>
      <c r="JIR26"/>
      <c r="JIS26"/>
      <c r="JIT26"/>
      <c r="JIU26"/>
      <c r="JIV26"/>
      <c r="JIW26"/>
      <c r="JIX26"/>
      <c r="JIY26"/>
      <c r="JIZ26"/>
      <c r="JJA26"/>
      <c r="JJB26"/>
      <c r="JJC26"/>
      <c r="JJD26"/>
      <c r="JJE26"/>
      <c r="JJF26"/>
      <c r="JJG26"/>
      <c r="JJH26"/>
      <c r="JJI26"/>
      <c r="JJJ26"/>
      <c r="JJK26"/>
      <c r="JJL26"/>
      <c r="JJM26"/>
      <c r="JJN26"/>
      <c r="JJO26"/>
      <c r="JJP26"/>
      <c r="JJQ26"/>
      <c r="JJR26"/>
      <c r="JJS26"/>
      <c r="JJT26"/>
      <c r="JJU26"/>
      <c r="JJV26"/>
      <c r="JJW26"/>
      <c r="JJX26"/>
      <c r="JJY26"/>
      <c r="JJZ26"/>
      <c r="JKA26"/>
      <c r="JKB26"/>
      <c r="JKC26"/>
      <c r="JKD26"/>
      <c r="JKE26"/>
      <c r="JKF26"/>
      <c r="JKG26"/>
      <c r="JKH26"/>
      <c r="JKI26"/>
      <c r="JKJ26"/>
      <c r="JKK26"/>
      <c r="JKL26"/>
      <c r="JKM26"/>
      <c r="JKN26"/>
      <c r="JKO26"/>
      <c r="JKP26"/>
      <c r="JKQ26"/>
      <c r="JKR26"/>
      <c r="JKS26"/>
      <c r="JKT26"/>
      <c r="JKU26"/>
      <c r="JKV26"/>
      <c r="JKW26"/>
      <c r="JKX26"/>
      <c r="JKY26"/>
      <c r="JKZ26"/>
      <c r="JLA26"/>
      <c r="JLB26"/>
      <c r="JLC26"/>
      <c r="JLD26"/>
      <c r="JLE26"/>
      <c r="JLF26"/>
      <c r="JLG26"/>
      <c r="JLH26"/>
      <c r="JLI26"/>
      <c r="JLJ26"/>
      <c r="JLK26"/>
      <c r="JLL26"/>
      <c r="JLM26"/>
      <c r="JLN26"/>
      <c r="JLO26"/>
      <c r="JLP26"/>
      <c r="JLQ26"/>
      <c r="JLR26"/>
      <c r="JLS26"/>
      <c r="JLT26"/>
      <c r="JLU26"/>
      <c r="JLV26"/>
      <c r="JLW26"/>
      <c r="JLX26"/>
      <c r="JLY26"/>
      <c r="JLZ26"/>
      <c r="JMA26"/>
      <c r="JMB26"/>
      <c r="JMC26"/>
      <c r="JMD26"/>
      <c r="JME26"/>
      <c r="JMF26"/>
      <c r="JMG26"/>
      <c r="JMH26"/>
      <c r="JMI26"/>
      <c r="JMJ26"/>
      <c r="JMK26"/>
      <c r="JML26"/>
      <c r="JMM26"/>
      <c r="JMN26"/>
      <c r="JMO26"/>
      <c r="JMP26"/>
      <c r="JMQ26"/>
      <c r="JMR26"/>
      <c r="JMS26"/>
      <c r="JMT26"/>
      <c r="JMU26"/>
      <c r="JMV26"/>
      <c r="JMW26"/>
      <c r="JMX26"/>
      <c r="JMY26"/>
      <c r="JMZ26"/>
      <c r="JNA26"/>
      <c r="JNB26"/>
      <c r="JNC26"/>
      <c r="JND26"/>
      <c r="JNE26"/>
      <c r="JNF26"/>
      <c r="JNG26"/>
      <c r="JNH26"/>
      <c r="JNI26"/>
      <c r="JNJ26"/>
      <c r="JNK26"/>
      <c r="JNL26"/>
      <c r="JNM26"/>
      <c r="JNN26"/>
      <c r="JNO26"/>
      <c r="JNP26"/>
      <c r="JNQ26"/>
      <c r="JNR26"/>
      <c r="JNS26"/>
      <c r="JNT26"/>
      <c r="JNU26"/>
      <c r="JNV26"/>
      <c r="JNW26"/>
      <c r="JNX26"/>
      <c r="JNY26"/>
      <c r="JNZ26"/>
      <c r="JOA26"/>
      <c r="JOB26"/>
      <c r="JOC26"/>
      <c r="JOD26"/>
      <c r="JOE26"/>
      <c r="JOF26"/>
      <c r="JOG26"/>
      <c r="JOH26"/>
      <c r="JOI26"/>
      <c r="JOJ26"/>
      <c r="JOK26"/>
      <c r="JOL26"/>
      <c r="JOM26"/>
      <c r="JON26"/>
      <c r="JOO26"/>
      <c r="JOP26"/>
      <c r="JOQ26"/>
      <c r="JOR26"/>
      <c r="JOS26"/>
      <c r="JOT26"/>
      <c r="JOU26"/>
      <c r="JOV26"/>
      <c r="JOW26"/>
      <c r="JOX26"/>
      <c r="JOY26"/>
      <c r="JOZ26"/>
      <c r="JPA26"/>
      <c r="JPB26"/>
      <c r="JPC26"/>
      <c r="JPD26"/>
      <c r="JPE26"/>
      <c r="JPF26"/>
      <c r="JPG26"/>
      <c r="JPH26"/>
      <c r="JPI26"/>
      <c r="JPJ26"/>
      <c r="JPK26"/>
      <c r="JPL26"/>
      <c r="JPM26"/>
      <c r="JPN26"/>
      <c r="JPO26"/>
      <c r="JPP26"/>
      <c r="JPQ26"/>
      <c r="JPR26"/>
      <c r="JPS26"/>
      <c r="JPT26"/>
      <c r="JPU26"/>
      <c r="JPV26"/>
      <c r="JPW26"/>
      <c r="JPX26"/>
      <c r="JPY26"/>
      <c r="JPZ26"/>
      <c r="JQA26"/>
      <c r="JQB26"/>
      <c r="JQC26"/>
      <c r="JQD26"/>
      <c r="JQE26"/>
      <c r="JQF26"/>
      <c r="JQG26"/>
      <c r="JQH26"/>
      <c r="JQI26"/>
      <c r="JQJ26"/>
      <c r="JQK26"/>
      <c r="JQL26"/>
      <c r="JQM26"/>
      <c r="JQN26"/>
      <c r="JQO26"/>
      <c r="JQP26"/>
      <c r="JQQ26"/>
      <c r="JQR26"/>
      <c r="JQS26"/>
      <c r="JQT26"/>
      <c r="JQU26"/>
      <c r="JQV26"/>
      <c r="JQW26"/>
      <c r="JQX26"/>
      <c r="JQY26"/>
      <c r="JQZ26"/>
      <c r="JRA26"/>
      <c r="JRB26"/>
      <c r="JRC26"/>
      <c r="JRD26"/>
      <c r="JRE26"/>
      <c r="JRF26"/>
      <c r="JRG26"/>
      <c r="JRH26"/>
      <c r="JRI26"/>
      <c r="JRJ26"/>
      <c r="JRK26"/>
      <c r="JRL26"/>
      <c r="JRM26"/>
      <c r="JRN26"/>
      <c r="JRO26"/>
      <c r="JRP26"/>
      <c r="JRQ26"/>
      <c r="JRR26"/>
      <c r="JRS26"/>
      <c r="JRT26"/>
      <c r="JRU26"/>
      <c r="JRV26"/>
      <c r="JRW26"/>
      <c r="JRX26"/>
      <c r="JRY26"/>
      <c r="JRZ26"/>
      <c r="JSA26"/>
      <c r="JSB26"/>
      <c r="JSC26"/>
      <c r="JSD26"/>
      <c r="JSE26"/>
      <c r="JSF26"/>
      <c r="JSG26"/>
      <c r="JSH26"/>
      <c r="JSI26"/>
      <c r="JSJ26"/>
      <c r="JSK26"/>
      <c r="JSL26"/>
      <c r="JSM26"/>
      <c r="JSN26"/>
      <c r="JSO26"/>
      <c r="JSP26"/>
      <c r="JSQ26"/>
      <c r="JSR26"/>
      <c r="JSS26"/>
      <c r="JST26"/>
      <c r="JSU26"/>
      <c r="JSV26"/>
      <c r="JSW26"/>
      <c r="JSX26"/>
      <c r="JSY26"/>
      <c r="JSZ26"/>
      <c r="JTA26"/>
      <c r="JTB26"/>
      <c r="JTC26"/>
      <c r="JTD26"/>
      <c r="JTE26"/>
      <c r="JTF26"/>
      <c r="JTG26"/>
      <c r="JTH26"/>
      <c r="JTI26"/>
      <c r="JTJ26"/>
      <c r="JTK26"/>
      <c r="JTL26"/>
      <c r="JTM26"/>
      <c r="JTN26"/>
      <c r="JTO26"/>
      <c r="JTP26"/>
      <c r="JTQ26"/>
      <c r="JTR26"/>
      <c r="JTS26"/>
      <c r="JTT26"/>
      <c r="JTU26"/>
      <c r="JTV26"/>
      <c r="JTW26"/>
      <c r="JTX26"/>
      <c r="JTY26"/>
      <c r="JTZ26"/>
      <c r="JUA26"/>
      <c r="JUB26"/>
      <c r="JUC26"/>
      <c r="JUD26"/>
      <c r="JUE26"/>
      <c r="JUF26"/>
      <c r="JUG26"/>
      <c r="JUH26"/>
      <c r="JUI26"/>
      <c r="JUJ26"/>
      <c r="JUK26"/>
      <c r="JUL26"/>
      <c r="JUM26"/>
      <c r="JUN26"/>
      <c r="JUO26"/>
      <c r="JUP26"/>
      <c r="JUQ26"/>
      <c r="JUR26"/>
      <c r="JUS26"/>
      <c r="JUT26"/>
      <c r="JUU26"/>
      <c r="JUV26"/>
      <c r="JUW26"/>
      <c r="JUX26"/>
      <c r="JUY26"/>
      <c r="JUZ26"/>
      <c r="JVA26"/>
      <c r="JVB26"/>
      <c r="JVC26"/>
      <c r="JVD26"/>
      <c r="JVE26"/>
      <c r="JVF26"/>
      <c r="JVG26"/>
      <c r="JVH26"/>
      <c r="JVI26"/>
      <c r="JVJ26"/>
      <c r="JVK26"/>
      <c r="JVL26"/>
      <c r="JVM26"/>
      <c r="JVN26"/>
      <c r="JVO26"/>
      <c r="JVP26"/>
      <c r="JVQ26"/>
      <c r="JVR26"/>
      <c r="JVS26"/>
      <c r="JVT26"/>
      <c r="JVU26"/>
      <c r="JVV26"/>
      <c r="JVW26"/>
      <c r="JVX26"/>
      <c r="JVY26"/>
      <c r="JVZ26"/>
      <c r="JWA26"/>
      <c r="JWB26"/>
      <c r="JWC26"/>
      <c r="JWD26"/>
      <c r="JWE26"/>
      <c r="JWF26"/>
      <c r="JWG26"/>
      <c r="JWH26"/>
      <c r="JWI26"/>
      <c r="JWJ26"/>
      <c r="JWK26"/>
      <c r="JWL26"/>
      <c r="JWM26"/>
      <c r="JWN26"/>
      <c r="JWO26"/>
      <c r="JWP26"/>
      <c r="JWQ26"/>
      <c r="JWR26"/>
      <c r="JWS26"/>
      <c r="JWT26"/>
      <c r="JWU26"/>
      <c r="JWV26"/>
      <c r="JWW26"/>
      <c r="JWX26"/>
      <c r="JWY26"/>
      <c r="JWZ26"/>
      <c r="JXA26"/>
      <c r="JXB26"/>
      <c r="JXC26"/>
      <c r="JXD26"/>
      <c r="JXE26"/>
      <c r="JXF26"/>
      <c r="JXG26"/>
      <c r="JXH26"/>
      <c r="JXI26"/>
      <c r="JXJ26"/>
      <c r="JXK26"/>
      <c r="JXL26"/>
      <c r="JXM26"/>
      <c r="JXN26"/>
      <c r="JXO26"/>
      <c r="JXP26"/>
      <c r="JXQ26"/>
      <c r="JXR26"/>
      <c r="JXS26"/>
      <c r="JXT26"/>
      <c r="JXU26"/>
      <c r="JXV26"/>
      <c r="JXW26"/>
      <c r="JXX26"/>
      <c r="JXY26"/>
      <c r="JXZ26"/>
      <c r="JYA26"/>
      <c r="JYB26"/>
      <c r="JYC26"/>
      <c r="JYD26"/>
      <c r="JYE26"/>
      <c r="JYF26"/>
      <c r="JYG26"/>
      <c r="JYH26"/>
      <c r="JYI26"/>
      <c r="JYJ26"/>
      <c r="JYK26"/>
      <c r="JYL26"/>
      <c r="JYM26"/>
      <c r="JYN26"/>
      <c r="JYO26"/>
      <c r="JYP26"/>
      <c r="JYQ26"/>
      <c r="JYR26"/>
      <c r="JYS26"/>
      <c r="JYT26"/>
      <c r="JYU26"/>
      <c r="JYV26"/>
      <c r="JYW26"/>
      <c r="JYX26"/>
      <c r="JYY26"/>
      <c r="JYZ26"/>
      <c r="JZA26"/>
      <c r="JZB26"/>
      <c r="JZC26"/>
      <c r="JZD26"/>
      <c r="JZE26"/>
      <c r="JZF26"/>
      <c r="JZG26"/>
      <c r="JZH26"/>
      <c r="JZI26"/>
      <c r="JZJ26"/>
      <c r="JZK26"/>
      <c r="JZL26"/>
      <c r="JZM26"/>
      <c r="JZN26"/>
      <c r="JZO26"/>
      <c r="JZP26"/>
      <c r="JZQ26"/>
      <c r="JZR26"/>
      <c r="JZS26"/>
      <c r="JZT26"/>
      <c r="JZU26"/>
      <c r="JZV26"/>
      <c r="JZW26"/>
      <c r="JZX26"/>
      <c r="JZY26"/>
      <c r="JZZ26"/>
      <c r="KAA26"/>
      <c r="KAB26"/>
      <c r="KAC26"/>
      <c r="KAD26"/>
      <c r="KAE26"/>
      <c r="KAF26"/>
      <c r="KAG26"/>
      <c r="KAH26"/>
      <c r="KAI26"/>
      <c r="KAJ26"/>
      <c r="KAK26"/>
      <c r="KAL26"/>
      <c r="KAM26"/>
      <c r="KAN26"/>
      <c r="KAO26"/>
      <c r="KAP26"/>
      <c r="KAQ26"/>
      <c r="KAR26"/>
      <c r="KAS26"/>
      <c r="KAT26"/>
      <c r="KAU26"/>
      <c r="KAV26"/>
      <c r="KAW26"/>
      <c r="KAX26"/>
      <c r="KAY26"/>
      <c r="KAZ26"/>
      <c r="KBA26"/>
      <c r="KBB26"/>
      <c r="KBC26"/>
      <c r="KBD26"/>
      <c r="KBE26"/>
      <c r="KBF26"/>
      <c r="KBG26"/>
      <c r="KBH26"/>
      <c r="KBI26"/>
      <c r="KBJ26"/>
      <c r="KBK26"/>
      <c r="KBL26"/>
      <c r="KBM26"/>
      <c r="KBN26"/>
      <c r="KBO26"/>
      <c r="KBP26"/>
      <c r="KBQ26"/>
      <c r="KBR26"/>
      <c r="KBS26"/>
      <c r="KBT26"/>
      <c r="KBU26"/>
      <c r="KBV26"/>
      <c r="KBW26"/>
      <c r="KBX26"/>
      <c r="KBY26"/>
      <c r="KBZ26"/>
      <c r="KCA26"/>
      <c r="KCB26"/>
      <c r="KCC26"/>
      <c r="KCD26"/>
      <c r="KCE26"/>
      <c r="KCF26"/>
      <c r="KCG26"/>
      <c r="KCH26"/>
      <c r="KCI26"/>
      <c r="KCJ26"/>
      <c r="KCK26"/>
      <c r="KCL26"/>
      <c r="KCM26"/>
      <c r="KCN26"/>
      <c r="KCO26"/>
      <c r="KCP26"/>
      <c r="KCQ26"/>
      <c r="KCR26"/>
      <c r="KCS26"/>
      <c r="KCT26"/>
      <c r="KCU26"/>
      <c r="KCV26"/>
      <c r="KCW26"/>
      <c r="KCX26"/>
      <c r="KCY26"/>
      <c r="KCZ26"/>
      <c r="KDA26"/>
      <c r="KDB26"/>
      <c r="KDC26"/>
      <c r="KDD26"/>
      <c r="KDE26"/>
      <c r="KDF26"/>
      <c r="KDG26"/>
      <c r="KDH26"/>
      <c r="KDI26"/>
      <c r="KDJ26"/>
      <c r="KDK26"/>
      <c r="KDL26"/>
      <c r="KDM26"/>
      <c r="KDN26"/>
      <c r="KDO26"/>
      <c r="KDP26"/>
      <c r="KDQ26"/>
      <c r="KDR26"/>
      <c r="KDS26"/>
      <c r="KDT26"/>
      <c r="KDU26"/>
      <c r="KDV26"/>
      <c r="KDW26"/>
      <c r="KDX26"/>
      <c r="KDY26"/>
      <c r="KDZ26"/>
      <c r="KEA26"/>
      <c r="KEB26"/>
      <c r="KEC26"/>
      <c r="KED26"/>
      <c r="KEE26"/>
      <c r="KEF26"/>
      <c r="KEG26"/>
      <c r="KEH26"/>
      <c r="KEI26"/>
      <c r="KEJ26"/>
      <c r="KEK26"/>
      <c r="KEL26"/>
      <c r="KEM26"/>
      <c r="KEN26"/>
      <c r="KEO26"/>
      <c r="KEP26"/>
      <c r="KEQ26"/>
      <c r="KER26"/>
      <c r="KES26"/>
      <c r="KET26"/>
      <c r="KEU26"/>
      <c r="KEV26"/>
      <c r="KEW26"/>
      <c r="KEX26"/>
      <c r="KEY26"/>
      <c r="KEZ26"/>
      <c r="KFA26"/>
      <c r="KFB26"/>
      <c r="KFC26"/>
      <c r="KFD26"/>
      <c r="KFE26"/>
      <c r="KFF26"/>
      <c r="KFG26"/>
      <c r="KFH26"/>
      <c r="KFI26"/>
      <c r="KFJ26"/>
      <c r="KFK26"/>
      <c r="KFL26"/>
      <c r="KFM26"/>
      <c r="KFN26"/>
      <c r="KFO26"/>
      <c r="KFP26"/>
      <c r="KFQ26"/>
      <c r="KFR26"/>
      <c r="KFS26"/>
      <c r="KFT26"/>
      <c r="KFU26"/>
      <c r="KFV26"/>
      <c r="KFW26"/>
      <c r="KFX26"/>
      <c r="KFY26"/>
      <c r="KFZ26"/>
      <c r="KGA26"/>
      <c r="KGB26"/>
      <c r="KGC26"/>
      <c r="KGD26"/>
      <c r="KGE26"/>
      <c r="KGF26"/>
      <c r="KGG26"/>
      <c r="KGH26"/>
      <c r="KGI26"/>
      <c r="KGJ26"/>
      <c r="KGK26"/>
      <c r="KGL26"/>
      <c r="KGM26"/>
      <c r="KGN26"/>
      <c r="KGO26"/>
      <c r="KGP26"/>
      <c r="KGQ26"/>
      <c r="KGR26"/>
      <c r="KGS26"/>
      <c r="KGT26"/>
      <c r="KGU26"/>
      <c r="KGV26"/>
      <c r="KGW26"/>
      <c r="KGX26"/>
      <c r="KGY26"/>
      <c r="KGZ26"/>
      <c r="KHA26"/>
      <c r="KHB26"/>
      <c r="KHC26"/>
      <c r="KHD26"/>
      <c r="KHE26"/>
      <c r="KHF26"/>
      <c r="KHG26"/>
      <c r="KHH26"/>
      <c r="KHI26"/>
      <c r="KHJ26"/>
      <c r="KHK26"/>
      <c r="KHL26"/>
      <c r="KHM26"/>
      <c r="KHN26"/>
      <c r="KHO26"/>
      <c r="KHP26"/>
      <c r="KHQ26"/>
      <c r="KHR26"/>
      <c r="KHS26"/>
      <c r="KHT26"/>
      <c r="KHU26"/>
      <c r="KHV26"/>
      <c r="KHW26"/>
      <c r="KHX26"/>
      <c r="KHY26"/>
      <c r="KHZ26"/>
      <c r="KIA26"/>
      <c r="KIB26"/>
      <c r="KIC26"/>
      <c r="KID26"/>
      <c r="KIE26"/>
      <c r="KIF26"/>
      <c r="KIG26"/>
      <c r="KIH26"/>
      <c r="KII26"/>
      <c r="KIJ26"/>
      <c r="KIK26"/>
      <c r="KIL26"/>
      <c r="KIM26"/>
      <c r="KIN26"/>
      <c r="KIO26"/>
      <c r="KIP26"/>
      <c r="KIQ26"/>
      <c r="KIR26"/>
      <c r="KIS26"/>
      <c r="KIT26"/>
      <c r="KIU26"/>
      <c r="KIV26"/>
      <c r="KIW26"/>
      <c r="KIX26"/>
      <c r="KIY26"/>
      <c r="KIZ26"/>
      <c r="KJA26"/>
      <c r="KJB26"/>
      <c r="KJC26"/>
      <c r="KJD26"/>
      <c r="KJE26"/>
      <c r="KJF26"/>
      <c r="KJG26"/>
      <c r="KJH26"/>
      <c r="KJI26"/>
      <c r="KJJ26"/>
      <c r="KJK26"/>
      <c r="KJL26"/>
      <c r="KJM26"/>
      <c r="KJN26"/>
      <c r="KJO26"/>
      <c r="KJP26"/>
      <c r="KJQ26"/>
      <c r="KJR26"/>
      <c r="KJS26"/>
      <c r="KJT26"/>
      <c r="KJU26"/>
      <c r="KJV26"/>
      <c r="KJW26"/>
      <c r="KJX26"/>
      <c r="KJY26"/>
      <c r="KJZ26"/>
      <c r="KKA26"/>
      <c r="KKB26"/>
      <c r="KKC26"/>
      <c r="KKD26"/>
      <c r="KKE26"/>
      <c r="KKF26"/>
      <c r="KKG26"/>
      <c r="KKH26"/>
      <c r="KKI26"/>
      <c r="KKJ26"/>
      <c r="KKK26"/>
      <c r="KKL26"/>
      <c r="KKM26"/>
      <c r="KKN26"/>
      <c r="KKO26"/>
      <c r="KKP26"/>
      <c r="KKQ26"/>
      <c r="KKR26"/>
      <c r="KKS26"/>
      <c r="KKT26"/>
      <c r="KKU26"/>
      <c r="KKV26"/>
      <c r="KKW26"/>
      <c r="KKX26"/>
      <c r="KKY26"/>
      <c r="KKZ26"/>
      <c r="KLA26"/>
      <c r="KLB26"/>
      <c r="KLC26"/>
      <c r="KLD26"/>
      <c r="KLE26"/>
      <c r="KLF26"/>
      <c r="KLG26"/>
      <c r="KLH26"/>
      <c r="KLI26"/>
      <c r="KLJ26"/>
      <c r="KLK26"/>
      <c r="KLL26"/>
      <c r="KLM26"/>
      <c r="KLN26"/>
      <c r="KLO26"/>
      <c r="KLP26"/>
      <c r="KLQ26"/>
      <c r="KLR26"/>
      <c r="KLS26"/>
      <c r="KLT26"/>
      <c r="KLU26"/>
      <c r="KLV26"/>
      <c r="KLW26"/>
      <c r="KLX26"/>
      <c r="KLY26"/>
      <c r="KLZ26"/>
      <c r="KMA26"/>
      <c r="KMB26"/>
      <c r="KMC26"/>
      <c r="KMD26"/>
      <c r="KME26"/>
      <c r="KMF26"/>
      <c r="KMG26"/>
      <c r="KMH26"/>
      <c r="KMI26"/>
      <c r="KMJ26"/>
      <c r="KMK26"/>
      <c r="KML26"/>
      <c r="KMM26"/>
      <c r="KMN26"/>
      <c r="KMO26"/>
      <c r="KMP26"/>
      <c r="KMQ26"/>
      <c r="KMR26"/>
      <c r="KMS26"/>
      <c r="KMT26"/>
      <c r="KMU26"/>
      <c r="KMV26"/>
      <c r="KMW26"/>
      <c r="KMX26"/>
      <c r="KMY26"/>
      <c r="KMZ26"/>
      <c r="KNA26"/>
      <c r="KNB26"/>
      <c r="KNC26"/>
      <c r="KND26"/>
      <c r="KNE26"/>
      <c r="KNF26"/>
      <c r="KNG26"/>
      <c r="KNH26"/>
      <c r="KNI26"/>
      <c r="KNJ26"/>
      <c r="KNK26"/>
      <c r="KNL26"/>
      <c r="KNM26"/>
      <c r="KNN26"/>
      <c r="KNO26"/>
      <c r="KNP26"/>
      <c r="KNQ26"/>
      <c r="KNR26"/>
      <c r="KNS26"/>
      <c r="KNT26"/>
      <c r="KNU26"/>
      <c r="KNV26"/>
      <c r="KNW26"/>
      <c r="KNX26"/>
      <c r="KNY26"/>
      <c r="KNZ26"/>
      <c r="KOA26"/>
      <c r="KOB26"/>
      <c r="KOC26"/>
      <c r="KOD26"/>
      <c r="KOE26"/>
      <c r="KOF26"/>
      <c r="KOG26"/>
      <c r="KOH26"/>
      <c r="KOI26"/>
      <c r="KOJ26"/>
      <c r="KOK26"/>
      <c r="KOL26"/>
      <c r="KOM26"/>
      <c r="KON26"/>
      <c r="KOO26"/>
      <c r="KOP26"/>
      <c r="KOQ26"/>
      <c r="KOR26"/>
      <c r="KOS26"/>
      <c r="KOT26"/>
      <c r="KOU26"/>
      <c r="KOV26"/>
      <c r="KOW26"/>
      <c r="KOX26"/>
      <c r="KOY26"/>
      <c r="KOZ26"/>
      <c r="KPA26"/>
      <c r="KPB26"/>
      <c r="KPC26"/>
      <c r="KPD26"/>
      <c r="KPE26"/>
      <c r="KPF26"/>
      <c r="KPG26"/>
      <c r="KPH26"/>
      <c r="KPI26"/>
      <c r="KPJ26"/>
      <c r="KPK26"/>
      <c r="KPL26"/>
      <c r="KPM26"/>
      <c r="KPN26"/>
      <c r="KPO26"/>
      <c r="KPP26"/>
      <c r="KPQ26"/>
      <c r="KPR26"/>
      <c r="KPS26"/>
      <c r="KPT26"/>
      <c r="KPU26"/>
      <c r="KPV26"/>
      <c r="KPW26"/>
      <c r="KPX26"/>
      <c r="KPY26"/>
      <c r="KPZ26"/>
      <c r="KQA26"/>
      <c r="KQB26"/>
      <c r="KQC26"/>
      <c r="KQD26"/>
      <c r="KQE26"/>
      <c r="KQF26"/>
      <c r="KQG26"/>
      <c r="KQH26"/>
      <c r="KQI26"/>
      <c r="KQJ26"/>
      <c r="KQK26"/>
      <c r="KQL26"/>
      <c r="KQM26"/>
      <c r="KQN26"/>
      <c r="KQO26"/>
      <c r="KQP26"/>
      <c r="KQQ26"/>
      <c r="KQR26"/>
      <c r="KQS26"/>
      <c r="KQT26"/>
      <c r="KQU26"/>
      <c r="KQV26"/>
      <c r="KQW26"/>
      <c r="KQX26"/>
      <c r="KQY26"/>
      <c r="KQZ26"/>
      <c r="KRA26"/>
      <c r="KRB26"/>
      <c r="KRC26"/>
      <c r="KRD26"/>
      <c r="KRE26"/>
      <c r="KRF26"/>
      <c r="KRG26"/>
      <c r="KRH26"/>
      <c r="KRI26"/>
      <c r="KRJ26"/>
      <c r="KRK26"/>
      <c r="KRL26"/>
      <c r="KRM26"/>
      <c r="KRN26"/>
      <c r="KRO26"/>
      <c r="KRP26"/>
      <c r="KRQ26"/>
      <c r="KRR26"/>
      <c r="KRS26"/>
      <c r="KRT26"/>
      <c r="KRU26"/>
      <c r="KRV26"/>
      <c r="KRW26"/>
      <c r="KRX26"/>
      <c r="KRY26"/>
      <c r="KRZ26"/>
      <c r="KSA26"/>
      <c r="KSB26"/>
      <c r="KSC26"/>
      <c r="KSD26"/>
      <c r="KSE26"/>
      <c r="KSF26"/>
      <c r="KSG26"/>
      <c r="KSH26"/>
      <c r="KSI26"/>
      <c r="KSJ26"/>
      <c r="KSK26"/>
      <c r="KSL26"/>
      <c r="KSM26"/>
      <c r="KSN26"/>
      <c r="KSO26"/>
      <c r="KSP26"/>
      <c r="KSQ26"/>
      <c r="KSR26"/>
      <c r="KSS26"/>
      <c r="KST26"/>
      <c r="KSU26"/>
      <c r="KSV26"/>
      <c r="KSW26"/>
      <c r="KSX26"/>
      <c r="KSY26"/>
      <c r="KSZ26"/>
      <c r="KTA26"/>
      <c r="KTB26"/>
      <c r="KTC26"/>
      <c r="KTD26"/>
      <c r="KTE26"/>
      <c r="KTF26"/>
      <c r="KTG26"/>
      <c r="KTH26"/>
      <c r="KTI26"/>
      <c r="KTJ26"/>
      <c r="KTK26"/>
      <c r="KTL26"/>
      <c r="KTM26"/>
      <c r="KTN26"/>
      <c r="KTO26"/>
      <c r="KTP26"/>
      <c r="KTQ26"/>
      <c r="KTR26"/>
      <c r="KTS26"/>
      <c r="KTT26"/>
      <c r="KTU26"/>
      <c r="KTV26"/>
      <c r="KTW26"/>
      <c r="KTX26"/>
      <c r="KTY26"/>
      <c r="KTZ26"/>
      <c r="KUA26"/>
      <c r="KUB26"/>
      <c r="KUC26"/>
      <c r="KUD26"/>
      <c r="KUE26"/>
      <c r="KUF26"/>
      <c r="KUG26"/>
      <c r="KUH26"/>
      <c r="KUI26"/>
      <c r="KUJ26"/>
      <c r="KUK26"/>
      <c r="KUL26"/>
      <c r="KUM26"/>
      <c r="KUN26"/>
      <c r="KUO26"/>
      <c r="KUP26"/>
      <c r="KUQ26"/>
      <c r="KUR26"/>
      <c r="KUS26"/>
      <c r="KUT26"/>
      <c r="KUU26"/>
      <c r="KUV26"/>
      <c r="KUW26"/>
      <c r="KUX26"/>
      <c r="KUY26"/>
      <c r="KUZ26"/>
      <c r="KVA26"/>
      <c r="KVB26"/>
      <c r="KVC26"/>
      <c r="KVD26"/>
      <c r="KVE26"/>
      <c r="KVF26"/>
      <c r="KVG26"/>
      <c r="KVH26"/>
      <c r="KVI26"/>
      <c r="KVJ26"/>
      <c r="KVK26"/>
      <c r="KVL26"/>
      <c r="KVM26"/>
      <c r="KVN26"/>
      <c r="KVO26"/>
      <c r="KVP26"/>
      <c r="KVQ26"/>
      <c r="KVR26"/>
      <c r="KVS26"/>
      <c r="KVT26"/>
      <c r="KVU26"/>
      <c r="KVV26"/>
      <c r="KVW26"/>
      <c r="KVX26"/>
      <c r="KVY26"/>
      <c r="KVZ26"/>
      <c r="KWA26"/>
      <c r="KWB26"/>
      <c r="KWC26"/>
      <c r="KWD26"/>
      <c r="KWE26"/>
      <c r="KWF26"/>
      <c r="KWG26"/>
      <c r="KWH26"/>
      <c r="KWI26"/>
      <c r="KWJ26"/>
      <c r="KWK26"/>
      <c r="KWL26"/>
      <c r="KWM26"/>
      <c r="KWN26"/>
      <c r="KWO26"/>
      <c r="KWP26"/>
      <c r="KWQ26"/>
      <c r="KWR26"/>
      <c r="KWS26"/>
      <c r="KWT26"/>
      <c r="KWU26"/>
      <c r="KWV26"/>
      <c r="KWW26"/>
      <c r="KWX26"/>
      <c r="KWY26"/>
      <c r="KWZ26"/>
      <c r="KXA26"/>
      <c r="KXB26"/>
      <c r="KXC26"/>
      <c r="KXD26"/>
      <c r="KXE26"/>
      <c r="KXF26"/>
      <c r="KXG26"/>
      <c r="KXH26"/>
      <c r="KXI26"/>
      <c r="KXJ26"/>
      <c r="KXK26"/>
      <c r="KXL26"/>
      <c r="KXM26"/>
      <c r="KXN26"/>
      <c r="KXO26"/>
      <c r="KXP26"/>
      <c r="KXQ26"/>
      <c r="KXR26"/>
      <c r="KXS26"/>
      <c r="KXT26"/>
      <c r="KXU26"/>
      <c r="KXV26"/>
      <c r="KXW26"/>
      <c r="KXX26"/>
      <c r="KXY26"/>
      <c r="KXZ26"/>
      <c r="KYA26"/>
      <c r="KYB26"/>
      <c r="KYC26"/>
      <c r="KYD26"/>
      <c r="KYE26"/>
      <c r="KYF26"/>
      <c r="KYG26"/>
      <c r="KYH26"/>
      <c r="KYI26"/>
      <c r="KYJ26"/>
      <c r="KYK26"/>
      <c r="KYL26"/>
      <c r="KYM26"/>
      <c r="KYN26"/>
      <c r="KYO26"/>
      <c r="KYP26"/>
      <c r="KYQ26"/>
      <c r="KYR26"/>
      <c r="KYS26"/>
      <c r="KYT26"/>
      <c r="KYU26"/>
      <c r="KYV26"/>
      <c r="KYW26"/>
      <c r="KYX26"/>
      <c r="KYY26"/>
      <c r="KYZ26"/>
      <c r="KZA26"/>
      <c r="KZB26"/>
      <c r="KZC26"/>
      <c r="KZD26"/>
      <c r="KZE26"/>
      <c r="KZF26"/>
      <c r="KZG26"/>
      <c r="KZH26"/>
      <c r="KZI26"/>
      <c r="KZJ26"/>
      <c r="KZK26"/>
      <c r="KZL26"/>
      <c r="KZM26"/>
      <c r="KZN26"/>
      <c r="KZO26"/>
      <c r="KZP26"/>
      <c r="KZQ26"/>
      <c r="KZR26"/>
      <c r="KZS26"/>
      <c r="KZT26"/>
      <c r="KZU26"/>
      <c r="KZV26"/>
      <c r="KZW26"/>
      <c r="KZX26"/>
      <c r="KZY26"/>
      <c r="KZZ26"/>
      <c r="LAA26"/>
      <c r="LAB26"/>
      <c r="LAC26"/>
      <c r="LAD26"/>
      <c r="LAE26"/>
      <c r="LAF26"/>
      <c r="LAG26"/>
      <c r="LAH26"/>
      <c r="LAI26"/>
      <c r="LAJ26"/>
      <c r="LAK26"/>
      <c r="LAL26"/>
      <c r="LAM26"/>
      <c r="LAN26"/>
      <c r="LAO26"/>
      <c r="LAP26"/>
      <c r="LAQ26"/>
      <c r="LAR26"/>
      <c r="LAS26"/>
      <c r="LAT26"/>
      <c r="LAU26"/>
      <c r="LAV26"/>
      <c r="LAW26"/>
      <c r="LAX26"/>
      <c r="LAY26"/>
      <c r="LAZ26"/>
      <c r="LBA26"/>
      <c r="LBB26"/>
      <c r="LBC26"/>
      <c r="LBD26"/>
      <c r="LBE26"/>
      <c r="LBF26"/>
      <c r="LBG26"/>
      <c r="LBH26"/>
      <c r="LBI26"/>
      <c r="LBJ26"/>
      <c r="LBK26"/>
      <c r="LBL26"/>
      <c r="LBM26"/>
      <c r="LBN26"/>
      <c r="LBO26"/>
      <c r="LBP26"/>
      <c r="LBQ26"/>
      <c r="LBR26"/>
      <c r="LBS26"/>
      <c r="LBT26"/>
      <c r="LBU26"/>
      <c r="LBV26"/>
      <c r="LBW26"/>
      <c r="LBX26"/>
      <c r="LBY26"/>
      <c r="LBZ26"/>
      <c r="LCA26"/>
      <c r="LCB26"/>
      <c r="LCC26"/>
      <c r="LCD26"/>
      <c r="LCE26"/>
      <c r="LCF26"/>
      <c r="LCG26"/>
      <c r="LCH26"/>
      <c r="LCI26"/>
      <c r="LCJ26"/>
      <c r="LCK26"/>
      <c r="LCL26"/>
      <c r="LCM26"/>
      <c r="LCN26"/>
      <c r="LCO26"/>
      <c r="LCP26"/>
      <c r="LCQ26"/>
      <c r="LCR26"/>
      <c r="LCS26"/>
      <c r="LCT26"/>
      <c r="LCU26"/>
      <c r="LCV26"/>
      <c r="LCW26"/>
      <c r="LCX26"/>
      <c r="LCY26"/>
      <c r="LCZ26"/>
      <c r="LDA26"/>
      <c r="LDB26"/>
      <c r="LDC26"/>
      <c r="LDD26"/>
      <c r="LDE26"/>
      <c r="LDF26"/>
      <c r="LDG26"/>
      <c r="LDH26"/>
      <c r="LDI26"/>
      <c r="LDJ26"/>
      <c r="LDK26"/>
      <c r="LDL26"/>
      <c r="LDM26"/>
      <c r="LDN26"/>
      <c r="LDO26"/>
      <c r="LDP26"/>
      <c r="LDQ26"/>
      <c r="LDR26"/>
      <c r="LDS26"/>
      <c r="LDT26"/>
      <c r="LDU26"/>
      <c r="LDV26"/>
      <c r="LDW26"/>
      <c r="LDX26"/>
      <c r="LDY26"/>
      <c r="LDZ26"/>
      <c r="LEA26"/>
      <c r="LEB26"/>
      <c r="LEC26"/>
      <c r="LED26"/>
      <c r="LEE26"/>
      <c r="LEF26"/>
      <c r="LEG26"/>
      <c r="LEH26"/>
      <c r="LEI26"/>
      <c r="LEJ26"/>
      <c r="LEK26"/>
      <c r="LEL26"/>
      <c r="LEM26"/>
      <c r="LEN26"/>
      <c r="LEO26"/>
      <c r="LEP26"/>
      <c r="LEQ26"/>
      <c r="LER26"/>
      <c r="LES26"/>
      <c r="LET26"/>
      <c r="LEU26"/>
      <c r="LEV26"/>
      <c r="LEW26"/>
      <c r="LEX26"/>
      <c r="LEY26"/>
      <c r="LEZ26"/>
      <c r="LFA26"/>
      <c r="LFB26"/>
      <c r="LFC26"/>
      <c r="LFD26"/>
      <c r="LFE26"/>
      <c r="LFF26"/>
      <c r="LFG26"/>
      <c r="LFH26"/>
      <c r="LFI26"/>
      <c r="LFJ26"/>
      <c r="LFK26"/>
      <c r="LFL26"/>
      <c r="LFM26"/>
      <c r="LFN26"/>
      <c r="LFO26"/>
      <c r="LFP26"/>
      <c r="LFQ26"/>
      <c r="LFR26"/>
      <c r="LFS26"/>
      <c r="LFT26"/>
      <c r="LFU26"/>
      <c r="LFV26"/>
      <c r="LFW26"/>
      <c r="LFX26"/>
      <c r="LFY26"/>
      <c r="LFZ26"/>
      <c r="LGA26"/>
      <c r="LGB26"/>
      <c r="LGC26"/>
      <c r="LGD26"/>
      <c r="LGE26"/>
      <c r="LGF26"/>
      <c r="LGG26"/>
      <c r="LGH26"/>
      <c r="LGI26"/>
      <c r="LGJ26"/>
      <c r="LGK26"/>
      <c r="LGL26"/>
      <c r="LGM26"/>
      <c r="LGN26"/>
      <c r="LGO26"/>
      <c r="LGP26"/>
      <c r="LGQ26"/>
      <c r="LGR26"/>
      <c r="LGS26"/>
      <c r="LGT26"/>
      <c r="LGU26"/>
      <c r="LGV26"/>
      <c r="LGW26"/>
      <c r="LGX26"/>
      <c r="LGY26"/>
      <c r="LGZ26"/>
      <c r="LHA26"/>
      <c r="LHB26"/>
      <c r="LHC26"/>
      <c r="LHD26"/>
      <c r="LHE26"/>
      <c r="LHF26"/>
      <c r="LHG26"/>
      <c r="LHH26"/>
      <c r="LHI26"/>
      <c r="LHJ26"/>
      <c r="LHK26"/>
      <c r="LHL26"/>
      <c r="LHM26"/>
      <c r="LHN26"/>
      <c r="LHO26"/>
      <c r="LHP26"/>
      <c r="LHQ26"/>
      <c r="LHR26"/>
      <c r="LHS26"/>
      <c r="LHT26"/>
      <c r="LHU26"/>
      <c r="LHV26"/>
      <c r="LHW26"/>
      <c r="LHX26"/>
      <c r="LHY26"/>
      <c r="LHZ26"/>
      <c r="LIA26"/>
      <c r="LIB26"/>
      <c r="LIC26"/>
      <c r="LID26"/>
      <c r="LIE26"/>
      <c r="LIF26"/>
      <c r="LIG26"/>
      <c r="LIH26"/>
      <c r="LII26"/>
      <c r="LIJ26"/>
      <c r="LIK26"/>
      <c r="LIL26"/>
      <c r="LIM26"/>
      <c r="LIN26"/>
      <c r="LIO26"/>
      <c r="LIP26"/>
      <c r="LIQ26"/>
      <c r="LIR26"/>
      <c r="LIS26"/>
      <c r="LIT26"/>
      <c r="LIU26"/>
      <c r="LIV26"/>
      <c r="LIW26"/>
      <c r="LIX26"/>
      <c r="LIY26"/>
      <c r="LIZ26"/>
      <c r="LJA26"/>
      <c r="LJB26"/>
      <c r="LJC26"/>
      <c r="LJD26"/>
      <c r="LJE26"/>
      <c r="LJF26"/>
      <c r="LJG26"/>
      <c r="LJH26"/>
      <c r="LJI26"/>
      <c r="LJJ26"/>
      <c r="LJK26"/>
      <c r="LJL26"/>
      <c r="LJM26"/>
      <c r="LJN26"/>
      <c r="LJO26"/>
      <c r="LJP26"/>
      <c r="LJQ26"/>
      <c r="LJR26"/>
      <c r="LJS26"/>
      <c r="LJT26"/>
      <c r="LJU26"/>
      <c r="LJV26"/>
      <c r="LJW26"/>
      <c r="LJX26"/>
      <c r="LJY26"/>
      <c r="LJZ26"/>
      <c r="LKA26"/>
      <c r="LKB26"/>
      <c r="LKC26"/>
      <c r="LKD26"/>
      <c r="LKE26"/>
      <c r="LKF26"/>
      <c r="LKG26"/>
      <c r="LKH26"/>
      <c r="LKI26"/>
      <c r="LKJ26"/>
      <c r="LKK26"/>
      <c r="LKL26"/>
      <c r="LKM26"/>
      <c r="LKN26"/>
      <c r="LKO26"/>
      <c r="LKP26"/>
      <c r="LKQ26"/>
      <c r="LKR26"/>
      <c r="LKS26"/>
      <c r="LKT26"/>
      <c r="LKU26"/>
      <c r="LKV26"/>
      <c r="LKW26"/>
      <c r="LKX26"/>
      <c r="LKY26"/>
      <c r="LKZ26"/>
      <c r="LLA26"/>
      <c r="LLB26"/>
      <c r="LLC26"/>
      <c r="LLD26"/>
      <c r="LLE26"/>
      <c r="LLF26"/>
      <c r="LLG26"/>
      <c r="LLH26"/>
      <c r="LLI26"/>
      <c r="LLJ26"/>
      <c r="LLK26"/>
      <c r="LLL26"/>
      <c r="LLM26"/>
      <c r="LLN26"/>
      <c r="LLO26"/>
      <c r="LLP26"/>
      <c r="LLQ26"/>
      <c r="LLR26"/>
      <c r="LLS26"/>
      <c r="LLT26"/>
      <c r="LLU26"/>
      <c r="LLV26"/>
      <c r="LLW26"/>
      <c r="LLX26"/>
      <c r="LLY26"/>
      <c r="LLZ26"/>
      <c r="LMA26"/>
      <c r="LMB26"/>
      <c r="LMC26"/>
      <c r="LMD26"/>
      <c r="LME26"/>
      <c r="LMF26"/>
      <c r="LMG26"/>
      <c r="LMH26"/>
      <c r="LMI26"/>
      <c r="LMJ26"/>
      <c r="LMK26"/>
      <c r="LML26"/>
      <c r="LMM26"/>
      <c r="LMN26"/>
      <c r="LMO26"/>
      <c r="LMP26"/>
      <c r="LMQ26"/>
      <c r="LMR26"/>
      <c r="LMS26"/>
      <c r="LMT26"/>
      <c r="LMU26"/>
      <c r="LMV26"/>
      <c r="LMW26"/>
      <c r="LMX26"/>
      <c r="LMY26"/>
      <c r="LMZ26"/>
      <c r="LNA26"/>
      <c r="LNB26"/>
      <c r="LNC26"/>
      <c r="LND26"/>
      <c r="LNE26"/>
      <c r="LNF26"/>
      <c r="LNG26"/>
      <c r="LNH26"/>
      <c r="LNI26"/>
      <c r="LNJ26"/>
      <c r="LNK26"/>
      <c r="LNL26"/>
      <c r="LNM26"/>
      <c r="LNN26"/>
      <c r="LNO26"/>
      <c r="LNP26"/>
      <c r="LNQ26"/>
      <c r="LNR26"/>
      <c r="LNS26"/>
      <c r="LNT26"/>
      <c r="LNU26"/>
      <c r="LNV26"/>
      <c r="LNW26"/>
      <c r="LNX26"/>
      <c r="LNY26"/>
      <c r="LNZ26"/>
      <c r="LOA26"/>
      <c r="LOB26"/>
      <c r="LOC26"/>
      <c r="LOD26"/>
      <c r="LOE26"/>
      <c r="LOF26"/>
      <c r="LOG26"/>
      <c r="LOH26"/>
      <c r="LOI26"/>
      <c r="LOJ26"/>
      <c r="LOK26"/>
      <c r="LOL26"/>
      <c r="LOM26"/>
      <c r="LON26"/>
      <c r="LOO26"/>
      <c r="LOP26"/>
      <c r="LOQ26"/>
      <c r="LOR26"/>
      <c r="LOS26"/>
      <c r="LOT26"/>
      <c r="LOU26"/>
      <c r="LOV26"/>
      <c r="LOW26"/>
      <c r="LOX26"/>
      <c r="LOY26"/>
      <c r="LOZ26"/>
      <c r="LPA26"/>
      <c r="LPB26"/>
      <c r="LPC26"/>
      <c r="LPD26"/>
      <c r="LPE26"/>
      <c r="LPF26"/>
      <c r="LPG26"/>
      <c r="LPH26"/>
      <c r="LPI26"/>
      <c r="LPJ26"/>
      <c r="LPK26"/>
      <c r="LPL26"/>
      <c r="LPM26"/>
      <c r="LPN26"/>
      <c r="LPO26"/>
      <c r="LPP26"/>
      <c r="LPQ26"/>
      <c r="LPR26"/>
      <c r="LPS26"/>
      <c r="LPT26"/>
      <c r="LPU26"/>
      <c r="LPV26"/>
      <c r="LPW26"/>
      <c r="LPX26"/>
      <c r="LPY26"/>
      <c r="LPZ26"/>
      <c r="LQA26"/>
      <c r="LQB26"/>
      <c r="LQC26"/>
      <c r="LQD26"/>
      <c r="LQE26"/>
      <c r="LQF26"/>
      <c r="LQG26"/>
      <c r="LQH26"/>
      <c r="LQI26"/>
      <c r="LQJ26"/>
      <c r="LQK26"/>
      <c r="LQL26"/>
      <c r="LQM26"/>
      <c r="LQN26"/>
      <c r="LQO26"/>
      <c r="LQP26"/>
      <c r="LQQ26"/>
      <c r="LQR26"/>
      <c r="LQS26"/>
      <c r="LQT26"/>
      <c r="LQU26"/>
      <c r="LQV26"/>
      <c r="LQW26"/>
      <c r="LQX26"/>
      <c r="LQY26"/>
      <c r="LQZ26"/>
      <c r="LRA26"/>
      <c r="LRB26"/>
      <c r="LRC26"/>
      <c r="LRD26"/>
      <c r="LRE26"/>
      <c r="LRF26"/>
      <c r="LRG26"/>
      <c r="LRH26"/>
      <c r="LRI26"/>
      <c r="LRJ26"/>
      <c r="LRK26"/>
      <c r="LRL26"/>
      <c r="LRM26"/>
      <c r="LRN26"/>
      <c r="LRO26"/>
      <c r="LRP26"/>
      <c r="LRQ26"/>
      <c r="LRR26"/>
      <c r="LRS26"/>
      <c r="LRT26"/>
      <c r="LRU26"/>
      <c r="LRV26"/>
      <c r="LRW26"/>
      <c r="LRX26"/>
      <c r="LRY26"/>
      <c r="LRZ26"/>
      <c r="LSA26"/>
      <c r="LSB26"/>
      <c r="LSC26"/>
      <c r="LSD26"/>
      <c r="LSE26"/>
      <c r="LSF26"/>
      <c r="LSG26"/>
      <c r="LSH26"/>
      <c r="LSI26"/>
      <c r="LSJ26"/>
      <c r="LSK26"/>
      <c r="LSL26"/>
      <c r="LSM26"/>
      <c r="LSN26"/>
      <c r="LSO26"/>
      <c r="LSP26"/>
      <c r="LSQ26"/>
      <c r="LSR26"/>
      <c r="LSS26"/>
      <c r="LST26"/>
      <c r="LSU26"/>
      <c r="LSV26"/>
      <c r="LSW26"/>
      <c r="LSX26"/>
      <c r="LSY26"/>
      <c r="LSZ26"/>
      <c r="LTA26"/>
      <c r="LTB26"/>
      <c r="LTC26"/>
      <c r="LTD26"/>
      <c r="LTE26"/>
      <c r="LTF26"/>
      <c r="LTG26"/>
      <c r="LTH26"/>
      <c r="LTI26"/>
      <c r="LTJ26"/>
      <c r="LTK26"/>
      <c r="LTL26"/>
      <c r="LTM26"/>
      <c r="LTN26"/>
      <c r="LTO26"/>
      <c r="LTP26"/>
      <c r="LTQ26"/>
      <c r="LTR26"/>
      <c r="LTS26"/>
      <c r="LTT26"/>
      <c r="LTU26"/>
      <c r="LTV26"/>
      <c r="LTW26"/>
      <c r="LTX26"/>
      <c r="LTY26"/>
      <c r="LTZ26"/>
      <c r="LUA26"/>
      <c r="LUB26"/>
      <c r="LUC26"/>
      <c r="LUD26"/>
      <c r="LUE26"/>
      <c r="LUF26"/>
      <c r="LUG26"/>
      <c r="LUH26"/>
      <c r="LUI26"/>
      <c r="LUJ26"/>
      <c r="LUK26"/>
      <c r="LUL26"/>
      <c r="LUM26"/>
      <c r="LUN26"/>
      <c r="LUO26"/>
      <c r="LUP26"/>
      <c r="LUQ26"/>
      <c r="LUR26"/>
      <c r="LUS26"/>
      <c r="LUT26"/>
      <c r="LUU26"/>
      <c r="LUV26"/>
      <c r="LUW26"/>
      <c r="LUX26"/>
      <c r="LUY26"/>
      <c r="LUZ26"/>
      <c r="LVA26"/>
      <c r="LVB26"/>
      <c r="LVC26"/>
      <c r="LVD26"/>
      <c r="LVE26"/>
      <c r="LVF26"/>
      <c r="LVG26"/>
      <c r="LVH26"/>
      <c r="LVI26"/>
      <c r="LVJ26"/>
      <c r="LVK26"/>
      <c r="LVL26"/>
      <c r="LVM26"/>
      <c r="LVN26"/>
      <c r="LVO26"/>
      <c r="LVP26"/>
      <c r="LVQ26"/>
      <c r="LVR26"/>
      <c r="LVS26"/>
      <c r="LVT26"/>
      <c r="LVU26"/>
      <c r="LVV26"/>
      <c r="LVW26"/>
      <c r="LVX26"/>
      <c r="LVY26"/>
      <c r="LVZ26"/>
      <c r="LWA26"/>
      <c r="LWB26"/>
      <c r="LWC26"/>
      <c r="LWD26"/>
      <c r="LWE26"/>
      <c r="LWF26"/>
      <c r="LWG26"/>
      <c r="LWH26"/>
      <c r="LWI26"/>
      <c r="LWJ26"/>
      <c r="LWK26"/>
      <c r="LWL26"/>
      <c r="LWM26"/>
      <c r="LWN26"/>
      <c r="LWO26"/>
      <c r="LWP26"/>
      <c r="LWQ26"/>
      <c r="LWR26"/>
      <c r="LWS26"/>
      <c r="LWT26"/>
      <c r="LWU26"/>
      <c r="LWV26"/>
      <c r="LWW26"/>
      <c r="LWX26"/>
      <c r="LWY26"/>
      <c r="LWZ26"/>
      <c r="LXA26"/>
      <c r="LXB26"/>
      <c r="LXC26"/>
      <c r="LXD26"/>
      <c r="LXE26"/>
      <c r="LXF26"/>
      <c r="LXG26"/>
      <c r="LXH26"/>
      <c r="LXI26"/>
      <c r="LXJ26"/>
      <c r="LXK26"/>
      <c r="LXL26"/>
      <c r="LXM26"/>
      <c r="LXN26"/>
      <c r="LXO26"/>
      <c r="LXP26"/>
      <c r="LXQ26"/>
      <c r="LXR26"/>
      <c r="LXS26"/>
      <c r="LXT26"/>
      <c r="LXU26"/>
      <c r="LXV26"/>
      <c r="LXW26"/>
      <c r="LXX26"/>
      <c r="LXY26"/>
      <c r="LXZ26"/>
      <c r="LYA26"/>
      <c r="LYB26"/>
      <c r="LYC26"/>
      <c r="LYD26"/>
      <c r="LYE26"/>
      <c r="LYF26"/>
      <c r="LYG26"/>
      <c r="LYH26"/>
      <c r="LYI26"/>
      <c r="LYJ26"/>
      <c r="LYK26"/>
      <c r="LYL26"/>
      <c r="LYM26"/>
      <c r="LYN26"/>
      <c r="LYO26"/>
      <c r="LYP26"/>
      <c r="LYQ26"/>
      <c r="LYR26"/>
      <c r="LYS26"/>
      <c r="LYT26"/>
      <c r="LYU26"/>
      <c r="LYV26"/>
      <c r="LYW26"/>
      <c r="LYX26"/>
      <c r="LYY26"/>
      <c r="LYZ26"/>
      <c r="LZA26"/>
      <c r="LZB26"/>
      <c r="LZC26"/>
      <c r="LZD26"/>
      <c r="LZE26"/>
      <c r="LZF26"/>
      <c r="LZG26"/>
      <c r="LZH26"/>
      <c r="LZI26"/>
      <c r="LZJ26"/>
      <c r="LZK26"/>
      <c r="LZL26"/>
      <c r="LZM26"/>
      <c r="LZN26"/>
      <c r="LZO26"/>
      <c r="LZP26"/>
      <c r="LZQ26"/>
      <c r="LZR26"/>
      <c r="LZS26"/>
      <c r="LZT26"/>
      <c r="LZU26"/>
      <c r="LZV26"/>
      <c r="LZW26"/>
      <c r="LZX26"/>
      <c r="LZY26"/>
      <c r="LZZ26"/>
      <c r="MAA26"/>
      <c r="MAB26"/>
      <c r="MAC26"/>
      <c r="MAD26"/>
      <c r="MAE26"/>
      <c r="MAF26"/>
      <c r="MAG26"/>
      <c r="MAH26"/>
      <c r="MAI26"/>
      <c r="MAJ26"/>
      <c r="MAK26"/>
      <c r="MAL26"/>
      <c r="MAM26"/>
      <c r="MAN26"/>
      <c r="MAO26"/>
      <c r="MAP26"/>
      <c r="MAQ26"/>
      <c r="MAR26"/>
      <c r="MAS26"/>
      <c r="MAT26"/>
      <c r="MAU26"/>
      <c r="MAV26"/>
      <c r="MAW26"/>
      <c r="MAX26"/>
      <c r="MAY26"/>
      <c r="MAZ26"/>
      <c r="MBA26"/>
      <c r="MBB26"/>
      <c r="MBC26"/>
      <c r="MBD26"/>
      <c r="MBE26"/>
      <c r="MBF26"/>
      <c r="MBG26"/>
      <c r="MBH26"/>
      <c r="MBI26"/>
      <c r="MBJ26"/>
      <c r="MBK26"/>
      <c r="MBL26"/>
      <c r="MBM26"/>
      <c r="MBN26"/>
      <c r="MBO26"/>
      <c r="MBP26"/>
      <c r="MBQ26"/>
      <c r="MBR26"/>
      <c r="MBS26"/>
      <c r="MBT26"/>
      <c r="MBU26"/>
      <c r="MBV26"/>
      <c r="MBW26"/>
      <c r="MBX26"/>
      <c r="MBY26"/>
      <c r="MBZ26"/>
      <c r="MCA26"/>
      <c r="MCB26"/>
      <c r="MCC26"/>
      <c r="MCD26"/>
      <c r="MCE26"/>
      <c r="MCF26"/>
      <c r="MCG26"/>
      <c r="MCH26"/>
      <c r="MCI26"/>
      <c r="MCJ26"/>
      <c r="MCK26"/>
      <c r="MCL26"/>
      <c r="MCM26"/>
      <c r="MCN26"/>
      <c r="MCO26"/>
      <c r="MCP26"/>
      <c r="MCQ26"/>
      <c r="MCR26"/>
      <c r="MCS26"/>
      <c r="MCT26"/>
      <c r="MCU26"/>
      <c r="MCV26"/>
      <c r="MCW26"/>
      <c r="MCX26"/>
      <c r="MCY26"/>
      <c r="MCZ26"/>
      <c r="MDA26"/>
      <c r="MDB26"/>
      <c r="MDC26"/>
      <c r="MDD26"/>
      <c r="MDE26"/>
      <c r="MDF26"/>
      <c r="MDG26"/>
      <c r="MDH26"/>
      <c r="MDI26"/>
      <c r="MDJ26"/>
      <c r="MDK26"/>
      <c r="MDL26"/>
      <c r="MDM26"/>
      <c r="MDN26"/>
      <c r="MDO26"/>
      <c r="MDP26"/>
      <c r="MDQ26"/>
      <c r="MDR26"/>
      <c r="MDS26"/>
      <c r="MDT26"/>
      <c r="MDU26"/>
      <c r="MDV26"/>
      <c r="MDW26"/>
      <c r="MDX26"/>
      <c r="MDY26"/>
      <c r="MDZ26"/>
      <c r="MEA26"/>
      <c r="MEB26"/>
      <c r="MEC26"/>
      <c r="MED26"/>
      <c r="MEE26"/>
      <c r="MEF26"/>
      <c r="MEG26"/>
      <c r="MEH26"/>
      <c r="MEI26"/>
      <c r="MEJ26"/>
      <c r="MEK26"/>
      <c r="MEL26"/>
      <c r="MEM26"/>
      <c r="MEN26"/>
      <c r="MEO26"/>
      <c r="MEP26"/>
      <c r="MEQ26"/>
      <c r="MER26"/>
      <c r="MES26"/>
      <c r="MET26"/>
      <c r="MEU26"/>
      <c r="MEV26"/>
      <c r="MEW26"/>
      <c r="MEX26"/>
      <c r="MEY26"/>
      <c r="MEZ26"/>
      <c r="MFA26"/>
      <c r="MFB26"/>
      <c r="MFC26"/>
      <c r="MFD26"/>
      <c r="MFE26"/>
      <c r="MFF26"/>
      <c r="MFG26"/>
      <c r="MFH26"/>
      <c r="MFI26"/>
      <c r="MFJ26"/>
      <c r="MFK26"/>
      <c r="MFL26"/>
      <c r="MFM26"/>
      <c r="MFN26"/>
      <c r="MFO26"/>
      <c r="MFP26"/>
      <c r="MFQ26"/>
      <c r="MFR26"/>
      <c r="MFS26"/>
      <c r="MFT26"/>
      <c r="MFU26"/>
      <c r="MFV26"/>
      <c r="MFW26"/>
      <c r="MFX26"/>
      <c r="MFY26"/>
      <c r="MFZ26"/>
      <c r="MGA26"/>
      <c r="MGB26"/>
      <c r="MGC26"/>
      <c r="MGD26"/>
      <c r="MGE26"/>
      <c r="MGF26"/>
      <c r="MGG26"/>
      <c r="MGH26"/>
      <c r="MGI26"/>
      <c r="MGJ26"/>
      <c r="MGK26"/>
      <c r="MGL26"/>
      <c r="MGM26"/>
      <c r="MGN26"/>
      <c r="MGO26"/>
      <c r="MGP26"/>
      <c r="MGQ26"/>
      <c r="MGR26"/>
      <c r="MGS26"/>
      <c r="MGT26"/>
      <c r="MGU26"/>
      <c r="MGV26"/>
      <c r="MGW26"/>
      <c r="MGX26"/>
      <c r="MGY26"/>
      <c r="MGZ26"/>
      <c r="MHA26"/>
      <c r="MHB26"/>
      <c r="MHC26"/>
      <c r="MHD26"/>
      <c r="MHE26"/>
      <c r="MHF26"/>
      <c r="MHG26"/>
      <c r="MHH26"/>
      <c r="MHI26"/>
      <c r="MHJ26"/>
      <c r="MHK26"/>
      <c r="MHL26"/>
      <c r="MHM26"/>
      <c r="MHN26"/>
      <c r="MHO26"/>
      <c r="MHP26"/>
      <c r="MHQ26"/>
      <c r="MHR26"/>
      <c r="MHS26"/>
      <c r="MHT26"/>
      <c r="MHU26"/>
      <c r="MHV26"/>
      <c r="MHW26"/>
      <c r="MHX26"/>
      <c r="MHY26"/>
      <c r="MHZ26"/>
      <c r="MIA26"/>
      <c r="MIB26"/>
      <c r="MIC26"/>
      <c r="MID26"/>
      <c r="MIE26"/>
      <c r="MIF26"/>
      <c r="MIG26"/>
      <c r="MIH26"/>
      <c r="MII26"/>
      <c r="MIJ26"/>
      <c r="MIK26"/>
      <c r="MIL26"/>
      <c r="MIM26"/>
      <c r="MIN26"/>
      <c r="MIO26"/>
      <c r="MIP26"/>
      <c r="MIQ26"/>
      <c r="MIR26"/>
      <c r="MIS26"/>
      <c r="MIT26"/>
      <c r="MIU26"/>
      <c r="MIV26"/>
      <c r="MIW26"/>
      <c r="MIX26"/>
      <c r="MIY26"/>
      <c r="MIZ26"/>
      <c r="MJA26"/>
      <c r="MJB26"/>
      <c r="MJC26"/>
      <c r="MJD26"/>
      <c r="MJE26"/>
      <c r="MJF26"/>
      <c r="MJG26"/>
      <c r="MJH26"/>
      <c r="MJI26"/>
      <c r="MJJ26"/>
      <c r="MJK26"/>
      <c r="MJL26"/>
      <c r="MJM26"/>
      <c r="MJN26"/>
      <c r="MJO26"/>
      <c r="MJP26"/>
      <c r="MJQ26"/>
      <c r="MJR26"/>
      <c r="MJS26"/>
      <c r="MJT26"/>
      <c r="MJU26"/>
      <c r="MJV26"/>
      <c r="MJW26"/>
      <c r="MJX26"/>
      <c r="MJY26"/>
      <c r="MJZ26"/>
      <c r="MKA26"/>
      <c r="MKB26"/>
      <c r="MKC26"/>
      <c r="MKD26"/>
      <c r="MKE26"/>
      <c r="MKF26"/>
      <c r="MKG26"/>
      <c r="MKH26"/>
      <c r="MKI26"/>
      <c r="MKJ26"/>
      <c r="MKK26"/>
      <c r="MKL26"/>
      <c r="MKM26"/>
      <c r="MKN26"/>
      <c r="MKO26"/>
      <c r="MKP26"/>
      <c r="MKQ26"/>
      <c r="MKR26"/>
      <c r="MKS26"/>
      <c r="MKT26"/>
      <c r="MKU26"/>
      <c r="MKV26"/>
      <c r="MKW26"/>
      <c r="MKX26"/>
      <c r="MKY26"/>
      <c r="MKZ26"/>
      <c r="MLA26"/>
      <c r="MLB26"/>
      <c r="MLC26"/>
      <c r="MLD26"/>
      <c r="MLE26"/>
      <c r="MLF26"/>
      <c r="MLG26"/>
      <c r="MLH26"/>
      <c r="MLI26"/>
      <c r="MLJ26"/>
      <c r="MLK26"/>
      <c r="MLL26"/>
      <c r="MLM26"/>
      <c r="MLN26"/>
      <c r="MLO26"/>
      <c r="MLP26"/>
      <c r="MLQ26"/>
      <c r="MLR26"/>
      <c r="MLS26"/>
      <c r="MLT26"/>
      <c r="MLU26"/>
      <c r="MLV26"/>
      <c r="MLW26"/>
      <c r="MLX26"/>
      <c r="MLY26"/>
      <c r="MLZ26"/>
      <c r="MMA26"/>
      <c r="MMB26"/>
      <c r="MMC26"/>
      <c r="MMD26"/>
      <c r="MME26"/>
      <c r="MMF26"/>
      <c r="MMG26"/>
      <c r="MMH26"/>
      <c r="MMI26"/>
      <c r="MMJ26"/>
      <c r="MMK26"/>
      <c r="MML26"/>
      <c r="MMM26"/>
      <c r="MMN26"/>
      <c r="MMO26"/>
      <c r="MMP26"/>
      <c r="MMQ26"/>
      <c r="MMR26"/>
      <c r="MMS26"/>
      <c r="MMT26"/>
      <c r="MMU26"/>
      <c r="MMV26"/>
      <c r="MMW26"/>
      <c r="MMX26"/>
      <c r="MMY26"/>
      <c r="MMZ26"/>
      <c r="MNA26"/>
      <c r="MNB26"/>
      <c r="MNC26"/>
      <c r="MND26"/>
      <c r="MNE26"/>
      <c r="MNF26"/>
      <c r="MNG26"/>
      <c r="MNH26"/>
      <c r="MNI26"/>
      <c r="MNJ26"/>
      <c r="MNK26"/>
      <c r="MNL26"/>
      <c r="MNM26"/>
      <c r="MNN26"/>
      <c r="MNO26"/>
      <c r="MNP26"/>
      <c r="MNQ26"/>
      <c r="MNR26"/>
      <c r="MNS26"/>
      <c r="MNT26"/>
      <c r="MNU26"/>
      <c r="MNV26"/>
      <c r="MNW26"/>
      <c r="MNX26"/>
      <c r="MNY26"/>
      <c r="MNZ26"/>
      <c r="MOA26"/>
      <c r="MOB26"/>
      <c r="MOC26"/>
      <c r="MOD26"/>
      <c r="MOE26"/>
      <c r="MOF26"/>
      <c r="MOG26"/>
      <c r="MOH26"/>
      <c r="MOI26"/>
      <c r="MOJ26"/>
      <c r="MOK26"/>
      <c r="MOL26"/>
      <c r="MOM26"/>
      <c r="MON26"/>
      <c r="MOO26"/>
      <c r="MOP26"/>
      <c r="MOQ26"/>
      <c r="MOR26"/>
      <c r="MOS26"/>
      <c r="MOT26"/>
      <c r="MOU26"/>
      <c r="MOV26"/>
      <c r="MOW26"/>
      <c r="MOX26"/>
      <c r="MOY26"/>
      <c r="MOZ26"/>
      <c r="MPA26"/>
      <c r="MPB26"/>
      <c r="MPC26"/>
      <c r="MPD26"/>
      <c r="MPE26"/>
      <c r="MPF26"/>
      <c r="MPG26"/>
      <c r="MPH26"/>
      <c r="MPI26"/>
      <c r="MPJ26"/>
      <c r="MPK26"/>
      <c r="MPL26"/>
      <c r="MPM26"/>
      <c r="MPN26"/>
      <c r="MPO26"/>
      <c r="MPP26"/>
      <c r="MPQ26"/>
      <c r="MPR26"/>
      <c r="MPS26"/>
      <c r="MPT26"/>
      <c r="MPU26"/>
      <c r="MPV26"/>
      <c r="MPW26"/>
      <c r="MPX26"/>
      <c r="MPY26"/>
      <c r="MPZ26"/>
      <c r="MQA26"/>
      <c r="MQB26"/>
      <c r="MQC26"/>
      <c r="MQD26"/>
      <c r="MQE26"/>
      <c r="MQF26"/>
      <c r="MQG26"/>
      <c r="MQH26"/>
      <c r="MQI26"/>
      <c r="MQJ26"/>
      <c r="MQK26"/>
      <c r="MQL26"/>
      <c r="MQM26"/>
      <c r="MQN26"/>
      <c r="MQO26"/>
      <c r="MQP26"/>
      <c r="MQQ26"/>
      <c r="MQR26"/>
      <c r="MQS26"/>
      <c r="MQT26"/>
      <c r="MQU26"/>
      <c r="MQV26"/>
      <c r="MQW26"/>
      <c r="MQX26"/>
      <c r="MQY26"/>
      <c r="MQZ26"/>
      <c r="MRA26"/>
      <c r="MRB26"/>
      <c r="MRC26"/>
      <c r="MRD26"/>
      <c r="MRE26"/>
      <c r="MRF26"/>
      <c r="MRG26"/>
      <c r="MRH26"/>
      <c r="MRI26"/>
      <c r="MRJ26"/>
      <c r="MRK26"/>
      <c r="MRL26"/>
      <c r="MRM26"/>
      <c r="MRN26"/>
      <c r="MRO26"/>
      <c r="MRP26"/>
      <c r="MRQ26"/>
      <c r="MRR26"/>
      <c r="MRS26"/>
      <c r="MRT26"/>
      <c r="MRU26"/>
      <c r="MRV26"/>
      <c r="MRW26"/>
      <c r="MRX26"/>
      <c r="MRY26"/>
      <c r="MRZ26"/>
      <c r="MSA26"/>
      <c r="MSB26"/>
      <c r="MSC26"/>
      <c r="MSD26"/>
      <c r="MSE26"/>
      <c r="MSF26"/>
      <c r="MSG26"/>
      <c r="MSH26"/>
      <c r="MSI26"/>
      <c r="MSJ26"/>
      <c r="MSK26"/>
      <c r="MSL26"/>
      <c r="MSM26"/>
      <c r="MSN26"/>
      <c r="MSO26"/>
      <c r="MSP26"/>
      <c r="MSQ26"/>
      <c r="MSR26"/>
      <c r="MSS26"/>
      <c r="MST26"/>
      <c r="MSU26"/>
      <c r="MSV26"/>
      <c r="MSW26"/>
      <c r="MSX26"/>
      <c r="MSY26"/>
      <c r="MSZ26"/>
      <c r="MTA26"/>
      <c r="MTB26"/>
      <c r="MTC26"/>
      <c r="MTD26"/>
      <c r="MTE26"/>
      <c r="MTF26"/>
      <c r="MTG26"/>
      <c r="MTH26"/>
      <c r="MTI26"/>
      <c r="MTJ26"/>
      <c r="MTK26"/>
      <c r="MTL26"/>
      <c r="MTM26"/>
      <c r="MTN26"/>
      <c r="MTO26"/>
      <c r="MTP26"/>
      <c r="MTQ26"/>
      <c r="MTR26"/>
      <c r="MTS26"/>
      <c r="MTT26"/>
      <c r="MTU26"/>
      <c r="MTV26"/>
      <c r="MTW26"/>
      <c r="MTX26"/>
      <c r="MTY26"/>
      <c r="MTZ26"/>
      <c r="MUA26"/>
      <c r="MUB26"/>
      <c r="MUC26"/>
      <c r="MUD26"/>
      <c r="MUE26"/>
      <c r="MUF26"/>
      <c r="MUG26"/>
      <c r="MUH26"/>
      <c r="MUI26"/>
      <c r="MUJ26"/>
      <c r="MUK26"/>
      <c r="MUL26"/>
      <c r="MUM26"/>
      <c r="MUN26"/>
      <c r="MUO26"/>
      <c r="MUP26"/>
      <c r="MUQ26"/>
      <c r="MUR26"/>
      <c r="MUS26"/>
      <c r="MUT26"/>
      <c r="MUU26"/>
      <c r="MUV26"/>
      <c r="MUW26"/>
      <c r="MUX26"/>
      <c r="MUY26"/>
      <c r="MUZ26"/>
      <c r="MVA26"/>
      <c r="MVB26"/>
      <c r="MVC26"/>
      <c r="MVD26"/>
      <c r="MVE26"/>
      <c r="MVF26"/>
      <c r="MVG26"/>
      <c r="MVH26"/>
      <c r="MVI26"/>
      <c r="MVJ26"/>
      <c r="MVK26"/>
      <c r="MVL26"/>
      <c r="MVM26"/>
      <c r="MVN26"/>
      <c r="MVO26"/>
      <c r="MVP26"/>
      <c r="MVQ26"/>
      <c r="MVR26"/>
      <c r="MVS26"/>
      <c r="MVT26"/>
      <c r="MVU26"/>
      <c r="MVV26"/>
      <c r="MVW26"/>
      <c r="MVX26"/>
      <c r="MVY26"/>
      <c r="MVZ26"/>
      <c r="MWA26"/>
      <c r="MWB26"/>
      <c r="MWC26"/>
      <c r="MWD26"/>
      <c r="MWE26"/>
      <c r="MWF26"/>
      <c r="MWG26"/>
      <c r="MWH26"/>
      <c r="MWI26"/>
      <c r="MWJ26"/>
      <c r="MWK26"/>
      <c r="MWL26"/>
      <c r="MWM26"/>
      <c r="MWN26"/>
      <c r="MWO26"/>
      <c r="MWP26"/>
      <c r="MWQ26"/>
      <c r="MWR26"/>
      <c r="MWS26"/>
      <c r="MWT26"/>
      <c r="MWU26"/>
      <c r="MWV26"/>
      <c r="MWW26"/>
      <c r="MWX26"/>
      <c r="MWY26"/>
      <c r="MWZ26"/>
      <c r="MXA26"/>
      <c r="MXB26"/>
      <c r="MXC26"/>
      <c r="MXD26"/>
      <c r="MXE26"/>
      <c r="MXF26"/>
      <c r="MXG26"/>
      <c r="MXH26"/>
      <c r="MXI26"/>
      <c r="MXJ26"/>
      <c r="MXK26"/>
      <c r="MXL26"/>
      <c r="MXM26"/>
      <c r="MXN26"/>
      <c r="MXO26"/>
      <c r="MXP26"/>
      <c r="MXQ26"/>
      <c r="MXR26"/>
      <c r="MXS26"/>
      <c r="MXT26"/>
      <c r="MXU26"/>
      <c r="MXV26"/>
      <c r="MXW26"/>
      <c r="MXX26"/>
      <c r="MXY26"/>
      <c r="MXZ26"/>
      <c r="MYA26"/>
      <c r="MYB26"/>
      <c r="MYC26"/>
      <c r="MYD26"/>
      <c r="MYE26"/>
      <c r="MYF26"/>
      <c r="MYG26"/>
      <c r="MYH26"/>
      <c r="MYI26"/>
      <c r="MYJ26"/>
      <c r="MYK26"/>
      <c r="MYL26"/>
      <c r="MYM26"/>
      <c r="MYN26"/>
      <c r="MYO26"/>
      <c r="MYP26"/>
      <c r="MYQ26"/>
      <c r="MYR26"/>
      <c r="MYS26"/>
      <c r="MYT26"/>
      <c r="MYU26"/>
      <c r="MYV26"/>
      <c r="MYW26"/>
      <c r="MYX26"/>
      <c r="MYY26"/>
      <c r="MYZ26"/>
      <c r="MZA26"/>
      <c r="MZB26"/>
      <c r="MZC26"/>
      <c r="MZD26"/>
      <c r="MZE26"/>
      <c r="MZF26"/>
      <c r="MZG26"/>
      <c r="MZH26"/>
      <c r="MZI26"/>
      <c r="MZJ26"/>
      <c r="MZK26"/>
      <c r="MZL26"/>
      <c r="MZM26"/>
      <c r="MZN26"/>
      <c r="MZO26"/>
      <c r="MZP26"/>
      <c r="MZQ26"/>
      <c r="MZR26"/>
      <c r="MZS26"/>
      <c r="MZT26"/>
      <c r="MZU26"/>
      <c r="MZV26"/>
      <c r="MZW26"/>
      <c r="MZX26"/>
      <c r="MZY26"/>
      <c r="MZZ26"/>
      <c r="NAA26"/>
      <c r="NAB26"/>
      <c r="NAC26"/>
      <c r="NAD26"/>
      <c r="NAE26"/>
      <c r="NAF26"/>
      <c r="NAG26"/>
      <c r="NAH26"/>
      <c r="NAI26"/>
      <c r="NAJ26"/>
      <c r="NAK26"/>
      <c r="NAL26"/>
      <c r="NAM26"/>
      <c r="NAN26"/>
      <c r="NAO26"/>
      <c r="NAP26"/>
      <c r="NAQ26"/>
      <c r="NAR26"/>
      <c r="NAS26"/>
      <c r="NAT26"/>
      <c r="NAU26"/>
      <c r="NAV26"/>
      <c r="NAW26"/>
      <c r="NAX26"/>
      <c r="NAY26"/>
      <c r="NAZ26"/>
      <c r="NBA26"/>
      <c r="NBB26"/>
      <c r="NBC26"/>
      <c r="NBD26"/>
      <c r="NBE26"/>
      <c r="NBF26"/>
      <c r="NBG26"/>
      <c r="NBH26"/>
      <c r="NBI26"/>
      <c r="NBJ26"/>
      <c r="NBK26"/>
      <c r="NBL26"/>
      <c r="NBM26"/>
      <c r="NBN26"/>
      <c r="NBO26"/>
      <c r="NBP26"/>
      <c r="NBQ26"/>
      <c r="NBR26"/>
      <c r="NBS26"/>
      <c r="NBT26"/>
      <c r="NBU26"/>
      <c r="NBV26"/>
      <c r="NBW26"/>
      <c r="NBX26"/>
      <c r="NBY26"/>
      <c r="NBZ26"/>
      <c r="NCA26"/>
      <c r="NCB26"/>
      <c r="NCC26"/>
      <c r="NCD26"/>
      <c r="NCE26"/>
      <c r="NCF26"/>
      <c r="NCG26"/>
      <c r="NCH26"/>
      <c r="NCI26"/>
      <c r="NCJ26"/>
      <c r="NCK26"/>
      <c r="NCL26"/>
      <c r="NCM26"/>
      <c r="NCN26"/>
      <c r="NCO26"/>
      <c r="NCP26"/>
      <c r="NCQ26"/>
      <c r="NCR26"/>
      <c r="NCS26"/>
      <c r="NCT26"/>
      <c r="NCU26"/>
      <c r="NCV26"/>
      <c r="NCW26"/>
      <c r="NCX26"/>
      <c r="NCY26"/>
      <c r="NCZ26"/>
      <c r="NDA26"/>
      <c r="NDB26"/>
      <c r="NDC26"/>
      <c r="NDD26"/>
      <c r="NDE26"/>
      <c r="NDF26"/>
      <c r="NDG26"/>
      <c r="NDH26"/>
      <c r="NDI26"/>
      <c r="NDJ26"/>
      <c r="NDK26"/>
      <c r="NDL26"/>
      <c r="NDM26"/>
      <c r="NDN26"/>
      <c r="NDO26"/>
      <c r="NDP26"/>
      <c r="NDQ26"/>
      <c r="NDR26"/>
      <c r="NDS26"/>
      <c r="NDT26"/>
      <c r="NDU26"/>
      <c r="NDV26"/>
      <c r="NDW26"/>
      <c r="NDX26"/>
      <c r="NDY26"/>
      <c r="NDZ26"/>
      <c r="NEA26"/>
      <c r="NEB26"/>
      <c r="NEC26"/>
      <c r="NED26"/>
      <c r="NEE26"/>
      <c r="NEF26"/>
      <c r="NEG26"/>
      <c r="NEH26"/>
      <c r="NEI26"/>
      <c r="NEJ26"/>
      <c r="NEK26"/>
      <c r="NEL26"/>
      <c r="NEM26"/>
      <c r="NEN26"/>
      <c r="NEO26"/>
      <c r="NEP26"/>
      <c r="NEQ26"/>
      <c r="NER26"/>
      <c r="NES26"/>
      <c r="NET26"/>
      <c r="NEU26"/>
      <c r="NEV26"/>
      <c r="NEW26"/>
      <c r="NEX26"/>
      <c r="NEY26"/>
      <c r="NEZ26"/>
      <c r="NFA26"/>
      <c r="NFB26"/>
      <c r="NFC26"/>
      <c r="NFD26"/>
      <c r="NFE26"/>
      <c r="NFF26"/>
      <c r="NFG26"/>
      <c r="NFH26"/>
      <c r="NFI26"/>
      <c r="NFJ26"/>
      <c r="NFK26"/>
      <c r="NFL26"/>
      <c r="NFM26"/>
      <c r="NFN26"/>
      <c r="NFO26"/>
      <c r="NFP26"/>
      <c r="NFQ26"/>
      <c r="NFR26"/>
      <c r="NFS26"/>
      <c r="NFT26"/>
      <c r="NFU26"/>
      <c r="NFV26"/>
      <c r="NFW26"/>
      <c r="NFX26"/>
      <c r="NFY26"/>
      <c r="NFZ26"/>
      <c r="NGA26"/>
      <c r="NGB26"/>
      <c r="NGC26"/>
      <c r="NGD26"/>
      <c r="NGE26"/>
      <c r="NGF26"/>
      <c r="NGG26"/>
      <c r="NGH26"/>
      <c r="NGI26"/>
      <c r="NGJ26"/>
      <c r="NGK26"/>
      <c r="NGL26"/>
      <c r="NGM26"/>
      <c r="NGN26"/>
      <c r="NGO26"/>
      <c r="NGP26"/>
      <c r="NGQ26"/>
      <c r="NGR26"/>
      <c r="NGS26"/>
      <c r="NGT26"/>
      <c r="NGU26"/>
      <c r="NGV26"/>
      <c r="NGW26"/>
      <c r="NGX26"/>
      <c r="NGY26"/>
      <c r="NGZ26"/>
      <c r="NHA26"/>
      <c r="NHB26"/>
      <c r="NHC26"/>
      <c r="NHD26"/>
      <c r="NHE26"/>
      <c r="NHF26"/>
      <c r="NHG26"/>
      <c r="NHH26"/>
      <c r="NHI26"/>
      <c r="NHJ26"/>
      <c r="NHK26"/>
      <c r="NHL26"/>
      <c r="NHM26"/>
      <c r="NHN26"/>
      <c r="NHO26"/>
      <c r="NHP26"/>
      <c r="NHQ26"/>
      <c r="NHR26"/>
      <c r="NHS26"/>
      <c r="NHT26"/>
      <c r="NHU26"/>
      <c r="NHV26"/>
      <c r="NHW26"/>
      <c r="NHX26"/>
      <c r="NHY26"/>
      <c r="NHZ26"/>
      <c r="NIA26"/>
      <c r="NIB26"/>
      <c r="NIC26"/>
      <c r="NID26"/>
      <c r="NIE26"/>
      <c r="NIF26"/>
      <c r="NIG26"/>
      <c r="NIH26"/>
      <c r="NII26"/>
      <c r="NIJ26"/>
      <c r="NIK26"/>
      <c r="NIL26"/>
      <c r="NIM26"/>
      <c r="NIN26"/>
      <c r="NIO26"/>
      <c r="NIP26"/>
      <c r="NIQ26"/>
      <c r="NIR26"/>
      <c r="NIS26"/>
      <c r="NIT26"/>
      <c r="NIU26"/>
      <c r="NIV26"/>
      <c r="NIW26"/>
      <c r="NIX26"/>
      <c r="NIY26"/>
      <c r="NIZ26"/>
      <c r="NJA26"/>
      <c r="NJB26"/>
      <c r="NJC26"/>
      <c r="NJD26"/>
      <c r="NJE26"/>
      <c r="NJF26"/>
      <c r="NJG26"/>
      <c r="NJH26"/>
      <c r="NJI26"/>
      <c r="NJJ26"/>
      <c r="NJK26"/>
      <c r="NJL26"/>
      <c r="NJM26"/>
      <c r="NJN26"/>
      <c r="NJO26"/>
      <c r="NJP26"/>
      <c r="NJQ26"/>
      <c r="NJR26"/>
      <c r="NJS26"/>
      <c r="NJT26"/>
      <c r="NJU26"/>
      <c r="NJV26"/>
      <c r="NJW26"/>
      <c r="NJX26"/>
      <c r="NJY26"/>
      <c r="NJZ26"/>
      <c r="NKA26"/>
      <c r="NKB26"/>
      <c r="NKC26"/>
      <c r="NKD26"/>
      <c r="NKE26"/>
      <c r="NKF26"/>
      <c r="NKG26"/>
      <c r="NKH26"/>
      <c r="NKI26"/>
      <c r="NKJ26"/>
      <c r="NKK26"/>
      <c r="NKL26"/>
      <c r="NKM26"/>
      <c r="NKN26"/>
      <c r="NKO26"/>
      <c r="NKP26"/>
      <c r="NKQ26"/>
      <c r="NKR26"/>
      <c r="NKS26"/>
      <c r="NKT26"/>
      <c r="NKU26"/>
      <c r="NKV26"/>
      <c r="NKW26"/>
      <c r="NKX26"/>
      <c r="NKY26"/>
      <c r="NKZ26"/>
      <c r="NLA26"/>
      <c r="NLB26"/>
      <c r="NLC26"/>
      <c r="NLD26"/>
      <c r="NLE26"/>
      <c r="NLF26"/>
      <c r="NLG26"/>
      <c r="NLH26"/>
      <c r="NLI26"/>
      <c r="NLJ26"/>
      <c r="NLK26"/>
      <c r="NLL26"/>
      <c r="NLM26"/>
      <c r="NLN26"/>
      <c r="NLO26"/>
      <c r="NLP26"/>
      <c r="NLQ26"/>
      <c r="NLR26"/>
      <c r="NLS26"/>
      <c r="NLT26"/>
      <c r="NLU26"/>
      <c r="NLV26"/>
      <c r="NLW26"/>
      <c r="NLX26"/>
      <c r="NLY26"/>
      <c r="NLZ26"/>
      <c r="NMA26"/>
      <c r="NMB26"/>
      <c r="NMC26"/>
      <c r="NMD26"/>
      <c r="NME26"/>
      <c r="NMF26"/>
      <c r="NMG26"/>
      <c r="NMH26"/>
      <c r="NMI26"/>
      <c r="NMJ26"/>
      <c r="NMK26"/>
      <c r="NML26"/>
      <c r="NMM26"/>
      <c r="NMN26"/>
      <c r="NMO26"/>
      <c r="NMP26"/>
      <c r="NMQ26"/>
      <c r="NMR26"/>
      <c r="NMS26"/>
      <c r="NMT26"/>
      <c r="NMU26"/>
      <c r="NMV26"/>
      <c r="NMW26"/>
      <c r="NMX26"/>
      <c r="NMY26"/>
      <c r="NMZ26"/>
      <c r="NNA26"/>
      <c r="NNB26"/>
      <c r="NNC26"/>
      <c r="NND26"/>
      <c r="NNE26"/>
      <c r="NNF26"/>
      <c r="NNG26"/>
      <c r="NNH26"/>
      <c r="NNI26"/>
      <c r="NNJ26"/>
      <c r="NNK26"/>
      <c r="NNL26"/>
      <c r="NNM26"/>
      <c r="NNN26"/>
      <c r="NNO26"/>
      <c r="NNP26"/>
      <c r="NNQ26"/>
      <c r="NNR26"/>
      <c r="NNS26"/>
      <c r="NNT26"/>
      <c r="NNU26"/>
      <c r="NNV26"/>
      <c r="NNW26"/>
      <c r="NNX26"/>
      <c r="NNY26"/>
      <c r="NNZ26"/>
      <c r="NOA26"/>
      <c r="NOB26"/>
      <c r="NOC26"/>
      <c r="NOD26"/>
      <c r="NOE26"/>
      <c r="NOF26"/>
      <c r="NOG26"/>
      <c r="NOH26"/>
      <c r="NOI26"/>
      <c r="NOJ26"/>
      <c r="NOK26"/>
      <c r="NOL26"/>
      <c r="NOM26"/>
      <c r="NON26"/>
      <c r="NOO26"/>
      <c r="NOP26"/>
      <c r="NOQ26"/>
      <c r="NOR26"/>
      <c r="NOS26"/>
      <c r="NOT26"/>
      <c r="NOU26"/>
      <c r="NOV26"/>
      <c r="NOW26"/>
      <c r="NOX26"/>
      <c r="NOY26"/>
      <c r="NOZ26"/>
      <c r="NPA26"/>
      <c r="NPB26"/>
      <c r="NPC26"/>
      <c r="NPD26"/>
      <c r="NPE26"/>
      <c r="NPF26"/>
      <c r="NPG26"/>
      <c r="NPH26"/>
      <c r="NPI26"/>
      <c r="NPJ26"/>
      <c r="NPK26"/>
      <c r="NPL26"/>
      <c r="NPM26"/>
      <c r="NPN26"/>
      <c r="NPO26"/>
      <c r="NPP26"/>
      <c r="NPQ26"/>
      <c r="NPR26"/>
      <c r="NPS26"/>
      <c r="NPT26"/>
      <c r="NPU26"/>
      <c r="NPV26"/>
      <c r="NPW26"/>
      <c r="NPX26"/>
      <c r="NPY26"/>
      <c r="NPZ26"/>
      <c r="NQA26"/>
      <c r="NQB26"/>
      <c r="NQC26"/>
      <c r="NQD26"/>
      <c r="NQE26"/>
      <c r="NQF26"/>
      <c r="NQG26"/>
      <c r="NQH26"/>
      <c r="NQI26"/>
      <c r="NQJ26"/>
      <c r="NQK26"/>
      <c r="NQL26"/>
      <c r="NQM26"/>
      <c r="NQN26"/>
      <c r="NQO26"/>
      <c r="NQP26"/>
      <c r="NQQ26"/>
      <c r="NQR26"/>
      <c r="NQS26"/>
      <c r="NQT26"/>
      <c r="NQU26"/>
      <c r="NQV26"/>
      <c r="NQW26"/>
      <c r="NQX26"/>
      <c r="NQY26"/>
      <c r="NQZ26"/>
      <c r="NRA26"/>
      <c r="NRB26"/>
      <c r="NRC26"/>
      <c r="NRD26"/>
      <c r="NRE26"/>
      <c r="NRF26"/>
      <c r="NRG26"/>
      <c r="NRH26"/>
      <c r="NRI26"/>
      <c r="NRJ26"/>
      <c r="NRK26"/>
      <c r="NRL26"/>
      <c r="NRM26"/>
      <c r="NRN26"/>
      <c r="NRO26"/>
      <c r="NRP26"/>
      <c r="NRQ26"/>
      <c r="NRR26"/>
      <c r="NRS26"/>
      <c r="NRT26"/>
      <c r="NRU26"/>
      <c r="NRV26"/>
      <c r="NRW26"/>
      <c r="NRX26"/>
      <c r="NRY26"/>
      <c r="NRZ26"/>
      <c r="NSA26"/>
      <c r="NSB26"/>
      <c r="NSC26"/>
      <c r="NSD26"/>
      <c r="NSE26"/>
      <c r="NSF26"/>
      <c r="NSG26"/>
      <c r="NSH26"/>
      <c r="NSI26"/>
      <c r="NSJ26"/>
      <c r="NSK26"/>
      <c r="NSL26"/>
      <c r="NSM26"/>
      <c r="NSN26"/>
      <c r="NSO26"/>
      <c r="NSP26"/>
      <c r="NSQ26"/>
      <c r="NSR26"/>
      <c r="NSS26"/>
      <c r="NST26"/>
      <c r="NSU26"/>
      <c r="NSV26"/>
      <c r="NSW26"/>
      <c r="NSX26"/>
      <c r="NSY26"/>
      <c r="NSZ26"/>
      <c r="NTA26"/>
      <c r="NTB26"/>
      <c r="NTC26"/>
      <c r="NTD26"/>
      <c r="NTE26"/>
      <c r="NTF26"/>
      <c r="NTG26"/>
      <c r="NTH26"/>
      <c r="NTI26"/>
      <c r="NTJ26"/>
      <c r="NTK26"/>
      <c r="NTL26"/>
      <c r="NTM26"/>
      <c r="NTN26"/>
      <c r="NTO26"/>
      <c r="NTP26"/>
      <c r="NTQ26"/>
      <c r="NTR26"/>
      <c r="NTS26"/>
      <c r="NTT26"/>
      <c r="NTU26"/>
      <c r="NTV26"/>
      <c r="NTW26"/>
      <c r="NTX26"/>
      <c r="NTY26"/>
      <c r="NTZ26"/>
      <c r="NUA26"/>
      <c r="NUB26"/>
      <c r="NUC26"/>
      <c r="NUD26"/>
      <c r="NUE26"/>
      <c r="NUF26"/>
      <c r="NUG26"/>
      <c r="NUH26"/>
      <c r="NUI26"/>
      <c r="NUJ26"/>
      <c r="NUK26"/>
      <c r="NUL26"/>
      <c r="NUM26"/>
      <c r="NUN26"/>
      <c r="NUO26"/>
      <c r="NUP26"/>
      <c r="NUQ26"/>
      <c r="NUR26"/>
      <c r="NUS26"/>
      <c r="NUT26"/>
      <c r="NUU26"/>
      <c r="NUV26"/>
      <c r="NUW26"/>
      <c r="NUX26"/>
      <c r="NUY26"/>
      <c r="NUZ26"/>
      <c r="NVA26"/>
      <c r="NVB26"/>
      <c r="NVC26"/>
      <c r="NVD26"/>
      <c r="NVE26"/>
      <c r="NVF26"/>
      <c r="NVG26"/>
      <c r="NVH26"/>
      <c r="NVI26"/>
      <c r="NVJ26"/>
      <c r="NVK26"/>
      <c r="NVL26"/>
      <c r="NVM26"/>
      <c r="NVN26"/>
      <c r="NVO26"/>
      <c r="NVP26"/>
      <c r="NVQ26"/>
      <c r="NVR26"/>
      <c r="NVS26"/>
      <c r="NVT26"/>
      <c r="NVU26"/>
      <c r="NVV26"/>
      <c r="NVW26"/>
      <c r="NVX26"/>
      <c r="NVY26"/>
      <c r="NVZ26"/>
      <c r="NWA26"/>
      <c r="NWB26"/>
      <c r="NWC26"/>
      <c r="NWD26"/>
      <c r="NWE26"/>
      <c r="NWF26"/>
      <c r="NWG26"/>
      <c r="NWH26"/>
      <c r="NWI26"/>
      <c r="NWJ26"/>
      <c r="NWK26"/>
      <c r="NWL26"/>
      <c r="NWM26"/>
      <c r="NWN26"/>
      <c r="NWO26"/>
      <c r="NWP26"/>
      <c r="NWQ26"/>
      <c r="NWR26"/>
      <c r="NWS26"/>
      <c r="NWT26"/>
      <c r="NWU26"/>
      <c r="NWV26"/>
      <c r="NWW26"/>
      <c r="NWX26"/>
      <c r="NWY26"/>
      <c r="NWZ26"/>
      <c r="NXA26"/>
      <c r="NXB26"/>
      <c r="NXC26"/>
      <c r="NXD26"/>
      <c r="NXE26"/>
      <c r="NXF26"/>
      <c r="NXG26"/>
      <c r="NXH26"/>
      <c r="NXI26"/>
      <c r="NXJ26"/>
      <c r="NXK26"/>
      <c r="NXL26"/>
      <c r="NXM26"/>
      <c r="NXN26"/>
      <c r="NXO26"/>
      <c r="NXP26"/>
      <c r="NXQ26"/>
      <c r="NXR26"/>
      <c r="NXS26"/>
      <c r="NXT26"/>
      <c r="NXU26"/>
      <c r="NXV26"/>
      <c r="NXW26"/>
      <c r="NXX26"/>
      <c r="NXY26"/>
      <c r="NXZ26"/>
      <c r="NYA26"/>
      <c r="NYB26"/>
      <c r="NYC26"/>
      <c r="NYD26"/>
      <c r="NYE26"/>
      <c r="NYF26"/>
      <c r="NYG26"/>
      <c r="NYH26"/>
      <c r="NYI26"/>
      <c r="NYJ26"/>
      <c r="NYK26"/>
      <c r="NYL26"/>
      <c r="NYM26"/>
      <c r="NYN26"/>
      <c r="NYO26"/>
      <c r="NYP26"/>
      <c r="NYQ26"/>
      <c r="NYR26"/>
      <c r="NYS26"/>
      <c r="NYT26"/>
      <c r="NYU26"/>
      <c r="NYV26"/>
      <c r="NYW26"/>
      <c r="NYX26"/>
      <c r="NYY26"/>
      <c r="NYZ26"/>
      <c r="NZA26"/>
      <c r="NZB26"/>
      <c r="NZC26"/>
      <c r="NZD26"/>
      <c r="NZE26"/>
      <c r="NZF26"/>
      <c r="NZG26"/>
      <c r="NZH26"/>
      <c r="NZI26"/>
      <c r="NZJ26"/>
      <c r="NZK26"/>
      <c r="NZL26"/>
      <c r="NZM26"/>
      <c r="NZN26"/>
      <c r="NZO26"/>
      <c r="NZP26"/>
      <c r="NZQ26"/>
      <c r="NZR26"/>
      <c r="NZS26"/>
      <c r="NZT26"/>
      <c r="NZU26"/>
      <c r="NZV26"/>
      <c r="NZW26"/>
      <c r="NZX26"/>
      <c r="NZY26"/>
      <c r="NZZ26"/>
      <c r="OAA26"/>
      <c r="OAB26"/>
      <c r="OAC26"/>
      <c r="OAD26"/>
      <c r="OAE26"/>
      <c r="OAF26"/>
      <c r="OAG26"/>
      <c r="OAH26"/>
      <c r="OAI26"/>
      <c r="OAJ26"/>
      <c r="OAK26"/>
      <c r="OAL26"/>
      <c r="OAM26"/>
      <c r="OAN26"/>
      <c r="OAO26"/>
      <c r="OAP26"/>
      <c r="OAQ26"/>
      <c r="OAR26"/>
      <c r="OAS26"/>
      <c r="OAT26"/>
      <c r="OAU26"/>
      <c r="OAV26"/>
      <c r="OAW26"/>
      <c r="OAX26"/>
      <c r="OAY26"/>
      <c r="OAZ26"/>
      <c r="OBA26"/>
      <c r="OBB26"/>
      <c r="OBC26"/>
      <c r="OBD26"/>
      <c r="OBE26"/>
      <c r="OBF26"/>
      <c r="OBG26"/>
      <c r="OBH26"/>
      <c r="OBI26"/>
      <c r="OBJ26"/>
      <c r="OBK26"/>
      <c r="OBL26"/>
      <c r="OBM26"/>
      <c r="OBN26"/>
      <c r="OBO26"/>
      <c r="OBP26"/>
      <c r="OBQ26"/>
      <c r="OBR26"/>
      <c r="OBS26"/>
      <c r="OBT26"/>
      <c r="OBU26"/>
      <c r="OBV26"/>
      <c r="OBW26"/>
      <c r="OBX26"/>
      <c r="OBY26"/>
      <c r="OBZ26"/>
      <c r="OCA26"/>
      <c r="OCB26"/>
      <c r="OCC26"/>
      <c r="OCD26"/>
      <c r="OCE26"/>
      <c r="OCF26"/>
      <c r="OCG26"/>
      <c r="OCH26"/>
      <c r="OCI26"/>
      <c r="OCJ26"/>
      <c r="OCK26"/>
      <c r="OCL26"/>
      <c r="OCM26"/>
      <c r="OCN26"/>
      <c r="OCO26"/>
      <c r="OCP26"/>
      <c r="OCQ26"/>
      <c r="OCR26"/>
      <c r="OCS26"/>
      <c r="OCT26"/>
      <c r="OCU26"/>
      <c r="OCV26"/>
      <c r="OCW26"/>
      <c r="OCX26"/>
      <c r="OCY26"/>
      <c r="OCZ26"/>
      <c r="ODA26"/>
      <c r="ODB26"/>
      <c r="ODC26"/>
      <c r="ODD26"/>
      <c r="ODE26"/>
      <c r="ODF26"/>
      <c r="ODG26"/>
      <c r="ODH26"/>
      <c r="ODI26"/>
      <c r="ODJ26"/>
      <c r="ODK26"/>
      <c r="ODL26"/>
      <c r="ODM26"/>
      <c r="ODN26"/>
      <c r="ODO26"/>
      <c r="ODP26"/>
      <c r="ODQ26"/>
      <c r="ODR26"/>
      <c r="ODS26"/>
      <c r="ODT26"/>
      <c r="ODU26"/>
      <c r="ODV26"/>
      <c r="ODW26"/>
      <c r="ODX26"/>
      <c r="ODY26"/>
      <c r="ODZ26"/>
      <c r="OEA26"/>
      <c r="OEB26"/>
      <c r="OEC26"/>
      <c r="OED26"/>
      <c r="OEE26"/>
      <c r="OEF26"/>
      <c r="OEG26"/>
      <c r="OEH26"/>
      <c r="OEI26"/>
      <c r="OEJ26"/>
      <c r="OEK26"/>
      <c r="OEL26"/>
      <c r="OEM26"/>
      <c r="OEN26"/>
      <c r="OEO26"/>
      <c r="OEP26"/>
      <c r="OEQ26"/>
      <c r="OER26"/>
      <c r="OES26"/>
      <c r="OET26"/>
      <c r="OEU26"/>
      <c r="OEV26"/>
      <c r="OEW26"/>
      <c r="OEX26"/>
      <c r="OEY26"/>
      <c r="OEZ26"/>
      <c r="OFA26"/>
      <c r="OFB26"/>
      <c r="OFC26"/>
      <c r="OFD26"/>
      <c r="OFE26"/>
      <c r="OFF26"/>
      <c r="OFG26"/>
      <c r="OFH26"/>
      <c r="OFI26"/>
      <c r="OFJ26"/>
      <c r="OFK26"/>
      <c r="OFL26"/>
      <c r="OFM26"/>
      <c r="OFN26"/>
      <c r="OFO26"/>
      <c r="OFP26"/>
      <c r="OFQ26"/>
      <c r="OFR26"/>
      <c r="OFS26"/>
      <c r="OFT26"/>
      <c r="OFU26"/>
      <c r="OFV26"/>
      <c r="OFW26"/>
      <c r="OFX26"/>
      <c r="OFY26"/>
      <c r="OFZ26"/>
      <c r="OGA26"/>
      <c r="OGB26"/>
      <c r="OGC26"/>
      <c r="OGD26"/>
      <c r="OGE26"/>
      <c r="OGF26"/>
      <c r="OGG26"/>
      <c r="OGH26"/>
      <c r="OGI26"/>
      <c r="OGJ26"/>
      <c r="OGK26"/>
      <c r="OGL26"/>
      <c r="OGM26"/>
      <c r="OGN26"/>
      <c r="OGO26"/>
      <c r="OGP26"/>
      <c r="OGQ26"/>
      <c r="OGR26"/>
      <c r="OGS26"/>
      <c r="OGT26"/>
      <c r="OGU26"/>
      <c r="OGV26"/>
      <c r="OGW26"/>
      <c r="OGX26"/>
      <c r="OGY26"/>
      <c r="OGZ26"/>
      <c r="OHA26"/>
      <c r="OHB26"/>
      <c r="OHC26"/>
      <c r="OHD26"/>
      <c r="OHE26"/>
      <c r="OHF26"/>
      <c r="OHG26"/>
      <c r="OHH26"/>
      <c r="OHI26"/>
      <c r="OHJ26"/>
      <c r="OHK26"/>
      <c r="OHL26"/>
      <c r="OHM26"/>
      <c r="OHN26"/>
      <c r="OHO26"/>
      <c r="OHP26"/>
      <c r="OHQ26"/>
      <c r="OHR26"/>
      <c r="OHS26"/>
      <c r="OHT26"/>
      <c r="OHU26"/>
      <c r="OHV26"/>
      <c r="OHW26"/>
      <c r="OHX26"/>
      <c r="OHY26"/>
      <c r="OHZ26"/>
      <c r="OIA26"/>
      <c r="OIB26"/>
      <c r="OIC26"/>
      <c r="OID26"/>
      <c r="OIE26"/>
      <c r="OIF26"/>
      <c r="OIG26"/>
      <c r="OIH26"/>
      <c r="OII26"/>
      <c r="OIJ26"/>
      <c r="OIK26"/>
      <c r="OIL26"/>
      <c r="OIM26"/>
      <c r="OIN26"/>
      <c r="OIO26"/>
      <c r="OIP26"/>
      <c r="OIQ26"/>
      <c r="OIR26"/>
      <c r="OIS26"/>
      <c r="OIT26"/>
      <c r="OIU26"/>
      <c r="OIV26"/>
      <c r="OIW26"/>
      <c r="OIX26"/>
      <c r="OIY26"/>
      <c r="OIZ26"/>
      <c r="OJA26"/>
      <c r="OJB26"/>
      <c r="OJC26"/>
      <c r="OJD26"/>
      <c r="OJE26"/>
      <c r="OJF26"/>
      <c r="OJG26"/>
      <c r="OJH26"/>
      <c r="OJI26"/>
      <c r="OJJ26"/>
      <c r="OJK26"/>
      <c r="OJL26"/>
      <c r="OJM26"/>
      <c r="OJN26"/>
      <c r="OJO26"/>
      <c r="OJP26"/>
      <c r="OJQ26"/>
      <c r="OJR26"/>
      <c r="OJS26"/>
      <c r="OJT26"/>
      <c r="OJU26"/>
      <c r="OJV26"/>
      <c r="OJW26"/>
      <c r="OJX26"/>
      <c r="OJY26"/>
      <c r="OJZ26"/>
      <c r="OKA26"/>
      <c r="OKB26"/>
      <c r="OKC26"/>
      <c r="OKD26"/>
      <c r="OKE26"/>
      <c r="OKF26"/>
      <c r="OKG26"/>
      <c r="OKH26"/>
      <c r="OKI26"/>
      <c r="OKJ26"/>
      <c r="OKK26"/>
      <c r="OKL26"/>
      <c r="OKM26"/>
      <c r="OKN26"/>
      <c r="OKO26"/>
      <c r="OKP26"/>
      <c r="OKQ26"/>
      <c r="OKR26"/>
      <c r="OKS26"/>
      <c r="OKT26"/>
      <c r="OKU26"/>
      <c r="OKV26"/>
      <c r="OKW26"/>
      <c r="OKX26"/>
      <c r="OKY26"/>
      <c r="OKZ26"/>
      <c r="OLA26"/>
      <c r="OLB26"/>
      <c r="OLC26"/>
      <c r="OLD26"/>
      <c r="OLE26"/>
      <c r="OLF26"/>
      <c r="OLG26"/>
      <c r="OLH26"/>
      <c r="OLI26"/>
      <c r="OLJ26"/>
      <c r="OLK26"/>
      <c r="OLL26"/>
      <c r="OLM26"/>
      <c r="OLN26"/>
      <c r="OLO26"/>
      <c r="OLP26"/>
      <c r="OLQ26"/>
      <c r="OLR26"/>
      <c r="OLS26"/>
      <c r="OLT26"/>
      <c r="OLU26"/>
      <c r="OLV26"/>
      <c r="OLW26"/>
      <c r="OLX26"/>
      <c r="OLY26"/>
      <c r="OLZ26"/>
      <c r="OMA26"/>
      <c r="OMB26"/>
      <c r="OMC26"/>
      <c r="OMD26"/>
      <c r="OME26"/>
      <c r="OMF26"/>
      <c r="OMG26"/>
      <c r="OMH26"/>
      <c r="OMI26"/>
      <c r="OMJ26"/>
      <c r="OMK26"/>
      <c r="OML26"/>
      <c r="OMM26"/>
      <c r="OMN26"/>
      <c r="OMO26"/>
      <c r="OMP26"/>
      <c r="OMQ26"/>
      <c r="OMR26"/>
      <c r="OMS26"/>
      <c r="OMT26"/>
      <c r="OMU26"/>
      <c r="OMV26"/>
      <c r="OMW26"/>
      <c r="OMX26"/>
      <c r="OMY26"/>
      <c r="OMZ26"/>
      <c r="ONA26"/>
      <c r="ONB26"/>
      <c r="ONC26"/>
      <c r="OND26"/>
      <c r="ONE26"/>
      <c r="ONF26"/>
      <c r="ONG26"/>
      <c r="ONH26"/>
      <c r="ONI26"/>
      <c r="ONJ26"/>
      <c r="ONK26"/>
      <c r="ONL26"/>
      <c r="ONM26"/>
      <c r="ONN26"/>
      <c r="ONO26"/>
      <c r="ONP26"/>
      <c r="ONQ26"/>
      <c r="ONR26"/>
      <c r="ONS26"/>
      <c r="ONT26"/>
      <c r="ONU26"/>
      <c r="ONV26"/>
      <c r="ONW26"/>
      <c r="ONX26"/>
      <c r="ONY26"/>
      <c r="ONZ26"/>
      <c r="OOA26"/>
      <c r="OOB26"/>
      <c r="OOC26"/>
      <c r="OOD26"/>
      <c r="OOE26"/>
      <c r="OOF26"/>
      <c r="OOG26"/>
      <c r="OOH26"/>
      <c r="OOI26"/>
      <c r="OOJ26"/>
      <c r="OOK26"/>
      <c r="OOL26"/>
      <c r="OOM26"/>
      <c r="OON26"/>
      <c r="OOO26"/>
      <c r="OOP26"/>
      <c r="OOQ26"/>
      <c r="OOR26"/>
      <c r="OOS26"/>
      <c r="OOT26"/>
      <c r="OOU26"/>
      <c r="OOV26"/>
      <c r="OOW26"/>
      <c r="OOX26"/>
      <c r="OOY26"/>
      <c r="OOZ26"/>
      <c r="OPA26"/>
      <c r="OPB26"/>
      <c r="OPC26"/>
      <c r="OPD26"/>
      <c r="OPE26"/>
      <c r="OPF26"/>
      <c r="OPG26"/>
      <c r="OPH26"/>
      <c r="OPI26"/>
      <c r="OPJ26"/>
      <c r="OPK26"/>
      <c r="OPL26"/>
      <c r="OPM26"/>
      <c r="OPN26"/>
      <c r="OPO26"/>
      <c r="OPP26"/>
      <c r="OPQ26"/>
      <c r="OPR26"/>
      <c r="OPS26"/>
      <c r="OPT26"/>
      <c r="OPU26"/>
      <c r="OPV26"/>
      <c r="OPW26"/>
      <c r="OPX26"/>
      <c r="OPY26"/>
      <c r="OPZ26"/>
      <c r="OQA26"/>
      <c r="OQB26"/>
      <c r="OQC26"/>
      <c r="OQD26"/>
      <c r="OQE26"/>
      <c r="OQF26"/>
      <c r="OQG26"/>
      <c r="OQH26"/>
      <c r="OQI26"/>
      <c r="OQJ26"/>
      <c r="OQK26"/>
      <c r="OQL26"/>
      <c r="OQM26"/>
      <c r="OQN26"/>
      <c r="OQO26"/>
      <c r="OQP26"/>
      <c r="OQQ26"/>
      <c r="OQR26"/>
      <c r="OQS26"/>
      <c r="OQT26"/>
      <c r="OQU26"/>
      <c r="OQV26"/>
      <c r="OQW26"/>
      <c r="OQX26"/>
      <c r="OQY26"/>
      <c r="OQZ26"/>
      <c r="ORA26"/>
      <c r="ORB26"/>
      <c r="ORC26"/>
      <c r="ORD26"/>
      <c r="ORE26"/>
      <c r="ORF26"/>
      <c r="ORG26"/>
      <c r="ORH26"/>
      <c r="ORI26"/>
      <c r="ORJ26"/>
      <c r="ORK26"/>
      <c r="ORL26"/>
      <c r="ORM26"/>
      <c r="ORN26"/>
      <c r="ORO26"/>
      <c r="ORP26"/>
      <c r="ORQ26"/>
      <c r="ORR26"/>
      <c r="ORS26"/>
      <c r="ORT26"/>
      <c r="ORU26"/>
      <c r="ORV26"/>
      <c r="ORW26"/>
      <c r="ORX26"/>
      <c r="ORY26"/>
      <c r="ORZ26"/>
      <c r="OSA26"/>
      <c r="OSB26"/>
      <c r="OSC26"/>
      <c r="OSD26"/>
      <c r="OSE26"/>
      <c r="OSF26"/>
      <c r="OSG26"/>
      <c r="OSH26"/>
      <c r="OSI26"/>
      <c r="OSJ26"/>
      <c r="OSK26"/>
      <c r="OSL26"/>
      <c r="OSM26"/>
      <c r="OSN26"/>
      <c r="OSO26"/>
      <c r="OSP26"/>
      <c r="OSQ26"/>
      <c r="OSR26"/>
      <c r="OSS26"/>
      <c r="OST26"/>
      <c r="OSU26"/>
      <c r="OSV26"/>
      <c r="OSW26"/>
      <c r="OSX26"/>
      <c r="OSY26"/>
      <c r="OSZ26"/>
      <c r="OTA26"/>
      <c r="OTB26"/>
      <c r="OTC26"/>
      <c r="OTD26"/>
      <c r="OTE26"/>
      <c r="OTF26"/>
      <c r="OTG26"/>
      <c r="OTH26"/>
      <c r="OTI26"/>
      <c r="OTJ26"/>
      <c r="OTK26"/>
      <c r="OTL26"/>
      <c r="OTM26"/>
      <c r="OTN26"/>
      <c r="OTO26"/>
      <c r="OTP26"/>
      <c r="OTQ26"/>
      <c r="OTR26"/>
      <c r="OTS26"/>
      <c r="OTT26"/>
      <c r="OTU26"/>
      <c r="OTV26"/>
      <c r="OTW26"/>
      <c r="OTX26"/>
      <c r="OTY26"/>
      <c r="OTZ26"/>
      <c r="OUA26"/>
      <c r="OUB26"/>
      <c r="OUC26"/>
      <c r="OUD26"/>
      <c r="OUE26"/>
      <c r="OUF26"/>
      <c r="OUG26"/>
      <c r="OUH26"/>
      <c r="OUI26"/>
      <c r="OUJ26"/>
      <c r="OUK26"/>
      <c r="OUL26"/>
      <c r="OUM26"/>
      <c r="OUN26"/>
      <c r="OUO26"/>
      <c r="OUP26"/>
      <c r="OUQ26"/>
      <c r="OUR26"/>
      <c r="OUS26"/>
      <c r="OUT26"/>
      <c r="OUU26"/>
      <c r="OUV26"/>
      <c r="OUW26"/>
      <c r="OUX26"/>
      <c r="OUY26"/>
      <c r="OUZ26"/>
      <c r="OVA26"/>
      <c r="OVB26"/>
      <c r="OVC26"/>
      <c r="OVD26"/>
      <c r="OVE26"/>
      <c r="OVF26"/>
      <c r="OVG26"/>
      <c r="OVH26"/>
      <c r="OVI26"/>
      <c r="OVJ26"/>
      <c r="OVK26"/>
      <c r="OVL26"/>
      <c r="OVM26"/>
      <c r="OVN26"/>
      <c r="OVO26"/>
      <c r="OVP26"/>
      <c r="OVQ26"/>
      <c r="OVR26"/>
      <c r="OVS26"/>
      <c r="OVT26"/>
      <c r="OVU26"/>
      <c r="OVV26"/>
      <c r="OVW26"/>
      <c r="OVX26"/>
      <c r="OVY26"/>
      <c r="OVZ26"/>
      <c r="OWA26"/>
      <c r="OWB26"/>
      <c r="OWC26"/>
      <c r="OWD26"/>
      <c r="OWE26"/>
      <c r="OWF26"/>
      <c r="OWG26"/>
      <c r="OWH26"/>
      <c r="OWI26"/>
      <c r="OWJ26"/>
      <c r="OWK26"/>
      <c r="OWL26"/>
      <c r="OWM26"/>
      <c r="OWN26"/>
      <c r="OWO26"/>
      <c r="OWP26"/>
      <c r="OWQ26"/>
      <c r="OWR26"/>
      <c r="OWS26"/>
      <c r="OWT26"/>
      <c r="OWU26"/>
      <c r="OWV26"/>
      <c r="OWW26"/>
      <c r="OWX26"/>
      <c r="OWY26"/>
      <c r="OWZ26"/>
      <c r="OXA26"/>
      <c r="OXB26"/>
      <c r="OXC26"/>
      <c r="OXD26"/>
      <c r="OXE26"/>
      <c r="OXF26"/>
      <c r="OXG26"/>
      <c r="OXH26"/>
      <c r="OXI26"/>
      <c r="OXJ26"/>
      <c r="OXK26"/>
      <c r="OXL26"/>
      <c r="OXM26"/>
      <c r="OXN26"/>
      <c r="OXO26"/>
      <c r="OXP26"/>
      <c r="OXQ26"/>
      <c r="OXR26"/>
      <c r="OXS26"/>
      <c r="OXT26"/>
      <c r="OXU26"/>
      <c r="OXV26"/>
      <c r="OXW26"/>
      <c r="OXX26"/>
      <c r="OXY26"/>
      <c r="OXZ26"/>
      <c r="OYA26"/>
      <c r="OYB26"/>
      <c r="OYC26"/>
      <c r="OYD26"/>
      <c r="OYE26"/>
      <c r="OYF26"/>
      <c r="OYG26"/>
      <c r="OYH26"/>
      <c r="OYI26"/>
      <c r="OYJ26"/>
      <c r="OYK26"/>
      <c r="OYL26"/>
      <c r="OYM26"/>
      <c r="OYN26"/>
      <c r="OYO26"/>
      <c r="OYP26"/>
      <c r="OYQ26"/>
      <c r="OYR26"/>
      <c r="OYS26"/>
      <c r="OYT26"/>
      <c r="OYU26"/>
      <c r="OYV26"/>
      <c r="OYW26"/>
      <c r="OYX26"/>
      <c r="OYY26"/>
      <c r="OYZ26"/>
      <c r="OZA26"/>
      <c r="OZB26"/>
      <c r="OZC26"/>
      <c r="OZD26"/>
      <c r="OZE26"/>
      <c r="OZF26"/>
      <c r="OZG26"/>
      <c r="OZH26"/>
      <c r="OZI26"/>
      <c r="OZJ26"/>
      <c r="OZK26"/>
      <c r="OZL26"/>
      <c r="OZM26"/>
      <c r="OZN26"/>
      <c r="OZO26"/>
      <c r="OZP26"/>
      <c r="OZQ26"/>
      <c r="OZR26"/>
      <c r="OZS26"/>
      <c r="OZT26"/>
      <c r="OZU26"/>
      <c r="OZV26"/>
      <c r="OZW26"/>
      <c r="OZX26"/>
      <c r="OZY26"/>
      <c r="OZZ26"/>
      <c r="PAA26"/>
      <c r="PAB26"/>
      <c r="PAC26"/>
      <c r="PAD26"/>
      <c r="PAE26"/>
      <c r="PAF26"/>
      <c r="PAG26"/>
      <c r="PAH26"/>
      <c r="PAI26"/>
      <c r="PAJ26"/>
      <c r="PAK26"/>
      <c r="PAL26"/>
      <c r="PAM26"/>
      <c r="PAN26"/>
      <c r="PAO26"/>
      <c r="PAP26"/>
      <c r="PAQ26"/>
      <c r="PAR26"/>
      <c r="PAS26"/>
      <c r="PAT26"/>
      <c r="PAU26"/>
      <c r="PAV26"/>
      <c r="PAW26"/>
      <c r="PAX26"/>
      <c r="PAY26"/>
      <c r="PAZ26"/>
      <c r="PBA26"/>
      <c r="PBB26"/>
      <c r="PBC26"/>
      <c r="PBD26"/>
      <c r="PBE26"/>
      <c r="PBF26"/>
      <c r="PBG26"/>
      <c r="PBH26"/>
      <c r="PBI26"/>
      <c r="PBJ26"/>
      <c r="PBK26"/>
      <c r="PBL26"/>
      <c r="PBM26"/>
      <c r="PBN26"/>
      <c r="PBO26"/>
      <c r="PBP26"/>
      <c r="PBQ26"/>
      <c r="PBR26"/>
      <c r="PBS26"/>
      <c r="PBT26"/>
      <c r="PBU26"/>
      <c r="PBV26"/>
      <c r="PBW26"/>
      <c r="PBX26"/>
      <c r="PBY26"/>
      <c r="PBZ26"/>
      <c r="PCA26"/>
      <c r="PCB26"/>
      <c r="PCC26"/>
      <c r="PCD26"/>
      <c r="PCE26"/>
      <c r="PCF26"/>
      <c r="PCG26"/>
      <c r="PCH26"/>
      <c r="PCI26"/>
      <c r="PCJ26"/>
      <c r="PCK26"/>
      <c r="PCL26"/>
      <c r="PCM26"/>
      <c r="PCN26"/>
      <c r="PCO26"/>
      <c r="PCP26"/>
      <c r="PCQ26"/>
      <c r="PCR26"/>
      <c r="PCS26"/>
      <c r="PCT26"/>
      <c r="PCU26"/>
      <c r="PCV26"/>
      <c r="PCW26"/>
      <c r="PCX26"/>
      <c r="PCY26"/>
      <c r="PCZ26"/>
      <c r="PDA26"/>
      <c r="PDB26"/>
      <c r="PDC26"/>
      <c r="PDD26"/>
      <c r="PDE26"/>
      <c r="PDF26"/>
      <c r="PDG26"/>
      <c r="PDH26"/>
      <c r="PDI26"/>
      <c r="PDJ26"/>
      <c r="PDK26"/>
      <c r="PDL26"/>
      <c r="PDM26"/>
      <c r="PDN26"/>
      <c r="PDO26"/>
      <c r="PDP26"/>
      <c r="PDQ26"/>
      <c r="PDR26"/>
      <c r="PDS26"/>
      <c r="PDT26"/>
      <c r="PDU26"/>
      <c r="PDV26"/>
      <c r="PDW26"/>
      <c r="PDX26"/>
      <c r="PDY26"/>
      <c r="PDZ26"/>
      <c r="PEA26"/>
      <c r="PEB26"/>
      <c r="PEC26"/>
      <c r="PED26"/>
      <c r="PEE26"/>
      <c r="PEF26"/>
      <c r="PEG26"/>
      <c r="PEH26"/>
      <c r="PEI26"/>
      <c r="PEJ26"/>
      <c r="PEK26"/>
      <c r="PEL26"/>
      <c r="PEM26"/>
      <c r="PEN26"/>
      <c r="PEO26"/>
      <c r="PEP26"/>
      <c r="PEQ26"/>
      <c r="PER26"/>
      <c r="PES26"/>
      <c r="PET26"/>
      <c r="PEU26"/>
      <c r="PEV26"/>
      <c r="PEW26"/>
      <c r="PEX26"/>
      <c r="PEY26"/>
      <c r="PEZ26"/>
      <c r="PFA26"/>
      <c r="PFB26"/>
      <c r="PFC26"/>
      <c r="PFD26"/>
      <c r="PFE26"/>
      <c r="PFF26"/>
      <c r="PFG26"/>
      <c r="PFH26"/>
      <c r="PFI26"/>
      <c r="PFJ26"/>
      <c r="PFK26"/>
      <c r="PFL26"/>
      <c r="PFM26"/>
      <c r="PFN26"/>
      <c r="PFO26"/>
      <c r="PFP26"/>
      <c r="PFQ26"/>
      <c r="PFR26"/>
      <c r="PFS26"/>
      <c r="PFT26"/>
      <c r="PFU26"/>
      <c r="PFV26"/>
      <c r="PFW26"/>
      <c r="PFX26"/>
      <c r="PFY26"/>
      <c r="PFZ26"/>
      <c r="PGA26"/>
      <c r="PGB26"/>
      <c r="PGC26"/>
      <c r="PGD26"/>
      <c r="PGE26"/>
      <c r="PGF26"/>
      <c r="PGG26"/>
      <c r="PGH26"/>
      <c r="PGI26"/>
      <c r="PGJ26"/>
      <c r="PGK26"/>
      <c r="PGL26"/>
      <c r="PGM26"/>
      <c r="PGN26"/>
      <c r="PGO26"/>
      <c r="PGP26"/>
      <c r="PGQ26"/>
      <c r="PGR26"/>
      <c r="PGS26"/>
      <c r="PGT26"/>
      <c r="PGU26"/>
      <c r="PGV26"/>
      <c r="PGW26"/>
      <c r="PGX26"/>
      <c r="PGY26"/>
      <c r="PGZ26"/>
      <c r="PHA26"/>
      <c r="PHB26"/>
      <c r="PHC26"/>
      <c r="PHD26"/>
      <c r="PHE26"/>
      <c r="PHF26"/>
      <c r="PHG26"/>
      <c r="PHH26"/>
      <c r="PHI26"/>
      <c r="PHJ26"/>
      <c r="PHK26"/>
      <c r="PHL26"/>
      <c r="PHM26"/>
      <c r="PHN26"/>
      <c r="PHO26"/>
      <c r="PHP26"/>
      <c r="PHQ26"/>
      <c r="PHR26"/>
      <c r="PHS26"/>
      <c r="PHT26"/>
      <c r="PHU26"/>
      <c r="PHV26"/>
      <c r="PHW26"/>
      <c r="PHX26"/>
      <c r="PHY26"/>
      <c r="PHZ26"/>
      <c r="PIA26"/>
      <c r="PIB26"/>
      <c r="PIC26"/>
      <c r="PID26"/>
      <c r="PIE26"/>
      <c r="PIF26"/>
      <c r="PIG26"/>
      <c r="PIH26"/>
      <c r="PII26"/>
      <c r="PIJ26"/>
      <c r="PIK26"/>
      <c r="PIL26"/>
      <c r="PIM26"/>
      <c r="PIN26"/>
      <c r="PIO26"/>
      <c r="PIP26"/>
      <c r="PIQ26"/>
      <c r="PIR26"/>
      <c r="PIS26"/>
      <c r="PIT26"/>
      <c r="PIU26"/>
      <c r="PIV26"/>
      <c r="PIW26"/>
      <c r="PIX26"/>
      <c r="PIY26"/>
      <c r="PIZ26"/>
      <c r="PJA26"/>
      <c r="PJB26"/>
      <c r="PJC26"/>
      <c r="PJD26"/>
      <c r="PJE26"/>
      <c r="PJF26"/>
      <c r="PJG26"/>
      <c r="PJH26"/>
      <c r="PJI26"/>
      <c r="PJJ26"/>
      <c r="PJK26"/>
      <c r="PJL26"/>
      <c r="PJM26"/>
      <c r="PJN26"/>
      <c r="PJO26"/>
      <c r="PJP26"/>
      <c r="PJQ26"/>
      <c r="PJR26"/>
      <c r="PJS26"/>
      <c r="PJT26"/>
      <c r="PJU26"/>
      <c r="PJV26"/>
      <c r="PJW26"/>
      <c r="PJX26"/>
      <c r="PJY26"/>
      <c r="PJZ26"/>
      <c r="PKA26"/>
      <c r="PKB26"/>
      <c r="PKC26"/>
      <c r="PKD26"/>
      <c r="PKE26"/>
      <c r="PKF26"/>
      <c r="PKG26"/>
      <c r="PKH26"/>
      <c r="PKI26"/>
      <c r="PKJ26"/>
      <c r="PKK26"/>
      <c r="PKL26"/>
      <c r="PKM26"/>
      <c r="PKN26"/>
      <c r="PKO26"/>
      <c r="PKP26"/>
      <c r="PKQ26"/>
      <c r="PKR26"/>
      <c r="PKS26"/>
      <c r="PKT26"/>
      <c r="PKU26"/>
      <c r="PKV26"/>
      <c r="PKW26"/>
      <c r="PKX26"/>
      <c r="PKY26"/>
      <c r="PKZ26"/>
      <c r="PLA26"/>
      <c r="PLB26"/>
      <c r="PLC26"/>
      <c r="PLD26"/>
      <c r="PLE26"/>
      <c r="PLF26"/>
      <c r="PLG26"/>
      <c r="PLH26"/>
      <c r="PLI26"/>
      <c r="PLJ26"/>
      <c r="PLK26"/>
      <c r="PLL26"/>
      <c r="PLM26"/>
      <c r="PLN26"/>
      <c r="PLO26"/>
      <c r="PLP26"/>
      <c r="PLQ26"/>
      <c r="PLR26"/>
      <c r="PLS26"/>
      <c r="PLT26"/>
      <c r="PLU26"/>
      <c r="PLV26"/>
      <c r="PLW26"/>
      <c r="PLX26"/>
      <c r="PLY26"/>
      <c r="PLZ26"/>
      <c r="PMA26"/>
      <c r="PMB26"/>
      <c r="PMC26"/>
      <c r="PMD26"/>
      <c r="PME26"/>
      <c r="PMF26"/>
      <c r="PMG26"/>
      <c r="PMH26"/>
      <c r="PMI26"/>
      <c r="PMJ26"/>
      <c r="PMK26"/>
      <c r="PML26"/>
      <c r="PMM26"/>
      <c r="PMN26"/>
      <c r="PMO26"/>
      <c r="PMP26"/>
      <c r="PMQ26"/>
      <c r="PMR26"/>
      <c r="PMS26"/>
      <c r="PMT26"/>
      <c r="PMU26"/>
      <c r="PMV26"/>
      <c r="PMW26"/>
      <c r="PMX26"/>
      <c r="PMY26"/>
      <c r="PMZ26"/>
      <c r="PNA26"/>
      <c r="PNB26"/>
      <c r="PNC26"/>
      <c r="PND26"/>
      <c r="PNE26"/>
      <c r="PNF26"/>
      <c r="PNG26"/>
      <c r="PNH26"/>
      <c r="PNI26"/>
      <c r="PNJ26"/>
      <c r="PNK26"/>
      <c r="PNL26"/>
      <c r="PNM26"/>
      <c r="PNN26"/>
      <c r="PNO26"/>
      <c r="PNP26"/>
      <c r="PNQ26"/>
      <c r="PNR26"/>
      <c r="PNS26"/>
      <c r="PNT26"/>
      <c r="PNU26"/>
      <c r="PNV26"/>
      <c r="PNW26"/>
      <c r="PNX26"/>
      <c r="PNY26"/>
      <c r="PNZ26"/>
      <c r="POA26"/>
      <c r="POB26"/>
      <c r="POC26"/>
      <c r="POD26"/>
      <c r="POE26"/>
      <c r="POF26"/>
      <c r="POG26"/>
      <c r="POH26"/>
      <c r="POI26"/>
      <c r="POJ26"/>
      <c r="POK26"/>
      <c r="POL26"/>
      <c r="POM26"/>
      <c r="PON26"/>
      <c r="POO26"/>
      <c r="POP26"/>
      <c r="POQ26"/>
      <c r="POR26"/>
      <c r="POS26"/>
      <c r="POT26"/>
      <c r="POU26"/>
      <c r="POV26"/>
      <c r="POW26"/>
      <c r="POX26"/>
      <c r="POY26"/>
      <c r="POZ26"/>
      <c r="PPA26"/>
      <c r="PPB26"/>
      <c r="PPC26"/>
      <c r="PPD26"/>
      <c r="PPE26"/>
      <c r="PPF26"/>
      <c r="PPG26"/>
      <c r="PPH26"/>
      <c r="PPI26"/>
      <c r="PPJ26"/>
      <c r="PPK26"/>
      <c r="PPL26"/>
      <c r="PPM26"/>
      <c r="PPN26"/>
      <c r="PPO26"/>
      <c r="PPP26"/>
      <c r="PPQ26"/>
      <c r="PPR26"/>
      <c r="PPS26"/>
      <c r="PPT26"/>
      <c r="PPU26"/>
      <c r="PPV26"/>
      <c r="PPW26"/>
      <c r="PPX26"/>
      <c r="PPY26"/>
      <c r="PPZ26"/>
      <c r="PQA26"/>
      <c r="PQB26"/>
      <c r="PQC26"/>
      <c r="PQD26"/>
      <c r="PQE26"/>
      <c r="PQF26"/>
      <c r="PQG26"/>
      <c r="PQH26"/>
      <c r="PQI26"/>
      <c r="PQJ26"/>
      <c r="PQK26"/>
      <c r="PQL26"/>
      <c r="PQM26"/>
      <c r="PQN26"/>
      <c r="PQO26"/>
      <c r="PQP26"/>
      <c r="PQQ26"/>
      <c r="PQR26"/>
      <c r="PQS26"/>
      <c r="PQT26"/>
      <c r="PQU26"/>
      <c r="PQV26"/>
      <c r="PQW26"/>
      <c r="PQX26"/>
      <c r="PQY26"/>
      <c r="PQZ26"/>
      <c r="PRA26"/>
      <c r="PRB26"/>
      <c r="PRC26"/>
      <c r="PRD26"/>
      <c r="PRE26"/>
      <c r="PRF26"/>
      <c r="PRG26"/>
      <c r="PRH26"/>
      <c r="PRI26"/>
      <c r="PRJ26"/>
      <c r="PRK26"/>
      <c r="PRL26"/>
      <c r="PRM26"/>
      <c r="PRN26"/>
      <c r="PRO26"/>
      <c r="PRP26"/>
      <c r="PRQ26"/>
      <c r="PRR26"/>
      <c r="PRS26"/>
      <c r="PRT26"/>
      <c r="PRU26"/>
      <c r="PRV26"/>
      <c r="PRW26"/>
      <c r="PRX26"/>
      <c r="PRY26"/>
      <c r="PRZ26"/>
      <c r="PSA26"/>
      <c r="PSB26"/>
      <c r="PSC26"/>
      <c r="PSD26"/>
      <c r="PSE26"/>
      <c r="PSF26"/>
      <c r="PSG26"/>
      <c r="PSH26"/>
      <c r="PSI26"/>
      <c r="PSJ26"/>
      <c r="PSK26"/>
      <c r="PSL26"/>
      <c r="PSM26"/>
      <c r="PSN26"/>
      <c r="PSO26"/>
      <c r="PSP26"/>
      <c r="PSQ26"/>
      <c r="PSR26"/>
      <c r="PSS26"/>
      <c r="PST26"/>
      <c r="PSU26"/>
      <c r="PSV26"/>
      <c r="PSW26"/>
      <c r="PSX26"/>
      <c r="PSY26"/>
      <c r="PSZ26"/>
      <c r="PTA26"/>
      <c r="PTB26"/>
      <c r="PTC26"/>
      <c r="PTD26"/>
      <c r="PTE26"/>
      <c r="PTF26"/>
      <c r="PTG26"/>
      <c r="PTH26"/>
      <c r="PTI26"/>
      <c r="PTJ26"/>
      <c r="PTK26"/>
      <c r="PTL26"/>
      <c r="PTM26"/>
      <c r="PTN26"/>
      <c r="PTO26"/>
      <c r="PTP26"/>
      <c r="PTQ26"/>
      <c r="PTR26"/>
      <c r="PTS26"/>
      <c r="PTT26"/>
      <c r="PTU26"/>
      <c r="PTV26"/>
      <c r="PTW26"/>
      <c r="PTX26"/>
      <c r="PTY26"/>
      <c r="PTZ26"/>
      <c r="PUA26"/>
      <c r="PUB26"/>
      <c r="PUC26"/>
      <c r="PUD26"/>
      <c r="PUE26"/>
      <c r="PUF26"/>
      <c r="PUG26"/>
      <c r="PUH26"/>
      <c r="PUI26"/>
      <c r="PUJ26"/>
      <c r="PUK26"/>
      <c r="PUL26"/>
      <c r="PUM26"/>
      <c r="PUN26"/>
      <c r="PUO26"/>
      <c r="PUP26"/>
      <c r="PUQ26"/>
      <c r="PUR26"/>
      <c r="PUS26"/>
      <c r="PUT26"/>
      <c r="PUU26"/>
      <c r="PUV26"/>
      <c r="PUW26"/>
      <c r="PUX26"/>
      <c r="PUY26"/>
      <c r="PUZ26"/>
      <c r="PVA26"/>
      <c r="PVB26"/>
      <c r="PVC26"/>
      <c r="PVD26"/>
      <c r="PVE26"/>
      <c r="PVF26"/>
      <c r="PVG26"/>
      <c r="PVH26"/>
      <c r="PVI26"/>
      <c r="PVJ26"/>
      <c r="PVK26"/>
      <c r="PVL26"/>
      <c r="PVM26"/>
      <c r="PVN26"/>
      <c r="PVO26"/>
      <c r="PVP26"/>
      <c r="PVQ26"/>
      <c r="PVR26"/>
      <c r="PVS26"/>
      <c r="PVT26"/>
      <c r="PVU26"/>
      <c r="PVV26"/>
      <c r="PVW26"/>
      <c r="PVX26"/>
      <c r="PVY26"/>
      <c r="PVZ26"/>
      <c r="PWA26"/>
      <c r="PWB26"/>
      <c r="PWC26"/>
      <c r="PWD26"/>
      <c r="PWE26"/>
      <c r="PWF26"/>
      <c r="PWG26"/>
      <c r="PWH26"/>
      <c r="PWI26"/>
      <c r="PWJ26"/>
      <c r="PWK26"/>
      <c r="PWL26"/>
      <c r="PWM26"/>
      <c r="PWN26"/>
      <c r="PWO26"/>
      <c r="PWP26"/>
      <c r="PWQ26"/>
      <c r="PWR26"/>
      <c r="PWS26"/>
      <c r="PWT26"/>
      <c r="PWU26"/>
      <c r="PWV26"/>
      <c r="PWW26"/>
      <c r="PWX26"/>
      <c r="PWY26"/>
      <c r="PWZ26"/>
      <c r="PXA26"/>
      <c r="PXB26"/>
      <c r="PXC26"/>
      <c r="PXD26"/>
      <c r="PXE26"/>
      <c r="PXF26"/>
      <c r="PXG26"/>
      <c r="PXH26"/>
      <c r="PXI26"/>
      <c r="PXJ26"/>
      <c r="PXK26"/>
      <c r="PXL26"/>
      <c r="PXM26"/>
      <c r="PXN26"/>
      <c r="PXO26"/>
      <c r="PXP26"/>
      <c r="PXQ26"/>
      <c r="PXR26"/>
      <c r="PXS26"/>
      <c r="PXT26"/>
      <c r="PXU26"/>
      <c r="PXV26"/>
      <c r="PXW26"/>
      <c r="PXX26"/>
      <c r="PXY26"/>
      <c r="PXZ26"/>
      <c r="PYA26"/>
      <c r="PYB26"/>
      <c r="PYC26"/>
      <c r="PYD26"/>
      <c r="PYE26"/>
      <c r="PYF26"/>
      <c r="PYG26"/>
      <c r="PYH26"/>
      <c r="PYI26"/>
      <c r="PYJ26"/>
      <c r="PYK26"/>
      <c r="PYL26"/>
      <c r="PYM26"/>
      <c r="PYN26"/>
      <c r="PYO26"/>
      <c r="PYP26"/>
      <c r="PYQ26"/>
      <c r="PYR26"/>
      <c r="PYS26"/>
      <c r="PYT26"/>
      <c r="PYU26"/>
      <c r="PYV26"/>
      <c r="PYW26"/>
      <c r="PYX26"/>
      <c r="PYY26"/>
      <c r="PYZ26"/>
      <c r="PZA26"/>
      <c r="PZB26"/>
      <c r="PZC26"/>
      <c r="PZD26"/>
      <c r="PZE26"/>
      <c r="PZF26"/>
      <c r="PZG26"/>
      <c r="PZH26"/>
      <c r="PZI26"/>
      <c r="PZJ26"/>
      <c r="PZK26"/>
      <c r="PZL26"/>
      <c r="PZM26"/>
      <c r="PZN26"/>
      <c r="PZO26"/>
      <c r="PZP26"/>
      <c r="PZQ26"/>
      <c r="PZR26"/>
      <c r="PZS26"/>
      <c r="PZT26"/>
      <c r="PZU26"/>
      <c r="PZV26"/>
      <c r="PZW26"/>
      <c r="PZX26"/>
      <c r="PZY26"/>
      <c r="PZZ26"/>
      <c r="QAA26"/>
      <c r="QAB26"/>
      <c r="QAC26"/>
      <c r="QAD26"/>
      <c r="QAE26"/>
      <c r="QAF26"/>
      <c r="QAG26"/>
      <c r="QAH26"/>
      <c r="QAI26"/>
      <c r="QAJ26"/>
      <c r="QAK26"/>
      <c r="QAL26"/>
      <c r="QAM26"/>
      <c r="QAN26"/>
      <c r="QAO26"/>
      <c r="QAP26"/>
      <c r="QAQ26"/>
      <c r="QAR26"/>
      <c r="QAS26"/>
      <c r="QAT26"/>
      <c r="QAU26"/>
      <c r="QAV26"/>
      <c r="QAW26"/>
      <c r="QAX26"/>
      <c r="QAY26"/>
      <c r="QAZ26"/>
      <c r="QBA26"/>
      <c r="QBB26"/>
      <c r="QBC26"/>
      <c r="QBD26"/>
      <c r="QBE26"/>
      <c r="QBF26"/>
      <c r="QBG26"/>
      <c r="QBH26"/>
      <c r="QBI26"/>
      <c r="QBJ26"/>
      <c r="QBK26"/>
      <c r="QBL26"/>
      <c r="QBM26"/>
      <c r="QBN26"/>
      <c r="QBO26"/>
      <c r="QBP26"/>
      <c r="QBQ26"/>
      <c r="QBR26"/>
      <c r="QBS26"/>
      <c r="QBT26"/>
      <c r="QBU26"/>
      <c r="QBV26"/>
      <c r="QBW26"/>
      <c r="QBX26"/>
      <c r="QBY26"/>
      <c r="QBZ26"/>
      <c r="QCA26"/>
      <c r="QCB26"/>
      <c r="QCC26"/>
      <c r="QCD26"/>
      <c r="QCE26"/>
      <c r="QCF26"/>
      <c r="QCG26"/>
      <c r="QCH26"/>
      <c r="QCI26"/>
      <c r="QCJ26"/>
      <c r="QCK26"/>
      <c r="QCL26"/>
      <c r="QCM26"/>
      <c r="QCN26"/>
      <c r="QCO26"/>
      <c r="QCP26"/>
      <c r="QCQ26"/>
      <c r="QCR26"/>
      <c r="QCS26"/>
      <c r="QCT26"/>
      <c r="QCU26"/>
      <c r="QCV26"/>
      <c r="QCW26"/>
      <c r="QCX26"/>
      <c r="QCY26"/>
      <c r="QCZ26"/>
      <c r="QDA26"/>
      <c r="QDB26"/>
      <c r="QDC26"/>
      <c r="QDD26"/>
      <c r="QDE26"/>
      <c r="QDF26"/>
      <c r="QDG26"/>
      <c r="QDH26"/>
      <c r="QDI26"/>
      <c r="QDJ26"/>
      <c r="QDK26"/>
      <c r="QDL26"/>
      <c r="QDM26"/>
      <c r="QDN26"/>
      <c r="QDO26"/>
      <c r="QDP26"/>
      <c r="QDQ26"/>
      <c r="QDR26"/>
      <c r="QDS26"/>
      <c r="QDT26"/>
      <c r="QDU26"/>
      <c r="QDV26"/>
      <c r="QDW26"/>
      <c r="QDX26"/>
      <c r="QDY26"/>
      <c r="QDZ26"/>
      <c r="QEA26"/>
      <c r="QEB26"/>
      <c r="QEC26"/>
      <c r="QED26"/>
      <c r="QEE26"/>
      <c r="QEF26"/>
      <c r="QEG26"/>
      <c r="QEH26"/>
      <c r="QEI26"/>
      <c r="QEJ26"/>
      <c r="QEK26"/>
      <c r="QEL26"/>
      <c r="QEM26"/>
      <c r="QEN26"/>
      <c r="QEO26"/>
      <c r="QEP26"/>
      <c r="QEQ26"/>
      <c r="QER26"/>
      <c r="QES26"/>
      <c r="QET26"/>
      <c r="QEU26"/>
      <c r="QEV26"/>
      <c r="QEW26"/>
      <c r="QEX26"/>
      <c r="QEY26"/>
      <c r="QEZ26"/>
      <c r="QFA26"/>
      <c r="QFB26"/>
      <c r="QFC26"/>
      <c r="QFD26"/>
      <c r="QFE26"/>
      <c r="QFF26"/>
      <c r="QFG26"/>
      <c r="QFH26"/>
      <c r="QFI26"/>
      <c r="QFJ26"/>
      <c r="QFK26"/>
      <c r="QFL26"/>
      <c r="QFM26"/>
      <c r="QFN26"/>
      <c r="QFO26"/>
      <c r="QFP26"/>
      <c r="QFQ26"/>
      <c r="QFR26"/>
      <c r="QFS26"/>
      <c r="QFT26"/>
      <c r="QFU26"/>
      <c r="QFV26"/>
      <c r="QFW26"/>
      <c r="QFX26"/>
      <c r="QFY26"/>
      <c r="QFZ26"/>
      <c r="QGA26"/>
      <c r="QGB26"/>
      <c r="QGC26"/>
      <c r="QGD26"/>
      <c r="QGE26"/>
      <c r="QGF26"/>
      <c r="QGG26"/>
      <c r="QGH26"/>
      <c r="QGI26"/>
      <c r="QGJ26"/>
      <c r="QGK26"/>
      <c r="QGL26"/>
      <c r="QGM26"/>
      <c r="QGN26"/>
      <c r="QGO26"/>
      <c r="QGP26"/>
      <c r="QGQ26"/>
      <c r="QGR26"/>
      <c r="QGS26"/>
      <c r="QGT26"/>
      <c r="QGU26"/>
      <c r="QGV26"/>
      <c r="QGW26"/>
      <c r="QGX26"/>
      <c r="QGY26"/>
      <c r="QGZ26"/>
      <c r="QHA26"/>
      <c r="QHB26"/>
      <c r="QHC26"/>
      <c r="QHD26"/>
      <c r="QHE26"/>
      <c r="QHF26"/>
      <c r="QHG26"/>
      <c r="QHH26"/>
      <c r="QHI26"/>
      <c r="QHJ26"/>
      <c r="QHK26"/>
      <c r="QHL26"/>
      <c r="QHM26"/>
      <c r="QHN26"/>
      <c r="QHO26"/>
      <c r="QHP26"/>
      <c r="QHQ26"/>
      <c r="QHR26"/>
      <c r="QHS26"/>
      <c r="QHT26"/>
      <c r="QHU26"/>
      <c r="QHV26"/>
      <c r="QHW26"/>
      <c r="QHX26"/>
      <c r="QHY26"/>
      <c r="QHZ26"/>
      <c r="QIA26"/>
      <c r="QIB26"/>
      <c r="QIC26"/>
      <c r="QID26"/>
      <c r="QIE26"/>
      <c r="QIF26"/>
      <c r="QIG26"/>
      <c r="QIH26"/>
      <c r="QII26"/>
      <c r="QIJ26"/>
      <c r="QIK26"/>
      <c r="QIL26"/>
      <c r="QIM26"/>
      <c r="QIN26"/>
      <c r="QIO26"/>
      <c r="QIP26"/>
      <c r="QIQ26"/>
      <c r="QIR26"/>
      <c r="QIS26"/>
      <c r="QIT26"/>
      <c r="QIU26"/>
      <c r="QIV26"/>
      <c r="QIW26"/>
      <c r="QIX26"/>
      <c r="QIY26"/>
      <c r="QIZ26"/>
      <c r="QJA26"/>
      <c r="QJB26"/>
      <c r="QJC26"/>
      <c r="QJD26"/>
      <c r="QJE26"/>
      <c r="QJF26"/>
      <c r="QJG26"/>
      <c r="QJH26"/>
      <c r="QJI26"/>
      <c r="QJJ26"/>
      <c r="QJK26"/>
      <c r="QJL26"/>
      <c r="QJM26"/>
      <c r="QJN26"/>
      <c r="QJO26"/>
      <c r="QJP26"/>
      <c r="QJQ26"/>
      <c r="QJR26"/>
      <c r="QJS26"/>
      <c r="QJT26"/>
      <c r="QJU26"/>
      <c r="QJV26"/>
      <c r="QJW26"/>
      <c r="QJX26"/>
      <c r="QJY26"/>
      <c r="QJZ26"/>
      <c r="QKA26"/>
      <c r="QKB26"/>
      <c r="QKC26"/>
      <c r="QKD26"/>
      <c r="QKE26"/>
      <c r="QKF26"/>
      <c r="QKG26"/>
      <c r="QKH26"/>
      <c r="QKI26"/>
      <c r="QKJ26"/>
      <c r="QKK26"/>
      <c r="QKL26"/>
      <c r="QKM26"/>
      <c r="QKN26"/>
      <c r="QKO26"/>
      <c r="QKP26"/>
      <c r="QKQ26"/>
      <c r="QKR26"/>
      <c r="QKS26"/>
      <c r="QKT26"/>
      <c r="QKU26"/>
      <c r="QKV26"/>
      <c r="QKW26"/>
      <c r="QKX26"/>
      <c r="QKY26"/>
      <c r="QKZ26"/>
      <c r="QLA26"/>
      <c r="QLB26"/>
      <c r="QLC26"/>
      <c r="QLD26"/>
      <c r="QLE26"/>
      <c r="QLF26"/>
      <c r="QLG26"/>
      <c r="QLH26"/>
      <c r="QLI26"/>
      <c r="QLJ26"/>
      <c r="QLK26"/>
      <c r="QLL26"/>
      <c r="QLM26"/>
      <c r="QLN26"/>
      <c r="QLO26"/>
      <c r="QLP26"/>
      <c r="QLQ26"/>
      <c r="QLR26"/>
      <c r="QLS26"/>
      <c r="QLT26"/>
      <c r="QLU26"/>
      <c r="QLV26"/>
      <c r="QLW26"/>
      <c r="QLX26"/>
      <c r="QLY26"/>
      <c r="QLZ26"/>
      <c r="QMA26"/>
      <c r="QMB26"/>
      <c r="QMC26"/>
      <c r="QMD26"/>
      <c r="QME26"/>
      <c r="QMF26"/>
      <c r="QMG26"/>
      <c r="QMH26"/>
      <c r="QMI26"/>
      <c r="QMJ26"/>
      <c r="QMK26"/>
      <c r="QML26"/>
      <c r="QMM26"/>
      <c r="QMN26"/>
      <c r="QMO26"/>
      <c r="QMP26"/>
      <c r="QMQ26"/>
      <c r="QMR26"/>
      <c r="QMS26"/>
      <c r="QMT26"/>
      <c r="QMU26"/>
      <c r="QMV26"/>
      <c r="QMW26"/>
      <c r="QMX26"/>
      <c r="QMY26"/>
      <c r="QMZ26"/>
      <c r="QNA26"/>
      <c r="QNB26"/>
      <c r="QNC26"/>
      <c r="QND26"/>
      <c r="QNE26"/>
      <c r="QNF26"/>
      <c r="QNG26"/>
      <c r="QNH26"/>
      <c r="QNI26"/>
      <c r="QNJ26"/>
      <c r="QNK26"/>
      <c r="QNL26"/>
      <c r="QNM26"/>
      <c r="QNN26"/>
      <c r="QNO26"/>
      <c r="QNP26"/>
      <c r="QNQ26"/>
      <c r="QNR26"/>
      <c r="QNS26"/>
      <c r="QNT26"/>
      <c r="QNU26"/>
      <c r="QNV26"/>
      <c r="QNW26"/>
      <c r="QNX26"/>
      <c r="QNY26"/>
      <c r="QNZ26"/>
      <c r="QOA26"/>
      <c r="QOB26"/>
      <c r="QOC26"/>
      <c r="QOD26"/>
      <c r="QOE26"/>
      <c r="QOF26"/>
      <c r="QOG26"/>
      <c r="QOH26"/>
      <c r="QOI26"/>
      <c r="QOJ26"/>
      <c r="QOK26"/>
      <c r="QOL26"/>
      <c r="QOM26"/>
      <c r="QON26"/>
      <c r="QOO26"/>
      <c r="QOP26"/>
      <c r="QOQ26"/>
      <c r="QOR26"/>
      <c r="QOS26"/>
      <c r="QOT26"/>
      <c r="QOU26"/>
      <c r="QOV26"/>
      <c r="QOW26"/>
      <c r="QOX26"/>
      <c r="QOY26"/>
      <c r="QOZ26"/>
      <c r="QPA26"/>
      <c r="QPB26"/>
      <c r="QPC26"/>
      <c r="QPD26"/>
      <c r="QPE26"/>
      <c r="QPF26"/>
      <c r="QPG26"/>
      <c r="QPH26"/>
      <c r="QPI26"/>
      <c r="QPJ26"/>
      <c r="QPK26"/>
      <c r="QPL26"/>
      <c r="QPM26"/>
      <c r="QPN26"/>
      <c r="QPO26"/>
      <c r="QPP26"/>
      <c r="QPQ26"/>
      <c r="QPR26"/>
      <c r="QPS26"/>
      <c r="QPT26"/>
      <c r="QPU26"/>
      <c r="QPV26"/>
      <c r="QPW26"/>
      <c r="QPX26"/>
      <c r="QPY26"/>
      <c r="QPZ26"/>
      <c r="QQA26"/>
      <c r="QQB26"/>
      <c r="QQC26"/>
      <c r="QQD26"/>
      <c r="QQE26"/>
      <c r="QQF26"/>
      <c r="QQG26"/>
      <c r="QQH26"/>
      <c r="QQI26"/>
      <c r="QQJ26"/>
      <c r="QQK26"/>
      <c r="QQL26"/>
      <c r="QQM26"/>
      <c r="QQN26"/>
      <c r="QQO26"/>
      <c r="QQP26"/>
      <c r="QQQ26"/>
      <c r="QQR26"/>
      <c r="QQS26"/>
      <c r="QQT26"/>
      <c r="QQU26"/>
      <c r="QQV26"/>
      <c r="QQW26"/>
      <c r="QQX26"/>
      <c r="QQY26"/>
      <c r="QQZ26"/>
      <c r="QRA26"/>
      <c r="QRB26"/>
      <c r="QRC26"/>
      <c r="QRD26"/>
      <c r="QRE26"/>
      <c r="QRF26"/>
      <c r="QRG26"/>
      <c r="QRH26"/>
      <c r="QRI26"/>
      <c r="QRJ26"/>
      <c r="QRK26"/>
      <c r="QRL26"/>
      <c r="QRM26"/>
      <c r="QRN26"/>
      <c r="QRO26"/>
      <c r="QRP26"/>
      <c r="QRQ26"/>
      <c r="QRR26"/>
      <c r="QRS26"/>
      <c r="QRT26"/>
      <c r="QRU26"/>
      <c r="QRV26"/>
      <c r="QRW26"/>
      <c r="QRX26"/>
      <c r="QRY26"/>
      <c r="QRZ26"/>
      <c r="QSA26"/>
      <c r="QSB26"/>
      <c r="QSC26"/>
      <c r="QSD26"/>
      <c r="QSE26"/>
      <c r="QSF26"/>
      <c r="QSG26"/>
      <c r="QSH26"/>
      <c r="QSI26"/>
      <c r="QSJ26"/>
      <c r="QSK26"/>
      <c r="QSL26"/>
      <c r="QSM26"/>
      <c r="QSN26"/>
      <c r="QSO26"/>
      <c r="QSP26"/>
      <c r="QSQ26"/>
      <c r="QSR26"/>
      <c r="QSS26"/>
      <c r="QST26"/>
      <c r="QSU26"/>
      <c r="QSV26"/>
      <c r="QSW26"/>
      <c r="QSX26"/>
      <c r="QSY26"/>
      <c r="QSZ26"/>
      <c r="QTA26"/>
      <c r="QTB26"/>
      <c r="QTC26"/>
      <c r="QTD26"/>
      <c r="QTE26"/>
      <c r="QTF26"/>
      <c r="QTG26"/>
      <c r="QTH26"/>
      <c r="QTI26"/>
      <c r="QTJ26"/>
      <c r="QTK26"/>
      <c r="QTL26"/>
      <c r="QTM26"/>
      <c r="QTN26"/>
      <c r="QTO26"/>
      <c r="QTP26"/>
      <c r="QTQ26"/>
      <c r="QTR26"/>
      <c r="QTS26"/>
      <c r="QTT26"/>
      <c r="QTU26"/>
      <c r="QTV26"/>
      <c r="QTW26"/>
      <c r="QTX26"/>
      <c r="QTY26"/>
      <c r="QTZ26"/>
      <c r="QUA26"/>
      <c r="QUB26"/>
      <c r="QUC26"/>
      <c r="QUD26"/>
      <c r="QUE26"/>
      <c r="QUF26"/>
      <c r="QUG26"/>
      <c r="QUH26"/>
      <c r="QUI26"/>
      <c r="QUJ26"/>
      <c r="QUK26"/>
      <c r="QUL26"/>
      <c r="QUM26"/>
      <c r="QUN26"/>
      <c r="QUO26"/>
      <c r="QUP26"/>
      <c r="QUQ26"/>
      <c r="QUR26"/>
      <c r="QUS26"/>
      <c r="QUT26"/>
      <c r="QUU26"/>
      <c r="QUV26"/>
      <c r="QUW26"/>
      <c r="QUX26"/>
      <c r="QUY26"/>
      <c r="QUZ26"/>
      <c r="QVA26"/>
      <c r="QVB26"/>
      <c r="QVC26"/>
      <c r="QVD26"/>
      <c r="QVE26"/>
      <c r="QVF26"/>
      <c r="QVG26"/>
      <c r="QVH26"/>
      <c r="QVI26"/>
      <c r="QVJ26"/>
      <c r="QVK26"/>
      <c r="QVL26"/>
      <c r="QVM26"/>
      <c r="QVN26"/>
      <c r="QVO26"/>
      <c r="QVP26"/>
      <c r="QVQ26"/>
      <c r="QVR26"/>
      <c r="QVS26"/>
      <c r="QVT26"/>
      <c r="QVU26"/>
      <c r="QVV26"/>
      <c r="QVW26"/>
      <c r="QVX26"/>
      <c r="QVY26"/>
      <c r="QVZ26"/>
      <c r="QWA26"/>
      <c r="QWB26"/>
      <c r="QWC26"/>
      <c r="QWD26"/>
      <c r="QWE26"/>
      <c r="QWF26"/>
      <c r="QWG26"/>
      <c r="QWH26"/>
      <c r="QWI26"/>
      <c r="QWJ26"/>
      <c r="QWK26"/>
      <c r="QWL26"/>
      <c r="QWM26"/>
      <c r="QWN26"/>
      <c r="QWO26"/>
      <c r="QWP26"/>
      <c r="QWQ26"/>
      <c r="QWR26"/>
      <c r="QWS26"/>
      <c r="QWT26"/>
      <c r="QWU26"/>
      <c r="QWV26"/>
      <c r="QWW26"/>
      <c r="QWX26"/>
      <c r="QWY26"/>
      <c r="QWZ26"/>
      <c r="QXA26"/>
      <c r="QXB26"/>
      <c r="QXC26"/>
      <c r="QXD26"/>
      <c r="QXE26"/>
      <c r="QXF26"/>
      <c r="QXG26"/>
      <c r="QXH26"/>
      <c r="QXI26"/>
      <c r="QXJ26"/>
      <c r="QXK26"/>
      <c r="QXL26"/>
      <c r="QXM26"/>
      <c r="QXN26"/>
      <c r="QXO26"/>
      <c r="QXP26"/>
      <c r="QXQ26"/>
      <c r="QXR26"/>
      <c r="QXS26"/>
      <c r="QXT26"/>
      <c r="QXU26"/>
      <c r="QXV26"/>
      <c r="QXW26"/>
      <c r="QXX26"/>
      <c r="QXY26"/>
      <c r="QXZ26"/>
      <c r="QYA26"/>
      <c r="QYB26"/>
      <c r="QYC26"/>
      <c r="QYD26"/>
      <c r="QYE26"/>
      <c r="QYF26"/>
      <c r="QYG26"/>
      <c r="QYH26"/>
      <c r="QYI26"/>
      <c r="QYJ26"/>
      <c r="QYK26"/>
      <c r="QYL26"/>
      <c r="QYM26"/>
      <c r="QYN26"/>
      <c r="QYO26"/>
      <c r="QYP26"/>
      <c r="QYQ26"/>
      <c r="QYR26"/>
      <c r="QYS26"/>
      <c r="QYT26"/>
      <c r="QYU26"/>
      <c r="QYV26"/>
      <c r="QYW26"/>
      <c r="QYX26"/>
      <c r="QYY26"/>
      <c r="QYZ26"/>
      <c r="QZA26"/>
      <c r="QZB26"/>
      <c r="QZC26"/>
      <c r="QZD26"/>
      <c r="QZE26"/>
      <c r="QZF26"/>
      <c r="QZG26"/>
      <c r="QZH26"/>
      <c r="QZI26"/>
      <c r="QZJ26"/>
      <c r="QZK26"/>
      <c r="QZL26"/>
      <c r="QZM26"/>
      <c r="QZN26"/>
      <c r="QZO26"/>
      <c r="QZP26"/>
      <c r="QZQ26"/>
      <c r="QZR26"/>
      <c r="QZS26"/>
      <c r="QZT26"/>
      <c r="QZU26"/>
      <c r="QZV26"/>
      <c r="QZW26"/>
      <c r="QZX26"/>
      <c r="QZY26"/>
      <c r="QZZ26"/>
      <c r="RAA26"/>
      <c r="RAB26"/>
      <c r="RAC26"/>
      <c r="RAD26"/>
      <c r="RAE26"/>
      <c r="RAF26"/>
      <c r="RAG26"/>
      <c r="RAH26"/>
      <c r="RAI26"/>
      <c r="RAJ26"/>
      <c r="RAK26"/>
      <c r="RAL26"/>
      <c r="RAM26"/>
      <c r="RAN26"/>
      <c r="RAO26"/>
      <c r="RAP26"/>
      <c r="RAQ26"/>
      <c r="RAR26"/>
      <c r="RAS26"/>
      <c r="RAT26"/>
      <c r="RAU26"/>
      <c r="RAV26"/>
      <c r="RAW26"/>
      <c r="RAX26"/>
      <c r="RAY26"/>
      <c r="RAZ26"/>
      <c r="RBA26"/>
      <c r="RBB26"/>
      <c r="RBC26"/>
      <c r="RBD26"/>
      <c r="RBE26"/>
      <c r="RBF26"/>
      <c r="RBG26"/>
      <c r="RBH26"/>
      <c r="RBI26"/>
      <c r="RBJ26"/>
      <c r="RBK26"/>
      <c r="RBL26"/>
      <c r="RBM26"/>
      <c r="RBN26"/>
      <c r="RBO26"/>
      <c r="RBP26"/>
      <c r="RBQ26"/>
      <c r="RBR26"/>
      <c r="RBS26"/>
      <c r="RBT26"/>
      <c r="RBU26"/>
      <c r="RBV26"/>
      <c r="RBW26"/>
      <c r="RBX26"/>
      <c r="RBY26"/>
      <c r="RBZ26"/>
      <c r="RCA26"/>
      <c r="RCB26"/>
      <c r="RCC26"/>
      <c r="RCD26"/>
      <c r="RCE26"/>
      <c r="RCF26"/>
      <c r="RCG26"/>
      <c r="RCH26"/>
      <c r="RCI26"/>
      <c r="RCJ26"/>
      <c r="RCK26"/>
      <c r="RCL26"/>
      <c r="RCM26"/>
      <c r="RCN26"/>
      <c r="RCO26"/>
      <c r="RCP26"/>
      <c r="RCQ26"/>
      <c r="RCR26"/>
      <c r="RCS26"/>
      <c r="RCT26"/>
      <c r="RCU26"/>
      <c r="RCV26"/>
      <c r="RCW26"/>
      <c r="RCX26"/>
      <c r="RCY26"/>
      <c r="RCZ26"/>
      <c r="RDA26"/>
      <c r="RDB26"/>
      <c r="RDC26"/>
      <c r="RDD26"/>
      <c r="RDE26"/>
      <c r="RDF26"/>
      <c r="RDG26"/>
      <c r="RDH26"/>
      <c r="RDI26"/>
      <c r="RDJ26"/>
      <c r="RDK26"/>
      <c r="RDL26"/>
      <c r="RDM26"/>
      <c r="RDN26"/>
      <c r="RDO26"/>
      <c r="RDP26"/>
      <c r="RDQ26"/>
      <c r="RDR26"/>
      <c r="RDS26"/>
      <c r="RDT26"/>
      <c r="RDU26"/>
      <c r="RDV26"/>
      <c r="RDW26"/>
      <c r="RDX26"/>
      <c r="RDY26"/>
      <c r="RDZ26"/>
      <c r="REA26"/>
      <c r="REB26"/>
      <c r="REC26"/>
      <c r="RED26"/>
      <c r="REE26"/>
      <c r="REF26"/>
      <c r="REG26"/>
      <c r="REH26"/>
      <c r="REI26"/>
      <c r="REJ26"/>
      <c r="REK26"/>
      <c r="REL26"/>
      <c r="REM26"/>
      <c r="REN26"/>
      <c r="REO26"/>
      <c r="REP26"/>
      <c r="REQ26"/>
      <c r="RER26"/>
      <c r="RES26"/>
      <c r="RET26"/>
      <c r="REU26"/>
      <c r="REV26"/>
      <c r="REW26"/>
      <c r="REX26"/>
      <c r="REY26"/>
      <c r="REZ26"/>
      <c r="RFA26"/>
      <c r="RFB26"/>
      <c r="RFC26"/>
      <c r="RFD26"/>
      <c r="RFE26"/>
      <c r="RFF26"/>
      <c r="RFG26"/>
      <c r="RFH26"/>
      <c r="RFI26"/>
      <c r="RFJ26"/>
      <c r="RFK26"/>
      <c r="RFL26"/>
      <c r="RFM26"/>
      <c r="RFN26"/>
      <c r="RFO26"/>
      <c r="RFP26"/>
      <c r="RFQ26"/>
      <c r="RFR26"/>
      <c r="RFS26"/>
      <c r="RFT26"/>
      <c r="RFU26"/>
      <c r="RFV26"/>
      <c r="RFW26"/>
      <c r="RFX26"/>
      <c r="RFY26"/>
      <c r="RFZ26"/>
      <c r="RGA26"/>
      <c r="RGB26"/>
      <c r="RGC26"/>
      <c r="RGD26"/>
      <c r="RGE26"/>
      <c r="RGF26"/>
      <c r="RGG26"/>
      <c r="RGH26"/>
      <c r="RGI26"/>
      <c r="RGJ26"/>
      <c r="RGK26"/>
      <c r="RGL26"/>
      <c r="RGM26"/>
      <c r="RGN26"/>
      <c r="RGO26"/>
      <c r="RGP26"/>
      <c r="RGQ26"/>
      <c r="RGR26"/>
      <c r="RGS26"/>
      <c r="RGT26"/>
      <c r="RGU26"/>
      <c r="RGV26"/>
      <c r="RGW26"/>
      <c r="RGX26"/>
      <c r="RGY26"/>
      <c r="RGZ26"/>
      <c r="RHA26"/>
      <c r="RHB26"/>
      <c r="RHC26"/>
      <c r="RHD26"/>
      <c r="RHE26"/>
      <c r="RHF26"/>
      <c r="RHG26"/>
      <c r="RHH26"/>
      <c r="RHI26"/>
      <c r="RHJ26"/>
      <c r="RHK26"/>
      <c r="RHL26"/>
      <c r="RHM26"/>
      <c r="RHN26"/>
      <c r="RHO26"/>
      <c r="RHP26"/>
      <c r="RHQ26"/>
      <c r="RHR26"/>
      <c r="RHS26"/>
      <c r="RHT26"/>
      <c r="RHU26"/>
      <c r="RHV26"/>
      <c r="RHW26"/>
      <c r="RHX26"/>
      <c r="RHY26"/>
      <c r="RHZ26"/>
      <c r="RIA26"/>
      <c r="RIB26"/>
      <c r="RIC26"/>
      <c r="RID26"/>
      <c r="RIE26"/>
      <c r="RIF26"/>
      <c r="RIG26"/>
      <c r="RIH26"/>
      <c r="RII26"/>
      <c r="RIJ26"/>
      <c r="RIK26"/>
      <c r="RIL26"/>
      <c r="RIM26"/>
      <c r="RIN26"/>
      <c r="RIO26"/>
      <c r="RIP26"/>
      <c r="RIQ26"/>
      <c r="RIR26"/>
      <c r="RIS26"/>
      <c r="RIT26"/>
      <c r="RIU26"/>
      <c r="RIV26"/>
      <c r="RIW26"/>
      <c r="RIX26"/>
      <c r="RIY26"/>
      <c r="RIZ26"/>
      <c r="RJA26"/>
      <c r="RJB26"/>
      <c r="RJC26"/>
      <c r="RJD26"/>
      <c r="RJE26"/>
      <c r="RJF26"/>
      <c r="RJG26"/>
      <c r="RJH26"/>
      <c r="RJI26"/>
      <c r="RJJ26"/>
      <c r="RJK26"/>
      <c r="RJL26"/>
      <c r="RJM26"/>
      <c r="RJN26"/>
      <c r="RJO26"/>
      <c r="RJP26"/>
      <c r="RJQ26"/>
      <c r="RJR26"/>
      <c r="RJS26"/>
      <c r="RJT26"/>
      <c r="RJU26"/>
      <c r="RJV26"/>
      <c r="RJW26"/>
      <c r="RJX26"/>
      <c r="RJY26"/>
      <c r="RJZ26"/>
      <c r="RKA26"/>
      <c r="RKB26"/>
      <c r="RKC26"/>
      <c r="RKD26"/>
      <c r="RKE26"/>
      <c r="RKF26"/>
      <c r="RKG26"/>
      <c r="RKH26"/>
      <c r="RKI26"/>
      <c r="RKJ26"/>
      <c r="RKK26"/>
      <c r="RKL26"/>
      <c r="RKM26"/>
      <c r="RKN26"/>
      <c r="RKO26"/>
      <c r="RKP26"/>
      <c r="RKQ26"/>
      <c r="RKR26"/>
      <c r="RKS26"/>
      <c r="RKT26"/>
      <c r="RKU26"/>
      <c r="RKV26"/>
      <c r="RKW26"/>
      <c r="RKX26"/>
      <c r="RKY26"/>
      <c r="RKZ26"/>
      <c r="RLA26"/>
      <c r="RLB26"/>
      <c r="RLC26"/>
      <c r="RLD26"/>
      <c r="RLE26"/>
      <c r="RLF26"/>
      <c r="RLG26"/>
      <c r="RLH26"/>
      <c r="RLI26"/>
      <c r="RLJ26"/>
      <c r="RLK26"/>
      <c r="RLL26"/>
      <c r="RLM26"/>
      <c r="RLN26"/>
      <c r="RLO26"/>
      <c r="RLP26"/>
      <c r="RLQ26"/>
      <c r="RLR26"/>
      <c r="RLS26"/>
      <c r="RLT26"/>
      <c r="RLU26"/>
      <c r="RLV26"/>
      <c r="RLW26"/>
      <c r="RLX26"/>
      <c r="RLY26"/>
      <c r="RLZ26"/>
      <c r="RMA26"/>
      <c r="RMB26"/>
      <c r="RMC26"/>
      <c r="RMD26"/>
      <c r="RME26"/>
      <c r="RMF26"/>
      <c r="RMG26"/>
      <c r="RMH26"/>
      <c r="RMI26"/>
      <c r="RMJ26"/>
      <c r="RMK26"/>
      <c r="RML26"/>
      <c r="RMM26"/>
      <c r="RMN26"/>
      <c r="RMO26"/>
      <c r="RMP26"/>
      <c r="RMQ26"/>
      <c r="RMR26"/>
      <c r="RMS26"/>
      <c r="RMT26"/>
      <c r="RMU26"/>
      <c r="RMV26"/>
      <c r="RMW26"/>
      <c r="RMX26"/>
      <c r="RMY26"/>
      <c r="RMZ26"/>
      <c r="RNA26"/>
      <c r="RNB26"/>
      <c r="RNC26"/>
      <c r="RND26"/>
      <c r="RNE26"/>
      <c r="RNF26"/>
      <c r="RNG26"/>
      <c r="RNH26"/>
      <c r="RNI26"/>
      <c r="RNJ26"/>
      <c r="RNK26"/>
      <c r="RNL26"/>
      <c r="RNM26"/>
      <c r="RNN26"/>
      <c r="RNO26"/>
      <c r="RNP26"/>
      <c r="RNQ26"/>
      <c r="RNR26"/>
      <c r="RNS26"/>
      <c r="RNT26"/>
      <c r="RNU26"/>
      <c r="RNV26"/>
      <c r="RNW26"/>
      <c r="RNX26"/>
      <c r="RNY26"/>
      <c r="RNZ26"/>
      <c r="ROA26"/>
      <c r="ROB26"/>
      <c r="ROC26"/>
      <c r="ROD26"/>
      <c r="ROE26"/>
      <c r="ROF26"/>
      <c r="ROG26"/>
      <c r="ROH26"/>
      <c r="ROI26"/>
      <c r="ROJ26"/>
      <c r="ROK26"/>
      <c r="ROL26"/>
      <c r="ROM26"/>
      <c r="RON26"/>
      <c r="ROO26"/>
      <c r="ROP26"/>
      <c r="ROQ26"/>
      <c r="ROR26"/>
      <c r="ROS26"/>
      <c r="ROT26"/>
      <c r="ROU26"/>
      <c r="ROV26"/>
      <c r="ROW26"/>
      <c r="ROX26"/>
      <c r="ROY26"/>
      <c r="ROZ26"/>
      <c r="RPA26"/>
      <c r="RPB26"/>
      <c r="RPC26"/>
      <c r="RPD26"/>
      <c r="RPE26"/>
      <c r="RPF26"/>
      <c r="RPG26"/>
      <c r="RPH26"/>
      <c r="RPI26"/>
      <c r="RPJ26"/>
      <c r="RPK26"/>
      <c r="RPL26"/>
      <c r="RPM26"/>
      <c r="RPN26"/>
      <c r="RPO26"/>
      <c r="RPP26"/>
      <c r="RPQ26"/>
      <c r="RPR26"/>
      <c r="RPS26"/>
      <c r="RPT26"/>
      <c r="RPU26"/>
      <c r="RPV26"/>
      <c r="RPW26"/>
      <c r="RPX26"/>
      <c r="RPY26"/>
      <c r="RPZ26"/>
      <c r="RQA26"/>
      <c r="RQB26"/>
      <c r="RQC26"/>
      <c r="RQD26"/>
      <c r="RQE26"/>
      <c r="RQF26"/>
      <c r="RQG26"/>
      <c r="RQH26"/>
      <c r="RQI26"/>
      <c r="RQJ26"/>
      <c r="RQK26"/>
      <c r="RQL26"/>
      <c r="RQM26"/>
      <c r="RQN26"/>
      <c r="RQO26"/>
      <c r="RQP26"/>
      <c r="RQQ26"/>
      <c r="RQR26"/>
      <c r="RQS26"/>
      <c r="RQT26"/>
      <c r="RQU26"/>
      <c r="RQV26"/>
      <c r="RQW26"/>
      <c r="RQX26"/>
      <c r="RQY26"/>
      <c r="RQZ26"/>
      <c r="RRA26"/>
      <c r="RRB26"/>
      <c r="RRC26"/>
      <c r="RRD26"/>
      <c r="RRE26"/>
      <c r="RRF26"/>
      <c r="RRG26"/>
      <c r="RRH26"/>
      <c r="RRI26"/>
      <c r="RRJ26"/>
      <c r="RRK26"/>
      <c r="RRL26"/>
      <c r="RRM26"/>
      <c r="RRN26"/>
      <c r="RRO26"/>
      <c r="RRP26"/>
      <c r="RRQ26"/>
      <c r="RRR26"/>
      <c r="RRS26"/>
      <c r="RRT26"/>
      <c r="RRU26"/>
      <c r="RRV26"/>
      <c r="RRW26"/>
      <c r="RRX26"/>
      <c r="RRY26"/>
      <c r="RRZ26"/>
      <c r="RSA26"/>
      <c r="RSB26"/>
      <c r="RSC26"/>
      <c r="RSD26"/>
      <c r="RSE26"/>
      <c r="RSF26"/>
      <c r="RSG26"/>
      <c r="RSH26"/>
      <c r="RSI26"/>
      <c r="RSJ26"/>
      <c r="RSK26"/>
      <c r="RSL26"/>
      <c r="RSM26"/>
      <c r="RSN26"/>
      <c r="RSO26"/>
      <c r="RSP26"/>
      <c r="RSQ26"/>
      <c r="RSR26"/>
      <c r="RSS26"/>
      <c r="RST26"/>
      <c r="RSU26"/>
      <c r="RSV26"/>
      <c r="RSW26"/>
      <c r="RSX26"/>
      <c r="RSY26"/>
      <c r="RSZ26"/>
      <c r="RTA26"/>
      <c r="RTB26"/>
      <c r="RTC26"/>
      <c r="RTD26"/>
      <c r="RTE26"/>
      <c r="RTF26"/>
      <c r="RTG26"/>
      <c r="RTH26"/>
      <c r="RTI26"/>
      <c r="RTJ26"/>
      <c r="RTK26"/>
      <c r="RTL26"/>
      <c r="RTM26"/>
      <c r="RTN26"/>
      <c r="RTO26"/>
      <c r="RTP26"/>
      <c r="RTQ26"/>
      <c r="RTR26"/>
      <c r="RTS26"/>
      <c r="RTT26"/>
      <c r="RTU26"/>
      <c r="RTV26"/>
      <c r="RTW26"/>
      <c r="RTX26"/>
      <c r="RTY26"/>
      <c r="RTZ26"/>
      <c r="RUA26"/>
      <c r="RUB26"/>
      <c r="RUC26"/>
      <c r="RUD26"/>
      <c r="RUE26"/>
      <c r="RUF26"/>
      <c r="RUG26"/>
      <c r="RUH26"/>
      <c r="RUI26"/>
      <c r="RUJ26"/>
      <c r="RUK26"/>
      <c r="RUL26"/>
      <c r="RUM26"/>
      <c r="RUN26"/>
      <c r="RUO26"/>
      <c r="RUP26"/>
      <c r="RUQ26"/>
      <c r="RUR26"/>
      <c r="RUS26"/>
      <c r="RUT26"/>
      <c r="RUU26"/>
      <c r="RUV26"/>
      <c r="RUW26"/>
      <c r="RUX26"/>
      <c r="RUY26"/>
      <c r="RUZ26"/>
      <c r="RVA26"/>
      <c r="RVB26"/>
      <c r="RVC26"/>
      <c r="RVD26"/>
      <c r="RVE26"/>
      <c r="RVF26"/>
      <c r="RVG26"/>
      <c r="RVH26"/>
      <c r="RVI26"/>
      <c r="RVJ26"/>
      <c r="RVK26"/>
      <c r="RVL26"/>
      <c r="RVM26"/>
      <c r="RVN26"/>
      <c r="RVO26"/>
      <c r="RVP26"/>
      <c r="RVQ26"/>
      <c r="RVR26"/>
      <c r="RVS26"/>
      <c r="RVT26"/>
      <c r="RVU26"/>
      <c r="RVV26"/>
      <c r="RVW26"/>
      <c r="RVX26"/>
      <c r="RVY26"/>
      <c r="RVZ26"/>
      <c r="RWA26"/>
      <c r="RWB26"/>
      <c r="RWC26"/>
      <c r="RWD26"/>
      <c r="RWE26"/>
      <c r="RWF26"/>
      <c r="RWG26"/>
      <c r="RWH26"/>
      <c r="RWI26"/>
      <c r="RWJ26"/>
      <c r="RWK26"/>
      <c r="RWL26"/>
      <c r="RWM26"/>
      <c r="RWN26"/>
      <c r="RWO26"/>
      <c r="RWP26"/>
      <c r="RWQ26"/>
      <c r="RWR26"/>
      <c r="RWS26"/>
      <c r="RWT26"/>
      <c r="RWU26"/>
      <c r="RWV26"/>
      <c r="RWW26"/>
      <c r="RWX26"/>
      <c r="RWY26"/>
      <c r="RWZ26"/>
      <c r="RXA26"/>
      <c r="RXB26"/>
      <c r="RXC26"/>
      <c r="RXD26"/>
      <c r="RXE26"/>
      <c r="RXF26"/>
      <c r="RXG26"/>
      <c r="RXH26"/>
      <c r="RXI26"/>
      <c r="RXJ26"/>
      <c r="RXK26"/>
      <c r="RXL26"/>
      <c r="RXM26"/>
      <c r="RXN26"/>
      <c r="RXO26"/>
      <c r="RXP26"/>
      <c r="RXQ26"/>
      <c r="RXR26"/>
      <c r="RXS26"/>
      <c r="RXT26"/>
      <c r="RXU26"/>
      <c r="RXV26"/>
      <c r="RXW26"/>
      <c r="RXX26"/>
      <c r="RXY26"/>
      <c r="RXZ26"/>
      <c r="RYA26"/>
      <c r="RYB26"/>
      <c r="RYC26"/>
      <c r="RYD26"/>
      <c r="RYE26"/>
      <c r="RYF26"/>
      <c r="RYG26"/>
      <c r="RYH26"/>
      <c r="RYI26"/>
      <c r="RYJ26"/>
      <c r="RYK26"/>
      <c r="RYL26"/>
      <c r="RYM26"/>
      <c r="RYN26"/>
      <c r="RYO26"/>
      <c r="RYP26"/>
      <c r="RYQ26"/>
      <c r="RYR26"/>
      <c r="RYS26"/>
      <c r="RYT26"/>
      <c r="RYU26"/>
      <c r="RYV26"/>
      <c r="RYW26"/>
      <c r="RYX26"/>
      <c r="RYY26"/>
      <c r="RYZ26"/>
      <c r="RZA26"/>
      <c r="RZB26"/>
      <c r="RZC26"/>
      <c r="RZD26"/>
      <c r="RZE26"/>
      <c r="RZF26"/>
      <c r="RZG26"/>
      <c r="RZH26"/>
      <c r="RZI26"/>
      <c r="RZJ26"/>
      <c r="RZK26"/>
      <c r="RZL26"/>
      <c r="RZM26"/>
      <c r="RZN26"/>
      <c r="RZO26"/>
      <c r="RZP26"/>
      <c r="RZQ26"/>
      <c r="RZR26"/>
      <c r="RZS26"/>
      <c r="RZT26"/>
      <c r="RZU26"/>
      <c r="RZV26"/>
      <c r="RZW26"/>
      <c r="RZX26"/>
      <c r="RZY26"/>
      <c r="RZZ26"/>
      <c r="SAA26"/>
      <c r="SAB26"/>
      <c r="SAC26"/>
      <c r="SAD26"/>
      <c r="SAE26"/>
      <c r="SAF26"/>
      <c r="SAG26"/>
      <c r="SAH26"/>
      <c r="SAI26"/>
      <c r="SAJ26"/>
      <c r="SAK26"/>
      <c r="SAL26"/>
      <c r="SAM26"/>
      <c r="SAN26"/>
      <c r="SAO26"/>
      <c r="SAP26"/>
      <c r="SAQ26"/>
      <c r="SAR26"/>
      <c r="SAS26"/>
      <c r="SAT26"/>
      <c r="SAU26"/>
      <c r="SAV26"/>
      <c r="SAW26"/>
      <c r="SAX26"/>
      <c r="SAY26"/>
      <c r="SAZ26"/>
      <c r="SBA26"/>
      <c r="SBB26"/>
      <c r="SBC26"/>
      <c r="SBD26"/>
      <c r="SBE26"/>
      <c r="SBF26"/>
      <c r="SBG26"/>
      <c r="SBH26"/>
      <c r="SBI26"/>
      <c r="SBJ26"/>
      <c r="SBK26"/>
      <c r="SBL26"/>
      <c r="SBM26"/>
      <c r="SBN26"/>
      <c r="SBO26"/>
      <c r="SBP26"/>
      <c r="SBQ26"/>
      <c r="SBR26"/>
      <c r="SBS26"/>
      <c r="SBT26"/>
      <c r="SBU26"/>
      <c r="SBV26"/>
      <c r="SBW26"/>
      <c r="SBX26"/>
      <c r="SBY26"/>
      <c r="SBZ26"/>
      <c r="SCA26"/>
      <c r="SCB26"/>
      <c r="SCC26"/>
      <c r="SCD26"/>
      <c r="SCE26"/>
      <c r="SCF26"/>
      <c r="SCG26"/>
      <c r="SCH26"/>
      <c r="SCI26"/>
      <c r="SCJ26"/>
      <c r="SCK26"/>
      <c r="SCL26"/>
      <c r="SCM26"/>
      <c r="SCN26"/>
      <c r="SCO26"/>
      <c r="SCP26"/>
      <c r="SCQ26"/>
      <c r="SCR26"/>
      <c r="SCS26"/>
      <c r="SCT26"/>
      <c r="SCU26"/>
      <c r="SCV26"/>
      <c r="SCW26"/>
      <c r="SCX26"/>
      <c r="SCY26"/>
      <c r="SCZ26"/>
      <c r="SDA26"/>
      <c r="SDB26"/>
      <c r="SDC26"/>
      <c r="SDD26"/>
      <c r="SDE26"/>
      <c r="SDF26"/>
      <c r="SDG26"/>
      <c r="SDH26"/>
      <c r="SDI26"/>
      <c r="SDJ26"/>
      <c r="SDK26"/>
      <c r="SDL26"/>
      <c r="SDM26"/>
      <c r="SDN26"/>
      <c r="SDO26"/>
      <c r="SDP26"/>
      <c r="SDQ26"/>
      <c r="SDR26"/>
      <c r="SDS26"/>
      <c r="SDT26"/>
      <c r="SDU26"/>
      <c r="SDV26"/>
      <c r="SDW26"/>
      <c r="SDX26"/>
      <c r="SDY26"/>
      <c r="SDZ26"/>
      <c r="SEA26"/>
      <c r="SEB26"/>
      <c r="SEC26"/>
      <c r="SED26"/>
      <c r="SEE26"/>
      <c r="SEF26"/>
      <c r="SEG26"/>
      <c r="SEH26"/>
      <c r="SEI26"/>
      <c r="SEJ26"/>
      <c r="SEK26"/>
      <c r="SEL26"/>
      <c r="SEM26"/>
      <c r="SEN26"/>
      <c r="SEO26"/>
      <c r="SEP26"/>
      <c r="SEQ26"/>
      <c r="SER26"/>
      <c r="SES26"/>
      <c r="SET26"/>
      <c r="SEU26"/>
      <c r="SEV26"/>
      <c r="SEW26"/>
      <c r="SEX26"/>
      <c r="SEY26"/>
      <c r="SEZ26"/>
      <c r="SFA26"/>
      <c r="SFB26"/>
      <c r="SFC26"/>
      <c r="SFD26"/>
      <c r="SFE26"/>
      <c r="SFF26"/>
      <c r="SFG26"/>
      <c r="SFH26"/>
      <c r="SFI26"/>
      <c r="SFJ26"/>
      <c r="SFK26"/>
      <c r="SFL26"/>
      <c r="SFM26"/>
      <c r="SFN26"/>
      <c r="SFO26"/>
      <c r="SFP26"/>
      <c r="SFQ26"/>
      <c r="SFR26"/>
      <c r="SFS26"/>
      <c r="SFT26"/>
      <c r="SFU26"/>
      <c r="SFV26"/>
      <c r="SFW26"/>
      <c r="SFX26"/>
      <c r="SFY26"/>
      <c r="SFZ26"/>
      <c r="SGA26"/>
      <c r="SGB26"/>
      <c r="SGC26"/>
      <c r="SGD26"/>
      <c r="SGE26"/>
      <c r="SGF26"/>
      <c r="SGG26"/>
      <c r="SGH26"/>
      <c r="SGI26"/>
      <c r="SGJ26"/>
      <c r="SGK26"/>
      <c r="SGL26"/>
      <c r="SGM26"/>
      <c r="SGN26"/>
      <c r="SGO26"/>
      <c r="SGP26"/>
      <c r="SGQ26"/>
      <c r="SGR26"/>
      <c r="SGS26"/>
      <c r="SGT26"/>
      <c r="SGU26"/>
      <c r="SGV26"/>
      <c r="SGW26"/>
      <c r="SGX26"/>
      <c r="SGY26"/>
      <c r="SGZ26"/>
      <c r="SHA26"/>
      <c r="SHB26"/>
      <c r="SHC26"/>
      <c r="SHD26"/>
      <c r="SHE26"/>
      <c r="SHF26"/>
      <c r="SHG26"/>
      <c r="SHH26"/>
      <c r="SHI26"/>
      <c r="SHJ26"/>
      <c r="SHK26"/>
      <c r="SHL26"/>
      <c r="SHM26"/>
      <c r="SHN26"/>
      <c r="SHO26"/>
      <c r="SHP26"/>
      <c r="SHQ26"/>
      <c r="SHR26"/>
      <c r="SHS26"/>
      <c r="SHT26"/>
      <c r="SHU26"/>
      <c r="SHV26"/>
      <c r="SHW26"/>
      <c r="SHX26"/>
      <c r="SHY26"/>
      <c r="SHZ26"/>
      <c r="SIA26"/>
      <c r="SIB26"/>
      <c r="SIC26"/>
      <c r="SID26"/>
      <c r="SIE26"/>
      <c r="SIF26"/>
      <c r="SIG26"/>
      <c r="SIH26"/>
      <c r="SII26"/>
      <c r="SIJ26"/>
      <c r="SIK26"/>
      <c r="SIL26"/>
      <c r="SIM26"/>
      <c r="SIN26"/>
      <c r="SIO26"/>
      <c r="SIP26"/>
      <c r="SIQ26"/>
      <c r="SIR26"/>
      <c r="SIS26"/>
      <c r="SIT26"/>
      <c r="SIU26"/>
      <c r="SIV26"/>
      <c r="SIW26"/>
      <c r="SIX26"/>
      <c r="SIY26"/>
      <c r="SIZ26"/>
      <c r="SJA26"/>
      <c r="SJB26"/>
      <c r="SJC26"/>
      <c r="SJD26"/>
      <c r="SJE26"/>
      <c r="SJF26"/>
      <c r="SJG26"/>
      <c r="SJH26"/>
      <c r="SJI26"/>
      <c r="SJJ26"/>
      <c r="SJK26"/>
      <c r="SJL26"/>
      <c r="SJM26"/>
      <c r="SJN26"/>
      <c r="SJO26"/>
      <c r="SJP26"/>
      <c r="SJQ26"/>
      <c r="SJR26"/>
      <c r="SJS26"/>
      <c r="SJT26"/>
      <c r="SJU26"/>
      <c r="SJV26"/>
      <c r="SJW26"/>
      <c r="SJX26"/>
      <c r="SJY26"/>
      <c r="SJZ26"/>
      <c r="SKA26"/>
      <c r="SKB26"/>
      <c r="SKC26"/>
      <c r="SKD26"/>
      <c r="SKE26"/>
      <c r="SKF26"/>
      <c r="SKG26"/>
      <c r="SKH26"/>
      <c r="SKI26"/>
      <c r="SKJ26"/>
      <c r="SKK26"/>
      <c r="SKL26"/>
      <c r="SKM26"/>
      <c r="SKN26"/>
      <c r="SKO26"/>
      <c r="SKP26"/>
      <c r="SKQ26"/>
      <c r="SKR26"/>
      <c r="SKS26"/>
      <c r="SKT26"/>
      <c r="SKU26"/>
      <c r="SKV26"/>
      <c r="SKW26"/>
      <c r="SKX26"/>
      <c r="SKY26"/>
      <c r="SKZ26"/>
      <c r="SLA26"/>
      <c r="SLB26"/>
      <c r="SLC26"/>
      <c r="SLD26"/>
      <c r="SLE26"/>
      <c r="SLF26"/>
      <c r="SLG26"/>
      <c r="SLH26"/>
      <c r="SLI26"/>
      <c r="SLJ26"/>
      <c r="SLK26"/>
      <c r="SLL26"/>
      <c r="SLM26"/>
      <c r="SLN26"/>
      <c r="SLO26"/>
      <c r="SLP26"/>
      <c r="SLQ26"/>
      <c r="SLR26"/>
      <c r="SLS26"/>
      <c r="SLT26"/>
      <c r="SLU26"/>
      <c r="SLV26"/>
      <c r="SLW26"/>
      <c r="SLX26"/>
      <c r="SLY26"/>
      <c r="SLZ26"/>
      <c r="SMA26"/>
      <c r="SMB26"/>
      <c r="SMC26"/>
      <c r="SMD26"/>
      <c r="SME26"/>
      <c r="SMF26"/>
      <c r="SMG26"/>
      <c r="SMH26"/>
      <c r="SMI26"/>
      <c r="SMJ26"/>
      <c r="SMK26"/>
      <c r="SML26"/>
      <c r="SMM26"/>
      <c r="SMN26"/>
      <c r="SMO26"/>
      <c r="SMP26"/>
      <c r="SMQ26"/>
      <c r="SMR26"/>
      <c r="SMS26"/>
      <c r="SMT26"/>
      <c r="SMU26"/>
      <c r="SMV26"/>
      <c r="SMW26"/>
      <c r="SMX26"/>
      <c r="SMY26"/>
      <c r="SMZ26"/>
      <c r="SNA26"/>
      <c r="SNB26"/>
      <c r="SNC26"/>
      <c r="SND26"/>
      <c r="SNE26"/>
      <c r="SNF26"/>
      <c r="SNG26"/>
      <c r="SNH26"/>
      <c r="SNI26"/>
      <c r="SNJ26"/>
      <c r="SNK26"/>
      <c r="SNL26"/>
      <c r="SNM26"/>
      <c r="SNN26"/>
      <c r="SNO26"/>
      <c r="SNP26"/>
      <c r="SNQ26"/>
      <c r="SNR26"/>
      <c r="SNS26"/>
      <c r="SNT26"/>
      <c r="SNU26"/>
      <c r="SNV26"/>
      <c r="SNW26"/>
      <c r="SNX26"/>
      <c r="SNY26"/>
      <c r="SNZ26"/>
      <c r="SOA26"/>
      <c r="SOB26"/>
      <c r="SOC26"/>
      <c r="SOD26"/>
      <c r="SOE26"/>
      <c r="SOF26"/>
      <c r="SOG26"/>
      <c r="SOH26"/>
      <c r="SOI26"/>
      <c r="SOJ26"/>
      <c r="SOK26"/>
      <c r="SOL26"/>
      <c r="SOM26"/>
      <c r="SON26"/>
      <c r="SOO26"/>
      <c r="SOP26"/>
      <c r="SOQ26"/>
      <c r="SOR26"/>
      <c r="SOS26"/>
      <c r="SOT26"/>
      <c r="SOU26"/>
      <c r="SOV26"/>
      <c r="SOW26"/>
      <c r="SOX26"/>
      <c r="SOY26"/>
      <c r="SOZ26"/>
      <c r="SPA26"/>
      <c r="SPB26"/>
      <c r="SPC26"/>
      <c r="SPD26"/>
      <c r="SPE26"/>
      <c r="SPF26"/>
      <c r="SPG26"/>
      <c r="SPH26"/>
      <c r="SPI26"/>
      <c r="SPJ26"/>
      <c r="SPK26"/>
      <c r="SPL26"/>
      <c r="SPM26"/>
      <c r="SPN26"/>
      <c r="SPO26"/>
      <c r="SPP26"/>
      <c r="SPQ26"/>
      <c r="SPR26"/>
      <c r="SPS26"/>
      <c r="SPT26"/>
      <c r="SPU26"/>
      <c r="SPV26"/>
      <c r="SPW26"/>
      <c r="SPX26"/>
      <c r="SPY26"/>
      <c r="SPZ26"/>
      <c r="SQA26"/>
      <c r="SQB26"/>
      <c r="SQC26"/>
      <c r="SQD26"/>
      <c r="SQE26"/>
      <c r="SQF26"/>
      <c r="SQG26"/>
      <c r="SQH26"/>
      <c r="SQI26"/>
      <c r="SQJ26"/>
      <c r="SQK26"/>
      <c r="SQL26"/>
      <c r="SQM26"/>
      <c r="SQN26"/>
      <c r="SQO26"/>
      <c r="SQP26"/>
      <c r="SQQ26"/>
      <c r="SQR26"/>
      <c r="SQS26"/>
      <c r="SQT26"/>
      <c r="SQU26"/>
      <c r="SQV26"/>
      <c r="SQW26"/>
      <c r="SQX26"/>
      <c r="SQY26"/>
      <c r="SQZ26"/>
      <c r="SRA26"/>
      <c r="SRB26"/>
      <c r="SRC26"/>
      <c r="SRD26"/>
      <c r="SRE26"/>
      <c r="SRF26"/>
      <c r="SRG26"/>
      <c r="SRH26"/>
      <c r="SRI26"/>
      <c r="SRJ26"/>
      <c r="SRK26"/>
      <c r="SRL26"/>
      <c r="SRM26"/>
      <c r="SRN26"/>
      <c r="SRO26"/>
      <c r="SRP26"/>
      <c r="SRQ26"/>
      <c r="SRR26"/>
      <c r="SRS26"/>
      <c r="SRT26"/>
      <c r="SRU26"/>
      <c r="SRV26"/>
      <c r="SRW26"/>
      <c r="SRX26"/>
      <c r="SRY26"/>
      <c r="SRZ26"/>
      <c r="SSA26"/>
      <c r="SSB26"/>
      <c r="SSC26"/>
      <c r="SSD26"/>
      <c r="SSE26"/>
      <c r="SSF26"/>
      <c r="SSG26"/>
      <c r="SSH26"/>
      <c r="SSI26"/>
      <c r="SSJ26"/>
      <c r="SSK26"/>
      <c r="SSL26"/>
      <c r="SSM26"/>
      <c r="SSN26"/>
      <c r="SSO26"/>
      <c r="SSP26"/>
      <c r="SSQ26"/>
      <c r="SSR26"/>
      <c r="SSS26"/>
      <c r="SST26"/>
      <c r="SSU26"/>
      <c r="SSV26"/>
      <c r="SSW26"/>
      <c r="SSX26"/>
      <c r="SSY26"/>
      <c r="SSZ26"/>
      <c r="STA26"/>
      <c r="STB26"/>
      <c r="STC26"/>
      <c r="STD26"/>
      <c r="STE26"/>
      <c r="STF26"/>
      <c r="STG26"/>
      <c r="STH26"/>
      <c r="STI26"/>
      <c r="STJ26"/>
      <c r="STK26"/>
      <c r="STL26"/>
      <c r="STM26"/>
      <c r="STN26"/>
      <c r="STO26"/>
      <c r="STP26"/>
      <c r="STQ26"/>
      <c r="STR26"/>
      <c r="STS26"/>
      <c r="STT26"/>
      <c r="STU26"/>
      <c r="STV26"/>
      <c r="STW26"/>
      <c r="STX26"/>
      <c r="STY26"/>
      <c r="STZ26"/>
      <c r="SUA26"/>
      <c r="SUB26"/>
      <c r="SUC26"/>
      <c r="SUD26"/>
      <c r="SUE26"/>
      <c r="SUF26"/>
      <c r="SUG26"/>
      <c r="SUH26"/>
      <c r="SUI26"/>
      <c r="SUJ26"/>
      <c r="SUK26"/>
      <c r="SUL26"/>
      <c r="SUM26"/>
      <c r="SUN26"/>
      <c r="SUO26"/>
      <c r="SUP26"/>
      <c r="SUQ26"/>
      <c r="SUR26"/>
      <c r="SUS26"/>
      <c r="SUT26"/>
      <c r="SUU26"/>
      <c r="SUV26"/>
      <c r="SUW26"/>
      <c r="SUX26"/>
      <c r="SUY26"/>
      <c r="SUZ26"/>
      <c r="SVA26"/>
      <c r="SVB26"/>
      <c r="SVC26"/>
      <c r="SVD26"/>
      <c r="SVE26"/>
      <c r="SVF26"/>
      <c r="SVG26"/>
      <c r="SVH26"/>
      <c r="SVI26"/>
      <c r="SVJ26"/>
      <c r="SVK26"/>
      <c r="SVL26"/>
      <c r="SVM26"/>
      <c r="SVN26"/>
      <c r="SVO26"/>
      <c r="SVP26"/>
      <c r="SVQ26"/>
      <c r="SVR26"/>
      <c r="SVS26"/>
      <c r="SVT26"/>
      <c r="SVU26"/>
      <c r="SVV26"/>
      <c r="SVW26"/>
      <c r="SVX26"/>
      <c r="SVY26"/>
      <c r="SVZ26"/>
      <c r="SWA26"/>
      <c r="SWB26"/>
      <c r="SWC26"/>
      <c r="SWD26"/>
      <c r="SWE26"/>
      <c r="SWF26"/>
      <c r="SWG26"/>
      <c r="SWH26"/>
      <c r="SWI26"/>
      <c r="SWJ26"/>
      <c r="SWK26"/>
      <c r="SWL26"/>
      <c r="SWM26"/>
      <c r="SWN26"/>
      <c r="SWO26"/>
      <c r="SWP26"/>
      <c r="SWQ26"/>
      <c r="SWR26"/>
      <c r="SWS26"/>
      <c r="SWT26"/>
      <c r="SWU26"/>
      <c r="SWV26"/>
      <c r="SWW26"/>
      <c r="SWX26"/>
      <c r="SWY26"/>
      <c r="SWZ26"/>
      <c r="SXA26"/>
      <c r="SXB26"/>
      <c r="SXC26"/>
      <c r="SXD26"/>
      <c r="SXE26"/>
      <c r="SXF26"/>
      <c r="SXG26"/>
      <c r="SXH26"/>
      <c r="SXI26"/>
      <c r="SXJ26"/>
      <c r="SXK26"/>
      <c r="SXL26"/>
      <c r="SXM26"/>
      <c r="SXN26"/>
      <c r="SXO26"/>
      <c r="SXP26"/>
      <c r="SXQ26"/>
      <c r="SXR26"/>
      <c r="SXS26"/>
      <c r="SXT26"/>
      <c r="SXU26"/>
      <c r="SXV26"/>
      <c r="SXW26"/>
      <c r="SXX26"/>
      <c r="SXY26"/>
      <c r="SXZ26"/>
      <c r="SYA26"/>
      <c r="SYB26"/>
      <c r="SYC26"/>
      <c r="SYD26"/>
      <c r="SYE26"/>
      <c r="SYF26"/>
      <c r="SYG26"/>
      <c r="SYH26"/>
      <c r="SYI26"/>
      <c r="SYJ26"/>
      <c r="SYK26"/>
      <c r="SYL26"/>
      <c r="SYM26"/>
      <c r="SYN26"/>
      <c r="SYO26"/>
      <c r="SYP26"/>
      <c r="SYQ26"/>
      <c r="SYR26"/>
      <c r="SYS26"/>
      <c r="SYT26"/>
      <c r="SYU26"/>
      <c r="SYV26"/>
      <c r="SYW26"/>
      <c r="SYX26"/>
      <c r="SYY26"/>
      <c r="SYZ26"/>
      <c r="SZA26"/>
      <c r="SZB26"/>
      <c r="SZC26"/>
      <c r="SZD26"/>
      <c r="SZE26"/>
      <c r="SZF26"/>
      <c r="SZG26"/>
      <c r="SZH26"/>
      <c r="SZI26"/>
      <c r="SZJ26"/>
      <c r="SZK26"/>
      <c r="SZL26"/>
      <c r="SZM26"/>
      <c r="SZN26"/>
      <c r="SZO26"/>
      <c r="SZP26"/>
      <c r="SZQ26"/>
      <c r="SZR26"/>
      <c r="SZS26"/>
      <c r="SZT26"/>
      <c r="SZU26"/>
      <c r="SZV26"/>
      <c r="SZW26"/>
      <c r="SZX26"/>
      <c r="SZY26"/>
      <c r="SZZ26"/>
      <c r="TAA26"/>
      <c r="TAB26"/>
      <c r="TAC26"/>
      <c r="TAD26"/>
      <c r="TAE26"/>
      <c r="TAF26"/>
      <c r="TAG26"/>
      <c r="TAH26"/>
      <c r="TAI26"/>
      <c r="TAJ26"/>
      <c r="TAK26"/>
      <c r="TAL26"/>
      <c r="TAM26"/>
      <c r="TAN26"/>
      <c r="TAO26"/>
      <c r="TAP26"/>
      <c r="TAQ26"/>
      <c r="TAR26"/>
      <c r="TAS26"/>
      <c r="TAT26"/>
      <c r="TAU26"/>
      <c r="TAV26"/>
      <c r="TAW26"/>
      <c r="TAX26"/>
      <c r="TAY26"/>
      <c r="TAZ26"/>
      <c r="TBA26"/>
      <c r="TBB26"/>
      <c r="TBC26"/>
      <c r="TBD26"/>
      <c r="TBE26"/>
      <c r="TBF26"/>
      <c r="TBG26"/>
      <c r="TBH26"/>
      <c r="TBI26"/>
      <c r="TBJ26"/>
      <c r="TBK26"/>
      <c r="TBL26"/>
      <c r="TBM26"/>
      <c r="TBN26"/>
      <c r="TBO26"/>
      <c r="TBP26"/>
      <c r="TBQ26"/>
      <c r="TBR26"/>
      <c r="TBS26"/>
      <c r="TBT26"/>
      <c r="TBU26"/>
      <c r="TBV26"/>
      <c r="TBW26"/>
      <c r="TBX26"/>
      <c r="TBY26"/>
      <c r="TBZ26"/>
      <c r="TCA26"/>
      <c r="TCB26"/>
      <c r="TCC26"/>
      <c r="TCD26"/>
      <c r="TCE26"/>
      <c r="TCF26"/>
      <c r="TCG26"/>
      <c r="TCH26"/>
      <c r="TCI26"/>
      <c r="TCJ26"/>
      <c r="TCK26"/>
      <c r="TCL26"/>
      <c r="TCM26"/>
      <c r="TCN26"/>
      <c r="TCO26"/>
      <c r="TCP26"/>
      <c r="TCQ26"/>
      <c r="TCR26"/>
      <c r="TCS26"/>
      <c r="TCT26"/>
      <c r="TCU26"/>
      <c r="TCV26"/>
      <c r="TCW26"/>
      <c r="TCX26"/>
      <c r="TCY26"/>
      <c r="TCZ26"/>
      <c r="TDA26"/>
      <c r="TDB26"/>
      <c r="TDC26"/>
      <c r="TDD26"/>
      <c r="TDE26"/>
      <c r="TDF26"/>
      <c r="TDG26"/>
      <c r="TDH26"/>
      <c r="TDI26"/>
      <c r="TDJ26"/>
      <c r="TDK26"/>
      <c r="TDL26"/>
      <c r="TDM26"/>
      <c r="TDN26"/>
      <c r="TDO26"/>
      <c r="TDP26"/>
      <c r="TDQ26"/>
      <c r="TDR26"/>
      <c r="TDS26"/>
      <c r="TDT26"/>
      <c r="TDU26"/>
      <c r="TDV26"/>
      <c r="TDW26"/>
      <c r="TDX26"/>
      <c r="TDY26"/>
      <c r="TDZ26"/>
      <c r="TEA26"/>
      <c r="TEB26"/>
      <c r="TEC26"/>
      <c r="TED26"/>
      <c r="TEE26"/>
      <c r="TEF26"/>
      <c r="TEG26"/>
      <c r="TEH26"/>
      <c r="TEI26"/>
      <c r="TEJ26"/>
      <c r="TEK26"/>
      <c r="TEL26"/>
      <c r="TEM26"/>
      <c r="TEN26"/>
      <c r="TEO26"/>
      <c r="TEP26"/>
      <c r="TEQ26"/>
      <c r="TER26"/>
      <c r="TES26"/>
      <c r="TET26"/>
      <c r="TEU26"/>
      <c r="TEV26"/>
      <c r="TEW26"/>
      <c r="TEX26"/>
      <c r="TEY26"/>
      <c r="TEZ26"/>
      <c r="TFA26"/>
      <c r="TFB26"/>
      <c r="TFC26"/>
      <c r="TFD26"/>
      <c r="TFE26"/>
      <c r="TFF26"/>
      <c r="TFG26"/>
      <c r="TFH26"/>
      <c r="TFI26"/>
      <c r="TFJ26"/>
      <c r="TFK26"/>
      <c r="TFL26"/>
      <c r="TFM26"/>
      <c r="TFN26"/>
      <c r="TFO26"/>
      <c r="TFP26"/>
      <c r="TFQ26"/>
      <c r="TFR26"/>
      <c r="TFS26"/>
      <c r="TFT26"/>
      <c r="TFU26"/>
      <c r="TFV26"/>
      <c r="TFW26"/>
      <c r="TFX26"/>
      <c r="TFY26"/>
      <c r="TFZ26"/>
      <c r="TGA26"/>
      <c r="TGB26"/>
      <c r="TGC26"/>
      <c r="TGD26"/>
      <c r="TGE26"/>
      <c r="TGF26"/>
      <c r="TGG26"/>
      <c r="TGH26"/>
      <c r="TGI26"/>
      <c r="TGJ26"/>
      <c r="TGK26"/>
      <c r="TGL26"/>
      <c r="TGM26"/>
      <c r="TGN26"/>
      <c r="TGO26"/>
      <c r="TGP26"/>
      <c r="TGQ26"/>
      <c r="TGR26"/>
      <c r="TGS26"/>
      <c r="TGT26"/>
      <c r="TGU26"/>
      <c r="TGV26"/>
      <c r="TGW26"/>
      <c r="TGX26"/>
      <c r="TGY26"/>
      <c r="TGZ26"/>
      <c r="THA26"/>
      <c r="THB26"/>
      <c r="THC26"/>
      <c r="THD26"/>
      <c r="THE26"/>
      <c r="THF26"/>
      <c r="THG26"/>
      <c r="THH26"/>
      <c r="THI26"/>
      <c r="THJ26"/>
      <c r="THK26"/>
      <c r="THL26"/>
      <c r="THM26"/>
      <c r="THN26"/>
      <c r="THO26"/>
      <c r="THP26"/>
      <c r="THQ26"/>
      <c r="THR26"/>
      <c r="THS26"/>
      <c r="THT26"/>
      <c r="THU26"/>
      <c r="THV26"/>
      <c r="THW26"/>
      <c r="THX26"/>
      <c r="THY26"/>
      <c r="THZ26"/>
      <c r="TIA26"/>
      <c r="TIB26"/>
      <c r="TIC26"/>
      <c r="TID26"/>
      <c r="TIE26"/>
      <c r="TIF26"/>
      <c r="TIG26"/>
      <c r="TIH26"/>
      <c r="TII26"/>
      <c r="TIJ26"/>
      <c r="TIK26"/>
      <c r="TIL26"/>
      <c r="TIM26"/>
      <c r="TIN26"/>
      <c r="TIO26"/>
      <c r="TIP26"/>
      <c r="TIQ26"/>
      <c r="TIR26"/>
      <c r="TIS26"/>
      <c r="TIT26"/>
      <c r="TIU26"/>
      <c r="TIV26"/>
      <c r="TIW26"/>
      <c r="TIX26"/>
      <c r="TIY26"/>
      <c r="TIZ26"/>
      <c r="TJA26"/>
      <c r="TJB26"/>
      <c r="TJC26"/>
      <c r="TJD26"/>
      <c r="TJE26"/>
      <c r="TJF26"/>
      <c r="TJG26"/>
      <c r="TJH26"/>
      <c r="TJI26"/>
      <c r="TJJ26"/>
      <c r="TJK26"/>
      <c r="TJL26"/>
      <c r="TJM26"/>
      <c r="TJN26"/>
      <c r="TJO26"/>
      <c r="TJP26"/>
      <c r="TJQ26"/>
      <c r="TJR26"/>
      <c r="TJS26"/>
      <c r="TJT26"/>
      <c r="TJU26"/>
      <c r="TJV26"/>
      <c r="TJW26"/>
      <c r="TJX26"/>
      <c r="TJY26"/>
      <c r="TJZ26"/>
      <c r="TKA26"/>
      <c r="TKB26"/>
      <c r="TKC26"/>
      <c r="TKD26"/>
      <c r="TKE26"/>
      <c r="TKF26"/>
      <c r="TKG26"/>
      <c r="TKH26"/>
      <c r="TKI26"/>
      <c r="TKJ26"/>
      <c r="TKK26"/>
      <c r="TKL26"/>
      <c r="TKM26"/>
      <c r="TKN26"/>
      <c r="TKO26"/>
      <c r="TKP26"/>
      <c r="TKQ26"/>
      <c r="TKR26"/>
      <c r="TKS26"/>
      <c r="TKT26"/>
      <c r="TKU26"/>
      <c r="TKV26"/>
      <c r="TKW26"/>
      <c r="TKX26"/>
      <c r="TKY26"/>
      <c r="TKZ26"/>
      <c r="TLA26"/>
      <c r="TLB26"/>
      <c r="TLC26"/>
      <c r="TLD26"/>
      <c r="TLE26"/>
      <c r="TLF26"/>
      <c r="TLG26"/>
      <c r="TLH26"/>
      <c r="TLI26"/>
      <c r="TLJ26"/>
      <c r="TLK26"/>
      <c r="TLL26"/>
      <c r="TLM26"/>
      <c r="TLN26"/>
      <c r="TLO26"/>
      <c r="TLP26"/>
      <c r="TLQ26"/>
      <c r="TLR26"/>
      <c r="TLS26"/>
      <c r="TLT26"/>
      <c r="TLU26"/>
      <c r="TLV26"/>
      <c r="TLW26"/>
      <c r="TLX26"/>
      <c r="TLY26"/>
      <c r="TLZ26"/>
      <c r="TMA26"/>
      <c r="TMB26"/>
      <c r="TMC26"/>
      <c r="TMD26"/>
      <c r="TME26"/>
      <c r="TMF26"/>
      <c r="TMG26"/>
      <c r="TMH26"/>
      <c r="TMI26"/>
      <c r="TMJ26"/>
      <c r="TMK26"/>
      <c r="TML26"/>
      <c r="TMM26"/>
      <c r="TMN26"/>
      <c r="TMO26"/>
      <c r="TMP26"/>
      <c r="TMQ26"/>
      <c r="TMR26"/>
      <c r="TMS26"/>
      <c r="TMT26"/>
      <c r="TMU26"/>
      <c r="TMV26"/>
      <c r="TMW26"/>
      <c r="TMX26"/>
      <c r="TMY26"/>
      <c r="TMZ26"/>
      <c r="TNA26"/>
      <c r="TNB26"/>
      <c r="TNC26"/>
      <c r="TND26"/>
      <c r="TNE26"/>
      <c r="TNF26"/>
      <c r="TNG26"/>
      <c r="TNH26"/>
      <c r="TNI26"/>
      <c r="TNJ26"/>
      <c r="TNK26"/>
      <c r="TNL26"/>
      <c r="TNM26"/>
      <c r="TNN26"/>
      <c r="TNO26"/>
      <c r="TNP26"/>
      <c r="TNQ26"/>
      <c r="TNR26"/>
      <c r="TNS26"/>
      <c r="TNT26"/>
      <c r="TNU26"/>
      <c r="TNV26"/>
      <c r="TNW26"/>
      <c r="TNX26"/>
      <c r="TNY26"/>
      <c r="TNZ26"/>
      <c r="TOA26"/>
      <c r="TOB26"/>
      <c r="TOC26"/>
      <c r="TOD26"/>
      <c r="TOE26"/>
      <c r="TOF26"/>
      <c r="TOG26"/>
      <c r="TOH26"/>
      <c r="TOI26"/>
      <c r="TOJ26"/>
      <c r="TOK26"/>
      <c r="TOL26"/>
      <c r="TOM26"/>
      <c r="TON26"/>
      <c r="TOO26"/>
      <c r="TOP26"/>
      <c r="TOQ26"/>
      <c r="TOR26"/>
      <c r="TOS26"/>
      <c r="TOT26"/>
      <c r="TOU26"/>
      <c r="TOV26"/>
      <c r="TOW26"/>
      <c r="TOX26"/>
      <c r="TOY26"/>
      <c r="TOZ26"/>
      <c r="TPA26"/>
      <c r="TPB26"/>
      <c r="TPC26"/>
      <c r="TPD26"/>
      <c r="TPE26"/>
      <c r="TPF26"/>
      <c r="TPG26"/>
      <c r="TPH26"/>
      <c r="TPI26"/>
      <c r="TPJ26"/>
      <c r="TPK26"/>
      <c r="TPL26"/>
      <c r="TPM26"/>
      <c r="TPN26"/>
      <c r="TPO26"/>
      <c r="TPP26"/>
      <c r="TPQ26"/>
      <c r="TPR26"/>
      <c r="TPS26"/>
      <c r="TPT26"/>
      <c r="TPU26"/>
      <c r="TPV26"/>
      <c r="TPW26"/>
      <c r="TPX26"/>
      <c r="TPY26"/>
      <c r="TPZ26"/>
      <c r="TQA26"/>
      <c r="TQB26"/>
      <c r="TQC26"/>
      <c r="TQD26"/>
      <c r="TQE26"/>
      <c r="TQF26"/>
      <c r="TQG26"/>
      <c r="TQH26"/>
      <c r="TQI26"/>
      <c r="TQJ26"/>
      <c r="TQK26"/>
      <c r="TQL26"/>
      <c r="TQM26"/>
      <c r="TQN26"/>
      <c r="TQO26"/>
      <c r="TQP26"/>
      <c r="TQQ26"/>
      <c r="TQR26"/>
      <c r="TQS26"/>
      <c r="TQT26"/>
      <c r="TQU26"/>
      <c r="TQV26"/>
      <c r="TQW26"/>
      <c r="TQX26"/>
      <c r="TQY26"/>
      <c r="TQZ26"/>
      <c r="TRA26"/>
      <c r="TRB26"/>
      <c r="TRC26"/>
      <c r="TRD26"/>
      <c r="TRE26"/>
      <c r="TRF26"/>
      <c r="TRG26"/>
      <c r="TRH26"/>
      <c r="TRI26"/>
      <c r="TRJ26"/>
      <c r="TRK26"/>
      <c r="TRL26"/>
      <c r="TRM26"/>
      <c r="TRN26"/>
      <c r="TRO26"/>
      <c r="TRP26"/>
      <c r="TRQ26"/>
      <c r="TRR26"/>
      <c r="TRS26"/>
      <c r="TRT26"/>
      <c r="TRU26"/>
      <c r="TRV26"/>
      <c r="TRW26"/>
      <c r="TRX26"/>
      <c r="TRY26"/>
      <c r="TRZ26"/>
      <c r="TSA26"/>
      <c r="TSB26"/>
      <c r="TSC26"/>
      <c r="TSD26"/>
      <c r="TSE26"/>
      <c r="TSF26"/>
      <c r="TSG26"/>
      <c r="TSH26"/>
      <c r="TSI26"/>
      <c r="TSJ26"/>
      <c r="TSK26"/>
      <c r="TSL26"/>
      <c r="TSM26"/>
      <c r="TSN26"/>
      <c r="TSO26"/>
      <c r="TSP26"/>
      <c r="TSQ26"/>
      <c r="TSR26"/>
      <c r="TSS26"/>
      <c r="TST26"/>
      <c r="TSU26"/>
      <c r="TSV26"/>
      <c r="TSW26"/>
      <c r="TSX26"/>
      <c r="TSY26"/>
      <c r="TSZ26"/>
      <c r="TTA26"/>
      <c r="TTB26"/>
      <c r="TTC26"/>
      <c r="TTD26"/>
      <c r="TTE26"/>
      <c r="TTF26"/>
      <c r="TTG26"/>
      <c r="TTH26"/>
      <c r="TTI26"/>
      <c r="TTJ26"/>
      <c r="TTK26"/>
      <c r="TTL26"/>
      <c r="TTM26"/>
      <c r="TTN26"/>
      <c r="TTO26"/>
      <c r="TTP26"/>
      <c r="TTQ26"/>
      <c r="TTR26"/>
      <c r="TTS26"/>
      <c r="TTT26"/>
      <c r="TTU26"/>
      <c r="TTV26"/>
      <c r="TTW26"/>
      <c r="TTX26"/>
      <c r="TTY26"/>
      <c r="TTZ26"/>
      <c r="TUA26"/>
      <c r="TUB26"/>
      <c r="TUC26"/>
      <c r="TUD26"/>
      <c r="TUE26"/>
      <c r="TUF26"/>
      <c r="TUG26"/>
      <c r="TUH26"/>
      <c r="TUI26"/>
      <c r="TUJ26"/>
      <c r="TUK26"/>
      <c r="TUL26"/>
      <c r="TUM26"/>
      <c r="TUN26"/>
      <c r="TUO26"/>
      <c r="TUP26"/>
      <c r="TUQ26"/>
      <c r="TUR26"/>
      <c r="TUS26"/>
      <c r="TUT26"/>
      <c r="TUU26"/>
      <c r="TUV26"/>
      <c r="TUW26"/>
      <c r="TUX26"/>
      <c r="TUY26"/>
      <c r="TUZ26"/>
      <c r="TVA26"/>
      <c r="TVB26"/>
      <c r="TVC26"/>
      <c r="TVD26"/>
      <c r="TVE26"/>
      <c r="TVF26"/>
      <c r="TVG26"/>
      <c r="TVH26"/>
      <c r="TVI26"/>
      <c r="TVJ26"/>
      <c r="TVK26"/>
      <c r="TVL26"/>
      <c r="TVM26"/>
      <c r="TVN26"/>
      <c r="TVO26"/>
      <c r="TVP26"/>
      <c r="TVQ26"/>
      <c r="TVR26"/>
      <c r="TVS26"/>
      <c r="TVT26"/>
      <c r="TVU26"/>
      <c r="TVV26"/>
      <c r="TVW26"/>
      <c r="TVX26"/>
      <c r="TVY26"/>
      <c r="TVZ26"/>
      <c r="TWA26"/>
      <c r="TWB26"/>
      <c r="TWC26"/>
      <c r="TWD26"/>
      <c r="TWE26"/>
      <c r="TWF26"/>
      <c r="TWG26"/>
      <c r="TWH26"/>
      <c r="TWI26"/>
      <c r="TWJ26"/>
      <c r="TWK26"/>
      <c r="TWL26"/>
      <c r="TWM26"/>
      <c r="TWN26"/>
      <c r="TWO26"/>
      <c r="TWP26"/>
      <c r="TWQ26"/>
      <c r="TWR26"/>
      <c r="TWS26"/>
      <c r="TWT26"/>
      <c r="TWU26"/>
      <c r="TWV26"/>
      <c r="TWW26"/>
      <c r="TWX26"/>
      <c r="TWY26"/>
      <c r="TWZ26"/>
      <c r="TXA26"/>
      <c r="TXB26"/>
      <c r="TXC26"/>
      <c r="TXD26"/>
      <c r="TXE26"/>
      <c r="TXF26"/>
      <c r="TXG26"/>
      <c r="TXH26"/>
      <c r="TXI26"/>
      <c r="TXJ26"/>
      <c r="TXK26"/>
      <c r="TXL26"/>
      <c r="TXM26"/>
      <c r="TXN26"/>
      <c r="TXO26"/>
      <c r="TXP26"/>
      <c r="TXQ26"/>
      <c r="TXR26"/>
      <c r="TXS26"/>
      <c r="TXT26"/>
      <c r="TXU26"/>
      <c r="TXV26"/>
      <c r="TXW26"/>
      <c r="TXX26"/>
      <c r="TXY26"/>
      <c r="TXZ26"/>
      <c r="TYA26"/>
      <c r="TYB26"/>
      <c r="TYC26"/>
      <c r="TYD26"/>
      <c r="TYE26"/>
      <c r="TYF26"/>
      <c r="TYG26"/>
      <c r="TYH26"/>
      <c r="TYI26"/>
      <c r="TYJ26"/>
      <c r="TYK26"/>
      <c r="TYL26"/>
      <c r="TYM26"/>
      <c r="TYN26"/>
      <c r="TYO26"/>
      <c r="TYP26"/>
      <c r="TYQ26"/>
      <c r="TYR26"/>
      <c r="TYS26"/>
      <c r="TYT26"/>
      <c r="TYU26"/>
      <c r="TYV26"/>
      <c r="TYW26"/>
      <c r="TYX26"/>
      <c r="TYY26"/>
      <c r="TYZ26"/>
      <c r="TZA26"/>
      <c r="TZB26"/>
      <c r="TZC26"/>
      <c r="TZD26"/>
      <c r="TZE26"/>
      <c r="TZF26"/>
      <c r="TZG26"/>
      <c r="TZH26"/>
      <c r="TZI26"/>
      <c r="TZJ26"/>
      <c r="TZK26"/>
      <c r="TZL26"/>
      <c r="TZM26"/>
      <c r="TZN26"/>
      <c r="TZO26"/>
      <c r="TZP26"/>
      <c r="TZQ26"/>
      <c r="TZR26"/>
      <c r="TZS26"/>
      <c r="TZT26"/>
      <c r="TZU26"/>
      <c r="TZV26"/>
      <c r="TZW26"/>
      <c r="TZX26"/>
      <c r="TZY26"/>
      <c r="TZZ26"/>
      <c r="UAA26"/>
      <c r="UAB26"/>
      <c r="UAC26"/>
      <c r="UAD26"/>
      <c r="UAE26"/>
      <c r="UAF26"/>
      <c r="UAG26"/>
      <c r="UAH26"/>
      <c r="UAI26"/>
      <c r="UAJ26"/>
      <c r="UAK26"/>
      <c r="UAL26"/>
      <c r="UAM26"/>
      <c r="UAN26"/>
      <c r="UAO26"/>
      <c r="UAP26"/>
      <c r="UAQ26"/>
      <c r="UAR26"/>
      <c r="UAS26"/>
      <c r="UAT26"/>
      <c r="UAU26"/>
      <c r="UAV26"/>
      <c r="UAW26"/>
      <c r="UAX26"/>
      <c r="UAY26"/>
      <c r="UAZ26"/>
      <c r="UBA26"/>
      <c r="UBB26"/>
      <c r="UBC26"/>
      <c r="UBD26"/>
      <c r="UBE26"/>
      <c r="UBF26"/>
      <c r="UBG26"/>
      <c r="UBH26"/>
      <c r="UBI26"/>
      <c r="UBJ26"/>
      <c r="UBK26"/>
      <c r="UBL26"/>
      <c r="UBM26"/>
      <c r="UBN26"/>
      <c r="UBO26"/>
      <c r="UBP26"/>
      <c r="UBQ26"/>
      <c r="UBR26"/>
      <c r="UBS26"/>
      <c r="UBT26"/>
      <c r="UBU26"/>
      <c r="UBV26"/>
      <c r="UBW26"/>
      <c r="UBX26"/>
      <c r="UBY26"/>
      <c r="UBZ26"/>
      <c r="UCA26"/>
      <c r="UCB26"/>
      <c r="UCC26"/>
      <c r="UCD26"/>
      <c r="UCE26"/>
      <c r="UCF26"/>
      <c r="UCG26"/>
      <c r="UCH26"/>
      <c r="UCI26"/>
      <c r="UCJ26"/>
      <c r="UCK26"/>
      <c r="UCL26"/>
      <c r="UCM26"/>
      <c r="UCN26"/>
      <c r="UCO26"/>
      <c r="UCP26"/>
      <c r="UCQ26"/>
      <c r="UCR26"/>
      <c r="UCS26"/>
      <c r="UCT26"/>
      <c r="UCU26"/>
      <c r="UCV26"/>
      <c r="UCW26"/>
      <c r="UCX26"/>
      <c r="UCY26"/>
      <c r="UCZ26"/>
      <c r="UDA26"/>
      <c r="UDB26"/>
      <c r="UDC26"/>
      <c r="UDD26"/>
      <c r="UDE26"/>
      <c r="UDF26"/>
      <c r="UDG26"/>
      <c r="UDH26"/>
      <c r="UDI26"/>
      <c r="UDJ26"/>
      <c r="UDK26"/>
      <c r="UDL26"/>
      <c r="UDM26"/>
      <c r="UDN26"/>
      <c r="UDO26"/>
      <c r="UDP26"/>
      <c r="UDQ26"/>
      <c r="UDR26"/>
      <c r="UDS26"/>
      <c r="UDT26"/>
      <c r="UDU26"/>
      <c r="UDV26"/>
      <c r="UDW26"/>
      <c r="UDX26"/>
      <c r="UDY26"/>
      <c r="UDZ26"/>
      <c r="UEA26"/>
      <c r="UEB26"/>
      <c r="UEC26"/>
      <c r="UED26"/>
      <c r="UEE26"/>
      <c r="UEF26"/>
      <c r="UEG26"/>
      <c r="UEH26"/>
      <c r="UEI26"/>
      <c r="UEJ26"/>
      <c r="UEK26"/>
      <c r="UEL26"/>
      <c r="UEM26"/>
      <c r="UEN26"/>
      <c r="UEO26"/>
      <c r="UEP26"/>
      <c r="UEQ26"/>
      <c r="UER26"/>
      <c r="UES26"/>
      <c r="UET26"/>
      <c r="UEU26"/>
      <c r="UEV26"/>
      <c r="UEW26"/>
      <c r="UEX26"/>
      <c r="UEY26"/>
      <c r="UEZ26"/>
      <c r="UFA26"/>
      <c r="UFB26"/>
      <c r="UFC26"/>
      <c r="UFD26"/>
      <c r="UFE26"/>
      <c r="UFF26"/>
      <c r="UFG26"/>
      <c r="UFH26"/>
      <c r="UFI26"/>
      <c r="UFJ26"/>
      <c r="UFK26"/>
      <c r="UFL26"/>
      <c r="UFM26"/>
      <c r="UFN26"/>
      <c r="UFO26"/>
      <c r="UFP26"/>
      <c r="UFQ26"/>
      <c r="UFR26"/>
      <c r="UFS26"/>
      <c r="UFT26"/>
      <c r="UFU26"/>
      <c r="UFV26"/>
      <c r="UFW26"/>
      <c r="UFX26"/>
      <c r="UFY26"/>
      <c r="UFZ26"/>
      <c r="UGA26"/>
      <c r="UGB26"/>
      <c r="UGC26"/>
      <c r="UGD26"/>
      <c r="UGE26"/>
      <c r="UGF26"/>
      <c r="UGG26"/>
      <c r="UGH26"/>
      <c r="UGI26"/>
      <c r="UGJ26"/>
      <c r="UGK26"/>
      <c r="UGL26"/>
      <c r="UGM26"/>
      <c r="UGN26"/>
      <c r="UGO26"/>
      <c r="UGP26"/>
      <c r="UGQ26"/>
      <c r="UGR26"/>
      <c r="UGS26"/>
      <c r="UGT26"/>
      <c r="UGU26"/>
      <c r="UGV26"/>
      <c r="UGW26"/>
      <c r="UGX26"/>
      <c r="UGY26"/>
      <c r="UGZ26"/>
      <c r="UHA26"/>
      <c r="UHB26"/>
      <c r="UHC26"/>
      <c r="UHD26"/>
      <c r="UHE26"/>
      <c r="UHF26"/>
      <c r="UHG26"/>
      <c r="UHH26"/>
      <c r="UHI26"/>
      <c r="UHJ26"/>
      <c r="UHK26"/>
      <c r="UHL26"/>
      <c r="UHM26"/>
      <c r="UHN26"/>
      <c r="UHO26"/>
      <c r="UHP26"/>
      <c r="UHQ26"/>
      <c r="UHR26"/>
      <c r="UHS26"/>
      <c r="UHT26"/>
      <c r="UHU26"/>
      <c r="UHV26"/>
      <c r="UHW26"/>
      <c r="UHX26"/>
      <c r="UHY26"/>
      <c r="UHZ26"/>
      <c r="UIA26"/>
      <c r="UIB26"/>
      <c r="UIC26"/>
      <c r="UID26"/>
      <c r="UIE26"/>
      <c r="UIF26"/>
      <c r="UIG26"/>
      <c r="UIH26"/>
      <c r="UII26"/>
      <c r="UIJ26"/>
      <c r="UIK26"/>
      <c r="UIL26"/>
      <c r="UIM26"/>
      <c r="UIN26"/>
      <c r="UIO26"/>
      <c r="UIP26"/>
      <c r="UIQ26"/>
      <c r="UIR26"/>
      <c r="UIS26"/>
      <c r="UIT26"/>
      <c r="UIU26"/>
      <c r="UIV26"/>
      <c r="UIW26"/>
      <c r="UIX26"/>
      <c r="UIY26"/>
      <c r="UIZ26"/>
      <c r="UJA26"/>
      <c r="UJB26"/>
      <c r="UJC26"/>
      <c r="UJD26"/>
      <c r="UJE26"/>
      <c r="UJF26"/>
      <c r="UJG26"/>
      <c r="UJH26"/>
      <c r="UJI26"/>
      <c r="UJJ26"/>
      <c r="UJK26"/>
      <c r="UJL26"/>
      <c r="UJM26"/>
      <c r="UJN26"/>
      <c r="UJO26"/>
      <c r="UJP26"/>
      <c r="UJQ26"/>
      <c r="UJR26"/>
      <c r="UJS26"/>
      <c r="UJT26"/>
      <c r="UJU26"/>
      <c r="UJV26"/>
      <c r="UJW26"/>
      <c r="UJX26"/>
      <c r="UJY26"/>
      <c r="UJZ26"/>
      <c r="UKA26"/>
      <c r="UKB26"/>
      <c r="UKC26"/>
      <c r="UKD26"/>
      <c r="UKE26"/>
      <c r="UKF26"/>
      <c r="UKG26"/>
      <c r="UKH26"/>
      <c r="UKI26"/>
      <c r="UKJ26"/>
      <c r="UKK26"/>
      <c r="UKL26"/>
      <c r="UKM26"/>
      <c r="UKN26"/>
      <c r="UKO26"/>
      <c r="UKP26"/>
      <c r="UKQ26"/>
      <c r="UKR26"/>
      <c r="UKS26"/>
      <c r="UKT26"/>
      <c r="UKU26"/>
      <c r="UKV26"/>
      <c r="UKW26"/>
      <c r="UKX26"/>
      <c r="UKY26"/>
      <c r="UKZ26"/>
      <c r="ULA26"/>
      <c r="ULB26"/>
      <c r="ULC26"/>
      <c r="ULD26"/>
      <c r="ULE26"/>
      <c r="ULF26"/>
      <c r="ULG26"/>
      <c r="ULH26"/>
      <c r="ULI26"/>
      <c r="ULJ26"/>
      <c r="ULK26"/>
      <c r="ULL26"/>
      <c r="ULM26"/>
      <c r="ULN26"/>
      <c r="ULO26"/>
      <c r="ULP26"/>
      <c r="ULQ26"/>
      <c r="ULR26"/>
      <c r="ULS26"/>
      <c r="ULT26"/>
      <c r="ULU26"/>
      <c r="ULV26"/>
      <c r="ULW26"/>
      <c r="ULX26"/>
      <c r="ULY26"/>
      <c r="ULZ26"/>
      <c r="UMA26"/>
      <c r="UMB26"/>
      <c r="UMC26"/>
      <c r="UMD26"/>
      <c r="UME26"/>
      <c r="UMF26"/>
      <c r="UMG26"/>
      <c r="UMH26"/>
      <c r="UMI26"/>
      <c r="UMJ26"/>
      <c r="UMK26"/>
      <c r="UML26"/>
      <c r="UMM26"/>
      <c r="UMN26"/>
      <c r="UMO26"/>
      <c r="UMP26"/>
      <c r="UMQ26"/>
      <c r="UMR26"/>
      <c r="UMS26"/>
      <c r="UMT26"/>
      <c r="UMU26"/>
      <c r="UMV26"/>
      <c r="UMW26"/>
      <c r="UMX26"/>
      <c r="UMY26"/>
      <c r="UMZ26"/>
      <c r="UNA26"/>
      <c r="UNB26"/>
      <c r="UNC26"/>
      <c r="UND26"/>
      <c r="UNE26"/>
      <c r="UNF26"/>
      <c r="UNG26"/>
      <c r="UNH26"/>
      <c r="UNI26"/>
      <c r="UNJ26"/>
      <c r="UNK26"/>
      <c r="UNL26"/>
      <c r="UNM26"/>
      <c r="UNN26"/>
      <c r="UNO26"/>
      <c r="UNP26"/>
      <c r="UNQ26"/>
      <c r="UNR26"/>
      <c r="UNS26"/>
      <c r="UNT26"/>
      <c r="UNU26"/>
      <c r="UNV26"/>
      <c r="UNW26"/>
      <c r="UNX26"/>
      <c r="UNY26"/>
      <c r="UNZ26"/>
      <c r="UOA26"/>
      <c r="UOB26"/>
      <c r="UOC26"/>
      <c r="UOD26"/>
      <c r="UOE26"/>
      <c r="UOF26"/>
      <c r="UOG26"/>
      <c r="UOH26"/>
      <c r="UOI26"/>
      <c r="UOJ26"/>
      <c r="UOK26"/>
      <c r="UOL26"/>
      <c r="UOM26"/>
      <c r="UON26"/>
      <c r="UOO26"/>
      <c r="UOP26"/>
      <c r="UOQ26"/>
      <c r="UOR26"/>
      <c r="UOS26"/>
      <c r="UOT26"/>
      <c r="UOU26"/>
      <c r="UOV26"/>
      <c r="UOW26"/>
      <c r="UOX26"/>
      <c r="UOY26"/>
      <c r="UOZ26"/>
      <c r="UPA26"/>
      <c r="UPB26"/>
      <c r="UPC26"/>
      <c r="UPD26"/>
      <c r="UPE26"/>
      <c r="UPF26"/>
      <c r="UPG26"/>
      <c r="UPH26"/>
      <c r="UPI26"/>
      <c r="UPJ26"/>
      <c r="UPK26"/>
      <c r="UPL26"/>
      <c r="UPM26"/>
      <c r="UPN26"/>
      <c r="UPO26"/>
      <c r="UPP26"/>
      <c r="UPQ26"/>
      <c r="UPR26"/>
      <c r="UPS26"/>
      <c r="UPT26"/>
      <c r="UPU26"/>
      <c r="UPV26"/>
      <c r="UPW26"/>
      <c r="UPX26"/>
      <c r="UPY26"/>
      <c r="UPZ26"/>
      <c r="UQA26"/>
      <c r="UQB26"/>
      <c r="UQC26"/>
      <c r="UQD26"/>
      <c r="UQE26"/>
      <c r="UQF26"/>
      <c r="UQG26"/>
      <c r="UQH26"/>
      <c r="UQI26"/>
      <c r="UQJ26"/>
      <c r="UQK26"/>
      <c r="UQL26"/>
      <c r="UQM26"/>
      <c r="UQN26"/>
      <c r="UQO26"/>
      <c r="UQP26"/>
      <c r="UQQ26"/>
      <c r="UQR26"/>
      <c r="UQS26"/>
      <c r="UQT26"/>
      <c r="UQU26"/>
      <c r="UQV26"/>
      <c r="UQW26"/>
      <c r="UQX26"/>
      <c r="UQY26"/>
      <c r="UQZ26"/>
      <c r="URA26"/>
      <c r="URB26"/>
      <c r="URC26"/>
      <c r="URD26"/>
      <c r="URE26"/>
      <c r="URF26"/>
      <c r="URG26"/>
      <c r="URH26"/>
      <c r="URI26"/>
      <c r="URJ26"/>
      <c r="URK26"/>
      <c r="URL26"/>
      <c r="URM26"/>
      <c r="URN26"/>
      <c r="URO26"/>
      <c r="URP26"/>
      <c r="URQ26"/>
      <c r="URR26"/>
      <c r="URS26"/>
      <c r="URT26"/>
      <c r="URU26"/>
      <c r="URV26"/>
      <c r="URW26"/>
      <c r="URX26"/>
      <c r="URY26"/>
      <c r="URZ26"/>
      <c r="USA26"/>
      <c r="USB26"/>
      <c r="USC26"/>
      <c r="USD26"/>
      <c r="USE26"/>
      <c r="USF26"/>
      <c r="USG26"/>
      <c r="USH26"/>
      <c r="USI26"/>
      <c r="USJ26"/>
      <c r="USK26"/>
      <c r="USL26"/>
      <c r="USM26"/>
      <c r="USN26"/>
      <c r="USO26"/>
      <c r="USP26"/>
      <c r="USQ26"/>
      <c r="USR26"/>
      <c r="USS26"/>
      <c r="UST26"/>
      <c r="USU26"/>
      <c r="USV26"/>
      <c r="USW26"/>
      <c r="USX26"/>
      <c r="USY26"/>
      <c r="USZ26"/>
      <c r="UTA26"/>
      <c r="UTB26"/>
      <c r="UTC26"/>
      <c r="UTD26"/>
      <c r="UTE26"/>
      <c r="UTF26"/>
      <c r="UTG26"/>
      <c r="UTH26"/>
      <c r="UTI26"/>
      <c r="UTJ26"/>
      <c r="UTK26"/>
      <c r="UTL26"/>
      <c r="UTM26"/>
      <c r="UTN26"/>
      <c r="UTO26"/>
      <c r="UTP26"/>
      <c r="UTQ26"/>
      <c r="UTR26"/>
      <c r="UTS26"/>
      <c r="UTT26"/>
      <c r="UTU26"/>
      <c r="UTV26"/>
      <c r="UTW26"/>
      <c r="UTX26"/>
      <c r="UTY26"/>
      <c r="UTZ26"/>
      <c r="UUA26"/>
      <c r="UUB26"/>
      <c r="UUC26"/>
      <c r="UUD26"/>
      <c r="UUE26"/>
      <c r="UUF26"/>
      <c r="UUG26"/>
      <c r="UUH26"/>
      <c r="UUI26"/>
      <c r="UUJ26"/>
      <c r="UUK26"/>
      <c r="UUL26"/>
      <c r="UUM26"/>
      <c r="UUN26"/>
      <c r="UUO26"/>
      <c r="UUP26"/>
      <c r="UUQ26"/>
      <c r="UUR26"/>
      <c r="UUS26"/>
      <c r="UUT26"/>
      <c r="UUU26"/>
      <c r="UUV26"/>
      <c r="UUW26"/>
      <c r="UUX26"/>
      <c r="UUY26"/>
      <c r="UUZ26"/>
      <c r="UVA26"/>
      <c r="UVB26"/>
      <c r="UVC26"/>
      <c r="UVD26"/>
      <c r="UVE26"/>
      <c r="UVF26"/>
      <c r="UVG26"/>
      <c r="UVH26"/>
      <c r="UVI26"/>
      <c r="UVJ26"/>
      <c r="UVK26"/>
      <c r="UVL26"/>
      <c r="UVM26"/>
      <c r="UVN26"/>
      <c r="UVO26"/>
      <c r="UVP26"/>
      <c r="UVQ26"/>
      <c r="UVR26"/>
      <c r="UVS26"/>
      <c r="UVT26"/>
      <c r="UVU26"/>
      <c r="UVV26"/>
      <c r="UVW26"/>
      <c r="UVX26"/>
      <c r="UVY26"/>
      <c r="UVZ26"/>
      <c r="UWA26"/>
      <c r="UWB26"/>
      <c r="UWC26"/>
      <c r="UWD26"/>
      <c r="UWE26"/>
      <c r="UWF26"/>
      <c r="UWG26"/>
      <c r="UWH26"/>
      <c r="UWI26"/>
      <c r="UWJ26"/>
      <c r="UWK26"/>
      <c r="UWL26"/>
      <c r="UWM26"/>
      <c r="UWN26"/>
      <c r="UWO26"/>
      <c r="UWP26"/>
      <c r="UWQ26"/>
      <c r="UWR26"/>
      <c r="UWS26"/>
      <c r="UWT26"/>
      <c r="UWU26"/>
      <c r="UWV26"/>
      <c r="UWW26"/>
      <c r="UWX26"/>
      <c r="UWY26"/>
      <c r="UWZ26"/>
      <c r="UXA26"/>
      <c r="UXB26"/>
      <c r="UXC26"/>
      <c r="UXD26"/>
      <c r="UXE26"/>
      <c r="UXF26"/>
      <c r="UXG26"/>
      <c r="UXH26"/>
      <c r="UXI26"/>
      <c r="UXJ26"/>
      <c r="UXK26"/>
      <c r="UXL26"/>
      <c r="UXM26"/>
      <c r="UXN26"/>
      <c r="UXO26"/>
      <c r="UXP26"/>
      <c r="UXQ26"/>
      <c r="UXR26"/>
      <c r="UXS26"/>
      <c r="UXT26"/>
      <c r="UXU26"/>
      <c r="UXV26"/>
      <c r="UXW26"/>
      <c r="UXX26"/>
      <c r="UXY26"/>
      <c r="UXZ26"/>
      <c r="UYA26"/>
      <c r="UYB26"/>
      <c r="UYC26"/>
      <c r="UYD26"/>
      <c r="UYE26"/>
      <c r="UYF26"/>
      <c r="UYG26"/>
      <c r="UYH26"/>
      <c r="UYI26"/>
      <c r="UYJ26"/>
      <c r="UYK26"/>
      <c r="UYL26"/>
      <c r="UYM26"/>
      <c r="UYN26"/>
      <c r="UYO26"/>
      <c r="UYP26"/>
      <c r="UYQ26"/>
      <c r="UYR26"/>
      <c r="UYS26"/>
      <c r="UYT26"/>
      <c r="UYU26"/>
      <c r="UYV26"/>
      <c r="UYW26"/>
      <c r="UYX26"/>
      <c r="UYY26"/>
      <c r="UYZ26"/>
      <c r="UZA26"/>
      <c r="UZB26"/>
      <c r="UZC26"/>
      <c r="UZD26"/>
      <c r="UZE26"/>
      <c r="UZF26"/>
      <c r="UZG26"/>
      <c r="UZH26"/>
      <c r="UZI26"/>
      <c r="UZJ26"/>
      <c r="UZK26"/>
      <c r="UZL26"/>
      <c r="UZM26"/>
      <c r="UZN26"/>
      <c r="UZO26"/>
      <c r="UZP26"/>
      <c r="UZQ26"/>
      <c r="UZR26"/>
      <c r="UZS26"/>
      <c r="UZT26"/>
      <c r="UZU26"/>
      <c r="UZV26"/>
      <c r="UZW26"/>
      <c r="UZX26"/>
      <c r="UZY26"/>
      <c r="UZZ26"/>
      <c r="VAA26"/>
      <c r="VAB26"/>
      <c r="VAC26"/>
      <c r="VAD26"/>
      <c r="VAE26"/>
      <c r="VAF26"/>
      <c r="VAG26"/>
      <c r="VAH26"/>
      <c r="VAI26"/>
      <c r="VAJ26"/>
      <c r="VAK26"/>
      <c r="VAL26"/>
      <c r="VAM26"/>
      <c r="VAN26"/>
      <c r="VAO26"/>
      <c r="VAP26"/>
      <c r="VAQ26"/>
      <c r="VAR26"/>
      <c r="VAS26"/>
      <c r="VAT26"/>
      <c r="VAU26"/>
      <c r="VAV26"/>
      <c r="VAW26"/>
      <c r="VAX26"/>
      <c r="VAY26"/>
      <c r="VAZ26"/>
      <c r="VBA26"/>
      <c r="VBB26"/>
      <c r="VBC26"/>
      <c r="VBD26"/>
      <c r="VBE26"/>
      <c r="VBF26"/>
      <c r="VBG26"/>
      <c r="VBH26"/>
      <c r="VBI26"/>
      <c r="VBJ26"/>
      <c r="VBK26"/>
      <c r="VBL26"/>
      <c r="VBM26"/>
      <c r="VBN26"/>
      <c r="VBO26"/>
      <c r="VBP26"/>
      <c r="VBQ26"/>
      <c r="VBR26"/>
      <c r="VBS26"/>
      <c r="VBT26"/>
      <c r="VBU26"/>
      <c r="VBV26"/>
      <c r="VBW26"/>
      <c r="VBX26"/>
      <c r="VBY26"/>
      <c r="VBZ26"/>
      <c r="VCA26"/>
      <c r="VCB26"/>
      <c r="VCC26"/>
      <c r="VCD26"/>
      <c r="VCE26"/>
      <c r="VCF26"/>
      <c r="VCG26"/>
      <c r="VCH26"/>
      <c r="VCI26"/>
      <c r="VCJ26"/>
      <c r="VCK26"/>
      <c r="VCL26"/>
      <c r="VCM26"/>
      <c r="VCN26"/>
      <c r="VCO26"/>
      <c r="VCP26"/>
      <c r="VCQ26"/>
      <c r="VCR26"/>
      <c r="VCS26"/>
      <c r="VCT26"/>
      <c r="VCU26"/>
      <c r="VCV26"/>
      <c r="VCW26"/>
      <c r="VCX26"/>
      <c r="VCY26"/>
      <c r="VCZ26"/>
      <c r="VDA26"/>
      <c r="VDB26"/>
      <c r="VDC26"/>
      <c r="VDD26"/>
      <c r="VDE26"/>
      <c r="VDF26"/>
      <c r="VDG26"/>
      <c r="VDH26"/>
      <c r="VDI26"/>
      <c r="VDJ26"/>
      <c r="VDK26"/>
      <c r="VDL26"/>
      <c r="VDM26"/>
      <c r="VDN26"/>
      <c r="VDO26"/>
      <c r="VDP26"/>
      <c r="VDQ26"/>
      <c r="VDR26"/>
      <c r="VDS26"/>
      <c r="VDT26"/>
      <c r="VDU26"/>
      <c r="VDV26"/>
      <c r="VDW26"/>
      <c r="VDX26"/>
      <c r="VDY26"/>
      <c r="VDZ26"/>
      <c r="VEA26"/>
      <c r="VEB26"/>
      <c r="VEC26"/>
      <c r="VED26"/>
      <c r="VEE26"/>
      <c r="VEF26"/>
      <c r="VEG26"/>
      <c r="VEH26"/>
      <c r="VEI26"/>
      <c r="VEJ26"/>
      <c r="VEK26"/>
      <c r="VEL26"/>
      <c r="VEM26"/>
      <c r="VEN26"/>
      <c r="VEO26"/>
      <c r="VEP26"/>
      <c r="VEQ26"/>
      <c r="VER26"/>
      <c r="VES26"/>
      <c r="VET26"/>
      <c r="VEU26"/>
      <c r="VEV26"/>
      <c r="VEW26"/>
      <c r="VEX26"/>
      <c r="VEY26"/>
      <c r="VEZ26"/>
      <c r="VFA26"/>
      <c r="VFB26"/>
      <c r="VFC26"/>
      <c r="VFD26"/>
      <c r="VFE26"/>
      <c r="VFF26"/>
      <c r="VFG26"/>
      <c r="VFH26"/>
      <c r="VFI26"/>
      <c r="VFJ26"/>
      <c r="VFK26"/>
      <c r="VFL26"/>
      <c r="VFM26"/>
      <c r="VFN26"/>
      <c r="VFO26"/>
      <c r="VFP26"/>
      <c r="VFQ26"/>
      <c r="VFR26"/>
      <c r="VFS26"/>
      <c r="VFT26"/>
      <c r="VFU26"/>
      <c r="VFV26"/>
      <c r="VFW26"/>
      <c r="VFX26"/>
      <c r="VFY26"/>
      <c r="VFZ26"/>
      <c r="VGA26"/>
      <c r="VGB26"/>
      <c r="VGC26"/>
      <c r="VGD26"/>
      <c r="VGE26"/>
      <c r="VGF26"/>
      <c r="VGG26"/>
      <c r="VGH26"/>
      <c r="VGI26"/>
      <c r="VGJ26"/>
      <c r="VGK26"/>
      <c r="VGL26"/>
      <c r="VGM26"/>
      <c r="VGN26"/>
      <c r="VGO26"/>
      <c r="VGP26"/>
      <c r="VGQ26"/>
      <c r="VGR26"/>
      <c r="VGS26"/>
      <c r="VGT26"/>
      <c r="VGU26"/>
      <c r="VGV26"/>
      <c r="VGW26"/>
      <c r="VGX26"/>
      <c r="VGY26"/>
      <c r="VGZ26"/>
      <c r="VHA26"/>
      <c r="VHB26"/>
      <c r="VHC26"/>
      <c r="VHD26"/>
      <c r="VHE26"/>
      <c r="VHF26"/>
      <c r="VHG26"/>
      <c r="VHH26"/>
      <c r="VHI26"/>
      <c r="VHJ26"/>
      <c r="VHK26"/>
      <c r="VHL26"/>
      <c r="VHM26"/>
      <c r="VHN26"/>
      <c r="VHO26"/>
      <c r="VHP26"/>
      <c r="VHQ26"/>
      <c r="VHR26"/>
      <c r="VHS26"/>
      <c r="VHT26"/>
      <c r="VHU26"/>
      <c r="VHV26"/>
      <c r="VHW26"/>
      <c r="VHX26"/>
      <c r="VHY26"/>
      <c r="VHZ26"/>
      <c r="VIA26"/>
      <c r="VIB26"/>
      <c r="VIC26"/>
      <c r="VID26"/>
      <c r="VIE26"/>
      <c r="VIF26"/>
      <c r="VIG26"/>
      <c r="VIH26"/>
      <c r="VII26"/>
      <c r="VIJ26"/>
      <c r="VIK26"/>
      <c r="VIL26"/>
      <c r="VIM26"/>
      <c r="VIN26"/>
      <c r="VIO26"/>
      <c r="VIP26"/>
      <c r="VIQ26"/>
      <c r="VIR26"/>
      <c r="VIS26"/>
      <c r="VIT26"/>
      <c r="VIU26"/>
      <c r="VIV26"/>
      <c r="VIW26"/>
      <c r="VIX26"/>
      <c r="VIY26"/>
      <c r="VIZ26"/>
      <c r="VJA26"/>
      <c r="VJB26"/>
      <c r="VJC26"/>
      <c r="VJD26"/>
      <c r="VJE26"/>
      <c r="VJF26"/>
      <c r="VJG26"/>
      <c r="VJH26"/>
      <c r="VJI26"/>
      <c r="VJJ26"/>
      <c r="VJK26"/>
      <c r="VJL26"/>
      <c r="VJM26"/>
      <c r="VJN26"/>
      <c r="VJO26"/>
      <c r="VJP26"/>
      <c r="VJQ26"/>
      <c r="VJR26"/>
      <c r="VJS26"/>
      <c r="VJT26"/>
      <c r="VJU26"/>
      <c r="VJV26"/>
      <c r="VJW26"/>
      <c r="VJX26"/>
      <c r="VJY26"/>
      <c r="VJZ26"/>
      <c r="VKA26"/>
      <c r="VKB26"/>
      <c r="VKC26"/>
      <c r="VKD26"/>
      <c r="VKE26"/>
      <c r="VKF26"/>
      <c r="VKG26"/>
      <c r="VKH26"/>
      <c r="VKI26"/>
      <c r="VKJ26"/>
      <c r="VKK26"/>
      <c r="VKL26"/>
      <c r="VKM26"/>
      <c r="VKN26"/>
      <c r="VKO26"/>
      <c r="VKP26"/>
      <c r="VKQ26"/>
      <c r="VKR26"/>
      <c r="VKS26"/>
      <c r="VKT26"/>
      <c r="VKU26"/>
      <c r="VKV26"/>
      <c r="VKW26"/>
      <c r="VKX26"/>
      <c r="VKY26"/>
      <c r="VKZ26"/>
      <c r="VLA26"/>
      <c r="VLB26"/>
      <c r="VLC26"/>
      <c r="VLD26"/>
      <c r="VLE26"/>
      <c r="VLF26"/>
      <c r="VLG26"/>
      <c r="VLH26"/>
      <c r="VLI26"/>
      <c r="VLJ26"/>
      <c r="VLK26"/>
      <c r="VLL26"/>
      <c r="VLM26"/>
      <c r="VLN26"/>
      <c r="VLO26"/>
      <c r="VLP26"/>
      <c r="VLQ26"/>
      <c r="VLR26"/>
      <c r="VLS26"/>
      <c r="VLT26"/>
      <c r="VLU26"/>
      <c r="VLV26"/>
      <c r="VLW26"/>
      <c r="VLX26"/>
      <c r="VLY26"/>
      <c r="VLZ26"/>
      <c r="VMA26"/>
      <c r="VMB26"/>
      <c r="VMC26"/>
      <c r="VMD26"/>
      <c r="VME26"/>
      <c r="VMF26"/>
      <c r="VMG26"/>
      <c r="VMH26"/>
      <c r="VMI26"/>
      <c r="VMJ26"/>
      <c r="VMK26"/>
      <c r="VML26"/>
      <c r="VMM26"/>
      <c r="VMN26"/>
      <c r="VMO26"/>
      <c r="VMP26"/>
      <c r="VMQ26"/>
      <c r="VMR26"/>
      <c r="VMS26"/>
      <c r="VMT26"/>
      <c r="VMU26"/>
      <c r="VMV26"/>
      <c r="VMW26"/>
      <c r="VMX26"/>
      <c r="VMY26"/>
      <c r="VMZ26"/>
      <c r="VNA26"/>
      <c r="VNB26"/>
      <c r="VNC26"/>
      <c r="VND26"/>
      <c r="VNE26"/>
      <c r="VNF26"/>
      <c r="VNG26"/>
      <c r="VNH26"/>
      <c r="VNI26"/>
      <c r="VNJ26"/>
      <c r="VNK26"/>
      <c r="VNL26"/>
      <c r="VNM26"/>
      <c r="VNN26"/>
      <c r="VNO26"/>
      <c r="VNP26"/>
      <c r="VNQ26"/>
      <c r="VNR26"/>
      <c r="VNS26"/>
      <c r="VNT26"/>
      <c r="VNU26"/>
      <c r="VNV26"/>
      <c r="VNW26"/>
      <c r="VNX26"/>
      <c r="VNY26"/>
      <c r="VNZ26"/>
      <c r="VOA26"/>
      <c r="VOB26"/>
      <c r="VOC26"/>
      <c r="VOD26"/>
      <c r="VOE26"/>
      <c r="VOF26"/>
      <c r="VOG26"/>
      <c r="VOH26"/>
      <c r="VOI26"/>
      <c r="VOJ26"/>
      <c r="VOK26"/>
      <c r="VOL26"/>
      <c r="VOM26"/>
      <c r="VON26"/>
      <c r="VOO26"/>
      <c r="VOP26"/>
      <c r="VOQ26"/>
      <c r="VOR26"/>
      <c r="VOS26"/>
      <c r="VOT26"/>
      <c r="VOU26"/>
      <c r="VOV26"/>
      <c r="VOW26"/>
      <c r="VOX26"/>
      <c r="VOY26"/>
      <c r="VOZ26"/>
      <c r="VPA26"/>
      <c r="VPB26"/>
      <c r="VPC26"/>
      <c r="VPD26"/>
      <c r="VPE26"/>
      <c r="VPF26"/>
      <c r="VPG26"/>
      <c r="VPH26"/>
      <c r="VPI26"/>
      <c r="VPJ26"/>
      <c r="VPK26"/>
      <c r="VPL26"/>
      <c r="VPM26"/>
      <c r="VPN26"/>
      <c r="VPO26"/>
      <c r="VPP26"/>
      <c r="VPQ26"/>
      <c r="VPR26"/>
      <c r="VPS26"/>
      <c r="VPT26"/>
      <c r="VPU26"/>
      <c r="VPV26"/>
      <c r="VPW26"/>
      <c r="VPX26"/>
      <c r="VPY26"/>
      <c r="VPZ26"/>
      <c r="VQA26"/>
      <c r="VQB26"/>
      <c r="VQC26"/>
      <c r="VQD26"/>
      <c r="VQE26"/>
      <c r="VQF26"/>
      <c r="VQG26"/>
      <c r="VQH26"/>
      <c r="VQI26"/>
      <c r="VQJ26"/>
      <c r="VQK26"/>
      <c r="VQL26"/>
      <c r="VQM26"/>
      <c r="VQN26"/>
      <c r="VQO26"/>
      <c r="VQP26"/>
      <c r="VQQ26"/>
      <c r="VQR26"/>
      <c r="VQS26"/>
      <c r="VQT26"/>
      <c r="VQU26"/>
      <c r="VQV26"/>
      <c r="VQW26"/>
      <c r="VQX26"/>
      <c r="VQY26"/>
      <c r="VQZ26"/>
      <c r="VRA26"/>
      <c r="VRB26"/>
      <c r="VRC26"/>
      <c r="VRD26"/>
      <c r="VRE26"/>
      <c r="VRF26"/>
      <c r="VRG26"/>
      <c r="VRH26"/>
      <c r="VRI26"/>
      <c r="VRJ26"/>
      <c r="VRK26"/>
      <c r="VRL26"/>
      <c r="VRM26"/>
      <c r="VRN26"/>
      <c r="VRO26"/>
      <c r="VRP26"/>
      <c r="VRQ26"/>
      <c r="VRR26"/>
      <c r="VRS26"/>
      <c r="VRT26"/>
      <c r="VRU26"/>
      <c r="VRV26"/>
      <c r="VRW26"/>
      <c r="VRX26"/>
      <c r="VRY26"/>
      <c r="VRZ26"/>
      <c r="VSA26"/>
      <c r="VSB26"/>
      <c r="VSC26"/>
      <c r="VSD26"/>
      <c r="VSE26"/>
      <c r="VSF26"/>
      <c r="VSG26"/>
      <c r="VSH26"/>
      <c r="VSI26"/>
      <c r="VSJ26"/>
      <c r="VSK26"/>
      <c r="VSL26"/>
      <c r="VSM26"/>
      <c r="VSN26"/>
      <c r="VSO26"/>
      <c r="VSP26"/>
      <c r="VSQ26"/>
      <c r="VSR26"/>
      <c r="VSS26"/>
      <c r="VST26"/>
      <c r="VSU26"/>
      <c r="VSV26"/>
      <c r="VSW26"/>
      <c r="VSX26"/>
      <c r="VSY26"/>
      <c r="VSZ26"/>
      <c r="VTA26"/>
      <c r="VTB26"/>
      <c r="VTC26"/>
      <c r="VTD26"/>
      <c r="VTE26"/>
      <c r="VTF26"/>
      <c r="VTG26"/>
      <c r="VTH26"/>
      <c r="VTI26"/>
      <c r="VTJ26"/>
      <c r="VTK26"/>
      <c r="VTL26"/>
      <c r="VTM26"/>
      <c r="VTN26"/>
      <c r="VTO26"/>
      <c r="VTP26"/>
      <c r="VTQ26"/>
      <c r="VTR26"/>
      <c r="VTS26"/>
      <c r="VTT26"/>
      <c r="VTU26"/>
      <c r="VTV26"/>
      <c r="VTW26"/>
      <c r="VTX26"/>
      <c r="VTY26"/>
      <c r="VTZ26"/>
      <c r="VUA26"/>
      <c r="VUB26"/>
      <c r="VUC26"/>
      <c r="VUD26"/>
      <c r="VUE26"/>
      <c r="VUF26"/>
      <c r="VUG26"/>
      <c r="VUH26"/>
      <c r="VUI26"/>
      <c r="VUJ26"/>
      <c r="VUK26"/>
      <c r="VUL26"/>
      <c r="VUM26"/>
      <c r="VUN26"/>
      <c r="VUO26"/>
      <c r="VUP26"/>
      <c r="VUQ26"/>
      <c r="VUR26"/>
      <c r="VUS26"/>
      <c r="VUT26"/>
      <c r="VUU26"/>
      <c r="VUV26"/>
      <c r="VUW26"/>
      <c r="VUX26"/>
      <c r="VUY26"/>
      <c r="VUZ26"/>
      <c r="VVA26"/>
      <c r="VVB26"/>
      <c r="VVC26"/>
      <c r="VVD26"/>
      <c r="VVE26"/>
      <c r="VVF26"/>
      <c r="VVG26"/>
      <c r="VVH26"/>
      <c r="VVI26"/>
      <c r="VVJ26"/>
      <c r="VVK26"/>
      <c r="VVL26"/>
      <c r="VVM26"/>
      <c r="VVN26"/>
      <c r="VVO26"/>
      <c r="VVP26"/>
      <c r="VVQ26"/>
      <c r="VVR26"/>
      <c r="VVS26"/>
      <c r="VVT26"/>
      <c r="VVU26"/>
      <c r="VVV26"/>
      <c r="VVW26"/>
      <c r="VVX26"/>
      <c r="VVY26"/>
      <c r="VVZ26"/>
      <c r="VWA26"/>
      <c r="VWB26"/>
      <c r="VWC26"/>
      <c r="VWD26"/>
      <c r="VWE26"/>
      <c r="VWF26"/>
      <c r="VWG26"/>
      <c r="VWH26"/>
      <c r="VWI26"/>
      <c r="VWJ26"/>
      <c r="VWK26"/>
      <c r="VWL26"/>
      <c r="VWM26"/>
      <c r="VWN26"/>
      <c r="VWO26"/>
      <c r="VWP26"/>
      <c r="VWQ26"/>
      <c r="VWR26"/>
      <c r="VWS26"/>
      <c r="VWT26"/>
      <c r="VWU26"/>
      <c r="VWV26"/>
      <c r="VWW26"/>
      <c r="VWX26"/>
      <c r="VWY26"/>
      <c r="VWZ26"/>
      <c r="VXA26"/>
      <c r="VXB26"/>
      <c r="VXC26"/>
      <c r="VXD26"/>
      <c r="VXE26"/>
      <c r="VXF26"/>
      <c r="VXG26"/>
      <c r="VXH26"/>
      <c r="VXI26"/>
      <c r="VXJ26"/>
      <c r="VXK26"/>
      <c r="VXL26"/>
      <c r="VXM26"/>
      <c r="VXN26"/>
      <c r="VXO26"/>
      <c r="VXP26"/>
      <c r="VXQ26"/>
      <c r="VXR26"/>
      <c r="VXS26"/>
      <c r="VXT26"/>
      <c r="VXU26"/>
      <c r="VXV26"/>
      <c r="VXW26"/>
      <c r="VXX26"/>
      <c r="VXY26"/>
      <c r="VXZ26"/>
      <c r="VYA26"/>
      <c r="VYB26"/>
      <c r="VYC26"/>
      <c r="VYD26"/>
      <c r="VYE26"/>
      <c r="VYF26"/>
      <c r="VYG26"/>
      <c r="VYH26"/>
      <c r="VYI26"/>
      <c r="VYJ26"/>
      <c r="VYK26"/>
      <c r="VYL26"/>
      <c r="VYM26"/>
      <c r="VYN26"/>
      <c r="VYO26"/>
      <c r="VYP26"/>
      <c r="VYQ26"/>
      <c r="VYR26"/>
      <c r="VYS26"/>
      <c r="VYT26"/>
      <c r="VYU26"/>
      <c r="VYV26"/>
      <c r="VYW26"/>
      <c r="VYX26"/>
      <c r="VYY26"/>
      <c r="VYZ26"/>
      <c r="VZA26"/>
      <c r="VZB26"/>
      <c r="VZC26"/>
      <c r="VZD26"/>
      <c r="VZE26"/>
      <c r="VZF26"/>
      <c r="VZG26"/>
      <c r="VZH26"/>
      <c r="VZI26"/>
      <c r="VZJ26"/>
      <c r="VZK26"/>
      <c r="VZL26"/>
      <c r="VZM26"/>
      <c r="VZN26"/>
      <c r="VZO26"/>
      <c r="VZP26"/>
      <c r="VZQ26"/>
      <c r="VZR26"/>
      <c r="VZS26"/>
      <c r="VZT26"/>
      <c r="VZU26"/>
      <c r="VZV26"/>
      <c r="VZW26"/>
      <c r="VZX26"/>
      <c r="VZY26"/>
      <c r="VZZ26"/>
      <c r="WAA26"/>
      <c r="WAB26"/>
      <c r="WAC26"/>
      <c r="WAD26"/>
      <c r="WAE26"/>
      <c r="WAF26"/>
      <c r="WAG26"/>
      <c r="WAH26"/>
      <c r="WAI26"/>
      <c r="WAJ26"/>
      <c r="WAK26"/>
      <c r="WAL26"/>
      <c r="WAM26"/>
      <c r="WAN26"/>
      <c r="WAO26"/>
      <c r="WAP26"/>
      <c r="WAQ26"/>
      <c r="WAR26"/>
      <c r="WAS26"/>
      <c r="WAT26"/>
      <c r="WAU26"/>
      <c r="WAV26"/>
      <c r="WAW26"/>
      <c r="WAX26"/>
      <c r="WAY26"/>
      <c r="WAZ26"/>
      <c r="WBA26"/>
      <c r="WBB26"/>
      <c r="WBC26"/>
      <c r="WBD26"/>
      <c r="WBE26"/>
      <c r="WBF26"/>
      <c r="WBG26"/>
      <c r="WBH26"/>
      <c r="WBI26"/>
      <c r="WBJ26"/>
      <c r="WBK26"/>
      <c r="WBL26"/>
      <c r="WBM26"/>
      <c r="WBN26"/>
      <c r="WBO26"/>
      <c r="WBP26"/>
      <c r="WBQ26"/>
      <c r="WBR26"/>
      <c r="WBS26"/>
      <c r="WBT26"/>
      <c r="WBU26"/>
      <c r="WBV26"/>
      <c r="WBW26"/>
      <c r="WBX26"/>
      <c r="WBY26"/>
      <c r="WBZ26"/>
      <c r="WCA26"/>
      <c r="WCB26"/>
      <c r="WCC26"/>
      <c r="WCD26"/>
      <c r="WCE26"/>
      <c r="WCF26"/>
      <c r="WCG26"/>
      <c r="WCH26"/>
      <c r="WCI26"/>
      <c r="WCJ26"/>
      <c r="WCK26"/>
      <c r="WCL26"/>
      <c r="WCM26"/>
      <c r="WCN26"/>
      <c r="WCO26"/>
      <c r="WCP26"/>
      <c r="WCQ26"/>
      <c r="WCR26"/>
      <c r="WCS26"/>
      <c r="WCT26"/>
      <c r="WCU26"/>
      <c r="WCV26"/>
      <c r="WCW26"/>
      <c r="WCX26"/>
      <c r="WCY26"/>
      <c r="WCZ26"/>
      <c r="WDA26"/>
      <c r="WDB26"/>
      <c r="WDC26"/>
      <c r="WDD26"/>
      <c r="WDE26"/>
      <c r="WDF26"/>
      <c r="WDG26"/>
      <c r="WDH26"/>
      <c r="WDI26"/>
      <c r="WDJ26"/>
      <c r="WDK26"/>
      <c r="WDL26"/>
      <c r="WDM26"/>
      <c r="WDN26"/>
      <c r="WDO26"/>
      <c r="WDP26"/>
      <c r="WDQ26"/>
      <c r="WDR26"/>
      <c r="WDS26"/>
      <c r="WDT26"/>
      <c r="WDU26"/>
      <c r="WDV26"/>
      <c r="WDW26"/>
      <c r="WDX26"/>
      <c r="WDY26"/>
      <c r="WDZ26"/>
      <c r="WEA26"/>
      <c r="WEB26"/>
      <c r="WEC26"/>
      <c r="WED26"/>
      <c r="WEE26"/>
      <c r="WEF26"/>
      <c r="WEG26"/>
      <c r="WEH26"/>
      <c r="WEI26"/>
      <c r="WEJ26"/>
      <c r="WEK26"/>
      <c r="WEL26"/>
      <c r="WEM26"/>
      <c r="WEN26"/>
      <c r="WEO26"/>
      <c r="WEP26"/>
      <c r="WEQ26"/>
      <c r="WER26"/>
      <c r="WES26"/>
      <c r="WET26"/>
      <c r="WEU26"/>
      <c r="WEV26"/>
      <c r="WEW26"/>
      <c r="WEX26"/>
      <c r="WEY26"/>
      <c r="WEZ26"/>
      <c r="WFA26"/>
      <c r="WFB26"/>
      <c r="WFC26"/>
      <c r="WFD26"/>
      <c r="WFE26"/>
      <c r="WFF26"/>
      <c r="WFG26"/>
      <c r="WFH26"/>
      <c r="WFI26"/>
      <c r="WFJ26"/>
      <c r="WFK26"/>
      <c r="WFL26"/>
      <c r="WFM26"/>
      <c r="WFN26"/>
      <c r="WFO26"/>
      <c r="WFP26"/>
      <c r="WFQ26"/>
      <c r="WFR26"/>
      <c r="WFS26"/>
      <c r="WFT26"/>
      <c r="WFU26"/>
      <c r="WFV26"/>
      <c r="WFW26"/>
      <c r="WFX26"/>
      <c r="WFY26"/>
      <c r="WFZ26"/>
      <c r="WGA26"/>
      <c r="WGB26"/>
      <c r="WGC26"/>
      <c r="WGD26"/>
      <c r="WGE26"/>
      <c r="WGF26"/>
      <c r="WGG26"/>
      <c r="WGH26"/>
      <c r="WGI26"/>
      <c r="WGJ26"/>
      <c r="WGK26"/>
      <c r="WGL26"/>
      <c r="WGM26"/>
      <c r="WGN26"/>
      <c r="WGO26"/>
      <c r="WGP26"/>
      <c r="WGQ26"/>
      <c r="WGR26"/>
      <c r="WGS26"/>
      <c r="WGT26"/>
      <c r="WGU26"/>
      <c r="WGV26"/>
      <c r="WGW26"/>
      <c r="WGX26"/>
      <c r="WGY26"/>
      <c r="WGZ26"/>
      <c r="WHA26"/>
      <c r="WHB26"/>
      <c r="WHC26"/>
      <c r="WHD26"/>
      <c r="WHE26"/>
      <c r="WHF26"/>
      <c r="WHG26"/>
      <c r="WHH26"/>
      <c r="WHI26"/>
      <c r="WHJ26"/>
      <c r="WHK26"/>
      <c r="WHL26"/>
      <c r="WHM26"/>
      <c r="WHN26"/>
      <c r="WHO26"/>
      <c r="WHP26"/>
      <c r="WHQ26"/>
      <c r="WHR26"/>
      <c r="WHS26"/>
      <c r="WHT26"/>
      <c r="WHU26"/>
      <c r="WHV26"/>
      <c r="WHW26"/>
      <c r="WHX26"/>
      <c r="WHY26"/>
      <c r="WHZ26"/>
      <c r="WIA26"/>
      <c r="WIB26"/>
      <c r="WIC26"/>
      <c r="WID26"/>
      <c r="WIE26"/>
      <c r="WIF26"/>
      <c r="WIG26"/>
      <c r="WIH26"/>
      <c r="WII26"/>
      <c r="WIJ26"/>
      <c r="WIK26"/>
      <c r="WIL26"/>
      <c r="WIM26"/>
      <c r="WIN26"/>
      <c r="WIO26"/>
      <c r="WIP26"/>
      <c r="WIQ26"/>
      <c r="WIR26"/>
      <c r="WIS26"/>
      <c r="WIT26"/>
      <c r="WIU26"/>
      <c r="WIV26"/>
      <c r="WIW26"/>
      <c r="WIX26"/>
      <c r="WIY26"/>
      <c r="WIZ26"/>
      <c r="WJA26"/>
      <c r="WJB26"/>
      <c r="WJC26"/>
      <c r="WJD26"/>
      <c r="WJE26"/>
      <c r="WJF26"/>
      <c r="WJG26"/>
      <c r="WJH26"/>
      <c r="WJI26"/>
      <c r="WJJ26"/>
      <c r="WJK26"/>
      <c r="WJL26"/>
      <c r="WJM26"/>
      <c r="WJN26"/>
      <c r="WJO26"/>
      <c r="WJP26"/>
      <c r="WJQ26"/>
      <c r="WJR26"/>
      <c r="WJS26"/>
      <c r="WJT26"/>
      <c r="WJU26"/>
      <c r="WJV26"/>
      <c r="WJW26"/>
      <c r="WJX26"/>
      <c r="WJY26"/>
      <c r="WJZ26"/>
      <c r="WKA26"/>
      <c r="WKB26"/>
      <c r="WKC26"/>
      <c r="WKD26"/>
      <c r="WKE26"/>
      <c r="WKF26"/>
      <c r="WKG26"/>
      <c r="WKH26"/>
      <c r="WKI26"/>
      <c r="WKJ26"/>
      <c r="WKK26"/>
      <c r="WKL26"/>
      <c r="WKM26"/>
      <c r="WKN26"/>
      <c r="WKO26"/>
      <c r="WKP26"/>
      <c r="WKQ26"/>
      <c r="WKR26"/>
      <c r="WKS26"/>
      <c r="WKT26"/>
      <c r="WKU26"/>
      <c r="WKV26"/>
      <c r="WKW26"/>
      <c r="WKX26"/>
      <c r="WKY26"/>
      <c r="WKZ26"/>
      <c r="WLA26"/>
      <c r="WLB26"/>
      <c r="WLC26"/>
      <c r="WLD26"/>
      <c r="WLE26"/>
      <c r="WLF26"/>
      <c r="WLG26"/>
      <c r="WLH26"/>
      <c r="WLI26"/>
      <c r="WLJ26"/>
      <c r="WLK26"/>
      <c r="WLL26"/>
      <c r="WLM26"/>
      <c r="WLN26"/>
      <c r="WLO26"/>
      <c r="WLP26"/>
      <c r="WLQ26"/>
      <c r="WLR26"/>
      <c r="WLS26"/>
      <c r="WLT26"/>
      <c r="WLU26"/>
      <c r="WLV26"/>
      <c r="WLW26"/>
      <c r="WLX26"/>
      <c r="WLY26"/>
      <c r="WLZ26"/>
      <c r="WMA26"/>
      <c r="WMB26"/>
      <c r="WMC26"/>
      <c r="WMD26"/>
      <c r="WME26"/>
      <c r="WMF26"/>
      <c r="WMG26"/>
      <c r="WMH26"/>
      <c r="WMI26"/>
      <c r="WMJ26"/>
      <c r="WMK26"/>
      <c r="WML26"/>
      <c r="WMM26"/>
      <c r="WMN26"/>
      <c r="WMO26"/>
      <c r="WMP26"/>
      <c r="WMQ26"/>
      <c r="WMR26"/>
      <c r="WMS26"/>
      <c r="WMT26"/>
      <c r="WMU26"/>
      <c r="WMV26"/>
      <c r="WMW26"/>
      <c r="WMX26"/>
      <c r="WMY26"/>
      <c r="WMZ26"/>
      <c r="WNA26"/>
      <c r="WNB26"/>
      <c r="WNC26"/>
      <c r="WND26"/>
      <c r="WNE26"/>
      <c r="WNF26"/>
      <c r="WNG26"/>
      <c r="WNH26"/>
      <c r="WNI26"/>
      <c r="WNJ26"/>
      <c r="WNK26"/>
      <c r="WNL26"/>
      <c r="WNM26"/>
      <c r="WNN26"/>
      <c r="WNO26"/>
      <c r="WNP26"/>
      <c r="WNQ26"/>
      <c r="WNR26"/>
      <c r="WNS26"/>
      <c r="WNT26"/>
      <c r="WNU26"/>
      <c r="WNV26"/>
      <c r="WNW26"/>
      <c r="WNX26"/>
      <c r="WNY26"/>
      <c r="WNZ26"/>
      <c r="WOA26"/>
      <c r="WOB26"/>
      <c r="WOC26"/>
      <c r="WOD26"/>
      <c r="WOE26"/>
      <c r="WOF26"/>
      <c r="WOG26"/>
      <c r="WOH26"/>
      <c r="WOI26"/>
      <c r="WOJ26"/>
      <c r="WOK26"/>
      <c r="WOL26"/>
      <c r="WOM26"/>
      <c r="WON26"/>
      <c r="WOO26"/>
      <c r="WOP26"/>
      <c r="WOQ26"/>
      <c r="WOR26"/>
      <c r="WOS26"/>
      <c r="WOT26"/>
      <c r="WOU26"/>
      <c r="WOV26"/>
      <c r="WOW26"/>
      <c r="WOX26"/>
      <c r="WOY26"/>
      <c r="WOZ26"/>
      <c r="WPA26"/>
      <c r="WPB26"/>
      <c r="WPC26"/>
      <c r="WPD26"/>
      <c r="WPE26"/>
      <c r="WPF26"/>
      <c r="WPG26"/>
      <c r="WPH26"/>
      <c r="WPI26"/>
      <c r="WPJ26"/>
      <c r="WPK26"/>
      <c r="WPL26"/>
      <c r="WPM26"/>
      <c r="WPN26"/>
      <c r="WPO26"/>
      <c r="WPP26"/>
      <c r="WPQ26"/>
      <c r="WPR26"/>
      <c r="WPS26"/>
      <c r="WPT26"/>
      <c r="WPU26"/>
      <c r="WPV26"/>
      <c r="WPW26"/>
      <c r="WPX26"/>
      <c r="WPY26"/>
      <c r="WPZ26"/>
      <c r="WQA26"/>
      <c r="WQB26"/>
      <c r="WQC26"/>
      <c r="WQD26"/>
      <c r="WQE26"/>
      <c r="WQF26"/>
      <c r="WQG26"/>
      <c r="WQH26"/>
      <c r="WQI26"/>
      <c r="WQJ26"/>
      <c r="WQK26"/>
      <c r="WQL26"/>
      <c r="WQM26"/>
      <c r="WQN26"/>
      <c r="WQO26"/>
      <c r="WQP26"/>
      <c r="WQQ26"/>
      <c r="WQR26"/>
      <c r="WQS26"/>
      <c r="WQT26"/>
      <c r="WQU26"/>
      <c r="WQV26"/>
      <c r="WQW26"/>
      <c r="WQX26"/>
      <c r="WQY26"/>
      <c r="WQZ26"/>
      <c r="WRA26"/>
      <c r="WRB26"/>
      <c r="WRC26"/>
      <c r="WRD26"/>
      <c r="WRE26"/>
      <c r="WRF26"/>
      <c r="WRG26"/>
      <c r="WRH26"/>
      <c r="WRI26"/>
      <c r="WRJ26"/>
      <c r="WRK26"/>
      <c r="WRL26"/>
      <c r="WRM26"/>
      <c r="WRN26"/>
      <c r="WRO26"/>
      <c r="WRP26"/>
      <c r="WRQ26"/>
      <c r="WRR26"/>
      <c r="WRS26"/>
      <c r="WRT26"/>
      <c r="WRU26"/>
      <c r="WRV26"/>
      <c r="WRW26"/>
      <c r="WRX26"/>
      <c r="WRY26"/>
      <c r="WRZ26"/>
      <c r="WSA26"/>
      <c r="WSB26"/>
      <c r="WSC26"/>
      <c r="WSD26"/>
      <c r="WSE26"/>
      <c r="WSF26"/>
      <c r="WSG26"/>
      <c r="WSH26"/>
      <c r="WSI26"/>
      <c r="WSJ26"/>
      <c r="WSK26"/>
      <c r="WSL26"/>
      <c r="WSM26"/>
      <c r="WSN26"/>
      <c r="WSO26"/>
      <c r="WSP26"/>
      <c r="WSQ26"/>
      <c r="WSR26"/>
      <c r="WSS26"/>
      <c r="WST26"/>
      <c r="WSU26"/>
      <c r="WSV26"/>
      <c r="WSW26"/>
      <c r="WSX26"/>
      <c r="WSY26"/>
      <c r="WSZ26"/>
      <c r="WTA26"/>
      <c r="WTB26"/>
      <c r="WTC26"/>
      <c r="WTD26"/>
      <c r="WTE26"/>
      <c r="WTF26"/>
      <c r="WTG26"/>
      <c r="WTH26"/>
      <c r="WTI26"/>
      <c r="WTJ26"/>
      <c r="WTK26"/>
      <c r="WTL26"/>
      <c r="WTM26"/>
      <c r="WTN26"/>
      <c r="WTO26"/>
      <c r="WTP26"/>
      <c r="WTQ26"/>
      <c r="WTR26"/>
      <c r="WTS26"/>
      <c r="WTT26"/>
      <c r="WTU26"/>
      <c r="WTV26"/>
      <c r="WTW26"/>
      <c r="WTX26"/>
      <c r="WTY26"/>
      <c r="WTZ26"/>
      <c r="WUA26"/>
      <c r="WUB26"/>
      <c r="WUC26"/>
      <c r="WUD26"/>
      <c r="WUE26"/>
      <c r="WUF26"/>
      <c r="WUG26"/>
      <c r="WUH26"/>
      <c r="WUI26"/>
      <c r="WUJ26"/>
      <c r="WUK26"/>
      <c r="WUL26"/>
      <c r="WUM26"/>
      <c r="WUN26"/>
      <c r="WUO26"/>
      <c r="WUP26"/>
      <c r="WUQ26"/>
      <c r="WUR26"/>
      <c r="WUS26"/>
      <c r="WUT26"/>
      <c r="WUU26"/>
      <c r="WUV26"/>
      <c r="WUW26"/>
      <c r="WUX26"/>
      <c r="WUY26"/>
      <c r="WUZ26"/>
      <c r="WVA26"/>
      <c r="WVB26"/>
      <c r="WVC26"/>
      <c r="WVD26"/>
      <c r="WVE26"/>
      <c r="WVF26"/>
      <c r="WVG26"/>
      <c r="WVH26"/>
      <c r="WVI26"/>
      <c r="WVJ26"/>
      <c r="WVK26"/>
      <c r="WVL26"/>
      <c r="WVM26"/>
      <c r="WVN26"/>
      <c r="WVO26"/>
      <c r="WVP26"/>
      <c r="WVQ26"/>
      <c r="WVR26"/>
      <c r="WVS26"/>
      <c r="WVT26"/>
      <c r="WVU26"/>
      <c r="WVV26"/>
      <c r="WVW26"/>
      <c r="WVX26"/>
      <c r="WVY26"/>
      <c r="WVZ26"/>
      <c r="WWA26"/>
      <c r="WWB26"/>
      <c r="WWC26"/>
      <c r="WWD26"/>
      <c r="WWE26"/>
      <c r="WWF26"/>
      <c r="WWG26"/>
      <c r="WWH26"/>
      <c r="WWI26"/>
      <c r="WWJ26"/>
      <c r="WWK26"/>
      <c r="WWL26"/>
      <c r="WWM26"/>
      <c r="WWN26"/>
      <c r="WWO26"/>
      <c r="WWP26"/>
      <c r="WWQ26"/>
      <c r="WWR26"/>
      <c r="WWS26"/>
      <c r="WWT26"/>
      <c r="WWU26"/>
      <c r="WWV26"/>
      <c r="WWW26"/>
      <c r="WWX26"/>
      <c r="WWY26"/>
      <c r="WWZ26"/>
      <c r="WXA26"/>
      <c r="WXB26"/>
      <c r="WXC26"/>
      <c r="WXD26"/>
      <c r="WXE26"/>
      <c r="WXF26"/>
      <c r="WXG26"/>
      <c r="WXH26"/>
      <c r="WXI26"/>
      <c r="WXJ26"/>
      <c r="WXK26"/>
      <c r="WXL26"/>
      <c r="WXM26"/>
      <c r="WXN26"/>
      <c r="WXO26"/>
      <c r="WXP26"/>
      <c r="WXQ26"/>
      <c r="WXR26"/>
      <c r="WXS26"/>
      <c r="WXT26"/>
      <c r="WXU26"/>
      <c r="WXV26"/>
      <c r="WXW26"/>
      <c r="WXX26"/>
      <c r="WXY26"/>
      <c r="WXZ26"/>
      <c r="WYA26"/>
      <c r="WYB26"/>
      <c r="WYC26"/>
      <c r="WYD26"/>
      <c r="WYE26"/>
      <c r="WYF26"/>
      <c r="WYG26"/>
      <c r="WYH26"/>
      <c r="WYI26"/>
      <c r="WYJ26"/>
      <c r="WYK26"/>
      <c r="WYL26"/>
      <c r="WYM26"/>
      <c r="WYN26"/>
      <c r="WYO26"/>
      <c r="WYP26"/>
      <c r="WYQ26"/>
      <c r="WYR26"/>
      <c r="WYS26"/>
      <c r="WYT26"/>
      <c r="WYU26"/>
      <c r="WYV26"/>
      <c r="WYW26"/>
      <c r="WYX26"/>
      <c r="WYY26"/>
      <c r="WYZ26"/>
      <c r="WZA26"/>
      <c r="WZB26"/>
      <c r="WZC26"/>
      <c r="WZD26"/>
      <c r="WZE26"/>
      <c r="WZF26"/>
      <c r="WZG26"/>
      <c r="WZH26"/>
      <c r="WZI26"/>
      <c r="WZJ26"/>
      <c r="WZK26"/>
      <c r="WZL26"/>
      <c r="WZM26"/>
      <c r="WZN26"/>
      <c r="WZO26"/>
      <c r="WZP26"/>
      <c r="WZQ26"/>
      <c r="WZR26"/>
      <c r="WZS26"/>
      <c r="WZT26"/>
      <c r="WZU26"/>
      <c r="WZV26"/>
      <c r="WZW26"/>
      <c r="WZX26"/>
      <c r="WZY26"/>
      <c r="WZZ26"/>
      <c r="XAA26"/>
      <c r="XAB26"/>
      <c r="XAC26"/>
      <c r="XAD26"/>
      <c r="XAE26"/>
      <c r="XAF26"/>
      <c r="XAG26"/>
      <c r="XAH26"/>
      <c r="XAI26"/>
      <c r="XAJ26"/>
      <c r="XAK26"/>
      <c r="XAL26"/>
      <c r="XAM26"/>
      <c r="XAN26"/>
      <c r="XAO26"/>
      <c r="XAP26"/>
      <c r="XAQ26"/>
      <c r="XAR26"/>
      <c r="XAS26"/>
      <c r="XAT26"/>
      <c r="XAU26"/>
      <c r="XAV26"/>
      <c r="XAW26"/>
      <c r="XAX26"/>
      <c r="XAY26"/>
      <c r="XAZ26"/>
      <c r="XBA26"/>
      <c r="XBB26"/>
      <c r="XBC26"/>
      <c r="XBD26"/>
      <c r="XBE26"/>
      <c r="XBF26"/>
      <c r="XBG26"/>
      <c r="XBH26"/>
      <c r="XBI26"/>
      <c r="XBJ26"/>
      <c r="XBK26"/>
      <c r="XBL26"/>
      <c r="XBM26"/>
      <c r="XBN26"/>
      <c r="XBO26"/>
      <c r="XBP26"/>
      <c r="XBQ26"/>
      <c r="XBR26"/>
      <c r="XBS26"/>
      <c r="XBT26"/>
      <c r="XBU26"/>
      <c r="XBV26"/>
      <c r="XBW26"/>
      <c r="XBX26"/>
      <c r="XBY26"/>
      <c r="XBZ26"/>
      <c r="XCA26"/>
      <c r="XCB26"/>
      <c r="XCC26"/>
      <c r="XCD26"/>
      <c r="XCE26"/>
      <c r="XCF26"/>
      <c r="XCG26"/>
      <c r="XCH26"/>
      <c r="XCI26"/>
      <c r="XCJ26"/>
      <c r="XCK26"/>
      <c r="XCL26"/>
      <c r="XCM26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</row>
    <row r="27" s="1" customFormat="1" ht="15" customHeight="1" spans="1:1024 1025:16369">
      <c r="A27" s="15">
        <v>24</v>
      </c>
      <c r="B27" s="15" t="s">
        <v>704</v>
      </c>
      <c r="C27" s="15" t="s">
        <v>705</v>
      </c>
      <c r="D27" s="16" t="s">
        <v>725</v>
      </c>
      <c r="E27" s="17" t="s">
        <v>2</v>
      </c>
      <c r="F27" s="18" t="s">
        <v>695</v>
      </c>
      <c r="G27" s="20">
        <v>46023</v>
      </c>
      <c r="H27" s="21">
        <f t="shared" si="0"/>
        <v>26000.04</v>
      </c>
      <c r="I27" s="23">
        <v>2166.67</v>
      </c>
      <c r="J27" s="23">
        <v>2166.67</v>
      </c>
      <c r="K27" s="23">
        <v>2166.67</v>
      </c>
      <c r="L27" s="23">
        <v>2166.67</v>
      </c>
      <c r="M27" s="23">
        <v>2166.67</v>
      </c>
      <c r="N27" s="23">
        <v>2166.67</v>
      </c>
      <c r="O27" s="23">
        <v>2166.67</v>
      </c>
      <c r="P27" s="23">
        <v>2166.67</v>
      </c>
      <c r="Q27" s="23">
        <v>2166.67</v>
      </c>
      <c r="R27" s="23">
        <v>2166.67</v>
      </c>
      <c r="S27" s="23">
        <v>2166.67</v>
      </c>
      <c r="T27" s="23">
        <v>2166.67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</row>
    <row r="28" s="1" customFormat="1" ht="15" customHeight="1" spans="1:1024 1025:16369">
      <c r="A28" s="15">
        <v>25</v>
      </c>
      <c r="B28" s="15" t="s">
        <v>704</v>
      </c>
      <c r="C28" s="15" t="s">
        <v>705</v>
      </c>
      <c r="D28" s="16" t="s">
        <v>726</v>
      </c>
      <c r="E28" s="17" t="s">
        <v>2</v>
      </c>
      <c r="F28" s="18" t="s">
        <v>695</v>
      </c>
      <c r="G28" s="20">
        <v>46023</v>
      </c>
      <c r="H28" s="21">
        <f t="shared" si="0"/>
        <v>26000.04</v>
      </c>
      <c r="I28" s="23">
        <v>2166.67</v>
      </c>
      <c r="J28" s="23">
        <v>2166.67</v>
      </c>
      <c r="K28" s="23">
        <v>2166.67</v>
      </c>
      <c r="L28" s="23">
        <v>2166.67</v>
      </c>
      <c r="M28" s="23">
        <v>2166.67</v>
      </c>
      <c r="N28" s="23">
        <v>2166.67</v>
      </c>
      <c r="O28" s="23">
        <v>2166.67</v>
      </c>
      <c r="P28" s="23">
        <v>2166.67</v>
      </c>
      <c r="Q28" s="23">
        <v>2166.67</v>
      </c>
      <c r="R28" s="23">
        <v>2166.67</v>
      </c>
      <c r="S28" s="23">
        <v>2166.67</v>
      </c>
      <c r="T28" s="23">
        <v>2166.67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  <c r="AML28"/>
      <c r="AMM28"/>
      <c r="AMN28"/>
      <c r="AMO28"/>
      <c r="AMP28"/>
      <c r="AMQ28"/>
      <c r="AMR28"/>
      <c r="AMS28"/>
      <c r="AMT28"/>
      <c r="AMU28"/>
      <c r="AMV28"/>
      <c r="AMW28"/>
      <c r="AMX28"/>
      <c r="AMY28"/>
      <c r="AMZ28"/>
      <c r="ANA28"/>
      <c r="ANB28"/>
      <c r="ANC28"/>
      <c r="AND28"/>
      <c r="ANE28"/>
      <c r="ANF28"/>
      <c r="ANG28"/>
      <c r="ANH28"/>
      <c r="ANI28"/>
      <c r="ANJ28"/>
      <c r="ANK28"/>
      <c r="ANL28"/>
      <c r="ANM28"/>
      <c r="ANN28"/>
      <c r="ANO28"/>
      <c r="ANP28"/>
      <c r="ANQ28"/>
      <c r="ANR28"/>
      <c r="ANS28"/>
      <c r="ANT28"/>
      <c r="ANU28"/>
      <c r="ANV28"/>
      <c r="ANW28"/>
      <c r="ANX28"/>
      <c r="ANY28"/>
      <c r="ANZ28"/>
      <c r="AOA28"/>
      <c r="AOB28"/>
      <c r="AOC28"/>
      <c r="AOD28"/>
      <c r="AOE28"/>
      <c r="AOF28"/>
      <c r="AOG28"/>
      <c r="AOH28"/>
      <c r="AOI28"/>
      <c r="AOJ28"/>
      <c r="AOK28"/>
      <c r="AOL28"/>
      <c r="AOM28"/>
      <c r="AON28"/>
      <c r="AOO28"/>
      <c r="AOP28"/>
      <c r="AOQ28"/>
      <c r="AOR28"/>
      <c r="AOS28"/>
      <c r="AOT28"/>
      <c r="AOU28"/>
      <c r="AOV28"/>
      <c r="AOW28"/>
      <c r="AOX28"/>
      <c r="AOY28"/>
      <c r="AOZ28"/>
      <c r="APA28"/>
      <c r="APB28"/>
      <c r="APC28"/>
      <c r="APD28"/>
      <c r="APE28"/>
      <c r="APF28"/>
      <c r="APG28"/>
      <c r="APH28"/>
      <c r="API28"/>
      <c r="APJ28"/>
      <c r="APK28"/>
      <c r="APL28"/>
      <c r="APM28"/>
      <c r="APN28"/>
      <c r="APO28"/>
      <c r="APP28"/>
      <c r="APQ28"/>
      <c r="APR28"/>
      <c r="APS28"/>
      <c r="APT28"/>
      <c r="APU28"/>
      <c r="APV28"/>
      <c r="APW28"/>
      <c r="APX28"/>
      <c r="APY28"/>
      <c r="APZ28"/>
      <c r="AQA28"/>
      <c r="AQB28"/>
      <c r="AQC28"/>
      <c r="AQD28"/>
      <c r="AQE28"/>
      <c r="AQF28"/>
      <c r="AQG28"/>
      <c r="AQH28"/>
      <c r="AQI28"/>
      <c r="AQJ28"/>
      <c r="AQK28"/>
      <c r="AQL28"/>
      <c r="AQM28"/>
      <c r="AQN28"/>
      <c r="AQO28"/>
      <c r="AQP28"/>
      <c r="AQQ28"/>
      <c r="AQR28"/>
      <c r="AQS28"/>
      <c r="AQT28"/>
      <c r="AQU28"/>
      <c r="AQV28"/>
      <c r="AQW28"/>
      <c r="AQX28"/>
      <c r="AQY28"/>
      <c r="AQZ28"/>
      <c r="ARA28"/>
      <c r="ARB28"/>
      <c r="ARC28"/>
      <c r="ARD28"/>
      <c r="ARE28"/>
      <c r="ARF28"/>
      <c r="ARG28"/>
      <c r="ARH28"/>
      <c r="ARI28"/>
      <c r="ARJ28"/>
      <c r="ARK28"/>
      <c r="ARL28"/>
      <c r="ARM28"/>
      <c r="ARN28"/>
      <c r="ARO28"/>
      <c r="ARP28"/>
      <c r="ARQ28"/>
      <c r="ARR28"/>
      <c r="ARS28"/>
      <c r="ART28"/>
      <c r="ARU28"/>
      <c r="ARV28"/>
      <c r="ARW28"/>
      <c r="ARX28"/>
      <c r="ARY28"/>
      <c r="ARZ28"/>
      <c r="ASA28"/>
      <c r="ASB28"/>
      <c r="ASC28"/>
      <c r="ASD28"/>
      <c r="ASE28"/>
      <c r="ASF28"/>
      <c r="ASG28"/>
      <c r="ASH28"/>
      <c r="ASI28"/>
      <c r="ASJ28"/>
      <c r="ASK28"/>
      <c r="ASL28"/>
      <c r="ASM28"/>
      <c r="ASN28"/>
      <c r="ASO28"/>
      <c r="ASP28"/>
      <c r="ASQ28"/>
      <c r="ASR28"/>
      <c r="ASS28"/>
      <c r="AST28"/>
      <c r="ASU28"/>
      <c r="ASV28"/>
      <c r="ASW28"/>
      <c r="ASX28"/>
      <c r="ASY28"/>
      <c r="ASZ28"/>
      <c r="ATA28"/>
      <c r="ATB28"/>
      <c r="ATC28"/>
      <c r="ATD28"/>
      <c r="ATE28"/>
      <c r="ATF28"/>
      <c r="ATG28"/>
      <c r="ATH28"/>
      <c r="ATI28"/>
      <c r="ATJ28"/>
      <c r="ATK28"/>
      <c r="ATL28"/>
      <c r="ATM28"/>
      <c r="ATN28"/>
      <c r="ATO28"/>
      <c r="ATP28"/>
      <c r="ATQ28"/>
      <c r="ATR28"/>
      <c r="ATS28"/>
      <c r="ATT28"/>
      <c r="ATU28"/>
      <c r="ATV28"/>
      <c r="ATW28"/>
      <c r="ATX28"/>
      <c r="ATY28"/>
      <c r="ATZ28"/>
      <c r="AUA28"/>
      <c r="AUB28"/>
      <c r="AUC28"/>
      <c r="AUD28"/>
      <c r="AUE28"/>
      <c r="AUF28"/>
      <c r="AUG28"/>
      <c r="AUH28"/>
      <c r="AUI28"/>
      <c r="AUJ28"/>
      <c r="AUK28"/>
      <c r="AUL28"/>
      <c r="AUM28"/>
      <c r="AUN28"/>
      <c r="AUO28"/>
      <c r="AUP28"/>
      <c r="AUQ28"/>
      <c r="AUR28"/>
      <c r="AUS28"/>
      <c r="AUT28"/>
      <c r="AUU28"/>
      <c r="AUV28"/>
      <c r="AUW28"/>
      <c r="AUX28"/>
      <c r="AUY28"/>
      <c r="AUZ28"/>
      <c r="AVA28"/>
      <c r="AVB28"/>
      <c r="AVC28"/>
      <c r="AVD28"/>
      <c r="AVE28"/>
      <c r="AVF28"/>
      <c r="AVG28"/>
      <c r="AVH28"/>
      <c r="AVI28"/>
      <c r="AVJ28"/>
      <c r="AVK28"/>
      <c r="AVL28"/>
      <c r="AVM28"/>
      <c r="AVN28"/>
      <c r="AVO28"/>
      <c r="AVP28"/>
      <c r="AVQ28"/>
      <c r="AVR28"/>
      <c r="AVS28"/>
      <c r="AVT28"/>
      <c r="AVU28"/>
      <c r="AVV28"/>
      <c r="AVW28"/>
      <c r="AVX28"/>
      <c r="AVY28"/>
      <c r="AVZ28"/>
      <c r="AWA28"/>
      <c r="AWB28"/>
      <c r="AWC28"/>
      <c r="AWD28"/>
      <c r="AWE28"/>
      <c r="AWF28"/>
      <c r="AWG28"/>
      <c r="AWH28"/>
      <c r="AWI28"/>
      <c r="AWJ28"/>
      <c r="AWK28"/>
      <c r="AWL28"/>
      <c r="AWM28"/>
      <c r="AWN28"/>
      <c r="AWO28"/>
      <c r="AWP28"/>
      <c r="AWQ28"/>
      <c r="AWR28"/>
      <c r="AWS28"/>
      <c r="AWT28"/>
      <c r="AWU28"/>
      <c r="AWV28"/>
      <c r="AWW28"/>
      <c r="AWX28"/>
      <c r="AWY28"/>
      <c r="AWZ28"/>
      <c r="AXA28"/>
      <c r="AXB28"/>
      <c r="AXC28"/>
      <c r="AXD28"/>
      <c r="AXE28"/>
      <c r="AXF28"/>
      <c r="AXG28"/>
      <c r="AXH28"/>
      <c r="AXI28"/>
      <c r="AXJ28"/>
      <c r="AXK28"/>
      <c r="AXL28"/>
      <c r="AXM28"/>
      <c r="AXN28"/>
      <c r="AXO28"/>
      <c r="AXP28"/>
      <c r="AXQ28"/>
      <c r="AXR28"/>
      <c r="AXS28"/>
      <c r="AXT28"/>
      <c r="AXU28"/>
      <c r="AXV28"/>
      <c r="AXW28"/>
      <c r="AXX28"/>
      <c r="AXY28"/>
      <c r="AXZ28"/>
      <c r="AYA28"/>
      <c r="AYB28"/>
      <c r="AYC28"/>
      <c r="AYD28"/>
      <c r="AYE28"/>
      <c r="AYF28"/>
      <c r="AYG28"/>
      <c r="AYH28"/>
      <c r="AYI28"/>
      <c r="AYJ28"/>
      <c r="AYK28"/>
      <c r="AYL28"/>
      <c r="AYM28"/>
      <c r="AYN28"/>
      <c r="AYO28"/>
      <c r="AYP28"/>
      <c r="AYQ28"/>
      <c r="AYR28"/>
      <c r="AYS28"/>
      <c r="AYT28"/>
      <c r="AYU28"/>
      <c r="AYV28"/>
      <c r="AYW28"/>
      <c r="AYX28"/>
      <c r="AYY28"/>
      <c r="AYZ28"/>
      <c r="AZA28"/>
      <c r="AZB28"/>
      <c r="AZC28"/>
      <c r="AZD28"/>
      <c r="AZE28"/>
      <c r="AZF28"/>
      <c r="AZG28"/>
      <c r="AZH28"/>
      <c r="AZI28"/>
      <c r="AZJ28"/>
      <c r="AZK28"/>
      <c r="AZL28"/>
      <c r="AZM28"/>
      <c r="AZN28"/>
      <c r="AZO28"/>
      <c r="AZP28"/>
      <c r="AZQ28"/>
      <c r="AZR28"/>
      <c r="AZS28"/>
      <c r="AZT28"/>
      <c r="AZU28"/>
      <c r="AZV28"/>
      <c r="AZW28"/>
      <c r="AZX28"/>
      <c r="AZY28"/>
      <c r="AZZ28"/>
      <c r="BAA28"/>
      <c r="BAB28"/>
      <c r="BAC28"/>
      <c r="BAD28"/>
      <c r="BAE28"/>
      <c r="BAF28"/>
      <c r="BAG28"/>
      <c r="BAH28"/>
      <c r="BAI28"/>
      <c r="BAJ28"/>
      <c r="BAK28"/>
      <c r="BAL28"/>
      <c r="BAM28"/>
      <c r="BAN28"/>
      <c r="BAO28"/>
      <c r="BAP28"/>
      <c r="BAQ28"/>
      <c r="BAR28"/>
      <c r="BAS28"/>
      <c r="BAT28"/>
      <c r="BAU28"/>
      <c r="BAV28"/>
      <c r="BAW28"/>
      <c r="BAX28"/>
      <c r="BAY28"/>
      <c r="BAZ28"/>
      <c r="BBA28"/>
      <c r="BBB28"/>
      <c r="BBC28"/>
      <c r="BBD28"/>
      <c r="BBE28"/>
      <c r="BBF28"/>
      <c r="BBG28"/>
      <c r="BBH28"/>
      <c r="BBI28"/>
      <c r="BBJ28"/>
      <c r="BBK28"/>
      <c r="BBL28"/>
      <c r="BBM28"/>
      <c r="BBN28"/>
      <c r="BBO28"/>
      <c r="BBP28"/>
      <c r="BBQ28"/>
      <c r="BBR28"/>
      <c r="BBS28"/>
      <c r="BBT28"/>
      <c r="BBU28"/>
      <c r="BBV28"/>
      <c r="BBW28"/>
      <c r="BBX28"/>
      <c r="BBY28"/>
      <c r="BBZ28"/>
      <c r="BCA28"/>
      <c r="BCB28"/>
      <c r="BCC28"/>
      <c r="BCD28"/>
      <c r="BCE28"/>
      <c r="BCF28"/>
      <c r="BCG28"/>
      <c r="BCH28"/>
      <c r="BCI28"/>
      <c r="BCJ28"/>
      <c r="BCK28"/>
      <c r="BCL28"/>
      <c r="BCM28"/>
      <c r="BCN28"/>
      <c r="BCO28"/>
      <c r="BCP28"/>
      <c r="BCQ28"/>
      <c r="BCR28"/>
      <c r="BCS28"/>
      <c r="BCT28"/>
      <c r="BCU28"/>
      <c r="BCV28"/>
      <c r="BCW28"/>
      <c r="BCX28"/>
      <c r="BCY28"/>
      <c r="BCZ28"/>
      <c r="BDA28"/>
      <c r="BDB28"/>
      <c r="BDC28"/>
      <c r="BDD28"/>
      <c r="BDE28"/>
      <c r="BDF28"/>
      <c r="BDG28"/>
      <c r="BDH28"/>
      <c r="BDI28"/>
      <c r="BDJ28"/>
      <c r="BDK28"/>
      <c r="BDL28"/>
      <c r="BDM28"/>
      <c r="BDN28"/>
      <c r="BDO28"/>
      <c r="BDP28"/>
      <c r="BDQ28"/>
      <c r="BDR28"/>
      <c r="BDS28"/>
      <c r="BDT28"/>
      <c r="BDU28"/>
      <c r="BDV28"/>
      <c r="BDW28"/>
      <c r="BDX28"/>
      <c r="BDY28"/>
      <c r="BDZ28"/>
      <c r="BEA28"/>
      <c r="BEB28"/>
      <c r="BEC28"/>
      <c r="BED28"/>
      <c r="BEE28"/>
      <c r="BEF28"/>
      <c r="BEG28"/>
      <c r="BEH28"/>
      <c r="BEI28"/>
      <c r="BEJ28"/>
      <c r="BEK28"/>
      <c r="BEL28"/>
      <c r="BEM28"/>
      <c r="BEN28"/>
      <c r="BEO28"/>
      <c r="BEP28"/>
      <c r="BEQ28"/>
      <c r="BER28"/>
      <c r="BES28"/>
      <c r="BET28"/>
      <c r="BEU28"/>
      <c r="BEV28"/>
      <c r="BEW28"/>
      <c r="BEX28"/>
      <c r="BEY28"/>
      <c r="BEZ28"/>
      <c r="BFA28"/>
      <c r="BFB28"/>
      <c r="BFC28"/>
      <c r="BFD28"/>
      <c r="BFE28"/>
      <c r="BFF28"/>
      <c r="BFG28"/>
      <c r="BFH28"/>
      <c r="BFI28"/>
      <c r="BFJ28"/>
      <c r="BFK28"/>
      <c r="BFL28"/>
      <c r="BFM28"/>
      <c r="BFN28"/>
      <c r="BFO28"/>
      <c r="BFP28"/>
      <c r="BFQ28"/>
      <c r="BFR28"/>
      <c r="BFS28"/>
      <c r="BFT28"/>
      <c r="BFU28"/>
      <c r="BFV28"/>
      <c r="BFW28"/>
      <c r="BFX28"/>
      <c r="BFY28"/>
      <c r="BFZ28"/>
      <c r="BGA28"/>
      <c r="BGB28"/>
      <c r="BGC28"/>
      <c r="BGD28"/>
      <c r="BGE28"/>
      <c r="BGF28"/>
      <c r="BGG28"/>
      <c r="BGH28"/>
      <c r="BGI28"/>
      <c r="BGJ28"/>
      <c r="BGK28"/>
      <c r="BGL28"/>
      <c r="BGM28"/>
      <c r="BGN28"/>
      <c r="BGO28"/>
      <c r="BGP28"/>
      <c r="BGQ28"/>
      <c r="BGR28"/>
      <c r="BGS28"/>
      <c r="BGT28"/>
      <c r="BGU28"/>
      <c r="BGV28"/>
      <c r="BGW28"/>
      <c r="BGX28"/>
      <c r="BGY28"/>
      <c r="BGZ28"/>
      <c r="BHA28"/>
      <c r="BHB28"/>
      <c r="BHC28"/>
      <c r="BHD28"/>
      <c r="BHE28"/>
      <c r="BHF28"/>
      <c r="BHG28"/>
      <c r="BHH28"/>
      <c r="BHI28"/>
      <c r="BHJ28"/>
      <c r="BHK28"/>
      <c r="BHL28"/>
      <c r="BHM28"/>
      <c r="BHN28"/>
      <c r="BHO28"/>
      <c r="BHP28"/>
      <c r="BHQ28"/>
      <c r="BHR28"/>
      <c r="BHS28"/>
      <c r="BHT28"/>
      <c r="BHU28"/>
      <c r="BHV28"/>
      <c r="BHW28"/>
      <c r="BHX28"/>
      <c r="BHY28"/>
      <c r="BHZ28"/>
      <c r="BIA28"/>
      <c r="BIB28"/>
      <c r="BIC28"/>
      <c r="BID28"/>
      <c r="BIE28"/>
      <c r="BIF28"/>
      <c r="BIG28"/>
      <c r="BIH28"/>
      <c r="BII28"/>
      <c r="BIJ28"/>
      <c r="BIK28"/>
      <c r="BIL28"/>
      <c r="BIM28"/>
      <c r="BIN28"/>
      <c r="BIO28"/>
      <c r="BIP28"/>
      <c r="BIQ28"/>
      <c r="BIR28"/>
      <c r="BIS28"/>
      <c r="BIT28"/>
      <c r="BIU28"/>
      <c r="BIV28"/>
      <c r="BIW28"/>
      <c r="BIX28"/>
      <c r="BIY28"/>
      <c r="BIZ28"/>
      <c r="BJA28"/>
      <c r="BJB28"/>
      <c r="BJC28"/>
      <c r="BJD28"/>
      <c r="BJE28"/>
      <c r="BJF28"/>
      <c r="BJG28"/>
      <c r="BJH28"/>
      <c r="BJI28"/>
      <c r="BJJ28"/>
      <c r="BJK28"/>
      <c r="BJL28"/>
      <c r="BJM28"/>
      <c r="BJN28"/>
      <c r="BJO28"/>
      <c r="BJP28"/>
      <c r="BJQ28"/>
      <c r="BJR28"/>
      <c r="BJS28"/>
      <c r="BJT28"/>
      <c r="BJU28"/>
      <c r="BJV28"/>
      <c r="BJW28"/>
      <c r="BJX28"/>
      <c r="BJY28"/>
      <c r="BJZ28"/>
      <c r="BKA28"/>
      <c r="BKB28"/>
      <c r="BKC28"/>
      <c r="BKD28"/>
      <c r="BKE28"/>
      <c r="BKF28"/>
      <c r="BKG28"/>
      <c r="BKH28"/>
      <c r="BKI28"/>
      <c r="BKJ28"/>
      <c r="BKK28"/>
      <c r="BKL28"/>
      <c r="BKM28"/>
      <c r="BKN28"/>
      <c r="BKO28"/>
      <c r="BKP28"/>
      <c r="BKQ28"/>
      <c r="BKR28"/>
      <c r="BKS28"/>
      <c r="BKT28"/>
      <c r="BKU28"/>
      <c r="BKV28"/>
      <c r="BKW28"/>
      <c r="BKX28"/>
      <c r="BKY28"/>
      <c r="BKZ28"/>
      <c r="BLA28"/>
      <c r="BLB28"/>
      <c r="BLC28"/>
      <c r="BLD28"/>
      <c r="BLE28"/>
      <c r="BLF28"/>
      <c r="BLG28"/>
      <c r="BLH28"/>
      <c r="BLI28"/>
      <c r="BLJ28"/>
      <c r="BLK28"/>
      <c r="BLL28"/>
      <c r="BLM28"/>
      <c r="BLN28"/>
      <c r="BLO28"/>
      <c r="BLP28"/>
      <c r="BLQ28"/>
      <c r="BLR28"/>
      <c r="BLS28"/>
      <c r="BLT28"/>
      <c r="BLU28"/>
      <c r="BLV28"/>
      <c r="BLW28"/>
      <c r="BLX28"/>
      <c r="BLY28"/>
      <c r="BLZ28"/>
      <c r="BMA28"/>
      <c r="BMB28"/>
      <c r="BMC28"/>
      <c r="BMD28"/>
      <c r="BME28"/>
      <c r="BMF28"/>
      <c r="BMG28"/>
      <c r="BMH28"/>
      <c r="BMI28"/>
      <c r="BMJ28"/>
      <c r="BMK28"/>
      <c r="BML28"/>
      <c r="BMM28"/>
      <c r="BMN28"/>
      <c r="BMO28"/>
      <c r="BMP28"/>
      <c r="BMQ28"/>
      <c r="BMR28"/>
      <c r="BMS28"/>
      <c r="BMT28"/>
      <c r="BMU28"/>
      <c r="BMV28"/>
      <c r="BMW28"/>
      <c r="BMX28"/>
      <c r="BMY28"/>
      <c r="BMZ28"/>
      <c r="BNA28"/>
      <c r="BNB28"/>
      <c r="BNC28"/>
      <c r="BND28"/>
      <c r="BNE28"/>
      <c r="BNF28"/>
      <c r="BNG28"/>
      <c r="BNH28"/>
      <c r="BNI28"/>
      <c r="BNJ28"/>
      <c r="BNK28"/>
      <c r="BNL28"/>
      <c r="BNM28"/>
      <c r="BNN28"/>
      <c r="BNO28"/>
      <c r="BNP28"/>
      <c r="BNQ28"/>
      <c r="BNR28"/>
      <c r="BNS28"/>
      <c r="BNT28"/>
      <c r="BNU28"/>
      <c r="BNV28"/>
      <c r="BNW28"/>
      <c r="BNX28"/>
      <c r="BNY28"/>
      <c r="BNZ28"/>
      <c r="BOA28"/>
      <c r="BOB28"/>
      <c r="BOC28"/>
      <c r="BOD28"/>
      <c r="BOE28"/>
      <c r="BOF28"/>
      <c r="BOG28"/>
      <c r="BOH28"/>
      <c r="BOI28"/>
      <c r="BOJ28"/>
      <c r="BOK28"/>
      <c r="BOL28"/>
      <c r="BOM28"/>
      <c r="BON28"/>
      <c r="BOO28"/>
      <c r="BOP28"/>
      <c r="BOQ28"/>
      <c r="BOR28"/>
      <c r="BOS28"/>
      <c r="BOT28"/>
      <c r="BOU28"/>
      <c r="BOV28"/>
      <c r="BOW28"/>
      <c r="BOX28"/>
      <c r="BOY28"/>
      <c r="BOZ28"/>
      <c r="BPA28"/>
      <c r="BPB28"/>
      <c r="BPC28"/>
      <c r="BPD28"/>
      <c r="BPE28"/>
      <c r="BPF28"/>
      <c r="BPG28"/>
      <c r="BPH28"/>
      <c r="BPI28"/>
      <c r="BPJ28"/>
      <c r="BPK28"/>
      <c r="BPL28"/>
      <c r="BPM28"/>
      <c r="BPN28"/>
      <c r="BPO28"/>
      <c r="BPP28"/>
      <c r="BPQ28"/>
      <c r="BPR28"/>
      <c r="BPS28"/>
      <c r="BPT28"/>
      <c r="BPU28"/>
      <c r="BPV28"/>
      <c r="BPW28"/>
      <c r="BPX28"/>
      <c r="BPY28"/>
      <c r="BPZ28"/>
      <c r="BQA28"/>
      <c r="BQB28"/>
      <c r="BQC28"/>
      <c r="BQD28"/>
      <c r="BQE28"/>
      <c r="BQF28"/>
      <c r="BQG28"/>
      <c r="BQH28"/>
      <c r="BQI28"/>
      <c r="BQJ28"/>
      <c r="BQK28"/>
      <c r="BQL28"/>
      <c r="BQM28"/>
      <c r="BQN28"/>
      <c r="BQO28"/>
      <c r="BQP28"/>
      <c r="BQQ28"/>
      <c r="BQR28"/>
      <c r="BQS28"/>
      <c r="BQT28"/>
      <c r="BQU28"/>
      <c r="BQV28"/>
      <c r="BQW28"/>
      <c r="BQX28"/>
      <c r="BQY28"/>
      <c r="BQZ28"/>
      <c r="BRA28"/>
      <c r="BRB28"/>
      <c r="BRC28"/>
      <c r="BRD28"/>
      <c r="BRE28"/>
      <c r="BRF28"/>
      <c r="BRG28"/>
      <c r="BRH28"/>
      <c r="BRI28"/>
      <c r="BRJ28"/>
      <c r="BRK28"/>
      <c r="BRL28"/>
      <c r="BRM28"/>
      <c r="BRN28"/>
      <c r="BRO28"/>
      <c r="BRP28"/>
      <c r="BRQ28"/>
      <c r="BRR28"/>
      <c r="BRS28"/>
      <c r="BRT28"/>
      <c r="BRU28"/>
      <c r="BRV28"/>
      <c r="BRW28"/>
      <c r="BRX28"/>
      <c r="BRY28"/>
      <c r="BRZ28"/>
      <c r="BSA28"/>
      <c r="BSB28"/>
      <c r="BSC28"/>
      <c r="BSD28"/>
      <c r="BSE28"/>
      <c r="BSF28"/>
      <c r="BSG28"/>
      <c r="BSH28"/>
      <c r="BSI28"/>
      <c r="BSJ28"/>
      <c r="BSK28"/>
      <c r="BSL28"/>
      <c r="BSM28"/>
      <c r="BSN28"/>
      <c r="BSO28"/>
      <c r="BSP28"/>
      <c r="BSQ28"/>
      <c r="BSR28"/>
      <c r="BSS28"/>
      <c r="BST28"/>
      <c r="BSU28"/>
      <c r="BSV28"/>
      <c r="BSW28"/>
      <c r="BSX28"/>
      <c r="BSY28"/>
      <c r="BSZ28"/>
      <c r="BTA28"/>
      <c r="BTB28"/>
      <c r="BTC28"/>
      <c r="BTD28"/>
      <c r="BTE28"/>
      <c r="BTF28"/>
      <c r="BTG28"/>
      <c r="BTH28"/>
      <c r="BTI28"/>
      <c r="BTJ28"/>
      <c r="BTK28"/>
      <c r="BTL28"/>
      <c r="BTM28"/>
      <c r="BTN28"/>
      <c r="BTO28"/>
      <c r="BTP28"/>
      <c r="BTQ28"/>
      <c r="BTR28"/>
      <c r="BTS28"/>
      <c r="BTT28"/>
      <c r="BTU28"/>
      <c r="BTV28"/>
      <c r="BTW28"/>
      <c r="BTX28"/>
      <c r="BTY28"/>
      <c r="BTZ28"/>
      <c r="BUA28"/>
      <c r="BUB28"/>
      <c r="BUC28"/>
      <c r="BUD28"/>
      <c r="BUE28"/>
      <c r="BUF28"/>
      <c r="BUG28"/>
      <c r="BUH28"/>
      <c r="BUI28"/>
      <c r="BUJ28"/>
      <c r="BUK28"/>
      <c r="BUL28"/>
      <c r="BUM28"/>
      <c r="BUN28"/>
      <c r="BUO28"/>
      <c r="BUP28"/>
      <c r="BUQ28"/>
      <c r="BUR28"/>
      <c r="BUS28"/>
      <c r="BUT28"/>
      <c r="BUU28"/>
      <c r="BUV28"/>
      <c r="BUW28"/>
      <c r="BUX28"/>
      <c r="BUY28"/>
      <c r="BUZ28"/>
      <c r="BVA28"/>
      <c r="BVB28"/>
      <c r="BVC28"/>
      <c r="BVD28"/>
      <c r="BVE28"/>
      <c r="BVF28"/>
      <c r="BVG28"/>
      <c r="BVH28"/>
      <c r="BVI28"/>
      <c r="BVJ28"/>
      <c r="BVK28"/>
      <c r="BVL28"/>
      <c r="BVM28"/>
      <c r="BVN28"/>
      <c r="BVO28"/>
      <c r="BVP28"/>
      <c r="BVQ28"/>
      <c r="BVR28"/>
      <c r="BVS28"/>
      <c r="BVT28"/>
      <c r="BVU28"/>
      <c r="BVV28"/>
      <c r="BVW28"/>
      <c r="BVX28"/>
      <c r="BVY28"/>
      <c r="BVZ28"/>
      <c r="BWA28"/>
      <c r="BWB28"/>
      <c r="BWC28"/>
      <c r="BWD28"/>
      <c r="BWE28"/>
      <c r="BWF28"/>
      <c r="BWG28"/>
      <c r="BWH28"/>
      <c r="BWI28"/>
      <c r="BWJ28"/>
      <c r="BWK28"/>
      <c r="BWL28"/>
      <c r="BWM28"/>
      <c r="BWN28"/>
      <c r="BWO28"/>
      <c r="BWP28"/>
      <c r="BWQ28"/>
      <c r="BWR28"/>
      <c r="BWS28"/>
      <c r="BWT28"/>
      <c r="BWU28"/>
      <c r="BWV28"/>
      <c r="BWW28"/>
      <c r="BWX28"/>
      <c r="BWY28"/>
      <c r="BWZ28"/>
      <c r="BXA28"/>
      <c r="BXB28"/>
      <c r="BXC28"/>
      <c r="BXD28"/>
      <c r="BXE28"/>
      <c r="BXF28"/>
      <c r="BXG28"/>
      <c r="BXH28"/>
      <c r="BXI28"/>
      <c r="BXJ28"/>
      <c r="BXK28"/>
      <c r="BXL28"/>
      <c r="BXM28"/>
      <c r="BXN28"/>
      <c r="BXO28"/>
      <c r="BXP28"/>
      <c r="BXQ28"/>
      <c r="BXR28"/>
      <c r="BXS28"/>
      <c r="BXT28"/>
      <c r="BXU28"/>
      <c r="BXV28"/>
      <c r="BXW28"/>
      <c r="BXX28"/>
      <c r="BXY28"/>
      <c r="BXZ28"/>
      <c r="BYA28"/>
      <c r="BYB28"/>
      <c r="BYC28"/>
      <c r="BYD28"/>
      <c r="BYE28"/>
      <c r="BYF28"/>
      <c r="BYG28"/>
      <c r="BYH28"/>
      <c r="BYI28"/>
      <c r="BYJ28"/>
      <c r="BYK28"/>
      <c r="BYL28"/>
      <c r="BYM28"/>
      <c r="BYN28"/>
      <c r="BYO28"/>
      <c r="BYP28"/>
      <c r="BYQ28"/>
      <c r="BYR28"/>
      <c r="BYS28"/>
      <c r="BYT28"/>
      <c r="BYU28"/>
      <c r="BYV28"/>
      <c r="BYW28"/>
      <c r="BYX28"/>
      <c r="BYY28"/>
      <c r="BYZ28"/>
      <c r="BZA28"/>
      <c r="BZB28"/>
      <c r="BZC28"/>
      <c r="BZD28"/>
      <c r="BZE28"/>
      <c r="BZF28"/>
      <c r="BZG28"/>
      <c r="BZH28"/>
      <c r="BZI28"/>
      <c r="BZJ28"/>
      <c r="BZK28"/>
      <c r="BZL28"/>
      <c r="BZM28"/>
      <c r="BZN28"/>
      <c r="BZO28"/>
      <c r="BZP28"/>
      <c r="BZQ28"/>
      <c r="BZR28"/>
      <c r="BZS28"/>
      <c r="BZT28"/>
      <c r="BZU28"/>
      <c r="BZV28"/>
      <c r="BZW28"/>
      <c r="BZX28"/>
      <c r="BZY28"/>
      <c r="BZZ28"/>
      <c r="CAA28"/>
      <c r="CAB28"/>
      <c r="CAC28"/>
      <c r="CAD28"/>
      <c r="CAE28"/>
      <c r="CAF28"/>
      <c r="CAG28"/>
      <c r="CAH28"/>
      <c r="CAI28"/>
      <c r="CAJ28"/>
      <c r="CAK28"/>
      <c r="CAL28"/>
      <c r="CAM28"/>
      <c r="CAN28"/>
      <c r="CAO28"/>
      <c r="CAP28"/>
      <c r="CAQ28"/>
      <c r="CAR28"/>
      <c r="CAS28"/>
      <c r="CAT28"/>
      <c r="CAU28"/>
      <c r="CAV28"/>
      <c r="CAW28"/>
      <c r="CAX28"/>
      <c r="CAY28"/>
      <c r="CAZ28"/>
      <c r="CBA28"/>
      <c r="CBB28"/>
      <c r="CBC28"/>
      <c r="CBD28"/>
      <c r="CBE28"/>
      <c r="CBF28"/>
      <c r="CBG28"/>
      <c r="CBH28"/>
      <c r="CBI28"/>
      <c r="CBJ28"/>
      <c r="CBK28"/>
      <c r="CBL28"/>
      <c r="CBM28"/>
      <c r="CBN28"/>
      <c r="CBO28"/>
      <c r="CBP28"/>
      <c r="CBQ28"/>
      <c r="CBR28"/>
      <c r="CBS28"/>
      <c r="CBT28"/>
      <c r="CBU28"/>
      <c r="CBV28"/>
      <c r="CBW28"/>
      <c r="CBX28"/>
      <c r="CBY28"/>
      <c r="CBZ28"/>
      <c r="CCA28"/>
      <c r="CCB28"/>
      <c r="CCC28"/>
      <c r="CCD28"/>
      <c r="CCE28"/>
      <c r="CCF28"/>
      <c r="CCG28"/>
      <c r="CCH28"/>
      <c r="CCI28"/>
      <c r="CCJ28"/>
      <c r="CCK28"/>
      <c r="CCL28"/>
      <c r="CCM28"/>
      <c r="CCN28"/>
      <c r="CCO28"/>
      <c r="CCP28"/>
      <c r="CCQ28"/>
      <c r="CCR28"/>
      <c r="CCS28"/>
      <c r="CCT28"/>
      <c r="CCU28"/>
      <c r="CCV28"/>
      <c r="CCW28"/>
      <c r="CCX28"/>
      <c r="CCY28"/>
      <c r="CCZ28"/>
      <c r="CDA28"/>
      <c r="CDB28"/>
      <c r="CDC28"/>
      <c r="CDD28"/>
      <c r="CDE28"/>
      <c r="CDF28"/>
      <c r="CDG28"/>
      <c r="CDH28"/>
      <c r="CDI28"/>
      <c r="CDJ28"/>
      <c r="CDK28"/>
      <c r="CDL28"/>
      <c r="CDM28"/>
      <c r="CDN28"/>
      <c r="CDO28"/>
      <c r="CDP28"/>
      <c r="CDQ28"/>
      <c r="CDR28"/>
      <c r="CDS28"/>
      <c r="CDT28"/>
      <c r="CDU28"/>
      <c r="CDV28"/>
      <c r="CDW28"/>
      <c r="CDX28"/>
      <c r="CDY28"/>
      <c r="CDZ28"/>
      <c r="CEA28"/>
      <c r="CEB28"/>
      <c r="CEC28"/>
      <c r="CED28"/>
      <c r="CEE28"/>
      <c r="CEF28"/>
      <c r="CEG28"/>
      <c r="CEH28"/>
      <c r="CEI28"/>
      <c r="CEJ28"/>
      <c r="CEK28"/>
      <c r="CEL28"/>
      <c r="CEM28"/>
      <c r="CEN28"/>
      <c r="CEO28"/>
      <c r="CEP28"/>
      <c r="CEQ28"/>
      <c r="CER28"/>
      <c r="CES28"/>
      <c r="CET28"/>
      <c r="CEU28"/>
      <c r="CEV28"/>
      <c r="CEW28"/>
      <c r="CEX28"/>
      <c r="CEY28"/>
      <c r="CEZ28"/>
      <c r="CFA28"/>
      <c r="CFB28"/>
      <c r="CFC28"/>
      <c r="CFD28"/>
      <c r="CFE28"/>
      <c r="CFF28"/>
      <c r="CFG28"/>
      <c r="CFH28"/>
      <c r="CFI28"/>
      <c r="CFJ28"/>
      <c r="CFK28"/>
      <c r="CFL28"/>
      <c r="CFM28"/>
      <c r="CFN28"/>
      <c r="CFO28"/>
      <c r="CFP28"/>
      <c r="CFQ28"/>
      <c r="CFR28"/>
      <c r="CFS28"/>
      <c r="CFT28"/>
      <c r="CFU28"/>
      <c r="CFV28"/>
      <c r="CFW28"/>
      <c r="CFX28"/>
      <c r="CFY28"/>
      <c r="CFZ28"/>
      <c r="CGA28"/>
      <c r="CGB28"/>
      <c r="CGC28"/>
      <c r="CGD28"/>
      <c r="CGE28"/>
      <c r="CGF28"/>
      <c r="CGG28"/>
      <c r="CGH28"/>
      <c r="CGI28"/>
      <c r="CGJ28"/>
      <c r="CGK28"/>
      <c r="CGL28"/>
      <c r="CGM28"/>
      <c r="CGN28"/>
      <c r="CGO28"/>
      <c r="CGP28"/>
      <c r="CGQ28"/>
      <c r="CGR28"/>
      <c r="CGS28"/>
      <c r="CGT28"/>
      <c r="CGU28"/>
      <c r="CGV28"/>
      <c r="CGW28"/>
      <c r="CGX28"/>
      <c r="CGY28"/>
      <c r="CGZ28"/>
      <c r="CHA28"/>
      <c r="CHB28"/>
      <c r="CHC28"/>
      <c r="CHD28"/>
      <c r="CHE28"/>
      <c r="CHF28"/>
      <c r="CHG28"/>
      <c r="CHH28"/>
      <c r="CHI28"/>
      <c r="CHJ28"/>
      <c r="CHK28"/>
      <c r="CHL28"/>
      <c r="CHM28"/>
      <c r="CHN28"/>
      <c r="CHO28"/>
      <c r="CHP28"/>
      <c r="CHQ28"/>
      <c r="CHR28"/>
      <c r="CHS28"/>
      <c r="CHT28"/>
      <c r="CHU28"/>
      <c r="CHV28"/>
      <c r="CHW28"/>
      <c r="CHX28"/>
      <c r="CHY28"/>
      <c r="CHZ28"/>
      <c r="CIA28"/>
      <c r="CIB28"/>
      <c r="CIC28"/>
      <c r="CID28"/>
      <c r="CIE28"/>
      <c r="CIF28"/>
      <c r="CIG28"/>
      <c r="CIH28"/>
      <c r="CII28"/>
      <c r="CIJ28"/>
      <c r="CIK28"/>
      <c r="CIL28"/>
      <c r="CIM28"/>
      <c r="CIN28"/>
      <c r="CIO28"/>
      <c r="CIP28"/>
      <c r="CIQ28"/>
      <c r="CIR28"/>
      <c r="CIS28"/>
      <c r="CIT28"/>
      <c r="CIU28"/>
      <c r="CIV28"/>
      <c r="CIW28"/>
      <c r="CIX28"/>
      <c r="CIY28"/>
      <c r="CIZ28"/>
      <c r="CJA28"/>
      <c r="CJB28"/>
      <c r="CJC28"/>
      <c r="CJD28"/>
      <c r="CJE28"/>
      <c r="CJF28"/>
      <c r="CJG28"/>
      <c r="CJH28"/>
      <c r="CJI28"/>
      <c r="CJJ28"/>
      <c r="CJK28"/>
      <c r="CJL28"/>
      <c r="CJM28"/>
      <c r="CJN28"/>
      <c r="CJO28"/>
      <c r="CJP28"/>
      <c r="CJQ28"/>
      <c r="CJR28"/>
      <c r="CJS28"/>
      <c r="CJT28"/>
      <c r="CJU28"/>
      <c r="CJV28"/>
      <c r="CJW28"/>
      <c r="CJX28"/>
      <c r="CJY28"/>
      <c r="CJZ28"/>
      <c r="CKA28"/>
      <c r="CKB28"/>
      <c r="CKC28"/>
      <c r="CKD28"/>
      <c r="CKE28"/>
      <c r="CKF28"/>
      <c r="CKG28"/>
      <c r="CKH28"/>
      <c r="CKI28"/>
      <c r="CKJ28"/>
      <c r="CKK28"/>
      <c r="CKL28"/>
      <c r="CKM28"/>
      <c r="CKN28"/>
      <c r="CKO28"/>
      <c r="CKP28"/>
      <c r="CKQ28"/>
      <c r="CKR28"/>
      <c r="CKS28"/>
      <c r="CKT28"/>
      <c r="CKU28"/>
      <c r="CKV28"/>
      <c r="CKW28"/>
      <c r="CKX28"/>
      <c r="CKY28"/>
      <c r="CKZ28"/>
      <c r="CLA28"/>
      <c r="CLB28"/>
      <c r="CLC28"/>
      <c r="CLD28"/>
      <c r="CLE28"/>
      <c r="CLF28"/>
      <c r="CLG28"/>
      <c r="CLH28"/>
      <c r="CLI28"/>
      <c r="CLJ28"/>
      <c r="CLK28"/>
      <c r="CLL28"/>
      <c r="CLM28"/>
      <c r="CLN28"/>
      <c r="CLO28"/>
      <c r="CLP28"/>
      <c r="CLQ28"/>
      <c r="CLR28"/>
      <c r="CLS28"/>
      <c r="CLT28"/>
      <c r="CLU28"/>
      <c r="CLV28"/>
      <c r="CLW28"/>
      <c r="CLX28"/>
      <c r="CLY28"/>
      <c r="CLZ28"/>
      <c r="CMA28"/>
      <c r="CMB28"/>
      <c r="CMC28"/>
      <c r="CMD28"/>
      <c r="CME28"/>
      <c r="CMF28"/>
      <c r="CMG28"/>
      <c r="CMH28"/>
      <c r="CMI28"/>
      <c r="CMJ28"/>
      <c r="CMK28"/>
      <c r="CML28"/>
      <c r="CMM28"/>
      <c r="CMN28"/>
      <c r="CMO28"/>
      <c r="CMP28"/>
      <c r="CMQ28"/>
      <c r="CMR28"/>
      <c r="CMS28"/>
      <c r="CMT28"/>
      <c r="CMU28"/>
      <c r="CMV28"/>
      <c r="CMW28"/>
      <c r="CMX28"/>
      <c r="CMY28"/>
      <c r="CMZ28"/>
      <c r="CNA28"/>
      <c r="CNB28"/>
      <c r="CNC28"/>
      <c r="CND28"/>
      <c r="CNE28"/>
      <c r="CNF28"/>
      <c r="CNG28"/>
      <c r="CNH28"/>
      <c r="CNI28"/>
      <c r="CNJ28"/>
      <c r="CNK28"/>
      <c r="CNL28"/>
      <c r="CNM28"/>
      <c r="CNN28"/>
      <c r="CNO28"/>
      <c r="CNP28"/>
      <c r="CNQ28"/>
      <c r="CNR28"/>
      <c r="CNS28"/>
      <c r="CNT28"/>
      <c r="CNU28"/>
      <c r="CNV28"/>
      <c r="CNW28"/>
      <c r="CNX28"/>
      <c r="CNY28"/>
      <c r="CNZ28"/>
      <c r="COA28"/>
      <c r="COB28"/>
      <c r="COC28"/>
      <c r="COD28"/>
      <c r="COE28"/>
      <c r="COF28"/>
      <c r="COG28"/>
      <c r="COH28"/>
      <c r="COI28"/>
      <c r="COJ28"/>
      <c r="COK28"/>
      <c r="COL28"/>
      <c r="COM28"/>
      <c r="CON28"/>
      <c r="COO28"/>
      <c r="COP28"/>
      <c r="COQ28"/>
      <c r="COR28"/>
      <c r="COS28"/>
      <c r="COT28"/>
      <c r="COU28"/>
      <c r="COV28"/>
      <c r="COW28"/>
      <c r="COX28"/>
      <c r="COY28"/>
      <c r="COZ28"/>
      <c r="CPA28"/>
      <c r="CPB28"/>
      <c r="CPC28"/>
      <c r="CPD28"/>
      <c r="CPE28"/>
      <c r="CPF28"/>
      <c r="CPG28"/>
      <c r="CPH28"/>
      <c r="CPI28"/>
      <c r="CPJ28"/>
      <c r="CPK28"/>
      <c r="CPL28"/>
      <c r="CPM28"/>
      <c r="CPN28"/>
      <c r="CPO28"/>
      <c r="CPP28"/>
      <c r="CPQ28"/>
      <c r="CPR28"/>
      <c r="CPS28"/>
      <c r="CPT28"/>
      <c r="CPU28"/>
      <c r="CPV28"/>
      <c r="CPW28"/>
      <c r="CPX28"/>
      <c r="CPY28"/>
      <c r="CPZ28"/>
      <c r="CQA28"/>
      <c r="CQB28"/>
      <c r="CQC28"/>
      <c r="CQD28"/>
      <c r="CQE28"/>
      <c r="CQF28"/>
      <c r="CQG28"/>
      <c r="CQH28"/>
      <c r="CQI28"/>
      <c r="CQJ28"/>
      <c r="CQK28"/>
      <c r="CQL28"/>
      <c r="CQM28"/>
      <c r="CQN28"/>
      <c r="CQO28"/>
      <c r="CQP28"/>
      <c r="CQQ28"/>
      <c r="CQR28"/>
      <c r="CQS28"/>
      <c r="CQT28"/>
      <c r="CQU28"/>
      <c r="CQV28"/>
      <c r="CQW28"/>
      <c r="CQX28"/>
      <c r="CQY28"/>
      <c r="CQZ28"/>
      <c r="CRA28"/>
      <c r="CRB28"/>
      <c r="CRC28"/>
      <c r="CRD28"/>
      <c r="CRE28"/>
      <c r="CRF28"/>
      <c r="CRG28"/>
      <c r="CRH28"/>
      <c r="CRI28"/>
      <c r="CRJ28"/>
      <c r="CRK28"/>
      <c r="CRL28"/>
      <c r="CRM28"/>
      <c r="CRN28"/>
      <c r="CRO28"/>
      <c r="CRP28"/>
      <c r="CRQ28"/>
      <c r="CRR28"/>
      <c r="CRS28"/>
      <c r="CRT28"/>
      <c r="CRU28"/>
      <c r="CRV28"/>
      <c r="CRW28"/>
      <c r="CRX28"/>
      <c r="CRY28"/>
      <c r="CRZ28"/>
      <c r="CSA28"/>
      <c r="CSB28"/>
      <c r="CSC28"/>
      <c r="CSD28"/>
      <c r="CSE28"/>
      <c r="CSF28"/>
      <c r="CSG28"/>
      <c r="CSH28"/>
      <c r="CSI28"/>
      <c r="CSJ28"/>
      <c r="CSK28"/>
      <c r="CSL28"/>
      <c r="CSM28"/>
      <c r="CSN28"/>
      <c r="CSO28"/>
      <c r="CSP28"/>
      <c r="CSQ28"/>
      <c r="CSR28"/>
      <c r="CSS28"/>
      <c r="CST28"/>
      <c r="CSU28"/>
      <c r="CSV28"/>
      <c r="CSW28"/>
      <c r="CSX28"/>
      <c r="CSY28"/>
      <c r="CSZ28"/>
      <c r="CTA28"/>
      <c r="CTB28"/>
      <c r="CTC28"/>
      <c r="CTD28"/>
      <c r="CTE28"/>
      <c r="CTF28"/>
      <c r="CTG28"/>
      <c r="CTH28"/>
      <c r="CTI28"/>
      <c r="CTJ28"/>
      <c r="CTK28"/>
      <c r="CTL28"/>
      <c r="CTM28"/>
      <c r="CTN28"/>
      <c r="CTO28"/>
      <c r="CTP28"/>
      <c r="CTQ28"/>
      <c r="CTR28"/>
      <c r="CTS28"/>
      <c r="CTT28"/>
      <c r="CTU28"/>
      <c r="CTV28"/>
      <c r="CTW28"/>
      <c r="CTX28"/>
      <c r="CTY28"/>
      <c r="CTZ28"/>
      <c r="CUA28"/>
      <c r="CUB28"/>
      <c r="CUC28"/>
      <c r="CUD28"/>
      <c r="CUE28"/>
      <c r="CUF28"/>
      <c r="CUG28"/>
      <c r="CUH28"/>
      <c r="CUI28"/>
      <c r="CUJ28"/>
      <c r="CUK28"/>
      <c r="CUL28"/>
      <c r="CUM28"/>
      <c r="CUN28"/>
      <c r="CUO28"/>
      <c r="CUP28"/>
      <c r="CUQ28"/>
      <c r="CUR28"/>
      <c r="CUS28"/>
      <c r="CUT28"/>
      <c r="CUU28"/>
      <c r="CUV28"/>
      <c r="CUW28"/>
      <c r="CUX28"/>
      <c r="CUY28"/>
      <c r="CUZ28"/>
      <c r="CVA28"/>
      <c r="CVB28"/>
      <c r="CVC28"/>
      <c r="CVD28"/>
      <c r="CVE28"/>
      <c r="CVF28"/>
      <c r="CVG28"/>
      <c r="CVH28"/>
      <c r="CVI28"/>
      <c r="CVJ28"/>
      <c r="CVK28"/>
      <c r="CVL28"/>
      <c r="CVM28"/>
      <c r="CVN28"/>
      <c r="CVO28"/>
      <c r="CVP28"/>
      <c r="CVQ28"/>
      <c r="CVR28"/>
      <c r="CVS28"/>
      <c r="CVT28"/>
      <c r="CVU28"/>
      <c r="CVV28"/>
      <c r="CVW28"/>
      <c r="CVX28"/>
      <c r="CVY28"/>
      <c r="CVZ28"/>
      <c r="CWA28"/>
      <c r="CWB28"/>
      <c r="CWC28"/>
      <c r="CWD28"/>
      <c r="CWE28"/>
      <c r="CWF28"/>
      <c r="CWG28"/>
      <c r="CWH28"/>
      <c r="CWI28"/>
      <c r="CWJ28"/>
      <c r="CWK28"/>
      <c r="CWL28"/>
      <c r="CWM28"/>
      <c r="CWN28"/>
      <c r="CWO28"/>
      <c r="CWP28"/>
      <c r="CWQ28"/>
      <c r="CWR28"/>
      <c r="CWS28"/>
      <c r="CWT28"/>
      <c r="CWU28"/>
      <c r="CWV28"/>
      <c r="CWW28"/>
      <c r="CWX28"/>
      <c r="CWY28"/>
      <c r="CWZ28"/>
      <c r="CXA28"/>
      <c r="CXB28"/>
      <c r="CXC28"/>
      <c r="CXD28"/>
      <c r="CXE28"/>
      <c r="CXF28"/>
      <c r="CXG28"/>
      <c r="CXH28"/>
      <c r="CXI28"/>
      <c r="CXJ28"/>
      <c r="CXK28"/>
      <c r="CXL28"/>
      <c r="CXM28"/>
      <c r="CXN28"/>
      <c r="CXO28"/>
      <c r="CXP28"/>
      <c r="CXQ28"/>
      <c r="CXR28"/>
      <c r="CXS28"/>
      <c r="CXT28"/>
      <c r="CXU28"/>
      <c r="CXV28"/>
      <c r="CXW28"/>
      <c r="CXX28"/>
      <c r="CXY28"/>
      <c r="CXZ28"/>
      <c r="CYA28"/>
      <c r="CYB28"/>
      <c r="CYC28"/>
      <c r="CYD28"/>
      <c r="CYE28"/>
      <c r="CYF28"/>
      <c r="CYG28"/>
      <c r="CYH28"/>
      <c r="CYI28"/>
      <c r="CYJ28"/>
      <c r="CYK28"/>
      <c r="CYL28"/>
      <c r="CYM28"/>
      <c r="CYN28"/>
      <c r="CYO28"/>
      <c r="CYP28"/>
      <c r="CYQ28"/>
      <c r="CYR28"/>
      <c r="CYS28"/>
      <c r="CYT28"/>
      <c r="CYU28"/>
      <c r="CYV28"/>
      <c r="CYW28"/>
      <c r="CYX28"/>
      <c r="CYY28"/>
      <c r="CYZ28"/>
      <c r="CZA28"/>
      <c r="CZB28"/>
      <c r="CZC28"/>
      <c r="CZD28"/>
      <c r="CZE28"/>
      <c r="CZF28"/>
      <c r="CZG28"/>
      <c r="CZH28"/>
      <c r="CZI28"/>
      <c r="CZJ28"/>
      <c r="CZK28"/>
      <c r="CZL28"/>
      <c r="CZM28"/>
      <c r="CZN28"/>
      <c r="CZO28"/>
      <c r="CZP28"/>
      <c r="CZQ28"/>
      <c r="CZR28"/>
      <c r="CZS28"/>
      <c r="CZT28"/>
      <c r="CZU28"/>
      <c r="CZV28"/>
      <c r="CZW28"/>
      <c r="CZX28"/>
      <c r="CZY28"/>
      <c r="CZZ28"/>
      <c r="DAA28"/>
      <c r="DAB28"/>
      <c r="DAC28"/>
      <c r="DAD28"/>
      <c r="DAE28"/>
      <c r="DAF28"/>
      <c r="DAG28"/>
      <c r="DAH28"/>
      <c r="DAI28"/>
      <c r="DAJ28"/>
      <c r="DAK28"/>
      <c r="DAL28"/>
      <c r="DAM28"/>
      <c r="DAN28"/>
      <c r="DAO28"/>
      <c r="DAP28"/>
      <c r="DAQ28"/>
      <c r="DAR28"/>
      <c r="DAS28"/>
      <c r="DAT28"/>
      <c r="DAU28"/>
      <c r="DAV28"/>
      <c r="DAW28"/>
      <c r="DAX28"/>
      <c r="DAY28"/>
      <c r="DAZ28"/>
      <c r="DBA28"/>
      <c r="DBB28"/>
      <c r="DBC28"/>
      <c r="DBD28"/>
      <c r="DBE28"/>
      <c r="DBF28"/>
      <c r="DBG28"/>
      <c r="DBH28"/>
      <c r="DBI28"/>
      <c r="DBJ28"/>
      <c r="DBK28"/>
      <c r="DBL28"/>
      <c r="DBM28"/>
      <c r="DBN28"/>
      <c r="DBO28"/>
      <c r="DBP28"/>
      <c r="DBQ28"/>
      <c r="DBR28"/>
      <c r="DBS28"/>
      <c r="DBT28"/>
      <c r="DBU28"/>
      <c r="DBV28"/>
      <c r="DBW28"/>
      <c r="DBX28"/>
      <c r="DBY28"/>
      <c r="DBZ28"/>
      <c r="DCA28"/>
      <c r="DCB28"/>
      <c r="DCC28"/>
      <c r="DCD28"/>
      <c r="DCE28"/>
      <c r="DCF28"/>
      <c r="DCG28"/>
      <c r="DCH28"/>
      <c r="DCI28"/>
      <c r="DCJ28"/>
      <c r="DCK28"/>
      <c r="DCL28"/>
      <c r="DCM28"/>
      <c r="DCN28"/>
      <c r="DCO28"/>
      <c r="DCP28"/>
      <c r="DCQ28"/>
      <c r="DCR28"/>
      <c r="DCS28"/>
      <c r="DCT28"/>
      <c r="DCU28"/>
      <c r="DCV28"/>
      <c r="DCW28"/>
      <c r="DCX28"/>
      <c r="DCY28"/>
      <c r="DCZ28"/>
      <c r="DDA28"/>
      <c r="DDB28"/>
      <c r="DDC28"/>
      <c r="DDD28"/>
      <c r="DDE28"/>
      <c r="DDF28"/>
      <c r="DDG28"/>
      <c r="DDH28"/>
      <c r="DDI28"/>
      <c r="DDJ28"/>
      <c r="DDK28"/>
      <c r="DDL28"/>
      <c r="DDM28"/>
      <c r="DDN28"/>
      <c r="DDO28"/>
      <c r="DDP28"/>
      <c r="DDQ28"/>
      <c r="DDR28"/>
      <c r="DDS28"/>
      <c r="DDT28"/>
      <c r="DDU28"/>
      <c r="DDV28"/>
      <c r="DDW28"/>
      <c r="DDX28"/>
      <c r="DDY28"/>
      <c r="DDZ28"/>
      <c r="DEA28"/>
      <c r="DEB28"/>
      <c r="DEC28"/>
      <c r="DED28"/>
      <c r="DEE28"/>
      <c r="DEF28"/>
      <c r="DEG28"/>
      <c r="DEH28"/>
      <c r="DEI28"/>
      <c r="DEJ28"/>
      <c r="DEK28"/>
      <c r="DEL28"/>
      <c r="DEM28"/>
      <c r="DEN28"/>
      <c r="DEO28"/>
      <c r="DEP28"/>
      <c r="DEQ28"/>
      <c r="DER28"/>
      <c r="DES28"/>
      <c r="DET28"/>
      <c r="DEU28"/>
      <c r="DEV28"/>
      <c r="DEW28"/>
      <c r="DEX28"/>
      <c r="DEY28"/>
      <c r="DEZ28"/>
      <c r="DFA28"/>
      <c r="DFB28"/>
      <c r="DFC28"/>
      <c r="DFD28"/>
      <c r="DFE28"/>
      <c r="DFF28"/>
      <c r="DFG28"/>
      <c r="DFH28"/>
      <c r="DFI28"/>
      <c r="DFJ28"/>
      <c r="DFK28"/>
      <c r="DFL28"/>
      <c r="DFM28"/>
      <c r="DFN28"/>
      <c r="DFO28"/>
      <c r="DFP28"/>
      <c r="DFQ28"/>
      <c r="DFR28"/>
      <c r="DFS28"/>
      <c r="DFT28"/>
      <c r="DFU28"/>
      <c r="DFV28"/>
      <c r="DFW28"/>
      <c r="DFX28"/>
      <c r="DFY28"/>
      <c r="DFZ28"/>
      <c r="DGA28"/>
      <c r="DGB28"/>
      <c r="DGC28"/>
      <c r="DGD28"/>
      <c r="DGE28"/>
      <c r="DGF28"/>
      <c r="DGG28"/>
      <c r="DGH28"/>
      <c r="DGI28"/>
      <c r="DGJ28"/>
      <c r="DGK28"/>
      <c r="DGL28"/>
      <c r="DGM28"/>
      <c r="DGN28"/>
      <c r="DGO28"/>
      <c r="DGP28"/>
      <c r="DGQ28"/>
      <c r="DGR28"/>
      <c r="DGS28"/>
      <c r="DGT28"/>
      <c r="DGU28"/>
      <c r="DGV28"/>
      <c r="DGW28"/>
      <c r="DGX28"/>
      <c r="DGY28"/>
      <c r="DGZ28"/>
      <c r="DHA28"/>
      <c r="DHB28"/>
      <c r="DHC28"/>
      <c r="DHD28"/>
      <c r="DHE28"/>
      <c r="DHF28"/>
      <c r="DHG28"/>
      <c r="DHH28"/>
      <c r="DHI28"/>
      <c r="DHJ28"/>
      <c r="DHK28"/>
      <c r="DHL28"/>
      <c r="DHM28"/>
      <c r="DHN28"/>
      <c r="DHO28"/>
      <c r="DHP28"/>
      <c r="DHQ28"/>
      <c r="DHR28"/>
      <c r="DHS28"/>
      <c r="DHT28"/>
      <c r="DHU28"/>
      <c r="DHV28"/>
      <c r="DHW28"/>
      <c r="DHX28"/>
      <c r="DHY28"/>
      <c r="DHZ28"/>
      <c r="DIA28"/>
      <c r="DIB28"/>
      <c r="DIC28"/>
      <c r="DID28"/>
      <c r="DIE28"/>
      <c r="DIF28"/>
      <c r="DIG28"/>
      <c r="DIH28"/>
      <c r="DII28"/>
      <c r="DIJ28"/>
      <c r="DIK28"/>
      <c r="DIL28"/>
      <c r="DIM28"/>
      <c r="DIN28"/>
      <c r="DIO28"/>
      <c r="DIP28"/>
      <c r="DIQ28"/>
      <c r="DIR28"/>
      <c r="DIS28"/>
      <c r="DIT28"/>
      <c r="DIU28"/>
      <c r="DIV28"/>
      <c r="DIW28"/>
      <c r="DIX28"/>
      <c r="DIY28"/>
      <c r="DIZ28"/>
      <c r="DJA28"/>
      <c r="DJB28"/>
      <c r="DJC28"/>
      <c r="DJD28"/>
      <c r="DJE28"/>
      <c r="DJF28"/>
      <c r="DJG28"/>
      <c r="DJH28"/>
      <c r="DJI28"/>
      <c r="DJJ28"/>
      <c r="DJK28"/>
      <c r="DJL28"/>
      <c r="DJM28"/>
      <c r="DJN28"/>
      <c r="DJO28"/>
      <c r="DJP28"/>
      <c r="DJQ28"/>
      <c r="DJR28"/>
      <c r="DJS28"/>
      <c r="DJT28"/>
      <c r="DJU28"/>
      <c r="DJV28"/>
      <c r="DJW28"/>
      <c r="DJX28"/>
      <c r="DJY28"/>
      <c r="DJZ28"/>
      <c r="DKA28"/>
      <c r="DKB28"/>
      <c r="DKC28"/>
      <c r="DKD28"/>
      <c r="DKE28"/>
      <c r="DKF28"/>
      <c r="DKG28"/>
      <c r="DKH28"/>
      <c r="DKI28"/>
      <c r="DKJ28"/>
      <c r="DKK28"/>
      <c r="DKL28"/>
      <c r="DKM28"/>
      <c r="DKN28"/>
      <c r="DKO28"/>
      <c r="DKP28"/>
      <c r="DKQ28"/>
      <c r="DKR28"/>
      <c r="DKS28"/>
      <c r="DKT28"/>
      <c r="DKU28"/>
      <c r="DKV28"/>
      <c r="DKW28"/>
      <c r="DKX28"/>
      <c r="DKY28"/>
      <c r="DKZ28"/>
      <c r="DLA28"/>
      <c r="DLB28"/>
      <c r="DLC28"/>
      <c r="DLD28"/>
      <c r="DLE28"/>
      <c r="DLF28"/>
      <c r="DLG28"/>
      <c r="DLH28"/>
      <c r="DLI28"/>
      <c r="DLJ28"/>
      <c r="DLK28"/>
      <c r="DLL28"/>
      <c r="DLM28"/>
      <c r="DLN28"/>
      <c r="DLO28"/>
      <c r="DLP28"/>
      <c r="DLQ28"/>
      <c r="DLR28"/>
      <c r="DLS28"/>
      <c r="DLT28"/>
      <c r="DLU28"/>
      <c r="DLV28"/>
      <c r="DLW28"/>
      <c r="DLX28"/>
      <c r="DLY28"/>
      <c r="DLZ28"/>
      <c r="DMA28"/>
      <c r="DMB28"/>
      <c r="DMC28"/>
      <c r="DMD28"/>
      <c r="DME28"/>
      <c r="DMF28"/>
      <c r="DMG28"/>
      <c r="DMH28"/>
      <c r="DMI28"/>
      <c r="DMJ28"/>
      <c r="DMK28"/>
      <c r="DML28"/>
      <c r="DMM28"/>
      <c r="DMN28"/>
      <c r="DMO28"/>
      <c r="DMP28"/>
      <c r="DMQ28"/>
      <c r="DMR28"/>
      <c r="DMS28"/>
      <c r="DMT28"/>
      <c r="DMU28"/>
      <c r="DMV28"/>
      <c r="DMW28"/>
      <c r="DMX28"/>
      <c r="DMY28"/>
      <c r="DMZ28"/>
      <c r="DNA28"/>
      <c r="DNB28"/>
      <c r="DNC28"/>
      <c r="DND28"/>
      <c r="DNE28"/>
      <c r="DNF28"/>
      <c r="DNG28"/>
      <c r="DNH28"/>
      <c r="DNI28"/>
      <c r="DNJ28"/>
      <c r="DNK28"/>
      <c r="DNL28"/>
      <c r="DNM28"/>
      <c r="DNN28"/>
      <c r="DNO28"/>
      <c r="DNP28"/>
      <c r="DNQ28"/>
      <c r="DNR28"/>
      <c r="DNS28"/>
      <c r="DNT28"/>
      <c r="DNU28"/>
      <c r="DNV28"/>
      <c r="DNW28"/>
      <c r="DNX28"/>
      <c r="DNY28"/>
      <c r="DNZ28"/>
      <c r="DOA28"/>
      <c r="DOB28"/>
      <c r="DOC28"/>
      <c r="DOD28"/>
      <c r="DOE28"/>
      <c r="DOF28"/>
      <c r="DOG28"/>
      <c r="DOH28"/>
      <c r="DOI28"/>
      <c r="DOJ28"/>
      <c r="DOK28"/>
      <c r="DOL28"/>
      <c r="DOM28"/>
      <c r="DON28"/>
      <c r="DOO28"/>
      <c r="DOP28"/>
      <c r="DOQ28"/>
      <c r="DOR28"/>
      <c r="DOS28"/>
      <c r="DOT28"/>
      <c r="DOU28"/>
      <c r="DOV28"/>
      <c r="DOW28"/>
      <c r="DOX28"/>
      <c r="DOY28"/>
      <c r="DOZ28"/>
      <c r="DPA28"/>
      <c r="DPB28"/>
      <c r="DPC28"/>
      <c r="DPD28"/>
      <c r="DPE28"/>
      <c r="DPF28"/>
      <c r="DPG28"/>
      <c r="DPH28"/>
      <c r="DPI28"/>
      <c r="DPJ28"/>
      <c r="DPK28"/>
      <c r="DPL28"/>
      <c r="DPM28"/>
      <c r="DPN28"/>
      <c r="DPO28"/>
      <c r="DPP28"/>
      <c r="DPQ28"/>
      <c r="DPR28"/>
      <c r="DPS28"/>
      <c r="DPT28"/>
      <c r="DPU28"/>
      <c r="DPV28"/>
      <c r="DPW28"/>
      <c r="DPX28"/>
      <c r="DPY28"/>
      <c r="DPZ28"/>
      <c r="DQA28"/>
      <c r="DQB28"/>
      <c r="DQC28"/>
      <c r="DQD28"/>
      <c r="DQE28"/>
      <c r="DQF28"/>
      <c r="DQG28"/>
      <c r="DQH28"/>
      <c r="DQI28"/>
      <c r="DQJ28"/>
      <c r="DQK28"/>
      <c r="DQL28"/>
      <c r="DQM28"/>
      <c r="DQN28"/>
      <c r="DQO28"/>
      <c r="DQP28"/>
      <c r="DQQ28"/>
      <c r="DQR28"/>
      <c r="DQS28"/>
      <c r="DQT28"/>
      <c r="DQU28"/>
      <c r="DQV28"/>
      <c r="DQW28"/>
      <c r="DQX28"/>
      <c r="DQY28"/>
      <c r="DQZ28"/>
      <c r="DRA28"/>
      <c r="DRB28"/>
      <c r="DRC28"/>
      <c r="DRD28"/>
      <c r="DRE28"/>
      <c r="DRF28"/>
      <c r="DRG28"/>
      <c r="DRH28"/>
      <c r="DRI28"/>
      <c r="DRJ28"/>
      <c r="DRK28"/>
      <c r="DRL28"/>
      <c r="DRM28"/>
      <c r="DRN28"/>
      <c r="DRO28"/>
      <c r="DRP28"/>
      <c r="DRQ28"/>
      <c r="DRR28"/>
      <c r="DRS28"/>
      <c r="DRT28"/>
      <c r="DRU28"/>
      <c r="DRV28"/>
      <c r="DRW28"/>
      <c r="DRX28"/>
      <c r="DRY28"/>
      <c r="DRZ28"/>
      <c r="DSA28"/>
      <c r="DSB28"/>
      <c r="DSC28"/>
      <c r="DSD28"/>
      <c r="DSE28"/>
      <c r="DSF28"/>
      <c r="DSG28"/>
      <c r="DSH28"/>
      <c r="DSI28"/>
      <c r="DSJ28"/>
      <c r="DSK28"/>
      <c r="DSL28"/>
      <c r="DSM28"/>
      <c r="DSN28"/>
      <c r="DSO28"/>
      <c r="DSP28"/>
      <c r="DSQ28"/>
      <c r="DSR28"/>
      <c r="DSS28"/>
      <c r="DST28"/>
      <c r="DSU28"/>
      <c r="DSV28"/>
      <c r="DSW28"/>
      <c r="DSX28"/>
      <c r="DSY28"/>
      <c r="DSZ28"/>
      <c r="DTA28"/>
      <c r="DTB28"/>
      <c r="DTC28"/>
      <c r="DTD28"/>
      <c r="DTE28"/>
      <c r="DTF28"/>
      <c r="DTG28"/>
      <c r="DTH28"/>
      <c r="DTI28"/>
      <c r="DTJ28"/>
      <c r="DTK28"/>
      <c r="DTL28"/>
      <c r="DTM28"/>
      <c r="DTN28"/>
      <c r="DTO28"/>
      <c r="DTP28"/>
      <c r="DTQ28"/>
      <c r="DTR28"/>
      <c r="DTS28"/>
      <c r="DTT28"/>
      <c r="DTU28"/>
      <c r="DTV28"/>
      <c r="DTW28"/>
      <c r="DTX28"/>
      <c r="DTY28"/>
      <c r="DTZ28"/>
      <c r="DUA28"/>
      <c r="DUB28"/>
      <c r="DUC28"/>
      <c r="DUD28"/>
      <c r="DUE28"/>
      <c r="DUF28"/>
      <c r="DUG28"/>
      <c r="DUH28"/>
      <c r="DUI28"/>
      <c r="DUJ28"/>
      <c r="DUK28"/>
      <c r="DUL28"/>
      <c r="DUM28"/>
      <c r="DUN28"/>
      <c r="DUO28"/>
      <c r="DUP28"/>
      <c r="DUQ28"/>
      <c r="DUR28"/>
      <c r="DUS28"/>
      <c r="DUT28"/>
      <c r="DUU28"/>
      <c r="DUV28"/>
      <c r="DUW28"/>
      <c r="DUX28"/>
      <c r="DUY28"/>
      <c r="DUZ28"/>
      <c r="DVA28"/>
      <c r="DVB28"/>
      <c r="DVC28"/>
      <c r="DVD28"/>
      <c r="DVE28"/>
      <c r="DVF28"/>
      <c r="DVG28"/>
      <c r="DVH28"/>
      <c r="DVI28"/>
      <c r="DVJ28"/>
      <c r="DVK28"/>
      <c r="DVL28"/>
      <c r="DVM28"/>
      <c r="DVN28"/>
      <c r="DVO28"/>
      <c r="DVP28"/>
      <c r="DVQ28"/>
      <c r="DVR28"/>
      <c r="DVS28"/>
      <c r="DVT28"/>
      <c r="DVU28"/>
      <c r="DVV28"/>
      <c r="DVW28"/>
      <c r="DVX28"/>
      <c r="DVY28"/>
      <c r="DVZ28"/>
      <c r="DWA28"/>
      <c r="DWB28"/>
      <c r="DWC28"/>
      <c r="DWD28"/>
      <c r="DWE28"/>
      <c r="DWF28"/>
      <c r="DWG28"/>
      <c r="DWH28"/>
      <c r="DWI28"/>
      <c r="DWJ28"/>
      <c r="DWK28"/>
      <c r="DWL28"/>
      <c r="DWM28"/>
      <c r="DWN28"/>
      <c r="DWO28"/>
      <c r="DWP28"/>
      <c r="DWQ28"/>
      <c r="DWR28"/>
      <c r="DWS28"/>
      <c r="DWT28"/>
      <c r="DWU28"/>
      <c r="DWV28"/>
      <c r="DWW28"/>
      <c r="DWX28"/>
      <c r="DWY28"/>
      <c r="DWZ28"/>
      <c r="DXA28"/>
      <c r="DXB28"/>
      <c r="DXC28"/>
      <c r="DXD28"/>
      <c r="DXE28"/>
      <c r="DXF28"/>
      <c r="DXG28"/>
      <c r="DXH28"/>
      <c r="DXI28"/>
      <c r="DXJ28"/>
      <c r="DXK28"/>
      <c r="DXL28"/>
      <c r="DXM28"/>
      <c r="DXN28"/>
      <c r="DXO28"/>
      <c r="DXP28"/>
      <c r="DXQ28"/>
      <c r="DXR28"/>
      <c r="DXS28"/>
      <c r="DXT28"/>
      <c r="DXU28"/>
      <c r="DXV28"/>
      <c r="DXW28"/>
      <c r="DXX28"/>
      <c r="DXY28"/>
      <c r="DXZ28"/>
      <c r="DYA28"/>
      <c r="DYB28"/>
      <c r="DYC28"/>
      <c r="DYD28"/>
      <c r="DYE28"/>
      <c r="DYF28"/>
      <c r="DYG28"/>
      <c r="DYH28"/>
      <c r="DYI28"/>
      <c r="DYJ28"/>
      <c r="DYK28"/>
      <c r="DYL28"/>
      <c r="DYM28"/>
      <c r="DYN28"/>
      <c r="DYO28"/>
      <c r="DYP28"/>
      <c r="DYQ28"/>
      <c r="DYR28"/>
      <c r="DYS28"/>
      <c r="DYT28"/>
      <c r="DYU28"/>
      <c r="DYV28"/>
      <c r="DYW28"/>
      <c r="DYX28"/>
      <c r="DYY28"/>
      <c r="DYZ28"/>
      <c r="DZA28"/>
      <c r="DZB28"/>
      <c r="DZC28"/>
      <c r="DZD28"/>
      <c r="DZE28"/>
      <c r="DZF28"/>
      <c r="DZG28"/>
      <c r="DZH28"/>
      <c r="DZI28"/>
      <c r="DZJ28"/>
      <c r="DZK28"/>
      <c r="DZL28"/>
      <c r="DZM28"/>
      <c r="DZN28"/>
      <c r="DZO28"/>
      <c r="DZP28"/>
      <c r="DZQ28"/>
      <c r="DZR28"/>
      <c r="DZS28"/>
      <c r="DZT28"/>
      <c r="DZU28"/>
      <c r="DZV28"/>
      <c r="DZW28"/>
      <c r="DZX28"/>
      <c r="DZY28"/>
      <c r="DZZ28"/>
      <c r="EAA28"/>
      <c r="EAB28"/>
      <c r="EAC28"/>
      <c r="EAD28"/>
      <c r="EAE28"/>
      <c r="EAF28"/>
      <c r="EAG28"/>
      <c r="EAH28"/>
      <c r="EAI28"/>
      <c r="EAJ28"/>
      <c r="EAK28"/>
      <c r="EAL28"/>
      <c r="EAM28"/>
      <c r="EAN28"/>
      <c r="EAO28"/>
      <c r="EAP28"/>
      <c r="EAQ28"/>
      <c r="EAR28"/>
      <c r="EAS28"/>
      <c r="EAT28"/>
      <c r="EAU28"/>
      <c r="EAV28"/>
      <c r="EAW28"/>
      <c r="EAX28"/>
      <c r="EAY28"/>
      <c r="EAZ28"/>
      <c r="EBA28"/>
      <c r="EBB28"/>
      <c r="EBC28"/>
      <c r="EBD28"/>
      <c r="EBE28"/>
      <c r="EBF28"/>
      <c r="EBG28"/>
      <c r="EBH28"/>
      <c r="EBI28"/>
      <c r="EBJ28"/>
      <c r="EBK28"/>
      <c r="EBL28"/>
      <c r="EBM28"/>
      <c r="EBN28"/>
      <c r="EBO28"/>
      <c r="EBP28"/>
      <c r="EBQ28"/>
      <c r="EBR28"/>
      <c r="EBS28"/>
      <c r="EBT28"/>
      <c r="EBU28"/>
      <c r="EBV28"/>
      <c r="EBW28"/>
      <c r="EBX28"/>
      <c r="EBY28"/>
      <c r="EBZ28"/>
      <c r="ECA28"/>
      <c r="ECB28"/>
      <c r="ECC28"/>
      <c r="ECD28"/>
      <c r="ECE28"/>
      <c r="ECF28"/>
      <c r="ECG28"/>
      <c r="ECH28"/>
      <c r="ECI28"/>
      <c r="ECJ28"/>
      <c r="ECK28"/>
      <c r="ECL28"/>
      <c r="ECM28"/>
      <c r="ECN28"/>
      <c r="ECO28"/>
      <c r="ECP28"/>
      <c r="ECQ28"/>
      <c r="ECR28"/>
      <c r="ECS28"/>
      <c r="ECT28"/>
      <c r="ECU28"/>
      <c r="ECV28"/>
      <c r="ECW28"/>
      <c r="ECX28"/>
      <c r="ECY28"/>
      <c r="ECZ28"/>
      <c r="EDA28"/>
      <c r="EDB28"/>
      <c r="EDC28"/>
      <c r="EDD28"/>
      <c r="EDE28"/>
      <c r="EDF28"/>
      <c r="EDG28"/>
      <c r="EDH28"/>
      <c r="EDI28"/>
      <c r="EDJ28"/>
      <c r="EDK28"/>
      <c r="EDL28"/>
      <c r="EDM28"/>
      <c r="EDN28"/>
      <c r="EDO28"/>
      <c r="EDP28"/>
      <c r="EDQ28"/>
      <c r="EDR28"/>
      <c r="EDS28"/>
      <c r="EDT28"/>
      <c r="EDU28"/>
      <c r="EDV28"/>
      <c r="EDW28"/>
      <c r="EDX28"/>
      <c r="EDY28"/>
      <c r="EDZ28"/>
      <c r="EEA28"/>
      <c r="EEB28"/>
      <c r="EEC28"/>
      <c r="EED28"/>
      <c r="EEE28"/>
      <c r="EEF28"/>
      <c r="EEG28"/>
      <c r="EEH28"/>
      <c r="EEI28"/>
      <c r="EEJ28"/>
      <c r="EEK28"/>
      <c r="EEL28"/>
      <c r="EEM28"/>
      <c r="EEN28"/>
      <c r="EEO28"/>
      <c r="EEP28"/>
      <c r="EEQ28"/>
      <c r="EER28"/>
      <c r="EES28"/>
      <c r="EET28"/>
      <c r="EEU28"/>
      <c r="EEV28"/>
      <c r="EEW28"/>
      <c r="EEX28"/>
      <c r="EEY28"/>
      <c r="EEZ28"/>
      <c r="EFA28"/>
      <c r="EFB28"/>
      <c r="EFC28"/>
      <c r="EFD28"/>
      <c r="EFE28"/>
      <c r="EFF28"/>
      <c r="EFG28"/>
      <c r="EFH28"/>
      <c r="EFI28"/>
      <c r="EFJ28"/>
      <c r="EFK28"/>
      <c r="EFL28"/>
      <c r="EFM28"/>
      <c r="EFN28"/>
      <c r="EFO28"/>
      <c r="EFP28"/>
      <c r="EFQ28"/>
      <c r="EFR28"/>
      <c r="EFS28"/>
      <c r="EFT28"/>
      <c r="EFU28"/>
      <c r="EFV28"/>
      <c r="EFW28"/>
      <c r="EFX28"/>
      <c r="EFY28"/>
      <c r="EFZ28"/>
      <c r="EGA28"/>
      <c r="EGB28"/>
      <c r="EGC28"/>
      <c r="EGD28"/>
      <c r="EGE28"/>
      <c r="EGF28"/>
      <c r="EGG28"/>
      <c r="EGH28"/>
      <c r="EGI28"/>
      <c r="EGJ28"/>
      <c r="EGK28"/>
      <c r="EGL28"/>
      <c r="EGM28"/>
      <c r="EGN28"/>
      <c r="EGO28"/>
      <c r="EGP28"/>
      <c r="EGQ28"/>
      <c r="EGR28"/>
      <c r="EGS28"/>
      <c r="EGT28"/>
      <c r="EGU28"/>
      <c r="EGV28"/>
      <c r="EGW28"/>
      <c r="EGX28"/>
      <c r="EGY28"/>
      <c r="EGZ28"/>
      <c r="EHA28"/>
      <c r="EHB28"/>
      <c r="EHC28"/>
      <c r="EHD28"/>
      <c r="EHE28"/>
      <c r="EHF28"/>
      <c r="EHG28"/>
      <c r="EHH28"/>
      <c r="EHI28"/>
      <c r="EHJ28"/>
      <c r="EHK28"/>
      <c r="EHL28"/>
      <c r="EHM28"/>
      <c r="EHN28"/>
      <c r="EHO28"/>
      <c r="EHP28"/>
      <c r="EHQ28"/>
      <c r="EHR28"/>
      <c r="EHS28"/>
      <c r="EHT28"/>
      <c r="EHU28"/>
      <c r="EHV28"/>
      <c r="EHW28"/>
      <c r="EHX28"/>
      <c r="EHY28"/>
      <c r="EHZ28"/>
      <c r="EIA28"/>
      <c r="EIB28"/>
      <c r="EIC28"/>
      <c r="EID28"/>
      <c r="EIE28"/>
      <c r="EIF28"/>
      <c r="EIG28"/>
      <c r="EIH28"/>
      <c r="EII28"/>
      <c r="EIJ28"/>
      <c r="EIK28"/>
      <c r="EIL28"/>
      <c r="EIM28"/>
      <c r="EIN28"/>
      <c r="EIO28"/>
      <c r="EIP28"/>
      <c r="EIQ28"/>
      <c r="EIR28"/>
      <c r="EIS28"/>
      <c r="EIT28"/>
      <c r="EIU28"/>
      <c r="EIV28"/>
      <c r="EIW28"/>
      <c r="EIX28"/>
      <c r="EIY28"/>
      <c r="EIZ28"/>
      <c r="EJA28"/>
      <c r="EJB28"/>
      <c r="EJC28"/>
      <c r="EJD28"/>
      <c r="EJE28"/>
      <c r="EJF28"/>
      <c r="EJG28"/>
      <c r="EJH28"/>
      <c r="EJI28"/>
      <c r="EJJ28"/>
      <c r="EJK28"/>
      <c r="EJL28"/>
      <c r="EJM28"/>
      <c r="EJN28"/>
      <c r="EJO28"/>
      <c r="EJP28"/>
      <c r="EJQ28"/>
      <c r="EJR28"/>
      <c r="EJS28"/>
      <c r="EJT28"/>
      <c r="EJU28"/>
      <c r="EJV28"/>
      <c r="EJW28"/>
      <c r="EJX28"/>
      <c r="EJY28"/>
      <c r="EJZ28"/>
      <c r="EKA28"/>
      <c r="EKB28"/>
      <c r="EKC28"/>
      <c r="EKD28"/>
      <c r="EKE28"/>
      <c r="EKF28"/>
      <c r="EKG28"/>
      <c r="EKH28"/>
      <c r="EKI28"/>
      <c r="EKJ28"/>
      <c r="EKK28"/>
      <c r="EKL28"/>
      <c r="EKM28"/>
      <c r="EKN28"/>
      <c r="EKO28"/>
      <c r="EKP28"/>
      <c r="EKQ28"/>
      <c r="EKR28"/>
      <c r="EKS28"/>
      <c r="EKT28"/>
      <c r="EKU28"/>
      <c r="EKV28"/>
      <c r="EKW28"/>
      <c r="EKX28"/>
      <c r="EKY28"/>
      <c r="EKZ28"/>
      <c r="ELA28"/>
      <c r="ELB28"/>
      <c r="ELC28"/>
      <c r="ELD28"/>
      <c r="ELE28"/>
      <c r="ELF28"/>
      <c r="ELG28"/>
      <c r="ELH28"/>
      <c r="ELI28"/>
      <c r="ELJ28"/>
      <c r="ELK28"/>
      <c r="ELL28"/>
      <c r="ELM28"/>
      <c r="ELN28"/>
      <c r="ELO28"/>
      <c r="ELP28"/>
      <c r="ELQ28"/>
      <c r="ELR28"/>
      <c r="ELS28"/>
      <c r="ELT28"/>
      <c r="ELU28"/>
      <c r="ELV28"/>
      <c r="ELW28"/>
      <c r="ELX28"/>
      <c r="ELY28"/>
      <c r="ELZ28"/>
      <c r="EMA28"/>
      <c r="EMB28"/>
      <c r="EMC28"/>
      <c r="EMD28"/>
      <c r="EME28"/>
      <c r="EMF28"/>
      <c r="EMG28"/>
      <c r="EMH28"/>
      <c r="EMI28"/>
      <c r="EMJ28"/>
      <c r="EMK28"/>
      <c r="EML28"/>
      <c r="EMM28"/>
      <c r="EMN28"/>
      <c r="EMO28"/>
      <c r="EMP28"/>
      <c r="EMQ28"/>
      <c r="EMR28"/>
      <c r="EMS28"/>
      <c r="EMT28"/>
      <c r="EMU28"/>
      <c r="EMV28"/>
      <c r="EMW28"/>
      <c r="EMX28"/>
      <c r="EMY28"/>
      <c r="EMZ28"/>
      <c r="ENA28"/>
      <c r="ENB28"/>
      <c r="ENC28"/>
      <c r="END28"/>
      <c r="ENE28"/>
      <c r="ENF28"/>
      <c r="ENG28"/>
      <c r="ENH28"/>
      <c r="ENI28"/>
      <c r="ENJ28"/>
      <c r="ENK28"/>
      <c r="ENL28"/>
      <c r="ENM28"/>
      <c r="ENN28"/>
      <c r="ENO28"/>
      <c r="ENP28"/>
      <c r="ENQ28"/>
      <c r="ENR28"/>
      <c r="ENS28"/>
      <c r="ENT28"/>
      <c r="ENU28"/>
      <c r="ENV28"/>
      <c r="ENW28"/>
      <c r="ENX28"/>
      <c r="ENY28"/>
      <c r="ENZ28"/>
      <c r="EOA28"/>
      <c r="EOB28"/>
      <c r="EOC28"/>
      <c r="EOD28"/>
      <c r="EOE28"/>
      <c r="EOF28"/>
      <c r="EOG28"/>
      <c r="EOH28"/>
      <c r="EOI28"/>
      <c r="EOJ28"/>
      <c r="EOK28"/>
      <c r="EOL28"/>
      <c r="EOM28"/>
      <c r="EON28"/>
      <c r="EOO28"/>
      <c r="EOP28"/>
      <c r="EOQ28"/>
      <c r="EOR28"/>
      <c r="EOS28"/>
      <c r="EOT28"/>
      <c r="EOU28"/>
      <c r="EOV28"/>
      <c r="EOW28"/>
      <c r="EOX28"/>
      <c r="EOY28"/>
      <c r="EOZ28"/>
      <c r="EPA28"/>
      <c r="EPB28"/>
      <c r="EPC28"/>
      <c r="EPD28"/>
      <c r="EPE28"/>
      <c r="EPF28"/>
      <c r="EPG28"/>
      <c r="EPH28"/>
      <c r="EPI28"/>
      <c r="EPJ28"/>
      <c r="EPK28"/>
      <c r="EPL28"/>
      <c r="EPM28"/>
      <c r="EPN28"/>
      <c r="EPO28"/>
      <c r="EPP28"/>
      <c r="EPQ28"/>
      <c r="EPR28"/>
      <c r="EPS28"/>
      <c r="EPT28"/>
      <c r="EPU28"/>
      <c r="EPV28"/>
      <c r="EPW28"/>
      <c r="EPX28"/>
      <c r="EPY28"/>
      <c r="EPZ28"/>
      <c r="EQA28"/>
      <c r="EQB28"/>
      <c r="EQC28"/>
      <c r="EQD28"/>
      <c r="EQE28"/>
      <c r="EQF28"/>
      <c r="EQG28"/>
      <c r="EQH28"/>
      <c r="EQI28"/>
      <c r="EQJ28"/>
      <c r="EQK28"/>
      <c r="EQL28"/>
      <c r="EQM28"/>
      <c r="EQN28"/>
      <c r="EQO28"/>
      <c r="EQP28"/>
      <c r="EQQ28"/>
      <c r="EQR28"/>
      <c r="EQS28"/>
      <c r="EQT28"/>
      <c r="EQU28"/>
      <c r="EQV28"/>
      <c r="EQW28"/>
      <c r="EQX28"/>
      <c r="EQY28"/>
      <c r="EQZ28"/>
      <c r="ERA28"/>
      <c r="ERB28"/>
      <c r="ERC28"/>
      <c r="ERD28"/>
      <c r="ERE28"/>
      <c r="ERF28"/>
      <c r="ERG28"/>
      <c r="ERH28"/>
      <c r="ERI28"/>
      <c r="ERJ28"/>
      <c r="ERK28"/>
      <c r="ERL28"/>
      <c r="ERM28"/>
      <c r="ERN28"/>
      <c r="ERO28"/>
      <c r="ERP28"/>
      <c r="ERQ28"/>
      <c r="ERR28"/>
      <c r="ERS28"/>
      <c r="ERT28"/>
      <c r="ERU28"/>
      <c r="ERV28"/>
      <c r="ERW28"/>
      <c r="ERX28"/>
      <c r="ERY28"/>
      <c r="ERZ28"/>
      <c r="ESA28"/>
      <c r="ESB28"/>
      <c r="ESC28"/>
      <c r="ESD28"/>
      <c r="ESE28"/>
      <c r="ESF28"/>
      <c r="ESG28"/>
      <c r="ESH28"/>
      <c r="ESI28"/>
      <c r="ESJ28"/>
      <c r="ESK28"/>
      <c r="ESL28"/>
      <c r="ESM28"/>
      <c r="ESN28"/>
      <c r="ESO28"/>
      <c r="ESP28"/>
      <c r="ESQ28"/>
      <c r="ESR28"/>
      <c r="ESS28"/>
      <c r="EST28"/>
      <c r="ESU28"/>
      <c r="ESV28"/>
      <c r="ESW28"/>
      <c r="ESX28"/>
      <c r="ESY28"/>
      <c r="ESZ28"/>
      <c r="ETA28"/>
      <c r="ETB28"/>
      <c r="ETC28"/>
      <c r="ETD28"/>
      <c r="ETE28"/>
      <c r="ETF28"/>
      <c r="ETG28"/>
      <c r="ETH28"/>
      <c r="ETI28"/>
      <c r="ETJ28"/>
      <c r="ETK28"/>
      <c r="ETL28"/>
      <c r="ETM28"/>
      <c r="ETN28"/>
      <c r="ETO28"/>
      <c r="ETP28"/>
      <c r="ETQ28"/>
      <c r="ETR28"/>
      <c r="ETS28"/>
      <c r="ETT28"/>
      <c r="ETU28"/>
      <c r="ETV28"/>
      <c r="ETW28"/>
      <c r="ETX28"/>
      <c r="ETY28"/>
      <c r="ETZ28"/>
      <c r="EUA28"/>
      <c r="EUB28"/>
      <c r="EUC28"/>
      <c r="EUD28"/>
      <c r="EUE28"/>
      <c r="EUF28"/>
      <c r="EUG28"/>
      <c r="EUH28"/>
      <c r="EUI28"/>
      <c r="EUJ28"/>
      <c r="EUK28"/>
      <c r="EUL28"/>
      <c r="EUM28"/>
      <c r="EUN28"/>
      <c r="EUO28"/>
      <c r="EUP28"/>
      <c r="EUQ28"/>
      <c r="EUR28"/>
      <c r="EUS28"/>
      <c r="EUT28"/>
      <c r="EUU28"/>
      <c r="EUV28"/>
      <c r="EUW28"/>
      <c r="EUX28"/>
      <c r="EUY28"/>
      <c r="EUZ28"/>
      <c r="EVA28"/>
      <c r="EVB28"/>
      <c r="EVC28"/>
      <c r="EVD28"/>
      <c r="EVE28"/>
      <c r="EVF28"/>
      <c r="EVG28"/>
      <c r="EVH28"/>
      <c r="EVI28"/>
      <c r="EVJ28"/>
      <c r="EVK28"/>
      <c r="EVL28"/>
      <c r="EVM28"/>
      <c r="EVN28"/>
      <c r="EVO28"/>
      <c r="EVP28"/>
      <c r="EVQ28"/>
      <c r="EVR28"/>
      <c r="EVS28"/>
      <c r="EVT28"/>
      <c r="EVU28"/>
      <c r="EVV28"/>
      <c r="EVW28"/>
      <c r="EVX28"/>
      <c r="EVY28"/>
      <c r="EVZ28"/>
      <c r="EWA28"/>
      <c r="EWB28"/>
      <c r="EWC28"/>
      <c r="EWD28"/>
      <c r="EWE28"/>
      <c r="EWF28"/>
      <c r="EWG28"/>
      <c r="EWH28"/>
      <c r="EWI28"/>
      <c r="EWJ28"/>
      <c r="EWK28"/>
      <c r="EWL28"/>
      <c r="EWM28"/>
      <c r="EWN28"/>
      <c r="EWO28"/>
      <c r="EWP28"/>
      <c r="EWQ28"/>
      <c r="EWR28"/>
      <c r="EWS28"/>
      <c r="EWT28"/>
      <c r="EWU28"/>
      <c r="EWV28"/>
      <c r="EWW28"/>
      <c r="EWX28"/>
      <c r="EWY28"/>
      <c r="EWZ28"/>
      <c r="EXA28"/>
      <c r="EXB28"/>
      <c r="EXC28"/>
      <c r="EXD28"/>
      <c r="EXE28"/>
      <c r="EXF28"/>
      <c r="EXG28"/>
      <c r="EXH28"/>
      <c r="EXI28"/>
      <c r="EXJ28"/>
      <c r="EXK28"/>
      <c r="EXL28"/>
      <c r="EXM28"/>
      <c r="EXN28"/>
      <c r="EXO28"/>
      <c r="EXP28"/>
      <c r="EXQ28"/>
      <c r="EXR28"/>
      <c r="EXS28"/>
      <c r="EXT28"/>
      <c r="EXU28"/>
      <c r="EXV28"/>
      <c r="EXW28"/>
      <c r="EXX28"/>
      <c r="EXY28"/>
      <c r="EXZ28"/>
      <c r="EYA28"/>
      <c r="EYB28"/>
      <c r="EYC28"/>
      <c r="EYD28"/>
      <c r="EYE28"/>
      <c r="EYF28"/>
      <c r="EYG28"/>
      <c r="EYH28"/>
      <c r="EYI28"/>
      <c r="EYJ28"/>
      <c r="EYK28"/>
      <c r="EYL28"/>
      <c r="EYM28"/>
      <c r="EYN28"/>
      <c r="EYO28"/>
      <c r="EYP28"/>
      <c r="EYQ28"/>
      <c r="EYR28"/>
      <c r="EYS28"/>
      <c r="EYT28"/>
      <c r="EYU28"/>
      <c r="EYV28"/>
      <c r="EYW28"/>
      <c r="EYX28"/>
      <c r="EYY28"/>
      <c r="EYZ28"/>
      <c r="EZA28"/>
      <c r="EZB28"/>
      <c r="EZC28"/>
      <c r="EZD28"/>
      <c r="EZE28"/>
      <c r="EZF28"/>
      <c r="EZG28"/>
      <c r="EZH28"/>
      <c r="EZI28"/>
      <c r="EZJ28"/>
      <c r="EZK28"/>
      <c r="EZL28"/>
      <c r="EZM28"/>
      <c r="EZN28"/>
      <c r="EZO28"/>
      <c r="EZP28"/>
      <c r="EZQ28"/>
      <c r="EZR28"/>
      <c r="EZS28"/>
      <c r="EZT28"/>
      <c r="EZU28"/>
      <c r="EZV28"/>
      <c r="EZW28"/>
      <c r="EZX28"/>
      <c r="EZY28"/>
      <c r="EZZ28"/>
      <c r="FAA28"/>
      <c r="FAB28"/>
      <c r="FAC28"/>
      <c r="FAD28"/>
      <c r="FAE28"/>
      <c r="FAF28"/>
      <c r="FAG28"/>
      <c r="FAH28"/>
      <c r="FAI28"/>
      <c r="FAJ28"/>
      <c r="FAK28"/>
      <c r="FAL28"/>
      <c r="FAM28"/>
      <c r="FAN28"/>
      <c r="FAO28"/>
      <c r="FAP28"/>
      <c r="FAQ28"/>
      <c r="FAR28"/>
      <c r="FAS28"/>
      <c r="FAT28"/>
      <c r="FAU28"/>
      <c r="FAV28"/>
      <c r="FAW28"/>
      <c r="FAX28"/>
      <c r="FAY28"/>
      <c r="FAZ28"/>
      <c r="FBA28"/>
      <c r="FBB28"/>
      <c r="FBC28"/>
      <c r="FBD28"/>
      <c r="FBE28"/>
      <c r="FBF28"/>
      <c r="FBG28"/>
      <c r="FBH28"/>
      <c r="FBI28"/>
      <c r="FBJ28"/>
      <c r="FBK28"/>
      <c r="FBL28"/>
      <c r="FBM28"/>
      <c r="FBN28"/>
      <c r="FBO28"/>
      <c r="FBP28"/>
      <c r="FBQ28"/>
      <c r="FBR28"/>
      <c r="FBS28"/>
      <c r="FBT28"/>
      <c r="FBU28"/>
      <c r="FBV28"/>
      <c r="FBW28"/>
      <c r="FBX28"/>
      <c r="FBY28"/>
      <c r="FBZ28"/>
      <c r="FCA28"/>
      <c r="FCB28"/>
      <c r="FCC28"/>
      <c r="FCD28"/>
      <c r="FCE28"/>
      <c r="FCF28"/>
      <c r="FCG28"/>
      <c r="FCH28"/>
      <c r="FCI28"/>
      <c r="FCJ28"/>
      <c r="FCK28"/>
      <c r="FCL28"/>
      <c r="FCM28"/>
      <c r="FCN28"/>
      <c r="FCO28"/>
      <c r="FCP28"/>
      <c r="FCQ28"/>
      <c r="FCR28"/>
      <c r="FCS28"/>
      <c r="FCT28"/>
      <c r="FCU28"/>
      <c r="FCV28"/>
      <c r="FCW28"/>
      <c r="FCX28"/>
      <c r="FCY28"/>
      <c r="FCZ28"/>
      <c r="FDA28"/>
      <c r="FDB28"/>
      <c r="FDC28"/>
      <c r="FDD28"/>
      <c r="FDE28"/>
      <c r="FDF28"/>
      <c r="FDG28"/>
      <c r="FDH28"/>
      <c r="FDI28"/>
      <c r="FDJ28"/>
      <c r="FDK28"/>
      <c r="FDL28"/>
      <c r="FDM28"/>
      <c r="FDN28"/>
      <c r="FDO28"/>
      <c r="FDP28"/>
      <c r="FDQ28"/>
      <c r="FDR28"/>
      <c r="FDS28"/>
      <c r="FDT28"/>
      <c r="FDU28"/>
      <c r="FDV28"/>
      <c r="FDW28"/>
      <c r="FDX28"/>
      <c r="FDY28"/>
      <c r="FDZ28"/>
      <c r="FEA28"/>
      <c r="FEB28"/>
      <c r="FEC28"/>
      <c r="FED28"/>
      <c r="FEE28"/>
      <c r="FEF28"/>
      <c r="FEG28"/>
      <c r="FEH28"/>
      <c r="FEI28"/>
      <c r="FEJ28"/>
      <c r="FEK28"/>
      <c r="FEL28"/>
      <c r="FEM28"/>
      <c r="FEN28"/>
      <c r="FEO28"/>
      <c r="FEP28"/>
      <c r="FEQ28"/>
      <c r="FER28"/>
      <c r="FES28"/>
      <c r="FET28"/>
      <c r="FEU28"/>
      <c r="FEV28"/>
      <c r="FEW28"/>
      <c r="FEX28"/>
      <c r="FEY28"/>
      <c r="FEZ28"/>
      <c r="FFA28"/>
      <c r="FFB28"/>
      <c r="FFC28"/>
      <c r="FFD28"/>
      <c r="FFE28"/>
      <c r="FFF28"/>
      <c r="FFG28"/>
      <c r="FFH28"/>
      <c r="FFI28"/>
      <c r="FFJ28"/>
      <c r="FFK28"/>
      <c r="FFL28"/>
      <c r="FFM28"/>
      <c r="FFN28"/>
      <c r="FFO28"/>
      <c r="FFP28"/>
      <c r="FFQ28"/>
      <c r="FFR28"/>
      <c r="FFS28"/>
      <c r="FFT28"/>
      <c r="FFU28"/>
      <c r="FFV28"/>
      <c r="FFW28"/>
      <c r="FFX28"/>
      <c r="FFY28"/>
      <c r="FFZ28"/>
      <c r="FGA28"/>
      <c r="FGB28"/>
      <c r="FGC28"/>
      <c r="FGD28"/>
      <c r="FGE28"/>
      <c r="FGF28"/>
      <c r="FGG28"/>
      <c r="FGH28"/>
      <c r="FGI28"/>
      <c r="FGJ28"/>
      <c r="FGK28"/>
      <c r="FGL28"/>
      <c r="FGM28"/>
      <c r="FGN28"/>
      <c r="FGO28"/>
      <c r="FGP28"/>
      <c r="FGQ28"/>
      <c r="FGR28"/>
      <c r="FGS28"/>
      <c r="FGT28"/>
      <c r="FGU28"/>
      <c r="FGV28"/>
      <c r="FGW28"/>
      <c r="FGX28"/>
      <c r="FGY28"/>
      <c r="FGZ28"/>
      <c r="FHA28"/>
      <c r="FHB28"/>
      <c r="FHC28"/>
      <c r="FHD28"/>
      <c r="FHE28"/>
      <c r="FHF28"/>
      <c r="FHG28"/>
      <c r="FHH28"/>
      <c r="FHI28"/>
      <c r="FHJ28"/>
      <c r="FHK28"/>
      <c r="FHL28"/>
      <c r="FHM28"/>
      <c r="FHN28"/>
      <c r="FHO28"/>
      <c r="FHP28"/>
      <c r="FHQ28"/>
      <c r="FHR28"/>
      <c r="FHS28"/>
      <c r="FHT28"/>
      <c r="FHU28"/>
      <c r="FHV28"/>
      <c r="FHW28"/>
      <c r="FHX28"/>
      <c r="FHY28"/>
      <c r="FHZ28"/>
      <c r="FIA28"/>
      <c r="FIB28"/>
      <c r="FIC28"/>
      <c r="FID28"/>
      <c r="FIE28"/>
      <c r="FIF28"/>
      <c r="FIG28"/>
      <c r="FIH28"/>
      <c r="FII28"/>
      <c r="FIJ28"/>
      <c r="FIK28"/>
      <c r="FIL28"/>
      <c r="FIM28"/>
      <c r="FIN28"/>
      <c r="FIO28"/>
      <c r="FIP28"/>
      <c r="FIQ28"/>
      <c r="FIR28"/>
      <c r="FIS28"/>
      <c r="FIT28"/>
      <c r="FIU28"/>
      <c r="FIV28"/>
      <c r="FIW28"/>
      <c r="FIX28"/>
      <c r="FIY28"/>
      <c r="FIZ28"/>
      <c r="FJA28"/>
      <c r="FJB28"/>
      <c r="FJC28"/>
      <c r="FJD28"/>
      <c r="FJE28"/>
      <c r="FJF28"/>
      <c r="FJG28"/>
      <c r="FJH28"/>
      <c r="FJI28"/>
      <c r="FJJ28"/>
      <c r="FJK28"/>
      <c r="FJL28"/>
      <c r="FJM28"/>
      <c r="FJN28"/>
      <c r="FJO28"/>
      <c r="FJP28"/>
      <c r="FJQ28"/>
      <c r="FJR28"/>
      <c r="FJS28"/>
      <c r="FJT28"/>
      <c r="FJU28"/>
      <c r="FJV28"/>
      <c r="FJW28"/>
      <c r="FJX28"/>
      <c r="FJY28"/>
      <c r="FJZ28"/>
      <c r="FKA28"/>
      <c r="FKB28"/>
      <c r="FKC28"/>
      <c r="FKD28"/>
      <c r="FKE28"/>
      <c r="FKF28"/>
      <c r="FKG28"/>
      <c r="FKH28"/>
      <c r="FKI28"/>
      <c r="FKJ28"/>
      <c r="FKK28"/>
      <c r="FKL28"/>
      <c r="FKM28"/>
      <c r="FKN28"/>
      <c r="FKO28"/>
      <c r="FKP28"/>
      <c r="FKQ28"/>
      <c r="FKR28"/>
      <c r="FKS28"/>
      <c r="FKT28"/>
      <c r="FKU28"/>
      <c r="FKV28"/>
      <c r="FKW28"/>
      <c r="FKX28"/>
      <c r="FKY28"/>
      <c r="FKZ28"/>
      <c r="FLA28"/>
      <c r="FLB28"/>
      <c r="FLC28"/>
      <c r="FLD28"/>
      <c r="FLE28"/>
      <c r="FLF28"/>
      <c r="FLG28"/>
      <c r="FLH28"/>
      <c r="FLI28"/>
      <c r="FLJ28"/>
      <c r="FLK28"/>
      <c r="FLL28"/>
      <c r="FLM28"/>
      <c r="FLN28"/>
      <c r="FLO28"/>
      <c r="FLP28"/>
      <c r="FLQ28"/>
      <c r="FLR28"/>
      <c r="FLS28"/>
      <c r="FLT28"/>
      <c r="FLU28"/>
      <c r="FLV28"/>
      <c r="FLW28"/>
      <c r="FLX28"/>
      <c r="FLY28"/>
      <c r="FLZ28"/>
      <c r="FMA28"/>
      <c r="FMB28"/>
      <c r="FMC28"/>
      <c r="FMD28"/>
      <c r="FME28"/>
      <c r="FMF28"/>
      <c r="FMG28"/>
      <c r="FMH28"/>
      <c r="FMI28"/>
      <c r="FMJ28"/>
      <c r="FMK28"/>
      <c r="FML28"/>
      <c r="FMM28"/>
      <c r="FMN28"/>
      <c r="FMO28"/>
      <c r="FMP28"/>
      <c r="FMQ28"/>
      <c r="FMR28"/>
      <c r="FMS28"/>
      <c r="FMT28"/>
      <c r="FMU28"/>
      <c r="FMV28"/>
      <c r="FMW28"/>
      <c r="FMX28"/>
      <c r="FMY28"/>
      <c r="FMZ28"/>
      <c r="FNA28"/>
      <c r="FNB28"/>
      <c r="FNC28"/>
      <c r="FND28"/>
      <c r="FNE28"/>
      <c r="FNF28"/>
      <c r="FNG28"/>
      <c r="FNH28"/>
      <c r="FNI28"/>
      <c r="FNJ28"/>
      <c r="FNK28"/>
      <c r="FNL28"/>
      <c r="FNM28"/>
      <c r="FNN28"/>
      <c r="FNO28"/>
      <c r="FNP28"/>
      <c r="FNQ28"/>
      <c r="FNR28"/>
      <c r="FNS28"/>
      <c r="FNT28"/>
      <c r="FNU28"/>
      <c r="FNV28"/>
      <c r="FNW28"/>
      <c r="FNX28"/>
      <c r="FNY28"/>
      <c r="FNZ28"/>
      <c r="FOA28"/>
      <c r="FOB28"/>
      <c r="FOC28"/>
      <c r="FOD28"/>
      <c r="FOE28"/>
      <c r="FOF28"/>
      <c r="FOG28"/>
      <c r="FOH28"/>
      <c r="FOI28"/>
      <c r="FOJ28"/>
      <c r="FOK28"/>
      <c r="FOL28"/>
      <c r="FOM28"/>
      <c r="FON28"/>
      <c r="FOO28"/>
      <c r="FOP28"/>
      <c r="FOQ28"/>
      <c r="FOR28"/>
      <c r="FOS28"/>
      <c r="FOT28"/>
      <c r="FOU28"/>
      <c r="FOV28"/>
      <c r="FOW28"/>
      <c r="FOX28"/>
      <c r="FOY28"/>
      <c r="FOZ28"/>
      <c r="FPA28"/>
      <c r="FPB28"/>
      <c r="FPC28"/>
      <c r="FPD28"/>
      <c r="FPE28"/>
      <c r="FPF28"/>
      <c r="FPG28"/>
      <c r="FPH28"/>
      <c r="FPI28"/>
      <c r="FPJ28"/>
      <c r="FPK28"/>
      <c r="FPL28"/>
      <c r="FPM28"/>
      <c r="FPN28"/>
      <c r="FPO28"/>
      <c r="FPP28"/>
      <c r="FPQ28"/>
      <c r="FPR28"/>
      <c r="FPS28"/>
      <c r="FPT28"/>
      <c r="FPU28"/>
      <c r="FPV28"/>
      <c r="FPW28"/>
      <c r="FPX28"/>
      <c r="FPY28"/>
      <c r="FPZ28"/>
      <c r="FQA28"/>
      <c r="FQB28"/>
      <c r="FQC28"/>
      <c r="FQD28"/>
      <c r="FQE28"/>
      <c r="FQF28"/>
      <c r="FQG28"/>
      <c r="FQH28"/>
      <c r="FQI28"/>
      <c r="FQJ28"/>
      <c r="FQK28"/>
      <c r="FQL28"/>
      <c r="FQM28"/>
      <c r="FQN28"/>
      <c r="FQO28"/>
      <c r="FQP28"/>
      <c r="FQQ28"/>
      <c r="FQR28"/>
      <c r="FQS28"/>
      <c r="FQT28"/>
      <c r="FQU28"/>
      <c r="FQV28"/>
      <c r="FQW28"/>
      <c r="FQX28"/>
      <c r="FQY28"/>
      <c r="FQZ28"/>
      <c r="FRA28"/>
      <c r="FRB28"/>
      <c r="FRC28"/>
      <c r="FRD28"/>
      <c r="FRE28"/>
      <c r="FRF28"/>
      <c r="FRG28"/>
      <c r="FRH28"/>
      <c r="FRI28"/>
      <c r="FRJ28"/>
      <c r="FRK28"/>
      <c r="FRL28"/>
      <c r="FRM28"/>
      <c r="FRN28"/>
      <c r="FRO28"/>
      <c r="FRP28"/>
      <c r="FRQ28"/>
      <c r="FRR28"/>
      <c r="FRS28"/>
      <c r="FRT28"/>
      <c r="FRU28"/>
      <c r="FRV28"/>
      <c r="FRW28"/>
      <c r="FRX28"/>
      <c r="FRY28"/>
      <c r="FRZ28"/>
      <c r="FSA28"/>
      <c r="FSB28"/>
      <c r="FSC28"/>
      <c r="FSD28"/>
      <c r="FSE28"/>
      <c r="FSF28"/>
      <c r="FSG28"/>
      <c r="FSH28"/>
      <c r="FSI28"/>
      <c r="FSJ28"/>
      <c r="FSK28"/>
      <c r="FSL28"/>
      <c r="FSM28"/>
      <c r="FSN28"/>
      <c r="FSO28"/>
      <c r="FSP28"/>
      <c r="FSQ28"/>
      <c r="FSR28"/>
      <c r="FSS28"/>
      <c r="FST28"/>
      <c r="FSU28"/>
      <c r="FSV28"/>
      <c r="FSW28"/>
      <c r="FSX28"/>
      <c r="FSY28"/>
      <c r="FSZ28"/>
      <c r="FTA28"/>
      <c r="FTB28"/>
      <c r="FTC28"/>
      <c r="FTD28"/>
      <c r="FTE28"/>
      <c r="FTF28"/>
      <c r="FTG28"/>
      <c r="FTH28"/>
      <c r="FTI28"/>
      <c r="FTJ28"/>
      <c r="FTK28"/>
      <c r="FTL28"/>
      <c r="FTM28"/>
      <c r="FTN28"/>
      <c r="FTO28"/>
      <c r="FTP28"/>
      <c r="FTQ28"/>
      <c r="FTR28"/>
      <c r="FTS28"/>
      <c r="FTT28"/>
      <c r="FTU28"/>
      <c r="FTV28"/>
      <c r="FTW28"/>
      <c r="FTX28"/>
      <c r="FTY28"/>
      <c r="FTZ28"/>
      <c r="FUA28"/>
      <c r="FUB28"/>
      <c r="FUC28"/>
      <c r="FUD28"/>
      <c r="FUE28"/>
      <c r="FUF28"/>
      <c r="FUG28"/>
      <c r="FUH28"/>
      <c r="FUI28"/>
      <c r="FUJ28"/>
      <c r="FUK28"/>
      <c r="FUL28"/>
      <c r="FUM28"/>
      <c r="FUN28"/>
      <c r="FUO28"/>
      <c r="FUP28"/>
      <c r="FUQ28"/>
      <c r="FUR28"/>
      <c r="FUS28"/>
      <c r="FUT28"/>
      <c r="FUU28"/>
      <c r="FUV28"/>
      <c r="FUW28"/>
      <c r="FUX28"/>
      <c r="FUY28"/>
      <c r="FUZ28"/>
      <c r="FVA28"/>
      <c r="FVB28"/>
      <c r="FVC28"/>
      <c r="FVD28"/>
      <c r="FVE28"/>
      <c r="FVF28"/>
      <c r="FVG28"/>
      <c r="FVH28"/>
      <c r="FVI28"/>
      <c r="FVJ28"/>
      <c r="FVK28"/>
      <c r="FVL28"/>
      <c r="FVM28"/>
      <c r="FVN28"/>
      <c r="FVO28"/>
      <c r="FVP28"/>
      <c r="FVQ28"/>
      <c r="FVR28"/>
      <c r="FVS28"/>
      <c r="FVT28"/>
      <c r="FVU28"/>
      <c r="FVV28"/>
      <c r="FVW28"/>
      <c r="FVX28"/>
      <c r="FVY28"/>
      <c r="FVZ28"/>
      <c r="FWA28"/>
      <c r="FWB28"/>
      <c r="FWC28"/>
      <c r="FWD28"/>
      <c r="FWE28"/>
      <c r="FWF28"/>
      <c r="FWG28"/>
      <c r="FWH28"/>
      <c r="FWI28"/>
      <c r="FWJ28"/>
      <c r="FWK28"/>
      <c r="FWL28"/>
      <c r="FWM28"/>
      <c r="FWN28"/>
      <c r="FWO28"/>
      <c r="FWP28"/>
      <c r="FWQ28"/>
      <c r="FWR28"/>
      <c r="FWS28"/>
      <c r="FWT28"/>
      <c r="FWU28"/>
      <c r="FWV28"/>
      <c r="FWW28"/>
      <c r="FWX28"/>
      <c r="FWY28"/>
      <c r="FWZ28"/>
      <c r="FXA28"/>
      <c r="FXB28"/>
      <c r="FXC28"/>
      <c r="FXD28"/>
      <c r="FXE28"/>
      <c r="FXF28"/>
      <c r="FXG28"/>
      <c r="FXH28"/>
      <c r="FXI28"/>
      <c r="FXJ28"/>
      <c r="FXK28"/>
      <c r="FXL28"/>
      <c r="FXM28"/>
      <c r="FXN28"/>
      <c r="FXO28"/>
      <c r="FXP28"/>
      <c r="FXQ28"/>
      <c r="FXR28"/>
      <c r="FXS28"/>
      <c r="FXT28"/>
      <c r="FXU28"/>
      <c r="FXV28"/>
      <c r="FXW28"/>
      <c r="FXX28"/>
      <c r="FXY28"/>
      <c r="FXZ28"/>
      <c r="FYA28"/>
      <c r="FYB28"/>
      <c r="FYC28"/>
      <c r="FYD28"/>
      <c r="FYE28"/>
      <c r="FYF28"/>
      <c r="FYG28"/>
      <c r="FYH28"/>
      <c r="FYI28"/>
      <c r="FYJ28"/>
      <c r="FYK28"/>
      <c r="FYL28"/>
      <c r="FYM28"/>
      <c r="FYN28"/>
      <c r="FYO28"/>
      <c r="FYP28"/>
      <c r="FYQ28"/>
      <c r="FYR28"/>
      <c r="FYS28"/>
      <c r="FYT28"/>
      <c r="FYU28"/>
      <c r="FYV28"/>
      <c r="FYW28"/>
      <c r="FYX28"/>
      <c r="FYY28"/>
      <c r="FYZ28"/>
      <c r="FZA28"/>
      <c r="FZB28"/>
      <c r="FZC28"/>
      <c r="FZD28"/>
      <c r="FZE28"/>
      <c r="FZF28"/>
      <c r="FZG28"/>
      <c r="FZH28"/>
      <c r="FZI28"/>
      <c r="FZJ28"/>
      <c r="FZK28"/>
      <c r="FZL28"/>
      <c r="FZM28"/>
      <c r="FZN28"/>
      <c r="FZO28"/>
      <c r="FZP28"/>
      <c r="FZQ28"/>
      <c r="FZR28"/>
      <c r="FZS28"/>
      <c r="FZT28"/>
      <c r="FZU28"/>
      <c r="FZV28"/>
      <c r="FZW28"/>
      <c r="FZX28"/>
      <c r="FZY28"/>
      <c r="FZZ28"/>
      <c r="GAA28"/>
      <c r="GAB28"/>
      <c r="GAC28"/>
      <c r="GAD28"/>
      <c r="GAE28"/>
      <c r="GAF28"/>
      <c r="GAG28"/>
      <c r="GAH28"/>
      <c r="GAI28"/>
      <c r="GAJ28"/>
      <c r="GAK28"/>
      <c r="GAL28"/>
      <c r="GAM28"/>
      <c r="GAN28"/>
      <c r="GAO28"/>
      <c r="GAP28"/>
      <c r="GAQ28"/>
      <c r="GAR28"/>
      <c r="GAS28"/>
      <c r="GAT28"/>
      <c r="GAU28"/>
      <c r="GAV28"/>
      <c r="GAW28"/>
      <c r="GAX28"/>
      <c r="GAY28"/>
      <c r="GAZ28"/>
      <c r="GBA28"/>
      <c r="GBB28"/>
      <c r="GBC28"/>
      <c r="GBD28"/>
      <c r="GBE28"/>
      <c r="GBF28"/>
      <c r="GBG28"/>
      <c r="GBH28"/>
      <c r="GBI28"/>
      <c r="GBJ28"/>
      <c r="GBK28"/>
      <c r="GBL28"/>
      <c r="GBM28"/>
      <c r="GBN28"/>
      <c r="GBO28"/>
      <c r="GBP28"/>
      <c r="GBQ28"/>
      <c r="GBR28"/>
      <c r="GBS28"/>
      <c r="GBT28"/>
      <c r="GBU28"/>
      <c r="GBV28"/>
      <c r="GBW28"/>
      <c r="GBX28"/>
      <c r="GBY28"/>
      <c r="GBZ28"/>
      <c r="GCA28"/>
      <c r="GCB28"/>
      <c r="GCC28"/>
      <c r="GCD28"/>
      <c r="GCE28"/>
      <c r="GCF28"/>
      <c r="GCG28"/>
      <c r="GCH28"/>
      <c r="GCI28"/>
      <c r="GCJ28"/>
      <c r="GCK28"/>
      <c r="GCL28"/>
      <c r="GCM28"/>
      <c r="GCN28"/>
      <c r="GCO28"/>
      <c r="GCP28"/>
      <c r="GCQ28"/>
      <c r="GCR28"/>
      <c r="GCS28"/>
      <c r="GCT28"/>
      <c r="GCU28"/>
      <c r="GCV28"/>
      <c r="GCW28"/>
      <c r="GCX28"/>
      <c r="GCY28"/>
      <c r="GCZ28"/>
      <c r="GDA28"/>
      <c r="GDB28"/>
      <c r="GDC28"/>
      <c r="GDD28"/>
      <c r="GDE28"/>
      <c r="GDF28"/>
      <c r="GDG28"/>
      <c r="GDH28"/>
      <c r="GDI28"/>
      <c r="GDJ28"/>
      <c r="GDK28"/>
      <c r="GDL28"/>
      <c r="GDM28"/>
      <c r="GDN28"/>
      <c r="GDO28"/>
      <c r="GDP28"/>
      <c r="GDQ28"/>
      <c r="GDR28"/>
      <c r="GDS28"/>
      <c r="GDT28"/>
      <c r="GDU28"/>
      <c r="GDV28"/>
      <c r="GDW28"/>
      <c r="GDX28"/>
      <c r="GDY28"/>
      <c r="GDZ28"/>
      <c r="GEA28"/>
      <c r="GEB28"/>
      <c r="GEC28"/>
      <c r="GED28"/>
      <c r="GEE28"/>
      <c r="GEF28"/>
      <c r="GEG28"/>
      <c r="GEH28"/>
      <c r="GEI28"/>
      <c r="GEJ28"/>
      <c r="GEK28"/>
      <c r="GEL28"/>
      <c r="GEM28"/>
      <c r="GEN28"/>
      <c r="GEO28"/>
      <c r="GEP28"/>
      <c r="GEQ28"/>
      <c r="GER28"/>
      <c r="GES28"/>
      <c r="GET28"/>
      <c r="GEU28"/>
      <c r="GEV28"/>
      <c r="GEW28"/>
      <c r="GEX28"/>
      <c r="GEY28"/>
      <c r="GEZ28"/>
      <c r="GFA28"/>
      <c r="GFB28"/>
      <c r="GFC28"/>
      <c r="GFD28"/>
      <c r="GFE28"/>
      <c r="GFF28"/>
      <c r="GFG28"/>
      <c r="GFH28"/>
      <c r="GFI28"/>
      <c r="GFJ28"/>
      <c r="GFK28"/>
      <c r="GFL28"/>
      <c r="GFM28"/>
      <c r="GFN28"/>
      <c r="GFO28"/>
      <c r="GFP28"/>
      <c r="GFQ28"/>
      <c r="GFR28"/>
      <c r="GFS28"/>
      <c r="GFT28"/>
      <c r="GFU28"/>
      <c r="GFV28"/>
      <c r="GFW28"/>
      <c r="GFX28"/>
      <c r="GFY28"/>
      <c r="GFZ28"/>
      <c r="GGA28"/>
      <c r="GGB28"/>
      <c r="GGC28"/>
      <c r="GGD28"/>
      <c r="GGE28"/>
      <c r="GGF28"/>
      <c r="GGG28"/>
      <c r="GGH28"/>
      <c r="GGI28"/>
      <c r="GGJ28"/>
      <c r="GGK28"/>
      <c r="GGL28"/>
      <c r="GGM28"/>
      <c r="GGN28"/>
      <c r="GGO28"/>
      <c r="GGP28"/>
      <c r="GGQ28"/>
      <c r="GGR28"/>
      <c r="GGS28"/>
      <c r="GGT28"/>
      <c r="GGU28"/>
      <c r="GGV28"/>
      <c r="GGW28"/>
      <c r="GGX28"/>
      <c r="GGY28"/>
      <c r="GGZ28"/>
      <c r="GHA28"/>
      <c r="GHB28"/>
      <c r="GHC28"/>
      <c r="GHD28"/>
      <c r="GHE28"/>
      <c r="GHF28"/>
      <c r="GHG28"/>
      <c r="GHH28"/>
      <c r="GHI28"/>
      <c r="GHJ28"/>
      <c r="GHK28"/>
      <c r="GHL28"/>
      <c r="GHM28"/>
      <c r="GHN28"/>
      <c r="GHO28"/>
      <c r="GHP28"/>
      <c r="GHQ28"/>
      <c r="GHR28"/>
      <c r="GHS28"/>
      <c r="GHT28"/>
      <c r="GHU28"/>
      <c r="GHV28"/>
      <c r="GHW28"/>
      <c r="GHX28"/>
      <c r="GHY28"/>
      <c r="GHZ28"/>
      <c r="GIA28"/>
      <c r="GIB28"/>
      <c r="GIC28"/>
      <c r="GID28"/>
      <c r="GIE28"/>
      <c r="GIF28"/>
      <c r="GIG28"/>
      <c r="GIH28"/>
      <c r="GII28"/>
      <c r="GIJ28"/>
      <c r="GIK28"/>
      <c r="GIL28"/>
      <c r="GIM28"/>
      <c r="GIN28"/>
      <c r="GIO28"/>
      <c r="GIP28"/>
      <c r="GIQ28"/>
      <c r="GIR28"/>
      <c r="GIS28"/>
      <c r="GIT28"/>
      <c r="GIU28"/>
      <c r="GIV28"/>
      <c r="GIW28"/>
      <c r="GIX28"/>
      <c r="GIY28"/>
      <c r="GIZ28"/>
      <c r="GJA28"/>
      <c r="GJB28"/>
      <c r="GJC28"/>
      <c r="GJD28"/>
      <c r="GJE28"/>
      <c r="GJF28"/>
      <c r="GJG28"/>
      <c r="GJH28"/>
      <c r="GJI28"/>
      <c r="GJJ28"/>
      <c r="GJK28"/>
      <c r="GJL28"/>
      <c r="GJM28"/>
      <c r="GJN28"/>
      <c r="GJO28"/>
      <c r="GJP28"/>
      <c r="GJQ28"/>
      <c r="GJR28"/>
      <c r="GJS28"/>
      <c r="GJT28"/>
      <c r="GJU28"/>
      <c r="GJV28"/>
      <c r="GJW28"/>
      <c r="GJX28"/>
      <c r="GJY28"/>
      <c r="GJZ28"/>
      <c r="GKA28"/>
      <c r="GKB28"/>
      <c r="GKC28"/>
      <c r="GKD28"/>
      <c r="GKE28"/>
      <c r="GKF28"/>
      <c r="GKG28"/>
      <c r="GKH28"/>
      <c r="GKI28"/>
      <c r="GKJ28"/>
      <c r="GKK28"/>
      <c r="GKL28"/>
      <c r="GKM28"/>
      <c r="GKN28"/>
      <c r="GKO28"/>
      <c r="GKP28"/>
      <c r="GKQ28"/>
      <c r="GKR28"/>
      <c r="GKS28"/>
      <c r="GKT28"/>
      <c r="GKU28"/>
      <c r="GKV28"/>
      <c r="GKW28"/>
      <c r="GKX28"/>
      <c r="GKY28"/>
      <c r="GKZ28"/>
      <c r="GLA28"/>
      <c r="GLB28"/>
      <c r="GLC28"/>
      <c r="GLD28"/>
      <c r="GLE28"/>
      <c r="GLF28"/>
      <c r="GLG28"/>
      <c r="GLH28"/>
      <c r="GLI28"/>
      <c r="GLJ28"/>
      <c r="GLK28"/>
      <c r="GLL28"/>
      <c r="GLM28"/>
      <c r="GLN28"/>
      <c r="GLO28"/>
      <c r="GLP28"/>
      <c r="GLQ28"/>
      <c r="GLR28"/>
      <c r="GLS28"/>
      <c r="GLT28"/>
      <c r="GLU28"/>
      <c r="GLV28"/>
      <c r="GLW28"/>
      <c r="GLX28"/>
      <c r="GLY28"/>
      <c r="GLZ28"/>
      <c r="GMA28"/>
      <c r="GMB28"/>
      <c r="GMC28"/>
      <c r="GMD28"/>
      <c r="GME28"/>
      <c r="GMF28"/>
      <c r="GMG28"/>
      <c r="GMH28"/>
      <c r="GMI28"/>
      <c r="GMJ28"/>
      <c r="GMK28"/>
      <c r="GML28"/>
      <c r="GMM28"/>
      <c r="GMN28"/>
      <c r="GMO28"/>
      <c r="GMP28"/>
      <c r="GMQ28"/>
      <c r="GMR28"/>
      <c r="GMS28"/>
      <c r="GMT28"/>
      <c r="GMU28"/>
      <c r="GMV28"/>
      <c r="GMW28"/>
      <c r="GMX28"/>
      <c r="GMY28"/>
      <c r="GMZ28"/>
      <c r="GNA28"/>
      <c r="GNB28"/>
      <c r="GNC28"/>
      <c r="GND28"/>
      <c r="GNE28"/>
      <c r="GNF28"/>
      <c r="GNG28"/>
      <c r="GNH28"/>
      <c r="GNI28"/>
      <c r="GNJ28"/>
      <c r="GNK28"/>
      <c r="GNL28"/>
      <c r="GNM28"/>
      <c r="GNN28"/>
      <c r="GNO28"/>
      <c r="GNP28"/>
      <c r="GNQ28"/>
      <c r="GNR28"/>
      <c r="GNS28"/>
      <c r="GNT28"/>
      <c r="GNU28"/>
      <c r="GNV28"/>
      <c r="GNW28"/>
      <c r="GNX28"/>
      <c r="GNY28"/>
      <c r="GNZ28"/>
      <c r="GOA28"/>
      <c r="GOB28"/>
      <c r="GOC28"/>
      <c r="GOD28"/>
      <c r="GOE28"/>
      <c r="GOF28"/>
      <c r="GOG28"/>
      <c r="GOH28"/>
      <c r="GOI28"/>
      <c r="GOJ28"/>
      <c r="GOK28"/>
      <c r="GOL28"/>
      <c r="GOM28"/>
      <c r="GON28"/>
      <c r="GOO28"/>
      <c r="GOP28"/>
      <c r="GOQ28"/>
      <c r="GOR28"/>
      <c r="GOS28"/>
      <c r="GOT28"/>
      <c r="GOU28"/>
      <c r="GOV28"/>
      <c r="GOW28"/>
      <c r="GOX28"/>
      <c r="GOY28"/>
      <c r="GOZ28"/>
      <c r="GPA28"/>
      <c r="GPB28"/>
      <c r="GPC28"/>
      <c r="GPD28"/>
      <c r="GPE28"/>
      <c r="GPF28"/>
      <c r="GPG28"/>
      <c r="GPH28"/>
      <c r="GPI28"/>
      <c r="GPJ28"/>
      <c r="GPK28"/>
      <c r="GPL28"/>
      <c r="GPM28"/>
      <c r="GPN28"/>
      <c r="GPO28"/>
      <c r="GPP28"/>
      <c r="GPQ28"/>
      <c r="GPR28"/>
      <c r="GPS28"/>
      <c r="GPT28"/>
      <c r="GPU28"/>
      <c r="GPV28"/>
      <c r="GPW28"/>
      <c r="GPX28"/>
      <c r="GPY28"/>
      <c r="GPZ28"/>
      <c r="GQA28"/>
      <c r="GQB28"/>
      <c r="GQC28"/>
      <c r="GQD28"/>
      <c r="GQE28"/>
      <c r="GQF28"/>
      <c r="GQG28"/>
      <c r="GQH28"/>
      <c r="GQI28"/>
      <c r="GQJ28"/>
      <c r="GQK28"/>
      <c r="GQL28"/>
      <c r="GQM28"/>
      <c r="GQN28"/>
      <c r="GQO28"/>
      <c r="GQP28"/>
      <c r="GQQ28"/>
      <c r="GQR28"/>
      <c r="GQS28"/>
      <c r="GQT28"/>
      <c r="GQU28"/>
      <c r="GQV28"/>
      <c r="GQW28"/>
      <c r="GQX28"/>
      <c r="GQY28"/>
      <c r="GQZ28"/>
      <c r="GRA28"/>
      <c r="GRB28"/>
      <c r="GRC28"/>
      <c r="GRD28"/>
      <c r="GRE28"/>
      <c r="GRF28"/>
      <c r="GRG28"/>
      <c r="GRH28"/>
      <c r="GRI28"/>
      <c r="GRJ28"/>
      <c r="GRK28"/>
      <c r="GRL28"/>
      <c r="GRM28"/>
      <c r="GRN28"/>
      <c r="GRO28"/>
      <c r="GRP28"/>
      <c r="GRQ28"/>
      <c r="GRR28"/>
      <c r="GRS28"/>
      <c r="GRT28"/>
      <c r="GRU28"/>
      <c r="GRV28"/>
      <c r="GRW28"/>
      <c r="GRX28"/>
      <c r="GRY28"/>
      <c r="GRZ28"/>
      <c r="GSA28"/>
      <c r="GSB28"/>
      <c r="GSC28"/>
      <c r="GSD28"/>
      <c r="GSE28"/>
      <c r="GSF28"/>
      <c r="GSG28"/>
      <c r="GSH28"/>
      <c r="GSI28"/>
      <c r="GSJ28"/>
      <c r="GSK28"/>
      <c r="GSL28"/>
      <c r="GSM28"/>
      <c r="GSN28"/>
      <c r="GSO28"/>
      <c r="GSP28"/>
      <c r="GSQ28"/>
      <c r="GSR28"/>
      <c r="GSS28"/>
      <c r="GST28"/>
      <c r="GSU28"/>
      <c r="GSV28"/>
      <c r="GSW28"/>
      <c r="GSX28"/>
      <c r="GSY28"/>
      <c r="GSZ28"/>
      <c r="GTA28"/>
      <c r="GTB28"/>
      <c r="GTC28"/>
      <c r="GTD28"/>
      <c r="GTE28"/>
      <c r="GTF28"/>
      <c r="GTG28"/>
      <c r="GTH28"/>
      <c r="GTI28"/>
      <c r="GTJ28"/>
      <c r="GTK28"/>
      <c r="GTL28"/>
      <c r="GTM28"/>
      <c r="GTN28"/>
      <c r="GTO28"/>
      <c r="GTP28"/>
      <c r="GTQ28"/>
      <c r="GTR28"/>
      <c r="GTS28"/>
      <c r="GTT28"/>
      <c r="GTU28"/>
      <c r="GTV28"/>
      <c r="GTW28"/>
      <c r="GTX28"/>
      <c r="GTY28"/>
      <c r="GTZ28"/>
      <c r="GUA28"/>
      <c r="GUB28"/>
      <c r="GUC28"/>
      <c r="GUD28"/>
      <c r="GUE28"/>
      <c r="GUF28"/>
      <c r="GUG28"/>
      <c r="GUH28"/>
      <c r="GUI28"/>
      <c r="GUJ28"/>
      <c r="GUK28"/>
      <c r="GUL28"/>
      <c r="GUM28"/>
      <c r="GUN28"/>
      <c r="GUO28"/>
      <c r="GUP28"/>
      <c r="GUQ28"/>
      <c r="GUR28"/>
      <c r="GUS28"/>
      <c r="GUT28"/>
      <c r="GUU28"/>
      <c r="GUV28"/>
      <c r="GUW28"/>
      <c r="GUX28"/>
      <c r="GUY28"/>
      <c r="GUZ28"/>
      <c r="GVA28"/>
      <c r="GVB28"/>
      <c r="GVC28"/>
      <c r="GVD28"/>
      <c r="GVE28"/>
      <c r="GVF28"/>
      <c r="GVG28"/>
      <c r="GVH28"/>
      <c r="GVI28"/>
      <c r="GVJ28"/>
      <c r="GVK28"/>
      <c r="GVL28"/>
      <c r="GVM28"/>
      <c r="GVN28"/>
      <c r="GVO28"/>
      <c r="GVP28"/>
      <c r="GVQ28"/>
      <c r="GVR28"/>
      <c r="GVS28"/>
      <c r="GVT28"/>
      <c r="GVU28"/>
      <c r="GVV28"/>
      <c r="GVW28"/>
      <c r="GVX28"/>
      <c r="GVY28"/>
      <c r="GVZ28"/>
      <c r="GWA28"/>
      <c r="GWB28"/>
      <c r="GWC28"/>
      <c r="GWD28"/>
      <c r="GWE28"/>
      <c r="GWF28"/>
      <c r="GWG28"/>
      <c r="GWH28"/>
      <c r="GWI28"/>
      <c r="GWJ28"/>
      <c r="GWK28"/>
      <c r="GWL28"/>
      <c r="GWM28"/>
      <c r="GWN28"/>
      <c r="GWO28"/>
      <c r="GWP28"/>
      <c r="GWQ28"/>
      <c r="GWR28"/>
      <c r="GWS28"/>
      <c r="GWT28"/>
      <c r="GWU28"/>
      <c r="GWV28"/>
      <c r="GWW28"/>
      <c r="GWX28"/>
      <c r="GWY28"/>
      <c r="GWZ28"/>
      <c r="GXA28"/>
      <c r="GXB28"/>
      <c r="GXC28"/>
      <c r="GXD28"/>
      <c r="GXE28"/>
      <c r="GXF28"/>
      <c r="GXG28"/>
      <c r="GXH28"/>
      <c r="GXI28"/>
      <c r="GXJ28"/>
      <c r="GXK28"/>
      <c r="GXL28"/>
      <c r="GXM28"/>
      <c r="GXN28"/>
      <c r="GXO28"/>
      <c r="GXP28"/>
      <c r="GXQ28"/>
      <c r="GXR28"/>
      <c r="GXS28"/>
      <c r="GXT28"/>
      <c r="GXU28"/>
      <c r="GXV28"/>
      <c r="GXW28"/>
      <c r="GXX28"/>
      <c r="GXY28"/>
      <c r="GXZ28"/>
      <c r="GYA28"/>
      <c r="GYB28"/>
      <c r="GYC28"/>
      <c r="GYD28"/>
      <c r="GYE28"/>
      <c r="GYF28"/>
      <c r="GYG28"/>
      <c r="GYH28"/>
      <c r="GYI28"/>
      <c r="GYJ28"/>
      <c r="GYK28"/>
      <c r="GYL28"/>
      <c r="GYM28"/>
      <c r="GYN28"/>
      <c r="GYO28"/>
      <c r="GYP28"/>
      <c r="GYQ28"/>
      <c r="GYR28"/>
      <c r="GYS28"/>
      <c r="GYT28"/>
      <c r="GYU28"/>
      <c r="GYV28"/>
      <c r="GYW28"/>
      <c r="GYX28"/>
      <c r="GYY28"/>
      <c r="GYZ28"/>
      <c r="GZA28"/>
      <c r="GZB28"/>
      <c r="GZC28"/>
      <c r="GZD28"/>
      <c r="GZE28"/>
      <c r="GZF28"/>
      <c r="GZG28"/>
      <c r="GZH28"/>
      <c r="GZI28"/>
      <c r="GZJ28"/>
      <c r="GZK28"/>
      <c r="GZL28"/>
      <c r="GZM28"/>
      <c r="GZN28"/>
      <c r="GZO28"/>
      <c r="GZP28"/>
      <c r="GZQ28"/>
      <c r="GZR28"/>
      <c r="GZS28"/>
      <c r="GZT28"/>
      <c r="GZU28"/>
      <c r="GZV28"/>
      <c r="GZW28"/>
      <c r="GZX28"/>
      <c r="GZY28"/>
      <c r="GZZ28"/>
      <c r="HAA28"/>
      <c r="HAB28"/>
      <c r="HAC28"/>
      <c r="HAD28"/>
      <c r="HAE28"/>
      <c r="HAF28"/>
      <c r="HAG28"/>
      <c r="HAH28"/>
      <c r="HAI28"/>
      <c r="HAJ28"/>
      <c r="HAK28"/>
      <c r="HAL28"/>
      <c r="HAM28"/>
      <c r="HAN28"/>
      <c r="HAO28"/>
      <c r="HAP28"/>
      <c r="HAQ28"/>
      <c r="HAR28"/>
      <c r="HAS28"/>
      <c r="HAT28"/>
      <c r="HAU28"/>
      <c r="HAV28"/>
      <c r="HAW28"/>
      <c r="HAX28"/>
      <c r="HAY28"/>
      <c r="HAZ28"/>
      <c r="HBA28"/>
      <c r="HBB28"/>
      <c r="HBC28"/>
      <c r="HBD28"/>
      <c r="HBE28"/>
      <c r="HBF28"/>
      <c r="HBG28"/>
      <c r="HBH28"/>
      <c r="HBI28"/>
      <c r="HBJ28"/>
      <c r="HBK28"/>
      <c r="HBL28"/>
      <c r="HBM28"/>
      <c r="HBN28"/>
      <c r="HBO28"/>
      <c r="HBP28"/>
      <c r="HBQ28"/>
      <c r="HBR28"/>
      <c r="HBS28"/>
      <c r="HBT28"/>
      <c r="HBU28"/>
      <c r="HBV28"/>
      <c r="HBW28"/>
      <c r="HBX28"/>
      <c r="HBY28"/>
      <c r="HBZ28"/>
      <c r="HCA28"/>
      <c r="HCB28"/>
      <c r="HCC28"/>
      <c r="HCD28"/>
      <c r="HCE28"/>
      <c r="HCF28"/>
      <c r="HCG28"/>
      <c r="HCH28"/>
      <c r="HCI28"/>
      <c r="HCJ28"/>
      <c r="HCK28"/>
      <c r="HCL28"/>
      <c r="HCM28"/>
      <c r="HCN28"/>
      <c r="HCO28"/>
      <c r="HCP28"/>
      <c r="HCQ28"/>
      <c r="HCR28"/>
      <c r="HCS28"/>
      <c r="HCT28"/>
      <c r="HCU28"/>
      <c r="HCV28"/>
      <c r="HCW28"/>
      <c r="HCX28"/>
      <c r="HCY28"/>
      <c r="HCZ28"/>
      <c r="HDA28"/>
      <c r="HDB28"/>
      <c r="HDC28"/>
      <c r="HDD28"/>
      <c r="HDE28"/>
      <c r="HDF28"/>
      <c r="HDG28"/>
      <c r="HDH28"/>
      <c r="HDI28"/>
      <c r="HDJ28"/>
      <c r="HDK28"/>
      <c r="HDL28"/>
      <c r="HDM28"/>
      <c r="HDN28"/>
      <c r="HDO28"/>
      <c r="HDP28"/>
      <c r="HDQ28"/>
      <c r="HDR28"/>
      <c r="HDS28"/>
      <c r="HDT28"/>
      <c r="HDU28"/>
      <c r="HDV28"/>
      <c r="HDW28"/>
      <c r="HDX28"/>
      <c r="HDY28"/>
      <c r="HDZ28"/>
      <c r="HEA28"/>
      <c r="HEB28"/>
      <c r="HEC28"/>
      <c r="HED28"/>
      <c r="HEE28"/>
      <c r="HEF28"/>
      <c r="HEG28"/>
      <c r="HEH28"/>
      <c r="HEI28"/>
      <c r="HEJ28"/>
      <c r="HEK28"/>
      <c r="HEL28"/>
      <c r="HEM28"/>
      <c r="HEN28"/>
      <c r="HEO28"/>
      <c r="HEP28"/>
      <c r="HEQ28"/>
      <c r="HER28"/>
      <c r="HES28"/>
      <c r="HET28"/>
      <c r="HEU28"/>
      <c r="HEV28"/>
      <c r="HEW28"/>
      <c r="HEX28"/>
      <c r="HEY28"/>
      <c r="HEZ28"/>
      <c r="HFA28"/>
      <c r="HFB28"/>
      <c r="HFC28"/>
      <c r="HFD28"/>
      <c r="HFE28"/>
      <c r="HFF28"/>
      <c r="HFG28"/>
      <c r="HFH28"/>
      <c r="HFI28"/>
      <c r="HFJ28"/>
      <c r="HFK28"/>
      <c r="HFL28"/>
      <c r="HFM28"/>
      <c r="HFN28"/>
      <c r="HFO28"/>
      <c r="HFP28"/>
      <c r="HFQ28"/>
      <c r="HFR28"/>
      <c r="HFS28"/>
      <c r="HFT28"/>
      <c r="HFU28"/>
      <c r="HFV28"/>
      <c r="HFW28"/>
      <c r="HFX28"/>
      <c r="HFY28"/>
      <c r="HFZ28"/>
      <c r="HGA28"/>
      <c r="HGB28"/>
      <c r="HGC28"/>
      <c r="HGD28"/>
      <c r="HGE28"/>
      <c r="HGF28"/>
      <c r="HGG28"/>
      <c r="HGH28"/>
      <c r="HGI28"/>
      <c r="HGJ28"/>
      <c r="HGK28"/>
      <c r="HGL28"/>
      <c r="HGM28"/>
      <c r="HGN28"/>
      <c r="HGO28"/>
      <c r="HGP28"/>
      <c r="HGQ28"/>
      <c r="HGR28"/>
      <c r="HGS28"/>
      <c r="HGT28"/>
      <c r="HGU28"/>
      <c r="HGV28"/>
      <c r="HGW28"/>
      <c r="HGX28"/>
      <c r="HGY28"/>
      <c r="HGZ28"/>
      <c r="HHA28"/>
      <c r="HHB28"/>
      <c r="HHC28"/>
      <c r="HHD28"/>
      <c r="HHE28"/>
      <c r="HHF28"/>
      <c r="HHG28"/>
      <c r="HHH28"/>
      <c r="HHI28"/>
      <c r="HHJ28"/>
      <c r="HHK28"/>
      <c r="HHL28"/>
      <c r="HHM28"/>
      <c r="HHN28"/>
      <c r="HHO28"/>
      <c r="HHP28"/>
      <c r="HHQ28"/>
      <c r="HHR28"/>
      <c r="HHS28"/>
      <c r="HHT28"/>
      <c r="HHU28"/>
      <c r="HHV28"/>
      <c r="HHW28"/>
      <c r="HHX28"/>
      <c r="HHY28"/>
      <c r="HHZ28"/>
      <c r="HIA28"/>
      <c r="HIB28"/>
      <c r="HIC28"/>
      <c r="HID28"/>
      <c r="HIE28"/>
      <c r="HIF28"/>
      <c r="HIG28"/>
      <c r="HIH28"/>
      <c r="HII28"/>
      <c r="HIJ28"/>
      <c r="HIK28"/>
      <c r="HIL28"/>
      <c r="HIM28"/>
      <c r="HIN28"/>
      <c r="HIO28"/>
      <c r="HIP28"/>
      <c r="HIQ28"/>
      <c r="HIR28"/>
      <c r="HIS28"/>
      <c r="HIT28"/>
      <c r="HIU28"/>
      <c r="HIV28"/>
      <c r="HIW28"/>
      <c r="HIX28"/>
      <c r="HIY28"/>
      <c r="HIZ28"/>
      <c r="HJA28"/>
      <c r="HJB28"/>
      <c r="HJC28"/>
      <c r="HJD28"/>
      <c r="HJE28"/>
      <c r="HJF28"/>
      <c r="HJG28"/>
      <c r="HJH28"/>
      <c r="HJI28"/>
      <c r="HJJ28"/>
      <c r="HJK28"/>
      <c r="HJL28"/>
      <c r="HJM28"/>
      <c r="HJN28"/>
      <c r="HJO28"/>
      <c r="HJP28"/>
      <c r="HJQ28"/>
      <c r="HJR28"/>
      <c r="HJS28"/>
      <c r="HJT28"/>
      <c r="HJU28"/>
      <c r="HJV28"/>
      <c r="HJW28"/>
      <c r="HJX28"/>
      <c r="HJY28"/>
      <c r="HJZ28"/>
      <c r="HKA28"/>
      <c r="HKB28"/>
      <c r="HKC28"/>
      <c r="HKD28"/>
      <c r="HKE28"/>
      <c r="HKF28"/>
      <c r="HKG28"/>
      <c r="HKH28"/>
      <c r="HKI28"/>
      <c r="HKJ28"/>
      <c r="HKK28"/>
      <c r="HKL28"/>
      <c r="HKM28"/>
      <c r="HKN28"/>
      <c r="HKO28"/>
      <c r="HKP28"/>
      <c r="HKQ28"/>
      <c r="HKR28"/>
      <c r="HKS28"/>
      <c r="HKT28"/>
      <c r="HKU28"/>
      <c r="HKV28"/>
      <c r="HKW28"/>
      <c r="HKX28"/>
      <c r="HKY28"/>
      <c r="HKZ28"/>
      <c r="HLA28"/>
      <c r="HLB28"/>
      <c r="HLC28"/>
      <c r="HLD28"/>
      <c r="HLE28"/>
      <c r="HLF28"/>
      <c r="HLG28"/>
      <c r="HLH28"/>
      <c r="HLI28"/>
      <c r="HLJ28"/>
      <c r="HLK28"/>
      <c r="HLL28"/>
      <c r="HLM28"/>
      <c r="HLN28"/>
      <c r="HLO28"/>
      <c r="HLP28"/>
      <c r="HLQ28"/>
      <c r="HLR28"/>
      <c r="HLS28"/>
      <c r="HLT28"/>
      <c r="HLU28"/>
      <c r="HLV28"/>
      <c r="HLW28"/>
      <c r="HLX28"/>
      <c r="HLY28"/>
      <c r="HLZ28"/>
      <c r="HMA28"/>
      <c r="HMB28"/>
      <c r="HMC28"/>
      <c r="HMD28"/>
      <c r="HME28"/>
      <c r="HMF28"/>
      <c r="HMG28"/>
      <c r="HMH28"/>
      <c r="HMI28"/>
      <c r="HMJ28"/>
      <c r="HMK28"/>
      <c r="HML28"/>
      <c r="HMM28"/>
      <c r="HMN28"/>
      <c r="HMO28"/>
      <c r="HMP28"/>
      <c r="HMQ28"/>
      <c r="HMR28"/>
      <c r="HMS28"/>
      <c r="HMT28"/>
      <c r="HMU28"/>
      <c r="HMV28"/>
      <c r="HMW28"/>
      <c r="HMX28"/>
      <c r="HMY28"/>
      <c r="HMZ28"/>
      <c r="HNA28"/>
      <c r="HNB28"/>
      <c r="HNC28"/>
      <c r="HND28"/>
      <c r="HNE28"/>
      <c r="HNF28"/>
      <c r="HNG28"/>
      <c r="HNH28"/>
      <c r="HNI28"/>
      <c r="HNJ28"/>
      <c r="HNK28"/>
      <c r="HNL28"/>
      <c r="HNM28"/>
      <c r="HNN28"/>
      <c r="HNO28"/>
      <c r="HNP28"/>
      <c r="HNQ28"/>
      <c r="HNR28"/>
      <c r="HNS28"/>
      <c r="HNT28"/>
      <c r="HNU28"/>
      <c r="HNV28"/>
      <c r="HNW28"/>
      <c r="HNX28"/>
      <c r="HNY28"/>
      <c r="HNZ28"/>
      <c r="HOA28"/>
      <c r="HOB28"/>
      <c r="HOC28"/>
      <c r="HOD28"/>
      <c r="HOE28"/>
      <c r="HOF28"/>
      <c r="HOG28"/>
      <c r="HOH28"/>
      <c r="HOI28"/>
      <c r="HOJ28"/>
      <c r="HOK28"/>
      <c r="HOL28"/>
      <c r="HOM28"/>
      <c r="HON28"/>
      <c r="HOO28"/>
      <c r="HOP28"/>
      <c r="HOQ28"/>
      <c r="HOR28"/>
      <c r="HOS28"/>
      <c r="HOT28"/>
      <c r="HOU28"/>
      <c r="HOV28"/>
      <c r="HOW28"/>
      <c r="HOX28"/>
      <c r="HOY28"/>
      <c r="HOZ28"/>
      <c r="HPA28"/>
      <c r="HPB28"/>
      <c r="HPC28"/>
      <c r="HPD28"/>
      <c r="HPE28"/>
      <c r="HPF28"/>
      <c r="HPG28"/>
      <c r="HPH28"/>
      <c r="HPI28"/>
      <c r="HPJ28"/>
      <c r="HPK28"/>
      <c r="HPL28"/>
      <c r="HPM28"/>
      <c r="HPN28"/>
      <c r="HPO28"/>
      <c r="HPP28"/>
      <c r="HPQ28"/>
      <c r="HPR28"/>
      <c r="HPS28"/>
      <c r="HPT28"/>
      <c r="HPU28"/>
      <c r="HPV28"/>
      <c r="HPW28"/>
      <c r="HPX28"/>
      <c r="HPY28"/>
      <c r="HPZ28"/>
      <c r="HQA28"/>
      <c r="HQB28"/>
      <c r="HQC28"/>
      <c r="HQD28"/>
      <c r="HQE28"/>
      <c r="HQF28"/>
      <c r="HQG28"/>
      <c r="HQH28"/>
      <c r="HQI28"/>
      <c r="HQJ28"/>
      <c r="HQK28"/>
      <c r="HQL28"/>
      <c r="HQM28"/>
      <c r="HQN28"/>
      <c r="HQO28"/>
      <c r="HQP28"/>
      <c r="HQQ28"/>
      <c r="HQR28"/>
      <c r="HQS28"/>
      <c r="HQT28"/>
      <c r="HQU28"/>
      <c r="HQV28"/>
      <c r="HQW28"/>
      <c r="HQX28"/>
      <c r="HQY28"/>
      <c r="HQZ28"/>
      <c r="HRA28"/>
      <c r="HRB28"/>
      <c r="HRC28"/>
      <c r="HRD28"/>
      <c r="HRE28"/>
      <c r="HRF28"/>
      <c r="HRG28"/>
      <c r="HRH28"/>
      <c r="HRI28"/>
      <c r="HRJ28"/>
      <c r="HRK28"/>
      <c r="HRL28"/>
      <c r="HRM28"/>
      <c r="HRN28"/>
      <c r="HRO28"/>
      <c r="HRP28"/>
      <c r="HRQ28"/>
      <c r="HRR28"/>
      <c r="HRS28"/>
      <c r="HRT28"/>
      <c r="HRU28"/>
      <c r="HRV28"/>
      <c r="HRW28"/>
      <c r="HRX28"/>
      <c r="HRY28"/>
      <c r="HRZ28"/>
      <c r="HSA28"/>
      <c r="HSB28"/>
      <c r="HSC28"/>
      <c r="HSD28"/>
      <c r="HSE28"/>
      <c r="HSF28"/>
      <c r="HSG28"/>
      <c r="HSH28"/>
      <c r="HSI28"/>
      <c r="HSJ28"/>
      <c r="HSK28"/>
      <c r="HSL28"/>
      <c r="HSM28"/>
      <c r="HSN28"/>
      <c r="HSO28"/>
      <c r="HSP28"/>
      <c r="HSQ28"/>
      <c r="HSR28"/>
      <c r="HSS28"/>
      <c r="HST28"/>
      <c r="HSU28"/>
      <c r="HSV28"/>
      <c r="HSW28"/>
      <c r="HSX28"/>
      <c r="HSY28"/>
      <c r="HSZ28"/>
      <c r="HTA28"/>
      <c r="HTB28"/>
      <c r="HTC28"/>
      <c r="HTD28"/>
      <c r="HTE28"/>
      <c r="HTF28"/>
      <c r="HTG28"/>
      <c r="HTH28"/>
      <c r="HTI28"/>
      <c r="HTJ28"/>
      <c r="HTK28"/>
      <c r="HTL28"/>
      <c r="HTM28"/>
      <c r="HTN28"/>
      <c r="HTO28"/>
      <c r="HTP28"/>
      <c r="HTQ28"/>
      <c r="HTR28"/>
      <c r="HTS28"/>
      <c r="HTT28"/>
      <c r="HTU28"/>
      <c r="HTV28"/>
      <c r="HTW28"/>
      <c r="HTX28"/>
      <c r="HTY28"/>
      <c r="HTZ28"/>
      <c r="HUA28"/>
      <c r="HUB28"/>
      <c r="HUC28"/>
      <c r="HUD28"/>
      <c r="HUE28"/>
      <c r="HUF28"/>
      <c r="HUG28"/>
      <c r="HUH28"/>
      <c r="HUI28"/>
      <c r="HUJ28"/>
      <c r="HUK28"/>
      <c r="HUL28"/>
      <c r="HUM28"/>
      <c r="HUN28"/>
      <c r="HUO28"/>
      <c r="HUP28"/>
      <c r="HUQ28"/>
      <c r="HUR28"/>
      <c r="HUS28"/>
      <c r="HUT28"/>
      <c r="HUU28"/>
      <c r="HUV28"/>
      <c r="HUW28"/>
      <c r="HUX28"/>
      <c r="HUY28"/>
      <c r="HUZ28"/>
      <c r="HVA28"/>
      <c r="HVB28"/>
      <c r="HVC28"/>
      <c r="HVD28"/>
      <c r="HVE28"/>
      <c r="HVF28"/>
      <c r="HVG28"/>
      <c r="HVH28"/>
      <c r="HVI28"/>
      <c r="HVJ28"/>
      <c r="HVK28"/>
      <c r="HVL28"/>
      <c r="HVM28"/>
      <c r="HVN28"/>
      <c r="HVO28"/>
      <c r="HVP28"/>
      <c r="HVQ28"/>
      <c r="HVR28"/>
      <c r="HVS28"/>
      <c r="HVT28"/>
      <c r="HVU28"/>
      <c r="HVV28"/>
      <c r="HVW28"/>
      <c r="HVX28"/>
      <c r="HVY28"/>
      <c r="HVZ28"/>
      <c r="HWA28"/>
      <c r="HWB28"/>
      <c r="HWC28"/>
      <c r="HWD28"/>
      <c r="HWE28"/>
      <c r="HWF28"/>
      <c r="HWG28"/>
      <c r="HWH28"/>
      <c r="HWI28"/>
      <c r="HWJ28"/>
      <c r="HWK28"/>
      <c r="HWL28"/>
      <c r="HWM28"/>
      <c r="HWN28"/>
      <c r="HWO28"/>
      <c r="HWP28"/>
      <c r="HWQ28"/>
      <c r="HWR28"/>
      <c r="HWS28"/>
      <c r="HWT28"/>
      <c r="HWU28"/>
      <c r="HWV28"/>
      <c r="HWW28"/>
      <c r="HWX28"/>
      <c r="HWY28"/>
      <c r="HWZ28"/>
      <c r="HXA28"/>
      <c r="HXB28"/>
      <c r="HXC28"/>
      <c r="HXD28"/>
      <c r="HXE28"/>
      <c r="HXF28"/>
      <c r="HXG28"/>
      <c r="HXH28"/>
      <c r="HXI28"/>
      <c r="HXJ28"/>
      <c r="HXK28"/>
      <c r="HXL28"/>
      <c r="HXM28"/>
      <c r="HXN28"/>
      <c r="HXO28"/>
      <c r="HXP28"/>
      <c r="HXQ28"/>
      <c r="HXR28"/>
      <c r="HXS28"/>
      <c r="HXT28"/>
      <c r="HXU28"/>
      <c r="HXV28"/>
      <c r="HXW28"/>
      <c r="HXX28"/>
      <c r="HXY28"/>
      <c r="HXZ28"/>
      <c r="HYA28"/>
      <c r="HYB28"/>
      <c r="HYC28"/>
      <c r="HYD28"/>
      <c r="HYE28"/>
      <c r="HYF28"/>
      <c r="HYG28"/>
      <c r="HYH28"/>
      <c r="HYI28"/>
      <c r="HYJ28"/>
      <c r="HYK28"/>
      <c r="HYL28"/>
      <c r="HYM28"/>
      <c r="HYN28"/>
      <c r="HYO28"/>
      <c r="HYP28"/>
      <c r="HYQ28"/>
      <c r="HYR28"/>
      <c r="HYS28"/>
      <c r="HYT28"/>
      <c r="HYU28"/>
      <c r="HYV28"/>
      <c r="HYW28"/>
      <c r="HYX28"/>
      <c r="HYY28"/>
      <c r="HYZ28"/>
      <c r="HZA28"/>
      <c r="HZB28"/>
      <c r="HZC28"/>
      <c r="HZD28"/>
      <c r="HZE28"/>
      <c r="HZF28"/>
      <c r="HZG28"/>
      <c r="HZH28"/>
      <c r="HZI28"/>
      <c r="HZJ28"/>
      <c r="HZK28"/>
      <c r="HZL28"/>
      <c r="HZM28"/>
      <c r="HZN28"/>
      <c r="HZO28"/>
      <c r="HZP28"/>
      <c r="HZQ28"/>
      <c r="HZR28"/>
      <c r="HZS28"/>
      <c r="HZT28"/>
      <c r="HZU28"/>
      <c r="HZV28"/>
      <c r="HZW28"/>
      <c r="HZX28"/>
      <c r="HZY28"/>
      <c r="HZZ28"/>
      <c r="IAA28"/>
      <c r="IAB28"/>
      <c r="IAC28"/>
      <c r="IAD28"/>
      <c r="IAE28"/>
      <c r="IAF28"/>
      <c r="IAG28"/>
      <c r="IAH28"/>
      <c r="IAI28"/>
      <c r="IAJ28"/>
      <c r="IAK28"/>
      <c r="IAL28"/>
      <c r="IAM28"/>
      <c r="IAN28"/>
      <c r="IAO28"/>
      <c r="IAP28"/>
      <c r="IAQ28"/>
      <c r="IAR28"/>
      <c r="IAS28"/>
      <c r="IAT28"/>
      <c r="IAU28"/>
      <c r="IAV28"/>
      <c r="IAW28"/>
      <c r="IAX28"/>
      <c r="IAY28"/>
      <c r="IAZ28"/>
      <c r="IBA28"/>
      <c r="IBB28"/>
      <c r="IBC28"/>
      <c r="IBD28"/>
      <c r="IBE28"/>
      <c r="IBF28"/>
      <c r="IBG28"/>
      <c r="IBH28"/>
      <c r="IBI28"/>
      <c r="IBJ28"/>
      <c r="IBK28"/>
      <c r="IBL28"/>
      <c r="IBM28"/>
      <c r="IBN28"/>
      <c r="IBO28"/>
      <c r="IBP28"/>
      <c r="IBQ28"/>
      <c r="IBR28"/>
      <c r="IBS28"/>
      <c r="IBT28"/>
      <c r="IBU28"/>
      <c r="IBV28"/>
      <c r="IBW28"/>
      <c r="IBX28"/>
      <c r="IBY28"/>
      <c r="IBZ28"/>
      <c r="ICA28"/>
      <c r="ICB28"/>
      <c r="ICC28"/>
      <c r="ICD28"/>
      <c r="ICE28"/>
      <c r="ICF28"/>
      <c r="ICG28"/>
      <c r="ICH28"/>
      <c r="ICI28"/>
      <c r="ICJ28"/>
      <c r="ICK28"/>
      <c r="ICL28"/>
      <c r="ICM28"/>
      <c r="ICN28"/>
      <c r="ICO28"/>
      <c r="ICP28"/>
      <c r="ICQ28"/>
      <c r="ICR28"/>
      <c r="ICS28"/>
      <c r="ICT28"/>
      <c r="ICU28"/>
      <c r="ICV28"/>
      <c r="ICW28"/>
      <c r="ICX28"/>
      <c r="ICY28"/>
      <c r="ICZ28"/>
      <c r="IDA28"/>
      <c r="IDB28"/>
      <c r="IDC28"/>
      <c r="IDD28"/>
      <c r="IDE28"/>
      <c r="IDF28"/>
      <c r="IDG28"/>
      <c r="IDH28"/>
      <c r="IDI28"/>
      <c r="IDJ28"/>
      <c r="IDK28"/>
      <c r="IDL28"/>
      <c r="IDM28"/>
      <c r="IDN28"/>
      <c r="IDO28"/>
      <c r="IDP28"/>
      <c r="IDQ28"/>
      <c r="IDR28"/>
      <c r="IDS28"/>
      <c r="IDT28"/>
      <c r="IDU28"/>
      <c r="IDV28"/>
      <c r="IDW28"/>
      <c r="IDX28"/>
      <c r="IDY28"/>
      <c r="IDZ28"/>
      <c r="IEA28"/>
      <c r="IEB28"/>
      <c r="IEC28"/>
      <c r="IED28"/>
      <c r="IEE28"/>
      <c r="IEF28"/>
      <c r="IEG28"/>
      <c r="IEH28"/>
      <c r="IEI28"/>
      <c r="IEJ28"/>
      <c r="IEK28"/>
      <c r="IEL28"/>
      <c r="IEM28"/>
      <c r="IEN28"/>
      <c r="IEO28"/>
      <c r="IEP28"/>
      <c r="IEQ28"/>
      <c r="IER28"/>
      <c r="IES28"/>
      <c r="IET28"/>
      <c r="IEU28"/>
      <c r="IEV28"/>
      <c r="IEW28"/>
      <c r="IEX28"/>
      <c r="IEY28"/>
      <c r="IEZ28"/>
      <c r="IFA28"/>
      <c r="IFB28"/>
      <c r="IFC28"/>
      <c r="IFD28"/>
      <c r="IFE28"/>
      <c r="IFF28"/>
      <c r="IFG28"/>
      <c r="IFH28"/>
      <c r="IFI28"/>
      <c r="IFJ28"/>
      <c r="IFK28"/>
      <c r="IFL28"/>
      <c r="IFM28"/>
      <c r="IFN28"/>
      <c r="IFO28"/>
      <c r="IFP28"/>
      <c r="IFQ28"/>
      <c r="IFR28"/>
      <c r="IFS28"/>
      <c r="IFT28"/>
      <c r="IFU28"/>
      <c r="IFV28"/>
      <c r="IFW28"/>
      <c r="IFX28"/>
      <c r="IFY28"/>
      <c r="IFZ28"/>
      <c r="IGA28"/>
      <c r="IGB28"/>
      <c r="IGC28"/>
      <c r="IGD28"/>
      <c r="IGE28"/>
      <c r="IGF28"/>
      <c r="IGG28"/>
      <c r="IGH28"/>
      <c r="IGI28"/>
      <c r="IGJ28"/>
      <c r="IGK28"/>
      <c r="IGL28"/>
      <c r="IGM28"/>
      <c r="IGN28"/>
      <c r="IGO28"/>
      <c r="IGP28"/>
      <c r="IGQ28"/>
      <c r="IGR28"/>
      <c r="IGS28"/>
      <c r="IGT28"/>
      <c r="IGU28"/>
      <c r="IGV28"/>
      <c r="IGW28"/>
      <c r="IGX28"/>
      <c r="IGY28"/>
      <c r="IGZ28"/>
      <c r="IHA28"/>
      <c r="IHB28"/>
      <c r="IHC28"/>
      <c r="IHD28"/>
      <c r="IHE28"/>
      <c r="IHF28"/>
      <c r="IHG28"/>
      <c r="IHH28"/>
      <c r="IHI28"/>
      <c r="IHJ28"/>
      <c r="IHK28"/>
      <c r="IHL28"/>
      <c r="IHM28"/>
      <c r="IHN28"/>
      <c r="IHO28"/>
      <c r="IHP28"/>
      <c r="IHQ28"/>
      <c r="IHR28"/>
      <c r="IHS28"/>
      <c r="IHT28"/>
      <c r="IHU28"/>
      <c r="IHV28"/>
      <c r="IHW28"/>
      <c r="IHX28"/>
      <c r="IHY28"/>
      <c r="IHZ28"/>
      <c r="IIA28"/>
      <c r="IIB28"/>
      <c r="IIC28"/>
      <c r="IID28"/>
      <c r="IIE28"/>
      <c r="IIF28"/>
      <c r="IIG28"/>
      <c r="IIH28"/>
      <c r="III28"/>
      <c r="IIJ28"/>
      <c r="IIK28"/>
      <c r="IIL28"/>
      <c r="IIM28"/>
      <c r="IIN28"/>
      <c r="IIO28"/>
      <c r="IIP28"/>
      <c r="IIQ28"/>
      <c r="IIR28"/>
      <c r="IIS28"/>
      <c r="IIT28"/>
      <c r="IIU28"/>
      <c r="IIV28"/>
      <c r="IIW28"/>
      <c r="IIX28"/>
      <c r="IIY28"/>
      <c r="IIZ28"/>
      <c r="IJA28"/>
      <c r="IJB28"/>
      <c r="IJC28"/>
      <c r="IJD28"/>
      <c r="IJE28"/>
      <c r="IJF28"/>
      <c r="IJG28"/>
      <c r="IJH28"/>
      <c r="IJI28"/>
      <c r="IJJ28"/>
      <c r="IJK28"/>
      <c r="IJL28"/>
      <c r="IJM28"/>
      <c r="IJN28"/>
      <c r="IJO28"/>
      <c r="IJP28"/>
      <c r="IJQ28"/>
      <c r="IJR28"/>
      <c r="IJS28"/>
      <c r="IJT28"/>
      <c r="IJU28"/>
      <c r="IJV28"/>
      <c r="IJW28"/>
      <c r="IJX28"/>
      <c r="IJY28"/>
      <c r="IJZ28"/>
      <c r="IKA28"/>
      <c r="IKB28"/>
      <c r="IKC28"/>
      <c r="IKD28"/>
      <c r="IKE28"/>
      <c r="IKF28"/>
      <c r="IKG28"/>
      <c r="IKH28"/>
      <c r="IKI28"/>
      <c r="IKJ28"/>
      <c r="IKK28"/>
      <c r="IKL28"/>
      <c r="IKM28"/>
      <c r="IKN28"/>
      <c r="IKO28"/>
      <c r="IKP28"/>
      <c r="IKQ28"/>
      <c r="IKR28"/>
      <c r="IKS28"/>
      <c r="IKT28"/>
      <c r="IKU28"/>
      <c r="IKV28"/>
      <c r="IKW28"/>
      <c r="IKX28"/>
      <c r="IKY28"/>
      <c r="IKZ28"/>
      <c r="ILA28"/>
      <c r="ILB28"/>
      <c r="ILC28"/>
      <c r="ILD28"/>
      <c r="ILE28"/>
      <c r="ILF28"/>
      <c r="ILG28"/>
      <c r="ILH28"/>
      <c r="ILI28"/>
      <c r="ILJ28"/>
      <c r="ILK28"/>
      <c r="ILL28"/>
      <c r="ILM28"/>
      <c r="ILN28"/>
      <c r="ILO28"/>
      <c r="ILP28"/>
      <c r="ILQ28"/>
      <c r="ILR28"/>
      <c r="ILS28"/>
      <c r="ILT28"/>
      <c r="ILU28"/>
      <c r="ILV28"/>
      <c r="ILW28"/>
      <c r="ILX28"/>
      <c r="ILY28"/>
      <c r="ILZ28"/>
      <c r="IMA28"/>
      <c r="IMB28"/>
      <c r="IMC28"/>
      <c r="IMD28"/>
      <c r="IME28"/>
      <c r="IMF28"/>
      <c r="IMG28"/>
      <c r="IMH28"/>
      <c r="IMI28"/>
      <c r="IMJ28"/>
      <c r="IMK28"/>
      <c r="IML28"/>
      <c r="IMM28"/>
      <c r="IMN28"/>
      <c r="IMO28"/>
      <c r="IMP28"/>
      <c r="IMQ28"/>
      <c r="IMR28"/>
      <c r="IMS28"/>
      <c r="IMT28"/>
      <c r="IMU28"/>
      <c r="IMV28"/>
      <c r="IMW28"/>
      <c r="IMX28"/>
      <c r="IMY28"/>
      <c r="IMZ28"/>
      <c r="INA28"/>
      <c r="INB28"/>
      <c r="INC28"/>
      <c r="IND28"/>
      <c r="INE28"/>
      <c r="INF28"/>
      <c r="ING28"/>
      <c r="INH28"/>
      <c r="INI28"/>
      <c r="INJ28"/>
      <c r="INK28"/>
      <c r="INL28"/>
      <c r="INM28"/>
      <c r="INN28"/>
      <c r="INO28"/>
      <c r="INP28"/>
      <c r="INQ28"/>
      <c r="INR28"/>
      <c r="INS28"/>
      <c r="INT28"/>
      <c r="INU28"/>
      <c r="INV28"/>
      <c r="INW28"/>
      <c r="INX28"/>
      <c r="INY28"/>
      <c r="INZ28"/>
      <c r="IOA28"/>
      <c r="IOB28"/>
      <c r="IOC28"/>
      <c r="IOD28"/>
      <c r="IOE28"/>
      <c r="IOF28"/>
      <c r="IOG28"/>
      <c r="IOH28"/>
      <c r="IOI28"/>
      <c r="IOJ28"/>
      <c r="IOK28"/>
      <c r="IOL28"/>
      <c r="IOM28"/>
      <c r="ION28"/>
      <c r="IOO28"/>
      <c r="IOP28"/>
      <c r="IOQ28"/>
      <c r="IOR28"/>
      <c r="IOS28"/>
      <c r="IOT28"/>
      <c r="IOU28"/>
      <c r="IOV28"/>
      <c r="IOW28"/>
      <c r="IOX28"/>
      <c r="IOY28"/>
      <c r="IOZ28"/>
      <c r="IPA28"/>
      <c r="IPB28"/>
      <c r="IPC28"/>
      <c r="IPD28"/>
      <c r="IPE28"/>
      <c r="IPF28"/>
      <c r="IPG28"/>
      <c r="IPH28"/>
      <c r="IPI28"/>
      <c r="IPJ28"/>
      <c r="IPK28"/>
      <c r="IPL28"/>
      <c r="IPM28"/>
      <c r="IPN28"/>
      <c r="IPO28"/>
      <c r="IPP28"/>
      <c r="IPQ28"/>
      <c r="IPR28"/>
      <c r="IPS28"/>
      <c r="IPT28"/>
      <c r="IPU28"/>
      <c r="IPV28"/>
      <c r="IPW28"/>
      <c r="IPX28"/>
      <c r="IPY28"/>
      <c r="IPZ28"/>
      <c r="IQA28"/>
      <c r="IQB28"/>
      <c r="IQC28"/>
      <c r="IQD28"/>
      <c r="IQE28"/>
      <c r="IQF28"/>
      <c r="IQG28"/>
      <c r="IQH28"/>
      <c r="IQI28"/>
      <c r="IQJ28"/>
      <c r="IQK28"/>
      <c r="IQL28"/>
      <c r="IQM28"/>
      <c r="IQN28"/>
      <c r="IQO28"/>
      <c r="IQP28"/>
      <c r="IQQ28"/>
      <c r="IQR28"/>
      <c r="IQS28"/>
      <c r="IQT28"/>
      <c r="IQU28"/>
      <c r="IQV28"/>
      <c r="IQW28"/>
      <c r="IQX28"/>
      <c r="IQY28"/>
      <c r="IQZ28"/>
      <c r="IRA28"/>
      <c r="IRB28"/>
      <c r="IRC28"/>
      <c r="IRD28"/>
      <c r="IRE28"/>
      <c r="IRF28"/>
      <c r="IRG28"/>
      <c r="IRH28"/>
      <c r="IRI28"/>
      <c r="IRJ28"/>
      <c r="IRK28"/>
      <c r="IRL28"/>
      <c r="IRM28"/>
      <c r="IRN28"/>
      <c r="IRO28"/>
      <c r="IRP28"/>
      <c r="IRQ28"/>
      <c r="IRR28"/>
      <c r="IRS28"/>
      <c r="IRT28"/>
      <c r="IRU28"/>
      <c r="IRV28"/>
      <c r="IRW28"/>
      <c r="IRX28"/>
      <c r="IRY28"/>
      <c r="IRZ28"/>
      <c r="ISA28"/>
      <c r="ISB28"/>
      <c r="ISC28"/>
      <c r="ISD28"/>
      <c r="ISE28"/>
      <c r="ISF28"/>
      <c r="ISG28"/>
      <c r="ISH28"/>
      <c r="ISI28"/>
      <c r="ISJ28"/>
      <c r="ISK28"/>
      <c r="ISL28"/>
      <c r="ISM28"/>
      <c r="ISN28"/>
      <c r="ISO28"/>
      <c r="ISP28"/>
      <c r="ISQ28"/>
      <c r="ISR28"/>
      <c r="ISS28"/>
      <c r="IST28"/>
      <c r="ISU28"/>
      <c r="ISV28"/>
      <c r="ISW28"/>
      <c r="ISX28"/>
      <c r="ISY28"/>
      <c r="ISZ28"/>
      <c r="ITA28"/>
      <c r="ITB28"/>
      <c r="ITC28"/>
      <c r="ITD28"/>
      <c r="ITE28"/>
      <c r="ITF28"/>
      <c r="ITG28"/>
      <c r="ITH28"/>
      <c r="ITI28"/>
      <c r="ITJ28"/>
      <c r="ITK28"/>
      <c r="ITL28"/>
      <c r="ITM28"/>
      <c r="ITN28"/>
      <c r="ITO28"/>
      <c r="ITP28"/>
      <c r="ITQ28"/>
      <c r="ITR28"/>
      <c r="ITS28"/>
      <c r="ITT28"/>
      <c r="ITU28"/>
      <c r="ITV28"/>
      <c r="ITW28"/>
      <c r="ITX28"/>
      <c r="ITY28"/>
      <c r="ITZ28"/>
      <c r="IUA28"/>
      <c r="IUB28"/>
      <c r="IUC28"/>
      <c r="IUD28"/>
      <c r="IUE28"/>
      <c r="IUF28"/>
      <c r="IUG28"/>
      <c r="IUH28"/>
      <c r="IUI28"/>
      <c r="IUJ28"/>
      <c r="IUK28"/>
      <c r="IUL28"/>
      <c r="IUM28"/>
      <c r="IUN28"/>
      <c r="IUO28"/>
      <c r="IUP28"/>
      <c r="IUQ28"/>
      <c r="IUR28"/>
      <c r="IUS28"/>
      <c r="IUT28"/>
      <c r="IUU28"/>
      <c r="IUV28"/>
      <c r="IUW28"/>
      <c r="IUX28"/>
      <c r="IUY28"/>
      <c r="IUZ28"/>
      <c r="IVA28"/>
      <c r="IVB28"/>
      <c r="IVC28"/>
      <c r="IVD28"/>
      <c r="IVE28"/>
      <c r="IVF28"/>
      <c r="IVG28"/>
      <c r="IVH28"/>
      <c r="IVI28"/>
      <c r="IVJ28"/>
      <c r="IVK28"/>
      <c r="IVL28"/>
      <c r="IVM28"/>
      <c r="IVN28"/>
      <c r="IVO28"/>
      <c r="IVP28"/>
      <c r="IVQ28"/>
      <c r="IVR28"/>
      <c r="IVS28"/>
      <c r="IVT28"/>
      <c r="IVU28"/>
      <c r="IVV28"/>
      <c r="IVW28"/>
      <c r="IVX28"/>
      <c r="IVY28"/>
      <c r="IVZ28"/>
      <c r="IWA28"/>
      <c r="IWB28"/>
      <c r="IWC28"/>
      <c r="IWD28"/>
      <c r="IWE28"/>
      <c r="IWF28"/>
      <c r="IWG28"/>
      <c r="IWH28"/>
      <c r="IWI28"/>
      <c r="IWJ28"/>
      <c r="IWK28"/>
      <c r="IWL28"/>
      <c r="IWM28"/>
      <c r="IWN28"/>
      <c r="IWO28"/>
      <c r="IWP28"/>
      <c r="IWQ28"/>
      <c r="IWR28"/>
      <c r="IWS28"/>
      <c r="IWT28"/>
      <c r="IWU28"/>
      <c r="IWV28"/>
      <c r="IWW28"/>
      <c r="IWX28"/>
      <c r="IWY28"/>
      <c r="IWZ28"/>
      <c r="IXA28"/>
      <c r="IXB28"/>
      <c r="IXC28"/>
      <c r="IXD28"/>
      <c r="IXE28"/>
      <c r="IXF28"/>
      <c r="IXG28"/>
      <c r="IXH28"/>
      <c r="IXI28"/>
      <c r="IXJ28"/>
      <c r="IXK28"/>
      <c r="IXL28"/>
      <c r="IXM28"/>
      <c r="IXN28"/>
      <c r="IXO28"/>
      <c r="IXP28"/>
      <c r="IXQ28"/>
      <c r="IXR28"/>
      <c r="IXS28"/>
      <c r="IXT28"/>
      <c r="IXU28"/>
      <c r="IXV28"/>
      <c r="IXW28"/>
      <c r="IXX28"/>
      <c r="IXY28"/>
      <c r="IXZ28"/>
      <c r="IYA28"/>
      <c r="IYB28"/>
      <c r="IYC28"/>
      <c r="IYD28"/>
      <c r="IYE28"/>
      <c r="IYF28"/>
      <c r="IYG28"/>
      <c r="IYH28"/>
      <c r="IYI28"/>
      <c r="IYJ28"/>
      <c r="IYK28"/>
      <c r="IYL28"/>
      <c r="IYM28"/>
      <c r="IYN28"/>
      <c r="IYO28"/>
      <c r="IYP28"/>
      <c r="IYQ28"/>
      <c r="IYR28"/>
      <c r="IYS28"/>
      <c r="IYT28"/>
      <c r="IYU28"/>
      <c r="IYV28"/>
      <c r="IYW28"/>
      <c r="IYX28"/>
      <c r="IYY28"/>
      <c r="IYZ28"/>
      <c r="IZA28"/>
      <c r="IZB28"/>
      <c r="IZC28"/>
      <c r="IZD28"/>
      <c r="IZE28"/>
      <c r="IZF28"/>
      <c r="IZG28"/>
      <c r="IZH28"/>
      <c r="IZI28"/>
      <c r="IZJ28"/>
      <c r="IZK28"/>
      <c r="IZL28"/>
      <c r="IZM28"/>
      <c r="IZN28"/>
      <c r="IZO28"/>
      <c r="IZP28"/>
      <c r="IZQ28"/>
      <c r="IZR28"/>
      <c r="IZS28"/>
      <c r="IZT28"/>
      <c r="IZU28"/>
      <c r="IZV28"/>
      <c r="IZW28"/>
      <c r="IZX28"/>
      <c r="IZY28"/>
      <c r="IZZ28"/>
      <c r="JAA28"/>
      <c r="JAB28"/>
      <c r="JAC28"/>
      <c r="JAD28"/>
      <c r="JAE28"/>
      <c r="JAF28"/>
      <c r="JAG28"/>
      <c r="JAH28"/>
      <c r="JAI28"/>
      <c r="JAJ28"/>
      <c r="JAK28"/>
      <c r="JAL28"/>
      <c r="JAM28"/>
      <c r="JAN28"/>
      <c r="JAO28"/>
      <c r="JAP28"/>
      <c r="JAQ28"/>
      <c r="JAR28"/>
      <c r="JAS28"/>
      <c r="JAT28"/>
      <c r="JAU28"/>
      <c r="JAV28"/>
      <c r="JAW28"/>
      <c r="JAX28"/>
      <c r="JAY28"/>
      <c r="JAZ28"/>
      <c r="JBA28"/>
      <c r="JBB28"/>
      <c r="JBC28"/>
      <c r="JBD28"/>
      <c r="JBE28"/>
      <c r="JBF28"/>
      <c r="JBG28"/>
      <c r="JBH28"/>
      <c r="JBI28"/>
      <c r="JBJ28"/>
      <c r="JBK28"/>
      <c r="JBL28"/>
      <c r="JBM28"/>
      <c r="JBN28"/>
      <c r="JBO28"/>
      <c r="JBP28"/>
      <c r="JBQ28"/>
      <c r="JBR28"/>
      <c r="JBS28"/>
      <c r="JBT28"/>
      <c r="JBU28"/>
      <c r="JBV28"/>
      <c r="JBW28"/>
      <c r="JBX28"/>
      <c r="JBY28"/>
      <c r="JBZ28"/>
      <c r="JCA28"/>
      <c r="JCB28"/>
      <c r="JCC28"/>
      <c r="JCD28"/>
      <c r="JCE28"/>
      <c r="JCF28"/>
      <c r="JCG28"/>
      <c r="JCH28"/>
      <c r="JCI28"/>
      <c r="JCJ28"/>
      <c r="JCK28"/>
      <c r="JCL28"/>
      <c r="JCM28"/>
      <c r="JCN28"/>
      <c r="JCO28"/>
      <c r="JCP28"/>
      <c r="JCQ28"/>
      <c r="JCR28"/>
      <c r="JCS28"/>
      <c r="JCT28"/>
      <c r="JCU28"/>
      <c r="JCV28"/>
      <c r="JCW28"/>
      <c r="JCX28"/>
      <c r="JCY28"/>
      <c r="JCZ28"/>
      <c r="JDA28"/>
      <c r="JDB28"/>
      <c r="JDC28"/>
      <c r="JDD28"/>
      <c r="JDE28"/>
      <c r="JDF28"/>
      <c r="JDG28"/>
      <c r="JDH28"/>
      <c r="JDI28"/>
      <c r="JDJ28"/>
      <c r="JDK28"/>
      <c r="JDL28"/>
      <c r="JDM28"/>
      <c r="JDN28"/>
      <c r="JDO28"/>
      <c r="JDP28"/>
      <c r="JDQ28"/>
      <c r="JDR28"/>
      <c r="JDS28"/>
      <c r="JDT28"/>
      <c r="JDU28"/>
      <c r="JDV28"/>
      <c r="JDW28"/>
      <c r="JDX28"/>
      <c r="JDY28"/>
      <c r="JDZ28"/>
      <c r="JEA28"/>
      <c r="JEB28"/>
      <c r="JEC28"/>
      <c r="JED28"/>
      <c r="JEE28"/>
      <c r="JEF28"/>
      <c r="JEG28"/>
      <c r="JEH28"/>
      <c r="JEI28"/>
      <c r="JEJ28"/>
      <c r="JEK28"/>
      <c r="JEL28"/>
      <c r="JEM28"/>
      <c r="JEN28"/>
      <c r="JEO28"/>
      <c r="JEP28"/>
      <c r="JEQ28"/>
      <c r="JER28"/>
      <c r="JES28"/>
      <c r="JET28"/>
      <c r="JEU28"/>
      <c r="JEV28"/>
      <c r="JEW28"/>
      <c r="JEX28"/>
      <c r="JEY28"/>
      <c r="JEZ28"/>
      <c r="JFA28"/>
      <c r="JFB28"/>
      <c r="JFC28"/>
      <c r="JFD28"/>
      <c r="JFE28"/>
      <c r="JFF28"/>
      <c r="JFG28"/>
      <c r="JFH28"/>
      <c r="JFI28"/>
      <c r="JFJ28"/>
      <c r="JFK28"/>
      <c r="JFL28"/>
      <c r="JFM28"/>
      <c r="JFN28"/>
      <c r="JFO28"/>
      <c r="JFP28"/>
      <c r="JFQ28"/>
      <c r="JFR28"/>
      <c r="JFS28"/>
      <c r="JFT28"/>
      <c r="JFU28"/>
      <c r="JFV28"/>
      <c r="JFW28"/>
      <c r="JFX28"/>
      <c r="JFY28"/>
      <c r="JFZ28"/>
      <c r="JGA28"/>
      <c r="JGB28"/>
      <c r="JGC28"/>
      <c r="JGD28"/>
      <c r="JGE28"/>
      <c r="JGF28"/>
      <c r="JGG28"/>
      <c r="JGH28"/>
      <c r="JGI28"/>
      <c r="JGJ28"/>
      <c r="JGK28"/>
      <c r="JGL28"/>
      <c r="JGM28"/>
      <c r="JGN28"/>
      <c r="JGO28"/>
      <c r="JGP28"/>
      <c r="JGQ28"/>
      <c r="JGR28"/>
      <c r="JGS28"/>
      <c r="JGT28"/>
      <c r="JGU28"/>
      <c r="JGV28"/>
      <c r="JGW28"/>
      <c r="JGX28"/>
      <c r="JGY28"/>
      <c r="JGZ28"/>
      <c r="JHA28"/>
      <c r="JHB28"/>
      <c r="JHC28"/>
      <c r="JHD28"/>
      <c r="JHE28"/>
      <c r="JHF28"/>
      <c r="JHG28"/>
      <c r="JHH28"/>
      <c r="JHI28"/>
      <c r="JHJ28"/>
      <c r="JHK28"/>
      <c r="JHL28"/>
      <c r="JHM28"/>
      <c r="JHN28"/>
      <c r="JHO28"/>
      <c r="JHP28"/>
      <c r="JHQ28"/>
      <c r="JHR28"/>
      <c r="JHS28"/>
      <c r="JHT28"/>
      <c r="JHU28"/>
      <c r="JHV28"/>
      <c r="JHW28"/>
      <c r="JHX28"/>
      <c r="JHY28"/>
      <c r="JHZ28"/>
      <c r="JIA28"/>
      <c r="JIB28"/>
      <c r="JIC28"/>
      <c r="JID28"/>
      <c r="JIE28"/>
      <c r="JIF28"/>
      <c r="JIG28"/>
      <c r="JIH28"/>
      <c r="JII28"/>
      <c r="JIJ28"/>
      <c r="JIK28"/>
      <c r="JIL28"/>
      <c r="JIM28"/>
      <c r="JIN28"/>
      <c r="JIO28"/>
      <c r="JIP28"/>
      <c r="JIQ28"/>
      <c r="JIR28"/>
      <c r="JIS28"/>
      <c r="JIT28"/>
      <c r="JIU28"/>
      <c r="JIV28"/>
      <c r="JIW28"/>
      <c r="JIX28"/>
      <c r="JIY28"/>
      <c r="JIZ28"/>
      <c r="JJA28"/>
      <c r="JJB28"/>
      <c r="JJC28"/>
      <c r="JJD28"/>
      <c r="JJE28"/>
      <c r="JJF28"/>
      <c r="JJG28"/>
      <c r="JJH28"/>
      <c r="JJI28"/>
      <c r="JJJ28"/>
      <c r="JJK28"/>
      <c r="JJL28"/>
      <c r="JJM28"/>
      <c r="JJN28"/>
      <c r="JJO28"/>
      <c r="JJP28"/>
      <c r="JJQ28"/>
      <c r="JJR28"/>
      <c r="JJS28"/>
      <c r="JJT28"/>
      <c r="JJU28"/>
      <c r="JJV28"/>
      <c r="JJW28"/>
      <c r="JJX28"/>
      <c r="JJY28"/>
      <c r="JJZ28"/>
      <c r="JKA28"/>
      <c r="JKB28"/>
      <c r="JKC28"/>
      <c r="JKD28"/>
      <c r="JKE28"/>
      <c r="JKF28"/>
      <c r="JKG28"/>
      <c r="JKH28"/>
      <c r="JKI28"/>
      <c r="JKJ28"/>
      <c r="JKK28"/>
      <c r="JKL28"/>
      <c r="JKM28"/>
      <c r="JKN28"/>
      <c r="JKO28"/>
      <c r="JKP28"/>
      <c r="JKQ28"/>
      <c r="JKR28"/>
      <c r="JKS28"/>
      <c r="JKT28"/>
      <c r="JKU28"/>
      <c r="JKV28"/>
      <c r="JKW28"/>
      <c r="JKX28"/>
      <c r="JKY28"/>
      <c r="JKZ28"/>
      <c r="JLA28"/>
      <c r="JLB28"/>
      <c r="JLC28"/>
      <c r="JLD28"/>
      <c r="JLE28"/>
      <c r="JLF28"/>
      <c r="JLG28"/>
      <c r="JLH28"/>
      <c r="JLI28"/>
      <c r="JLJ28"/>
      <c r="JLK28"/>
      <c r="JLL28"/>
      <c r="JLM28"/>
      <c r="JLN28"/>
      <c r="JLO28"/>
      <c r="JLP28"/>
      <c r="JLQ28"/>
      <c r="JLR28"/>
      <c r="JLS28"/>
      <c r="JLT28"/>
      <c r="JLU28"/>
      <c r="JLV28"/>
      <c r="JLW28"/>
      <c r="JLX28"/>
      <c r="JLY28"/>
      <c r="JLZ28"/>
      <c r="JMA28"/>
      <c r="JMB28"/>
      <c r="JMC28"/>
      <c r="JMD28"/>
      <c r="JME28"/>
      <c r="JMF28"/>
      <c r="JMG28"/>
      <c r="JMH28"/>
      <c r="JMI28"/>
      <c r="JMJ28"/>
      <c r="JMK28"/>
      <c r="JML28"/>
      <c r="JMM28"/>
      <c r="JMN28"/>
      <c r="JMO28"/>
      <c r="JMP28"/>
      <c r="JMQ28"/>
      <c r="JMR28"/>
      <c r="JMS28"/>
      <c r="JMT28"/>
      <c r="JMU28"/>
      <c r="JMV28"/>
      <c r="JMW28"/>
      <c r="JMX28"/>
      <c r="JMY28"/>
      <c r="JMZ28"/>
      <c r="JNA28"/>
      <c r="JNB28"/>
      <c r="JNC28"/>
      <c r="JND28"/>
      <c r="JNE28"/>
      <c r="JNF28"/>
      <c r="JNG28"/>
      <c r="JNH28"/>
      <c r="JNI28"/>
      <c r="JNJ28"/>
      <c r="JNK28"/>
      <c r="JNL28"/>
      <c r="JNM28"/>
      <c r="JNN28"/>
      <c r="JNO28"/>
      <c r="JNP28"/>
      <c r="JNQ28"/>
      <c r="JNR28"/>
      <c r="JNS28"/>
      <c r="JNT28"/>
      <c r="JNU28"/>
      <c r="JNV28"/>
      <c r="JNW28"/>
      <c r="JNX28"/>
      <c r="JNY28"/>
      <c r="JNZ28"/>
      <c r="JOA28"/>
      <c r="JOB28"/>
      <c r="JOC28"/>
      <c r="JOD28"/>
      <c r="JOE28"/>
      <c r="JOF28"/>
      <c r="JOG28"/>
      <c r="JOH28"/>
      <c r="JOI28"/>
      <c r="JOJ28"/>
      <c r="JOK28"/>
      <c r="JOL28"/>
      <c r="JOM28"/>
      <c r="JON28"/>
      <c r="JOO28"/>
      <c r="JOP28"/>
      <c r="JOQ28"/>
      <c r="JOR28"/>
      <c r="JOS28"/>
      <c r="JOT28"/>
      <c r="JOU28"/>
      <c r="JOV28"/>
      <c r="JOW28"/>
      <c r="JOX28"/>
      <c r="JOY28"/>
      <c r="JOZ28"/>
      <c r="JPA28"/>
      <c r="JPB28"/>
      <c r="JPC28"/>
      <c r="JPD28"/>
      <c r="JPE28"/>
      <c r="JPF28"/>
      <c r="JPG28"/>
      <c r="JPH28"/>
      <c r="JPI28"/>
      <c r="JPJ28"/>
      <c r="JPK28"/>
      <c r="JPL28"/>
      <c r="JPM28"/>
      <c r="JPN28"/>
      <c r="JPO28"/>
      <c r="JPP28"/>
      <c r="JPQ28"/>
      <c r="JPR28"/>
      <c r="JPS28"/>
      <c r="JPT28"/>
      <c r="JPU28"/>
      <c r="JPV28"/>
      <c r="JPW28"/>
      <c r="JPX28"/>
      <c r="JPY28"/>
      <c r="JPZ28"/>
      <c r="JQA28"/>
      <c r="JQB28"/>
      <c r="JQC28"/>
      <c r="JQD28"/>
      <c r="JQE28"/>
      <c r="JQF28"/>
      <c r="JQG28"/>
      <c r="JQH28"/>
      <c r="JQI28"/>
      <c r="JQJ28"/>
      <c r="JQK28"/>
      <c r="JQL28"/>
      <c r="JQM28"/>
      <c r="JQN28"/>
      <c r="JQO28"/>
      <c r="JQP28"/>
      <c r="JQQ28"/>
      <c r="JQR28"/>
      <c r="JQS28"/>
      <c r="JQT28"/>
      <c r="JQU28"/>
      <c r="JQV28"/>
      <c r="JQW28"/>
      <c r="JQX28"/>
      <c r="JQY28"/>
      <c r="JQZ28"/>
      <c r="JRA28"/>
      <c r="JRB28"/>
      <c r="JRC28"/>
      <c r="JRD28"/>
      <c r="JRE28"/>
      <c r="JRF28"/>
      <c r="JRG28"/>
      <c r="JRH28"/>
      <c r="JRI28"/>
      <c r="JRJ28"/>
      <c r="JRK28"/>
      <c r="JRL28"/>
      <c r="JRM28"/>
      <c r="JRN28"/>
      <c r="JRO28"/>
      <c r="JRP28"/>
      <c r="JRQ28"/>
      <c r="JRR28"/>
      <c r="JRS28"/>
      <c r="JRT28"/>
      <c r="JRU28"/>
      <c r="JRV28"/>
      <c r="JRW28"/>
      <c r="JRX28"/>
      <c r="JRY28"/>
      <c r="JRZ28"/>
      <c r="JSA28"/>
      <c r="JSB28"/>
      <c r="JSC28"/>
      <c r="JSD28"/>
      <c r="JSE28"/>
      <c r="JSF28"/>
      <c r="JSG28"/>
      <c r="JSH28"/>
      <c r="JSI28"/>
      <c r="JSJ28"/>
      <c r="JSK28"/>
      <c r="JSL28"/>
      <c r="JSM28"/>
      <c r="JSN28"/>
      <c r="JSO28"/>
      <c r="JSP28"/>
      <c r="JSQ28"/>
      <c r="JSR28"/>
      <c r="JSS28"/>
      <c r="JST28"/>
      <c r="JSU28"/>
      <c r="JSV28"/>
      <c r="JSW28"/>
      <c r="JSX28"/>
      <c r="JSY28"/>
      <c r="JSZ28"/>
      <c r="JTA28"/>
      <c r="JTB28"/>
      <c r="JTC28"/>
      <c r="JTD28"/>
      <c r="JTE28"/>
      <c r="JTF28"/>
      <c r="JTG28"/>
      <c r="JTH28"/>
      <c r="JTI28"/>
      <c r="JTJ28"/>
      <c r="JTK28"/>
      <c r="JTL28"/>
      <c r="JTM28"/>
      <c r="JTN28"/>
      <c r="JTO28"/>
      <c r="JTP28"/>
      <c r="JTQ28"/>
      <c r="JTR28"/>
      <c r="JTS28"/>
      <c r="JTT28"/>
      <c r="JTU28"/>
      <c r="JTV28"/>
      <c r="JTW28"/>
      <c r="JTX28"/>
      <c r="JTY28"/>
      <c r="JTZ28"/>
      <c r="JUA28"/>
      <c r="JUB28"/>
      <c r="JUC28"/>
      <c r="JUD28"/>
      <c r="JUE28"/>
      <c r="JUF28"/>
      <c r="JUG28"/>
      <c r="JUH28"/>
      <c r="JUI28"/>
      <c r="JUJ28"/>
      <c r="JUK28"/>
      <c r="JUL28"/>
      <c r="JUM28"/>
      <c r="JUN28"/>
      <c r="JUO28"/>
      <c r="JUP28"/>
      <c r="JUQ28"/>
      <c r="JUR28"/>
      <c r="JUS28"/>
      <c r="JUT28"/>
      <c r="JUU28"/>
      <c r="JUV28"/>
      <c r="JUW28"/>
      <c r="JUX28"/>
      <c r="JUY28"/>
      <c r="JUZ28"/>
      <c r="JVA28"/>
      <c r="JVB28"/>
      <c r="JVC28"/>
      <c r="JVD28"/>
      <c r="JVE28"/>
      <c r="JVF28"/>
      <c r="JVG28"/>
      <c r="JVH28"/>
      <c r="JVI28"/>
      <c r="JVJ28"/>
      <c r="JVK28"/>
      <c r="JVL28"/>
      <c r="JVM28"/>
      <c r="JVN28"/>
      <c r="JVO28"/>
      <c r="JVP28"/>
      <c r="JVQ28"/>
      <c r="JVR28"/>
      <c r="JVS28"/>
      <c r="JVT28"/>
      <c r="JVU28"/>
      <c r="JVV28"/>
      <c r="JVW28"/>
      <c r="JVX28"/>
      <c r="JVY28"/>
      <c r="JVZ28"/>
      <c r="JWA28"/>
      <c r="JWB28"/>
      <c r="JWC28"/>
      <c r="JWD28"/>
      <c r="JWE28"/>
      <c r="JWF28"/>
      <c r="JWG28"/>
      <c r="JWH28"/>
      <c r="JWI28"/>
      <c r="JWJ28"/>
      <c r="JWK28"/>
      <c r="JWL28"/>
      <c r="JWM28"/>
      <c r="JWN28"/>
      <c r="JWO28"/>
      <c r="JWP28"/>
      <c r="JWQ28"/>
      <c r="JWR28"/>
      <c r="JWS28"/>
      <c r="JWT28"/>
      <c r="JWU28"/>
      <c r="JWV28"/>
      <c r="JWW28"/>
      <c r="JWX28"/>
      <c r="JWY28"/>
      <c r="JWZ28"/>
      <c r="JXA28"/>
      <c r="JXB28"/>
      <c r="JXC28"/>
      <c r="JXD28"/>
      <c r="JXE28"/>
      <c r="JXF28"/>
      <c r="JXG28"/>
      <c r="JXH28"/>
      <c r="JXI28"/>
      <c r="JXJ28"/>
      <c r="JXK28"/>
      <c r="JXL28"/>
      <c r="JXM28"/>
      <c r="JXN28"/>
      <c r="JXO28"/>
      <c r="JXP28"/>
      <c r="JXQ28"/>
      <c r="JXR28"/>
      <c r="JXS28"/>
      <c r="JXT28"/>
      <c r="JXU28"/>
      <c r="JXV28"/>
      <c r="JXW28"/>
      <c r="JXX28"/>
      <c r="JXY28"/>
      <c r="JXZ28"/>
      <c r="JYA28"/>
      <c r="JYB28"/>
      <c r="JYC28"/>
      <c r="JYD28"/>
      <c r="JYE28"/>
      <c r="JYF28"/>
      <c r="JYG28"/>
      <c r="JYH28"/>
      <c r="JYI28"/>
      <c r="JYJ28"/>
      <c r="JYK28"/>
      <c r="JYL28"/>
      <c r="JYM28"/>
      <c r="JYN28"/>
      <c r="JYO28"/>
      <c r="JYP28"/>
      <c r="JYQ28"/>
      <c r="JYR28"/>
      <c r="JYS28"/>
      <c r="JYT28"/>
      <c r="JYU28"/>
      <c r="JYV28"/>
      <c r="JYW28"/>
      <c r="JYX28"/>
      <c r="JYY28"/>
      <c r="JYZ28"/>
      <c r="JZA28"/>
      <c r="JZB28"/>
      <c r="JZC28"/>
      <c r="JZD28"/>
      <c r="JZE28"/>
      <c r="JZF28"/>
      <c r="JZG28"/>
      <c r="JZH28"/>
      <c r="JZI28"/>
      <c r="JZJ28"/>
      <c r="JZK28"/>
      <c r="JZL28"/>
      <c r="JZM28"/>
      <c r="JZN28"/>
      <c r="JZO28"/>
      <c r="JZP28"/>
      <c r="JZQ28"/>
      <c r="JZR28"/>
      <c r="JZS28"/>
      <c r="JZT28"/>
      <c r="JZU28"/>
      <c r="JZV28"/>
      <c r="JZW28"/>
      <c r="JZX28"/>
      <c r="JZY28"/>
      <c r="JZZ28"/>
      <c r="KAA28"/>
      <c r="KAB28"/>
      <c r="KAC28"/>
      <c r="KAD28"/>
      <c r="KAE28"/>
      <c r="KAF28"/>
      <c r="KAG28"/>
      <c r="KAH28"/>
      <c r="KAI28"/>
      <c r="KAJ28"/>
      <c r="KAK28"/>
      <c r="KAL28"/>
      <c r="KAM28"/>
      <c r="KAN28"/>
      <c r="KAO28"/>
      <c r="KAP28"/>
      <c r="KAQ28"/>
      <c r="KAR28"/>
      <c r="KAS28"/>
      <c r="KAT28"/>
      <c r="KAU28"/>
      <c r="KAV28"/>
      <c r="KAW28"/>
      <c r="KAX28"/>
      <c r="KAY28"/>
      <c r="KAZ28"/>
      <c r="KBA28"/>
      <c r="KBB28"/>
      <c r="KBC28"/>
      <c r="KBD28"/>
      <c r="KBE28"/>
      <c r="KBF28"/>
      <c r="KBG28"/>
      <c r="KBH28"/>
      <c r="KBI28"/>
      <c r="KBJ28"/>
      <c r="KBK28"/>
      <c r="KBL28"/>
      <c r="KBM28"/>
      <c r="KBN28"/>
      <c r="KBO28"/>
      <c r="KBP28"/>
      <c r="KBQ28"/>
      <c r="KBR28"/>
      <c r="KBS28"/>
      <c r="KBT28"/>
      <c r="KBU28"/>
      <c r="KBV28"/>
      <c r="KBW28"/>
      <c r="KBX28"/>
      <c r="KBY28"/>
      <c r="KBZ28"/>
      <c r="KCA28"/>
      <c r="KCB28"/>
      <c r="KCC28"/>
      <c r="KCD28"/>
      <c r="KCE28"/>
      <c r="KCF28"/>
      <c r="KCG28"/>
      <c r="KCH28"/>
      <c r="KCI28"/>
      <c r="KCJ28"/>
      <c r="KCK28"/>
      <c r="KCL28"/>
      <c r="KCM28"/>
      <c r="KCN28"/>
      <c r="KCO28"/>
      <c r="KCP28"/>
      <c r="KCQ28"/>
      <c r="KCR28"/>
      <c r="KCS28"/>
      <c r="KCT28"/>
      <c r="KCU28"/>
      <c r="KCV28"/>
      <c r="KCW28"/>
      <c r="KCX28"/>
      <c r="KCY28"/>
      <c r="KCZ28"/>
      <c r="KDA28"/>
      <c r="KDB28"/>
      <c r="KDC28"/>
      <c r="KDD28"/>
      <c r="KDE28"/>
      <c r="KDF28"/>
      <c r="KDG28"/>
      <c r="KDH28"/>
      <c r="KDI28"/>
      <c r="KDJ28"/>
      <c r="KDK28"/>
      <c r="KDL28"/>
      <c r="KDM28"/>
      <c r="KDN28"/>
      <c r="KDO28"/>
      <c r="KDP28"/>
      <c r="KDQ28"/>
      <c r="KDR28"/>
      <c r="KDS28"/>
      <c r="KDT28"/>
      <c r="KDU28"/>
      <c r="KDV28"/>
      <c r="KDW28"/>
      <c r="KDX28"/>
      <c r="KDY28"/>
      <c r="KDZ28"/>
      <c r="KEA28"/>
      <c r="KEB28"/>
      <c r="KEC28"/>
      <c r="KED28"/>
      <c r="KEE28"/>
      <c r="KEF28"/>
      <c r="KEG28"/>
      <c r="KEH28"/>
      <c r="KEI28"/>
      <c r="KEJ28"/>
      <c r="KEK28"/>
      <c r="KEL28"/>
      <c r="KEM28"/>
      <c r="KEN28"/>
      <c r="KEO28"/>
      <c r="KEP28"/>
      <c r="KEQ28"/>
      <c r="KER28"/>
      <c r="KES28"/>
      <c r="KET28"/>
      <c r="KEU28"/>
      <c r="KEV28"/>
      <c r="KEW28"/>
      <c r="KEX28"/>
      <c r="KEY28"/>
      <c r="KEZ28"/>
      <c r="KFA28"/>
      <c r="KFB28"/>
      <c r="KFC28"/>
      <c r="KFD28"/>
      <c r="KFE28"/>
      <c r="KFF28"/>
      <c r="KFG28"/>
      <c r="KFH28"/>
      <c r="KFI28"/>
      <c r="KFJ28"/>
      <c r="KFK28"/>
      <c r="KFL28"/>
      <c r="KFM28"/>
      <c r="KFN28"/>
      <c r="KFO28"/>
      <c r="KFP28"/>
      <c r="KFQ28"/>
      <c r="KFR28"/>
      <c r="KFS28"/>
      <c r="KFT28"/>
      <c r="KFU28"/>
      <c r="KFV28"/>
      <c r="KFW28"/>
      <c r="KFX28"/>
      <c r="KFY28"/>
      <c r="KFZ28"/>
      <c r="KGA28"/>
      <c r="KGB28"/>
      <c r="KGC28"/>
      <c r="KGD28"/>
      <c r="KGE28"/>
      <c r="KGF28"/>
      <c r="KGG28"/>
      <c r="KGH28"/>
      <c r="KGI28"/>
      <c r="KGJ28"/>
      <c r="KGK28"/>
      <c r="KGL28"/>
      <c r="KGM28"/>
      <c r="KGN28"/>
      <c r="KGO28"/>
      <c r="KGP28"/>
      <c r="KGQ28"/>
      <c r="KGR28"/>
      <c r="KGS28"/>
      <c r="KGT28"/>
      <c r="KGU28"/>
      <c r="KGV28"/>
      <c r="KGW28"/>
      <c r="KGX28"/>
      <c r="KGY28"/>
      <c r="KGZ28"/>
      <c r="KHA28"/>
      <c r="KHB28"/>
      <c r="KHC28"/>
      <c r="KHD28"/>
      <c r="KHE28"/>
      <c r="KHF28"/>
      <c r="KHG28"/>
      <c r="KHH28"/>
      <c r="KHI28"/>
      <c r="KHJ28"/>
      <c r="KHK28"/>
      <c r="KHL28"/>
      <c r="KHM28"/>
      <c r="KHN28"/>
      <c r="KHO28"/>
      <c r="KHP28"/>
      <c r="KHQ28"/>
      <c r="KHR28"/>
      <c r="KHS28"/>
      <c r="KHT28"/>
      <c r="KHU28"/>
      <c r="KHV28"/>
      <c r="KHW28"/>
      <c r="KHX28"/>
      <c r="KHY28"/>
      <c r="KHZ28"/>
      <c r="KIA28"/>
      <c r="KIB28"/>
      <c r="KIC28"/>
      <c r="KID28"/>
      <c r="KIE28"/>
      <c r="KIF28"/>
      <c r="KIG28"/>
      <c r="KIH28"/>
      <c r="KII28"/>
      <c r="KIJ28"/>
      <c r="KIK28"/>
      <c r="KIL28"/>
      <c r="KIM28"/>
      <c r="KIN28"/>
      <c r="KIO28"/>
      <c r="KIP28"/>
      <c r="KIQ28"/>
      <c r="KIR28"/>
      <c r="KIS28"/>
      <c r="KIT28"/>
      <c r="KIU28"/>
      <c r="KIV28"/>
      <c r="KIW28"/>
      <c r="KIX28"/>
      <c r="KIY28"/>
      <c r="KIZ28"/>
      <c r="KJA28"/>
      <c r="KJB28"/>
      <c r="KJC28"/>
      <c r="KJD28"/>
      <c r="KJE28"/>
      <c r="KJF28"/>
      <c r="KJG28"/>
      <c r="KJH28"/>
      <c r="KJI28"/>
      <c r="KJJ28"/>
      <c r="KJK28"/>
      <c r="KJL28"/>
      <c r="KJM28"/>
      <c r="KJN28"/>
      <c r="KJO28"/>
      <c r="KJP28"/>
      <c r="KJQ28"/>
      <c r="KJR28"/>
      <c r="KJS28"/>
      <c r="KJT28"/>
      <c r="KJU28"/>
      <c r="KJV28"/>
      <c r="KJW28"/>
      <c r="KJX28"/>
      <c r="KJY28"/>
      <c r="KJZ28"/>
      <c r="KKA28"/>
      <c r="KKB28"/>
      <c r="KKC28"/>
      <c r="KKD28"/>
      <c r="KKE28"/>
      <c r="KKF28"/>
      <c r="KKG28"/>
      <c r="KKH28"/>
      <c r="KKI28"/>
      <c r="KKJ28"/>
      <c r="KKK28"/>
      <c r="KKL28"/>
      <c r="KKM28"/>
      <c r="KKN28"/>
      <c r="KKO28"/>
      <c r="KKP28"/>
      <c r="KKQ28"/>
      <c r="KKR28"/>
      <c r="KKS28"/>
      <c r="KKT28"/>
      <c r="KKU28"/>
      <c r="KKV28"/>
      <c r="KKW28"/>
      <c r="KKX28"/>
      <c r="KKY28"/>
      <c r="KKZ28"/>
      <c r="KLA28"/>
      <c r="KLB28"/>
      <c r="KLC28"/>
      <c r="KLD28"/>
      <c r="KLE28"/>
      <c r="KLF28"/>
      <c r="KLG28"/>
      <c r="KLH28"/>
      <c r="KLI28"/>
      <c r="KLJ28"/>
      <c r="KLK28"/>
      <c r="KLL28"/>
      <c r="KLM28"/>
      <c r="KLN28"/>
      <c r="KLO28"/>
      <c r="KLP28"/>
      <c r="KLQ28"/>
      <c r="KLR28"/>
      <c r="KLS28"/>
      <c r="KLT28"/>
      <c r="KLU28"/>
      <c r="KLV28"/>
      <c r="KLW28"/>
      <c r="KLX28"/>
      <c r="KLY28"/>
      <c r="KLZ28"/>
      <c r="KMA28"/>
      <c r="KMB28"/>
      <c r="KMC28"/>
      <c r="KMD28"/>
      <c r="KME28"/>
      <c r="KMF28"/>
      <c r="KMG28"/>
      <c r="KMH28"/>
      <c r="KMI28"/>
      <c r="KMJ28"/>
      <c r="KMK28"/>
      <c r="KML28"/>
      <c r="KMM28"/>
      <c r="KMN28"/>
      <c r="KMO28"/>
      <c r="KMP28"/>
      <c r="KMQ28"/>
      <c r="KMR28"/>
      <c r="KMS28"/>
      <c r="KMT28"/>
      <c r="KMU28"/>
      <c r="KMV28"/>
      <c r="KMW28"/>
      <c r="KMX28"/>
      <c r="KMY28"/>
      <c r="KMZ28"/>
      <c r="KNA28"/>
      <c r="KNB28"/>
      <c r="KNC28"/>
      <c r="KND28"/>
      <c r="KNE28"/>
      <c r="KNF28"/>
      <c r="KNG28"/>
      <c r="KNH28"/>
      <c r="KNI28"/>
      <c r="KNJ28"/>
      <c r="KNK28"/>
      <c r="KNL28"/>
      <c r="KNM28"/>
      <c r="KNN28"/>
      <c r="KNO28"/>
      <c r="KNP28"/>
      <c r="KNQ28"/>
      <c r="KNR28"/>
      <c r="KNS28"/>
      <c r="KNT28"/>
      <c r="KNU28"/>
      <c r="KNV28"/>
      <c r="KNW28"/>
      <c r="KNX28"/>
      <c r="KNY28"/>
      <c r="KNZ28"/>
      <c r="KOA28"/>
      <c r="KOB28"/>
      <c r="KOC28"/>
      <c r="KOD28"/>
      <c r="KOE28"/>
      <c r="KOF28"/>
      <c r="KOG28"/>
      <c r="KOH28"/>
      <c r="KOI28"/>
      <c r="KOJ28"/>
      <c r="KOK28"/>
      <c r="KOL28"/>
      <c r="KOM28"/>
      <c r="KON28"/>
      <c r="KOO28"/>
      <c r="KOP28"/>
      <c r="KOQ28"/>
      <c r="KOR28"/>
      <c r="KOS28"/>
      <c r="KOT28"/>
      <c r="KOU28"/>
      <c r="KOV28"/>
      <c r="KOW28"/>
      <c r="KOX28"/>
      <c r="KOY28"/>
      <c r="KOZ28"/>
      <c r="KPA28"/>
      <c r="KPB28"/>
      <c r="KPC28"/>
      <c r="KPD28"/>
      <c r="KPE28"/>
      <c r="KPF28"/>
      <c r="KPG28"/>
      <c r="KPH28"/>
      <c r="KPI28"/>
      <c r="KPJ28"/>
      <c r="KPK28"/>
      <c r="KPL28"/>
      <c r="KPM28"/>
      <c r="KPN28"/>
      <c r="KPO28"/>
      <c r="KPP28"/>
      <c r="KPQ28"/>
      <c r="KPR28"/>
      <c r="KPS28"/>
      <c r="KPT28"/>
      <c r="KPU28"/>
      <c r="KPV28"/>
      <c r="KPW28"/>
      <c r="KPX28"/>
      <c r="KPY28"/>
      <c r="KPZ28"/>
      <c r="KQA28"/>
      <c r="KQB28"/>
      <c r="KQC28"/>
      <c r="KQD28"/>
      <c r="KQE28"/>
      <c r="KQF28"/>
      <c r="KQG28"/>
      <c r="KQH28"/>
      <c r="KQI28"/>
      <c r="KQJ28"/>
      <c r="KQK28"/>
      <c r="KQL28"/>
      <c r="KQM28"/>
      <c r="KQN28"/>
      <c r="KQO28"/>
      <c r="KQP28"/>
      <c r="KQQ28"/>
      <c r="KQR28"/>
      <c r="KQS28"/>
      <c r="KQT28"/>
      <c r="KQU28"/>
      <c r="KQV28"/>
      <c r="KQW28"/>
      <c r="KQX28"/>
      <c r="KQY28"/>
      <c r="KQZ28"/>
      <c r="KRA28"/>
      <c r="KRB28"/>
      <c r="KRC28"/>
      <c r="KRD28"/>
      <c r="KRE28"/>
      <c r="KRF28"/>
      <c r="KRG28"/>
      <c r="KRH28"/>
      <c r="KRI28"/>
      <c r="KRJ28"/>
      <c r="KRK28"/>
      <c r="KRL28"/>
      <c r="KRM28"/>
      <c r="KRN28"/>
      <c r="KRO28"/>
      <c r="KRP28"/>
      <c r="KRQ28"/>
      <c r="KRR28"/>
      <c r="KRS28"/>
      <c r="KRT28"/>
      <c r="KRU28"/>
      <c r="KRV28"/>
      <c r="KRW28"/>
      <c r="KRX28"/>
      <c r="KRY28"/>
      <c r="KRZ28"/>
      <c r="KSA28"/>
      <c r="KSB28"/>
      <c r="KSC28"/>
      <c r="KSD28"/>
      <c r="KSE28"/>
      <c r="KSF28"/>
      <c r="KSG28"/>
      <c r="KSH28"/>
      <c r="KSI28"/>
      <c r="KSJ28"/>
      <c r="KSK28"/>
      <c r="KSL28"/>
      <c r="KSM28"/>
      <c r="KSN28"/>
      <c r="KSO28"/>
      <c r="KSP28"/>
      <c r="KSQ28"/>
      <c r="KSR28"/>
      <c r="KSS28"/>
      <c r="KST28"/>
      <c r="KSU28"/>
      <c r="KSV28"/>
      <c r="KSW28"/>
      <c r="KSX28"/>
      <c r="KSY28"/>
      <c r="KSZ28"/>
      <c r="KTA28"/>
      <c r="KTB28"/>
      <c r="KTC28"/>
      <c r="KTD28"/>
      <c r="KTE28"/>
      <c r="KTF28"/>
      <c r="KTG28"/>
      <c r="KTH28"/>
      <c r="KTI28"/>
      <c r="KTJ28"/>
      <c r="KTK28"/>
      <c r="KTL28"/>
      <c r="KTM28"/>
      <c r="KTN28"/>
      <c r="KTO28"/>
      <c r="KTP28"/>
      <c r="KTQ28"/>
      <c r="KTR28"/>
      <c r="KTS28"/>
      <c r="KTT28"/>
      <c r="KTU28"/>
      <c r="KTV28"/>
      <c r="KTW28"/>
      <c r="KTX28"/>
      <c r="KTY28"/>
      <c r="KTZ28"/>
      <c r="KUA28"/>
      <c r="KUB28"/>
      <c r="KUC28"/>
      <c r="KUD28"/>
      <c r="KUE28"/>
      <c r="KUF28"/>
      <c r="KUG28"/>
      <c r="KUH28"/>
      <c r="KUI28"/>
      <c r="KUJ28"/>
      <c r="KUK28"/>
      <c r="KUL28"/>
      <c r="KUM28"/>
      <c r="KUN28"/>
      <c r="KUO28"/>
      <c r="KUP28"/>
      <c r="KUQ28"/>
      <c r="KUR28"/>
      <c r="KUS28"/>
      <c r="KUT28"/>
      <c r="KUU28"/>
      <c r="KUV28"/>
      <c r="KUW28"/>
      <c r="KUX28"/>
      <c r="KUY28"/>
      <c r="KUZ28"/>
      <c r="KVA28"/>
      <c r="KVB28"/>
      <c r="KVC28"/>
      <c r="KVD28"/>
      <c r="KVE28"/>
      <c r="KVF28"/>
      <c r="KVG28"/>
      <c r="KVH28"/>
      <c r="KVI28"/>
      <c r="KVJ28"/>
      <c r="KVK28"/>
      <c r="KVL28"/>
      <c r="KVM28"/>
      <c r="KVN28"/>
      <c r="KVO28"/>
      <c r="KVP28"/>
      <c r="KVQ28"/>
      <c r="KVR28"/>
      <c r="KVS28"/>
      <c r="KVT28"/>
      <c r="KVU28"/>
      <c r="KVV28"/>
      <c r="KVW28"/>
      <c r="KVX28"/>
      <c r="KVY28"/>
      <c r="KVZ28"/>
      <c r="KWA28"/>
      <c r="KWB28"/>
      <c r="KWC28"/>
      <c r="KWD28"/>
      <c r="KWE28"/>
      <c r="KWF28"/>
      <c r="KWG28"/>
      <c r="KWH28"/>
      <c r="KWI28"/>
      <c r="KWJ28"/>
      <c r="KWK28"/>
      <c r="KWL28"/>
      <c r="KWM28"/>
      <c r="KWN28"/>
      <c r="KWO28"/>
      <c r="KWP28"/>
      <c r="KWQ28"/>
      <c r="KWR28"/>
      <c r="KWS28"/>
      <c r="KWT28"/>
      <c r="KWU28"/>
      <c r="KWV28"/>
      <c r="KWW28"/>
      <c r="KWX28"/>
      <c r="KWY28"/>
      <c r="KWZ28"/>
      <c r="KXA28"/>
      <c r="KXB28"/>
      <c r="KXC28"/>
      <c r="KXD28"/>
      <c r="KXE28"/>
      <c r="KXF28"/>
      <c r="KXG28"/>
      <c r="KXH28"/>
      <c r="KXI28"/>
      <c r="KXJ28"/>
      <c r="KXK28"/>
      <c r="KXL28"/>
      <c r="KXM28"/>
      <c r="KXN28"/>
      <c r="KXO28"/>
      <c r="KXP28"/>
      <c r="KXQ28"/>
      <c r="KXR28"/>
      <c r="KXS28"/>
      <c r="KXT28"/>
      <c r="KXU28"/>
      <c r="KXV28"/>
      <c r="KXW28"/>
      <c r="KXX28"/>
      <c r="KXY28"/>
      <c r="KXZ28"/>
      <c r="KYA28"/>
      <c r="KYB28"/>
      <c r="KYC28"/>
      <c r="KYD28"/>
      <c r="KYE28"/>
      <c r="KYF28"/>
      <c r="KYG28"/>
      <c r="KYH28"/>
      <c r="KYI28"/>
      <c r="KYJ28"/>
      <c r="KYK28"/>
      <c r="KYL28"/>
      <c r="KYM28"/>
      <c r="KYN28"/>
      <c r="KYO28"/>
      <c r="KYP28"/>
      <c r="KYQ28"/>
      <c r="KYR28"/>
      <c r="KYS28"/>
      <c r="KYT28"/>
      <c r="KYU28"/>
      <c r="KYV28"/>
      <c r="KYW28"/>
      <c r="KYX28"/>
      <c r="KYY28"/>
      <c r="KYZ28"/>
      <c r="KZA28"/>
      <c r="KZB28"/>
      <c r="KZC28"/>
      <c r="KZD28"/>
      <c r="KZE28"/>
      <c r="KZF28"/>
      <c r="KZG28"/>
      <c r="KZH28"/>
      <c r="KZI28"/>
      <c r="KZJ28"/>
      <c r="KZK28"/>
      <c r="KZL28"/>
      <c r="KZM28"/>
      <c r="KZN28"/>
      <c r="KZO28"/>
      <c r="KZP28"/>
      <c r="KZQ28"/>
      <c r="KZR28"/>
      <c r="KZS28"/>
      <c r="KZT28"/>
      <c r="KZU28"/>
      <c r="KZV28"/>
      <c r="KZW28"/>
      <c r="KZX28"/>
      <c r="KZY28"/>
      <c r="KZZ28"/>
      <c r="LAA28"/>
      <c r="LAB28"/>
      <c r="LAC28"/>
      <c r="LAD28"/>
      <c r="LAE28"/>
      <c r="LAF28"/>
      <c r="LAG28"/>
      <c r="LAH28"/>
      <c r="LAI28"/>
      <c r="LAJ28"/>
      <c r="LAK28"/>
      <c r="LAL28"/>
      <c r="LAM28"/>
      <c r="LAN28"/>
      <c r="LAO28"/>
      <c r="LAP28"/>
      <c r="LAQ28"/>
      <c r="LAR28"/>
      <c r="LAS28"/>
      <c r="LAT28"/>
      <c r="LAU28"/>
      <c r="LAV28"/>
      <c r="LAW28"/>
      <c r="LAX28"/>
      <c r="LAY28"/>
      <c r="LAZ28"/>
      <c r="LBA28"/>
      <c r="LBB28"/>
      <c r="LBC28"/>
      <c r="LBD28"/>
      <c r="LBE28"/>
      <c r="LBF28"/>
      <c r="LBG28"/>
      <c r="LBH28"/>
      <c r="LBI28"/>
      <c r="LBJ28"/>
      <c r="LBK28"/>
      <c r="LBL28"/>
      <c r="LBM28"/>
      <c r="LBN28"/>
      <c r="LBO28"/>
      <c r="LBP28"/>
      <c r="LBQ28"/>
      <c r="LBR28"/>
      <c r="LBS28"/>
      <c r="LBT28"/>
      <c r="LBU28"/>
      <c r="LBV28"/>
      <c r="LBW28"/>
      <c r="LBX28"/>
      <c r="LBY28"/>
      <c r="LBZ28"/>
      <c r="LCA28"/>
      <c r="LCB28"/>
      <c r="LCC28"/>
      <c r="LCD28"/>
      <c r="LCE28"/>
      <c r="LCF28"/>
      <c r="LCG28"/>
      <c r="LCH28"/>
      <c r="LCI28"/>
      <c r="LCJ28"/>
      <c r="LCK28"/>
      <c r="LCL28"/>
      <c r="LCM28"/>
      <c r="LCN28"/>
      <c r="LCO28"/>
      <c r="LCP28"/>
      <c r="LCQ28"/>
      <c r="LCR28"/>
      <c r="LCS28"/>
      <c r="LCT28"/>
      <c r="LCU28"/>
      <c r="LCV28"/>
      <c r="LCW28"/>
      <c r="LCX28"/>
      <c r="LCY28"/>
      <c r="LCZ28"/>
      <c r="LDA28"/>
      <c r="LDB28"/>
      <c r="LDC28"/>
      <c r="LDD28"/>
      <c r="LDE28"/>
      <c r="LDF28"/>
      <c r="LDG28"/>
      <c r="LDH28"/>
      <c r="LDI28"/>
      <c r="LDJ28"/>
      <c r="LDK28"/>
      <c r="LDL28"/>
      <c r="LDM28"/>
      <c r="LDN28"/>
      <c r="LDO28"/>
      <c r="LDP28"/>
      <c r="LDQ28"/>
      <c r="LDR28"/>
      <c r="LDS28"/>
      <c r="LDT28"/>
      <c r="LDU28"/>
      <c r="LDV28"/>
      <c r="LDW28"/>
      <c r="LDX28"/>
      <c r="LDY28"/>
      <c r="LDZ28"/>
      <c r="LEA28"/>
      <c r="LEB28"/>
      <c r="LEC28"/>
      <c r="LED28"/>
      <c r="LEE28"/>
      <c r="LEF28"/>
      <c r="LEG28"/>
      <c r="LEH28"/>
      <c r="LEI28"/>
      <c r="LEJ28"/>
      <c r="LEK28"/>
      <c r="LEL28"/>
      <c r="LEM28"/>
      <c r="LEN28"/>
      <c r="LEO28"/>
      <c r="LEP28"/>
      <c r="LEQ28"/>
      <c r="LER28"/>
      <c r="LES28"/>
      <c r="LET28"/>
      <c r="LEU28"/>
      <c r="LEV28"/>
      <c r="LEW28"/>
      <c r="LEX28"/>
      <c r="LEY28"/>
      <c r="LEZ28"/>
      <c r="LFA28"/>
      <c r="LFB28"/>
      <c r="LFC28"/>
      <c r="LFD28"/>
      <c r="LFE28"/>
      <c r="LFF28"/>
      <c r="LFG28"/>
      <c r="LFH28"/>
      <c r="LFI28"/>
      <c r="LFJ28"/>
      <c r="LFK28"/>
      <c r="LFL28"/>
      <c r="LFM28"/>
      <c r="LFN28"/>
      <c r="LFO28"/>
      <c r="LFP28"/>
      <c r="LFQ28"/>
      <c r="LFR28"/>
      <c r="LFS28"/>
      <c r="LFT28"/>
      <c r="LFU28"/>
      <c r="LFV28"/>
      <c r="LFW28"/>
      <c r="LFX28"/>
      <c r="LFY28"/>
      <c r="LFZ28"/>
      <c r="LGA28"/>
      <c r="LGB28"/>
      <c r="LGC28"/>
      <c r="LGD28"/>
      <c r="LGE28"/>
      <c r="LGF28"/>
      <c r="LGG28"/>
      <c r="LGH28"/>
      <c r="LGI28"/>
      <c r="LGJ28"/>
      <c r="LGK28"/>
      <c r="LGL28"/>
      <c r="LGM28"/>
      <c r="LGN28"/>
      <c r="LGO28"/>
      <c r="LGP28"/>
      <c r="LGQ28"/>
      <c r="LGR28"/>
      <c r="LGS28"/>
      <c r="LGT28"/>
      <c r="LGU28"/>
      <c r="LGV28"/>
      <c r="LGW28"/>
      <c r="LGX28"/>
      <c r="LGY28"/>
      <c r="LGZ28"/>
      <c r="LHA28"/>
      <c r="LHB28"/>
      <c r="LHC28"/>
      <c r="LHD28"/>
      <c r="LHE28"/>
      <c r="LHF28"/>
      <c r="LHG28"/>
      <c r="LHH28"/>
      <c r="LHI28"/>
      <c r="LHJ28"/>
      <c r="LHK28"/>
      <c r="LHL28"/>
      <c r="LHM28"/>
      <c r="LHN28"/>
      <c r="LHO28"/>
      <c r="LHP28"/>
      <c r="LHQ28"/>
      <c r="LHR28"/>
      <c r="LHS28"/>
      <c r="LHT28"/>
      <c r="LHU28"/>
      <c r="LHV28"/>
      <c r="LHW28"/>
      <c r="LHX28"/>
      <c r="LHY28"/>
      <c r="LHZ28"/>
      <c r="LIA28"/>
      <c r="LIB28"/>
      <c r="LIC28"/>
      <c r="LID28"/>
      <c r="LIE28"/>
      <c r="LIF28"/>
      <c r="LIG28"/>
      <c r="LIH28"/>
      <c r="LII28"/>
      <c r="LIJ28"/>
      <c r="LIK28"/>
      <c r="LIL28"/>
      <c r="LIM28"/>
      <c r="LIN28"/>
      <c r="LIO28"/>
      <c r="LIP28"/>
      <c r="LIQ28"/>
      <c r="LIR28"/>
      <c r="LIS28"/>
      <c r="LIT28"/>
      <c r="LIU28"/>
      <c r="LIV28"/>
      <c r="LIW28"/>
      <c r="LIX28"/>
      <c r="LIY28"/>
      <c r="LIZ28"/>
      <c r="LJA28"/>
      <c r="LJB28"/>
      <c r="LJC28"/>
      <c r="LJD28"/>
      <c r="LJE28"/>
      <c r="LJF28"/>
      <c r="LJG28"/>
      <c r="LJH28"/>
      <c r="LJI28"/>
      <c r="LJJ28"/>
      <c r="LJK28"/>
      <c r="LJL28"/>
      <c r="LJM28"/>
      <c r="LJN28"/>
      <c r="LJO28"/>
      <c r="LJP28"/>
      <c r="LJQ28"/>
      <c r="LJR28"/>
      <c r="LJS28"/>
      <c r="LJT28"/>
      <c r="LJU28"/>
      <c r="LJV28"/>
      <c r="LJW28"/>
      <c r="LJX28"/>
      <c r="LJY28"/>
      <c r="LJZ28"/>
      <c r="LKA28"/>
      <c r="LKB28"/>
      <c r="LKC28"/>
      <c r="LKD28"/>
      <c r="LKE28"/>
      <c r="LKF28"/>
      <c r="LKG28"/>
      <c r="LKH28"/>
      <c r="LKI28"/>
      <c r="LKJ28"/>
      <c r="LKK28"/>
      <c r="LKL28"/>
      <c r="LKM28"/>
      <c r="LKN28"/>
      <c r="LKO28"/>
      <c r="LKP28"/>
      <c r="LKQ28"/>
      <c r="LKR28"/>
      <c r="LKS28"/>
      <c r="LKT28"/>
      <c r="LKU28"/>
      <c r="LKV28"/>
      <c r="LKW28"/>
      <c r="LKX28"/>
      <c r="LKY28"/>
      <c r="LKZ28"/>
      <c r="LLA28"/>
      <c r="LLB28"/>
      <c r="LLC28"/>
      <c r="LLD28"/>
      <c r="LLE28"/>
      <c r="LLF28"/>
      <c r="LLG28"/>
      <c r="LLH28"/>
      <c r="LLI28"/>
      <c r="LLJ28"/>
      <c r="LLK28"/>
      <c r="LLL28"/>
      <c r="LLM28"/>
      <c r="LLN28"/>
      <c r="LLO28"/>
      <c r="LLP28"/>
      <c r="LLQ28"/>
      <c r="LLR28"/>
      <c r="LLS28"/>
      <c r="LLT28"/>
      <c r="LLU28"/>
      <c r="LLV28"/>
      <c r="LLW28"/>
      <c r="LLX28"/>
      <c r="LLY28"/>
      <c r="LLZ28"/>
      <c r="LMA28"/>
      <c r="LMB28"/>
      <c r="LMC28"/>
      <c r="LMD28"/>
      <c r="LME28"/>
      <c r="LMF28"/>
      <c r="LMG28"/>
      <c r="LMH28"/>
      <c r="LMI28"/>
      <c r="LMJ28"/>
      <c r="LMK28"/>
      <c r="LML28"/>
      <c r="LMM28"/>
      <c r="LMN28"/>
      <c r="LMO28"/>
      <c r="LMP28"/>
      <c r="LMQ28"/>
      <c r="LMR28"/>
      <c r="LMS28"/>
      <c r="LMT28"/>
      <c r="LMU28"/>
      <c r="LMV28"/>
      <c r="LMW28"/>
      <c r="LMX28"/>
      <c r="LMY28"/>
      <c r="LMZ28"/>
      <c r="LNA28"/>
      <c r="LNB28"/>
      <c r="LNC28"/>
      <c r="LND28"/>
      <c r="LNE28"/>
      <c r="LNF28"/>
      <c r="LNG28"/>
      <c r="LNH28"/>
      <c r="LNI28"/>
      <c r="LNJ28"/>
      <c r="LNK28"/>
      <c r="LNL28"/>
      <c r="LNM28"/>
      <c r="LNN28"/>
      <c r="LNO28"/>
      <c r="LNP28"/>
      <c r="LNQ28"/>
      <c r="LNR28"/>
      <c r="LNS28"/>
      <c r="LNT28"/>
      <c r="LNU28"/>
      <c r="LNV28"/>
      <c r="LNW28"/>
      <c r="LNX28"/>
      <c r="LNY28"/>
      <c r="LNZ28"/>
      <c r="LOA28"/>
      <c r="LOB28"/>
      <c r="LOC28"/>
      <c r="LOD28"/>
      <c r="LOE28"/>
      <c r="LOF28"/>
      <c r="LOG28"/>
      <c r="LOH28"/>
      <c r="LOI28"/>
      <c r="LOJ28"/>
      <c r="LOK28"/>
      <c r="LOL28"/>
      <c r="LOM28"/>
      <c r="LON28"/>
      <c r="LOO28"/>
      <c r="LOP28"/>
      <c r="LOQ28"/>
      <c r="LOR28"/>
      <c r="LOS28"/>
      <c r="LOT28"/>
      <c r="LOU28"/>
      <c r="LOV28"/>
      <c r="LOW28"/>
      <c r="LOX28"/>
      <c r="LOY28"/>
      <c r="LOZ28"/>
      <c r="LPA28"/>
      <c r="LPB28"/>
      <c r="LPC28"/>
      <c r="LPD28"/>
      <c r="LPE28"/>
      <c r="LPF28"/>
      <c r="LPG28"/>
      <c r="LPH28"/>
      <c r="LPI28"/>
      <c r="LPJ28"/>
      <c r="LPK28"/>
      <c r="LPL28"/>
      <c r="LPM28"/>
      <c r="LPN28"/>
      <c r="LPO28"/>
      <c r="LPP28"/>
      <c r="LPQ28"/>
      <c r="LPR28"/>
      <c r="LPS28"/>
      <c r="LPT28"/>
      <c r="LPU28"/>
      <c r="LPV28"/>
      <c r="LPW28"/>
      <c r="LPX28"/>
      <c r="LPY28"/>
      <c r="LPZ28"/>
      <c r="LQA28"/>
      <c r="LQB28"/>
      <c r="LQC28"/>
      <c r="LQD28"/>
      <c r="LQE28"/>
      <c r="LQF28"/>
      <c r="LQG28"/>
      <c r="LQH28"/>
      <c r="LQI28"/>
      <c r="LQJ28"/>
      <c r="LQK28"/>
      <c r="LQL28"/>
      <c r="LQM28"/>
      <c r="LQN28"/>
      <c r="LQO28"/>
      <c r="LQP28"/>
      <c r="LQQ28"/>
      <c r="LQR28"/>
      <c r="LQS28"/>
      <c r="LQT28"/>
      <c r="LQU28"/>
      <c r="LQV28"/>
      <c r="LQW28"/>
      <c r="LQX28"/>
      <c r="LQY28"/>
      <c r="LQZ28"/>
      <c r="LRA28"/>
      <c r="LRB28"/>
      <c r="LRC28"/>
      <c r="LRD28"/>
      <c r="LRE28"/>
      <c r="LRF28"/>
      <c r="LRG28"/>
      <c r="LRH28"/>
      <c r="LRI28"/>
      <c r="LRJ28"/>
      <c r="LRK28"/>
      <c r="LRL28"/>
      <c r="LRM28"/>
      <c r="LRN28"/>
      <c r="LRO28"/>
      <c r="LRP28"/>
      <c r="LRQ28"/>
      <c r="LRR28"/>
      <c r="LRS28"/>
      <c r="LRT28"/>
      <c r="LRU28"/>
      <c r="LRV28"/>
      <c r="LRW28"/>
      <c r="LRX28"/>
      <c r="LRY28"/>
      <c r="LRZ28"/>
      <c r="LSA28"/>
      <c r="LSB28"/>
      <c r="LSC28"/>
      <c r="LSD28"/>
      <c r="LSE28"/>
      <c r="LSF28"/>
      <c r="LSG28"/>
      <c r="LSH28"/>
      <c r="LSI28"/>
      <c r="LSJ28"/>
      <c r="LSK28"/>
      <c r="LSL28"/>
      <c r="LSM28"/>
      <c r="LSN28"/>
      <c r="LSO28"/>
      <c r="LSP28"/>
      <c r="LSQ28"/>
      <c r="LSR28"/>
      <c r="LSS28"/>
      <c r="LST28"/>
      <c r="LSU28"/>
      <c r="LSV28"/>
      <c r="LSW28"/>
      <c r="LSX28"/>
      <c r="LSY28"/>
      <c r="LSZ28"/>
      <c r="LTA28"/>
      <c r="LTB28"/>
      <c r="LTC28"/>
      <c r="LTD28"/>
      <c r="LTE28"/>
      <c r="LTF28"/>
      <c r="LTG28"/>
      <c r="LTH28"/>
      <c r="LTI28"/>
      <c r="LTJ28"/>
      <c r="LTK28"/>
      <c r="LTL28"/>
      <c r="LTM28"/>
      <c r="LTN28"/>
      <c r="LTO28"/>
      <c r="LTP28"/>
      <c r="LTQ28"/>
      <c r="LTR28"/>
      <c r="LTS28"/>
      <c r="LTT28"/>
      <c r="LTU28"/>
      <c r="LTV28"/>
      <c r="LTW28"/>
      <c r="LTX28"/>
      <c r="LTY28"/>
      <c r="LTZ28"/>
      <c r="LUA28"/>
      <c r="LUB28"/>
      <c r="LUC28"/>
      <c r="LUD28"/>
      <c r="LUE28"/>
      <c r="LUF28"/>
      <c r="LUG28"/>
      <c r="LUH28"/>
      <c r="LUI28"/>
      <c r="LUJ28"/>
      <c r="LUK28"/>
      <c r="LUL28"/>
      <c r="LUM28"/>
      <c r="LUN28"/>
      <c r="LUO28"/>
      <c r="LUP28"/>
      <c r="LUQ28"/>
      <c r="LUR28"/>
      <c r="LUS28"/>
      <c r="LUT28"/>
      <c r="LUU28"/>
      <c r="LUV28"/>
      <c r="LUW28"/>
      <c r="LUX28"/>
      <c r="LUY28"/>
      <c r="LUZ28"/>
      <c r="LVA28"/>
      <c r="LVB28"/>
      <c r="LVC28"/>
      <c r="LVD28"/>
      <c r="LVE28"/>
      <c r="LVF28"/>
      <c r="LVG28"/>
      <c r="LVH28"/>
      <c r="LVI28"/>
      <c r="LVJ28"/>
      <c r="LVK28"/>
      <c r="LVL28"/>
      <c r="LVM28"/>
      <c r="LVN28"/>
      <c r="LVO28"/>
      <c r="LVP28"/>
      <c r="LVQ28"/>
      <c r="LVR28"/>
      <c r="LVS28"/>
      <c r="LVT28"/>
      <c r="LVU28"/>
      <c r="LVV28"/>
      <c r="LVW28"/>
      <c r="LVX28"/>
      <c r="LVY28"/>
      <c r="LVZ28"/>
      <c r="LWA28"/>
      <c r="LWB28"/>
      <c r="LWC28"/>
      <c r="LWD28"/>
      <c r="LWE28"/>
      <c r="LWF28"/>
      <c r="LWG28"/>
      <c r="LWH28"/>
      <c r="LWI28"/>
      <c r="LWJ28"/>
      <c r="LWK28"/>
      <c r="LWL28"/>
      <c r="LWM28"/>
      <c r="LWN28"/>
      <c r="LWO28"/>
      <c r="LWP28"/>
      <c r="LWQ28"/>
      <c r="LWR28"/>
      <c r="LWS28"/>
      <c r="LWT28"/>
      <c r="LWU28"/>
      <c r="LWV28"/>
      <c r="LWW28"/>
      <c r="LWX28"/>
      <c r="LWY28"/>
      <c r="LWZ28"/>
      <c r="LXA28"/>
      <c r="LXB28"/>
      <c r="LXC28"/>
      <c r="LXD28"/>
      <c r="LXE28"/>
      <c r="LXF28"/>
      <c r="LXG28"/>
      <c r="LXH28"/>
      <c r="LXI28"/>
      <c r="LXJ28"/>
      <c r="LXK28"/>
      <c r="LXL28"/>
      <c r="LXM28"/>
      <c r="LXN28"/>
      <c r="LXO28"/>
      <c r="LXP28"/>
      <c r="LXQ28"/>
      <c r="LXR28"/>
      <c r="LXS28"/>
      <c r="LXT28"/>
      <c r="LXU28"/>
      <c r="LXV28"/>
      <c r="LXW28"/>
      <c r="LXX28"/>
      <c r="LXY28"/>
      <c r="LXZ28"/>
      <c r="LYA28"/>
      <c r="LYB28"/>
      <c r="LYC28"/>
      <c r="LYD28"/>
      <c r="LYE28"/>
      <c r="LYF28"/>
      <c r="LYG28"/>
      <c r="LYH28"/>
      <c r="LYI28"/>
      <c r="LYJ28"/>
      <c r="LYK28"/>
      <c r="LYL28"/>
      <c r="LYM28"/>
      <c r="LYN28"/>
      <c r="LYO28"/>
      <c r="LYP28"/>
      <c r="LYQ28"/>
      <c r="LYR28"/>
      <c r="LYS28"/>
      <c r="LYT28"/>
      <c r="LYU28"/>
      <c r="LYV28"/>
      <c r="LYW28"/>
      <c r="LYX28"/>
      <c r="LYY28"/>
      <c r="LYZ28"/>
      <c r="LZA28"/>
      <c r="LZB28"/>
      <c r="LZC28"/>
      <c r="LZD28"/>
      <c r="LZE28"/>
      <c r="LZF28"/>
      <c r="LZG28"/>
      <c r="LZH28"/>
      <c r="LZI28"/>
      <c r="LZJ28"/>
      <c r="LZK28"/>
      <c r="LZL28"/>
      <c r="LZM28"/>
      <c r="LZN28"/>
      <c r="LZO28"/>
      <c r="LZP28"/>
      <c r="LZQ28"/>
      <c r="LZR28"/>
      <c r="LZS28"/>
      <c r="LZT28"/>
      <c r="LZU28"/>
      <c r="LZV28"/>
      <c r="LZW28"/>
      <c r="LZX28"/>
      <c r="LZY28"/>
      <c r="LZZ28"/>
      <c r="MAA28"/>
      <c r="MAB28"/>
      <c r="MAC28"/>
      <c r="MAD28"/>
      <c r="MAE28"/>
      <c r="MAF28"/>
      <c r="MAG28"/>
      <c r="MAH28"/>
      <c r="MAI28"/>
      <c r="MAJ28"/>
      <c r="MAK28"/>
      <c r="MAL28"/>
      <c r="MAM28"/>
      <c r="MAN28"/>
      <c r="MAO28"/>
      <c r="MAP28"/>
      <c r="MAQ28"/>
      <c r="MAR28"/>
      <c r="MAS28"/>
      <c r="MAT28"/>
      <c r="MAU28"/>
      <c r="MAV28"/>
      <c r="MAW28"/>
      <c r="MAX28"/>
      <c r="MAY28"/>
      <c r="MAZ28"/>
      <c r="MBA28"/>
      <c r="MBB28"/>
      <c r="MBC28"/>
      <c r="MBD28"/>
      <c r="MBE28"/>
      <c r="MBF28"/>
      <c r="MBG28"/>
      <c r="MBH28"/>
      <c r="MBI28"/>
      <c r="MBJ28"/>
      <c r="MBK28"/>
      <c r="MBL28"/>
      <c r="MBM28"/>
      <c r="MBN28"/>
      <c r="MBO28"/>
      <c r="MBP28"/>
      <c r="MBQ28"/>
      <c r="MBR28"/>
      <c r="MBS28"/>
      <c r="MBT28"/>
      <c r="MBU28"/>
      <c r="MBV28"/>
      <c r="MBW28"/>
      <c r="MBX28"/>
      <c r="MBY28"/>
      <c r="MBZ28"/>
      <c r="MCA28"/>
      <c r="MCB28"/>
      <c r="MCC28"/>
      <c r="MCD28"/>
      <c r="MCE28"/>
      <c r="MCF28"/>
      <c r="MCG28"/>
      <c r="MCH28"/>
      <c r="MCI28"/>
      <c r="MCJ28"/>
      <c r="MCK28"/>
      <c r="MCL28"/>
      <c r="MCM28"/>
      <c r="MCN28"/>
      <c r="MCO28"/>
      <c r="MCP28"/>
      <c r="MCQ28"/>
      <c r="MCR28"/>
      <c r="MCS28"/>
      <c r="MCT28"/>
      <c r="MCU28"/>
      <c r="MCV28"/>
      <c r="MCW28"/>
      <c r="MCX28"/>
      <c r="MCY28"/>
      <c r="MCZ28"/>
      <c r="MDA28"/>
      <c r="MDB28"/>
      <c r="MDC28"/>
      <c r="MDD28"/>
      <c r="MDE28"/>
      <c r="MDF28"/>
      <c r="MDG28"/>
      <c r="MDH28"/>
      <c r="MDI28"/>
      <c r="MDJ28"/>
      <c r="MDK28"/>
      <c r="MDL28"/>
      <c r="MDM28"/>
      <c r="MDN28"/>
      <c r="MDO28"/>
      <c r="MDP28"/>
      <c r="MDQ28"/>
      <c r="MDR28"/>
      <c r="MDS28"/>
      <c r="MDT28"/>
      <c r="MDU28"/>
      <c r="MDV28"/>
      <c r="MDW28"/>
      <c r="MDX28"/>
      <c r="MDY28"/>
      <c r="MDZ28"/>
      <c r="MEA28"/>
      <c r="MEB28"/>
      <c r="MEC28"/>
      <c r="MED28"/>
      <c r="MEE28"/>
      <c r="MEF28"/>
      <c r="MEG28"/>
      <c r="MEH28"/>
      <c r="MEI28"/>
      <c r="MEJ28"/>
      <c r="MEK28"/>
      <c r="MEL28"/>
      <c r="MEM28"/>
      <c r="MEN28"/>
      <c r="MEO28"/>
      <c r="MEP28"/>
      <c r="MEQ28"/>
      <c r="MER28"/>
      <c r="MES28"/>
      <c r="MET28"/>
      <c r="MEU28"/>
      <c r="MEV28"/>
      <c r="MEW28"/>
      <c r="MEX28"/>
      <c r="MEY28"/>
      <c r="MEZ28"/>
      <c r="MFA28"/>
      <c r="MFB28"/>
      <c r="MFC28"/>
      <c r="MFD28"/>
      <c r="MFE28"/>
      <c r="MFF28"/>
      <c r="MFG28"/>
      <c r="MFH28"/>
      <c r="MFI28"/>
      <c r="MFJ28"/>
      <c r="MFK28"/>
      <c r="MFL28"/>
      <c r="MFM28"/>
      <c r="MFN28"/>
      <c r="MFO28"/>
      <c r="MFP28"/>
      <c r="MFQ28"/>
      <c r="MFR28"/>
      <c r="MFS28"/>
      <c r="MFT28"/>
      <c r="MFU28"/>
      <c r="MFV28"/>
      <c r="MFW28"/>
      <c r="MFX28"/>
      <c r="MFY28"/>
      <c r="MFZ28"/>
      <c r="MGA28"/>
      <c r="MGB28"/>
      <c r="MGC28"/>
      <c r="MGD28"/>
      <c r="MGE28"/>
      <c r="MGF28"/>
      <c r="MGG28"/>
      <c r="MGH28"/>
      <c r="MGI28"/>
      <c r="MGJ28"/>
      <c r="MGK28"/>
      <c r="MGL28"/>
      <c r="MGM28"/>
      <c r="MGN28"/>
      <c r="MGO28"/>
      <c r="MGP28"/>
      <c r="MGQ28"/>
      <c r="MGR28"/>
      <c r="MGS28"/>
      <c r="MGT28"/>
      <c r="MGU28"/>
      <c r="MGV28"/>
      <c r="MGW28"/>
      <c r="MGX28"/>
      <c r="MGY28"/>
      <c r="MGZ28"/>
      <c r="MHA28"/>
      <c r="MHB28"/>
      <c r="MHC28"/>
      <c r="MHD28"/>
      <c r="MHE28"/>
      <c r="MHF28"/>
      <c r="MHG28"/>
      <c r="MHH28"/>
      <c r="MHI28"/>
      <c r="MHJ28"/>
      <c r="MHK28"/>
      <c r="MHL28"/>
      <c r="MHM28"/>
      <c r="MHN28"/>
      <c r="MHO28"/>
      <c r="MHP28"/>
      <c r="MHQ28"/>
      <c r="MHR28"/>
      <c r="MHS28"/>
      <c r="MHT28"/>
      <c r="MHU28"/>
      <c r="MHV28"/>
      <c r="MHW28"/>
      <c r="MHX28"/>
      <c r="MHY28"/>
      <c r="MHZ28"/>
      <c r="MIA28"/>
      <c r="MIB28"/>
      <c r="MIC28"/>
      <c r="MID28"/>
      <c r="MIE28"/>
      <c r="MIF28"/>
      <c r="MIG28"/>
      <c r="MIH28"/>
      <c r="MII28"/>
      <c r="MIJ28"/>
      <c r="MIK28"/>
      <c r="MIL28"/>
      <c r="MIM28"/>
      <c r="MIN28"/>
      <c r="MIO28"/>
      <c r="MIP28"/>
      <c r="MIQ28"/>
      <c r="MIR28"/>
      <c r="MIS28"/>
      <c r="MIT28"/>
      <c r="MIU28"/>
      <c r="MIV28"/>
      <c r="MIW28"/>
      <c r="MIX28"/>
      <c r="MIY28"/>
      <c r="MIZ28"/>
      <c r="MJA28"/>
      <c r="MJB28"/>
      <c r="MJC28"/>
      <c r="MJD28"/>
      <c r="MJE28"/>
      <c r="MJF28"/>
      <c r="MJG28"/>
      <c r="MJH28"/>
      <c r="MJI28"/>
      <c r="MJJ28"/>
      <c r="MJK28"/>
      <c r="MJL28"/>
      <c r="MJM28"/>
      <c r="MJN28"/>
      <c r="MJO28"/>
      <c r="MJP28"/>
      <c r="MJQ28"/>
      <c r="MJR28"/>
      <c r="MJS28"/>
      <c r="MJT28"/>
      <c r="MJU28"/>
      <c r="MJV28"/>
      <c r="MJW28"/>
      <c r="MJX28"/>
      <c r="MJY28"/>
      <c r="MJZ28"/>
      <c r="MKA28"/>
      <c r="MKB28"/>
      <c r="MKC28"/>
      <c r="MKD28"/>
      <c r="MKE28"/>
      <c r="MKF28"/>
      <c r="MKG28"/>
      <c r="MKH28"/>
      <c r="MKI28"/>
      <c r="MKJ28"/>
      <c r="MKK28"/>
      <c r="MKL28"/>
      <c r="MKM28"/>
      <c r="MKN28"/>
      <c r="MKO28"/>
      <c r="MKP28"/>
      <c r="MKQ28"/>
      <c r="MKR28"/>
      <c r="MKS28"/>
      <c r="MKT28"/>
      <c r="MKU28"/>
      <c r="MKV28"/>
      <c r="MKW28"/>
      <c r="MKX28"/>
      <c r="MKY28"/>
      <c r="MKZ28"/>
      <c r="MLA28"/>
      <c r="MLB28"/>
      <c r="MLC28"/>
      <c r="MLD28"/>
      <c r="MLE28"/>
      <c r="MLF28"/>
      <c r="MLG28"/>
      <c r="MLH28"/>
      <c r="MLI28"/>
      <c r="MLJ28"/>
      <c r="MLK28"/>
      <c r="MLL28"/>
      <c r="MLM28"/>
      <c r="MLN28"/>
      <c r="MLO28"/>
      <c r="MLP28"/>
      <c r="MLQ28"/>
      <c r="MLR28"/>
      <c r="MLS28"/>
      <c r="MLT28"/>
      <c r="MLU28"/>
      <c r="MLV28"/>
      <c r="MLW28"/>
      <c r="MLX28"/>
      <c r="MLY28"/>
      <c r="MLZ28"/>
      <c r="MMA28"/>
      <c r="MMB28"/>
      <c r="MMC28"/>
      <c r="MMD28"/>
      <c r="MME28"/>
      <c r="MMF28"/>
      <c r="MMG28"/>
      <c r="MMH28"/>
      <c r="MMI28"/>
      <c r="MMJ28"/>
      <c r="MMK28"/>
      <c r="MML28"/>
      <c r="MMM28"/>
      <c r="MMN28"/>
      <c r="MMO28"/>
      <c r="MMP28"/>
      <c r="MMQ28"/>
      <c r="MMR28"/>
      <c r="MMS28"/>
      <c r="MMT28"/>
      <c r="MMU28"/>
      <c r="MMV28"/>
      <c r="MMW28"/>
      <c r="MMX28"/>
      <c r="MMY28"/>
      <c r="MMZ28"/>
      <c r="MNA28"/>
      <c r="MNB28"/>
      <c r="MNC28"/>
      <c r="MND28"/>
      <c r="MNE28"/>
      <c r="MNF28"/>
      <c r="MNG28"/>
      <c r="MNH28"/>
      <c r="MNI28"/>
      <c r="MNJ28"/>
      <c r="MNK28"/>
      <c r="MNL28"/>
      <c r="MNM28"/>
      <c r="MNN28"/>
      <c r="MNO28"/>
      <c r="MNP28"/>
      <c r="MNQ28"/>
      <c r="MNR28"/>
      <c r="MNS28"/>
      <c r="MNT28"/>
      <c r="MNU28"/>
      <c r="MNV28"/>
      <c r="MNW28"/>
      <c r="MNX28"/>
      <c r="MNY28"/>
      <c r="MNZ28"/>
      <c r="MOA28"/>
      <c r="MOB28"/>
      <c r="MOC28"/>
      <c r="MOD28"/>
      <c r="MOE28"/>
      <c r="MOF28"/>
      <c r="MOG28"/>
      <c r="MOH28"/>
      <c r="MOI28"/>
      <c r="MOJ28"/>
      <c r="MOK28"/>
      <c r="MOL28"/>
      <c r="MOM28"/>
      <c r="MON28"/>
      <c r="MOO28"/>
      <c r="MOP28"/>
      <c r="MOQ28"/>
      <c r="MOR28"/>
      <c r="MOS28"/>
      <c r="MOT28"/>
      <c r="MOU28"/>
      <c r="MOV28"/>
      <c r="MOW28"/>
      <c r="MOX28"/>
      <c r="MOY28"/>
      <c r="MOZ28"/>
      <c r="MPA28"/>
      <c r="MPB28"/>
      <c r="MPC28"/>
      <c r="MPD28"/>
      <c r="MPE28"/>
      <c r="MPF28"/>
      <c r="MPG28"/>
      <c r="MPH28"/>
      <c r="MPI28"/>
      <c r="MPJ28"/>
      <c r="MPK28"/>
      <c r="MPL28"/>
      <c r="MPM28"/>
      <c r="MPN28"/>
      <c r="MPO28"/>
      <c r="MPP28"/>
      <c r="MPQ28"/>
      <c r="MPR28"/>
      <c r="MPS28"/>
      <c r="MPT28"/>
      <c r="MPU28"/>
      <c r="MPV28"/>
      <c r="MPW28"/>
      <c r="MPX28"/>
      <c r="MPY28"/>
      <c r="MPZ28"/>
      <c r="MQA28"/>
      <c r="MQB28"/>
      <c r="MQC28"/>
      <c r="MQD28"/>
      <c r="MQE28"/>
      <c r="MQF28"/>
      <c r="MQG28"/>
      <c r="MQH28"/>
      <c r="MQI28"/>
      <c r="MQJ28"/>
      <c r="MQK28"/>
      <c r="MQL28"/>
      <c r="MQM28"/>
      <c r="MQN28"/>
      <c r="MQO28"/>
      <c r="MQP28"/>
      <c r="MQQ28"/>
      <c r="MQR28"/>
      <c r="MQS28"/>
      <c r="MQT28"/>
      <c r="MQU28"/>
      <c r="MQV28"/>
      <c r="MQW28"/>
      <c r="MQX28"/>
      <c r="MQY28"/>
      <c r="MQZ28"/>
      <c r="MRA28"/>
      <c r="MRB28"/>
      <c r="MRC28"/>
      <c r="MRD28"/>
      <c r="MRE28"/>
      <c r="MRF28"/>
      <c r="MRG28"/>
      <c r="MRH28"/>
      <c r="MRI28"/>
      <c r="MRJ28"/>
      <c r="MRK28"/>
      <c r="MRL28"/>
      <c r="MRM28"/>
      <c r="MRN28"/>
      <c r="MRO28"/>
      <c r="MRP28"/>
      <c r="MRQ28"/>
      <c r="MRR28"/>
      <c r="MRS28"/>
      <c r="MRT28"/>
      <c r="MRU28"/>
      <c r="MRV28"/>
      <c r="MRW28"/>
      <c r="MRX28"/>
      <c r="MRY28"/>
      <c r="MRZ28"/>
      <c r="MSA28"/>
      <c r="MSB28"/>
      <c r="MSC28"/>
      <c r="MSD28"/>
      <c r="MSE28"/>
      <c r="MSF28"/>
      <c r="MSG28"/>
      <c r="MSH28"/>
      <c r="MSI28"/>
      <c r="MSJ28"/>
      <c r="MSK28"/>
      <c r="MSL28"/>
      <c r="MSM28"/>
      <c r="MSN28"/>
      <c r="MSO28"/>
      <c r="MSP28"/>
      <c r="MSQ28"/>
      <c r="MSR28"/>
      <c r="MSS28"/>
      <c r="MST28"/>
      <c r="MSU28"/>
      <c r="MSV28"/>
      <c r="MSW28"/>
      <c r="MSX28"/>
      <c r="MSY28"/>
      <c r="MSZ28"/>
      <c r="MTA28"/>
      <c r="MTB28"/>
      <c r="MTC28"/>
      <c r="MTD28"/>
      <c r="MTE28"/>
      <c r="MTF28"/>
      <c r="MTG28"/>
      <c r="MTH28"/>
      <c r="MTI28"/>
      <c r="MTJ28"/>
      <c r="MTK28"/>
      <c r="MTL28"/>
      <c r="MTM28"/>
      <c r="MTN28"/>
      <c r="MTO28"/>
      <c r="MTP28"/>
      <c r="MTQ28"/>
      <c r="MTR28"/>
      <c r="MTS28"/>
      <c r="MTT28"/>
      <c r="MTU28"/>
      <c r="MTV28"/>
      <c r="MTW28"/>
      <c r="MTX28"/>
      <c r="MTY28"/>
      <c r="MTZ28"/>
      <c r="MUA28"/>
      <c r="MUB28"/>
      <c r="MUC28"/>
      <c r="MUD28"/>
      <c r="MUE28"/>
      <c r="MUF28"/>
      <c r="MUG28"/>
      <c r="MUH28"/>
      <c r="MUI28"/>
      <c r="MUJ28"/>
      <c r="MUK28"/>
      <c r="MUL28"/>
      <c r="MUM28"/>
      <c r="MUN28"/>
      <c r="MUO28"/>
      <c r="MUP28"/>
      <c r="MUQ28"/>
      <c r="MUR28"/>
      <c r="MUS28"/>
      <c r="MUT28"/>
      <c r="MUU28"/>
      <c r="MUV28"/>
      <c r="MUW28"/>
      <c r="MUX28"/>
      <c r="MUY28"/>
      <c r="MUZ28"/>
      <c r="MVA28"/>
      <c r="MVB28"/>
      <c r="MVC28"/>
      <c r="MVD28"/>
      <c r="MVE28"/>
      <c r="MVF28"/>
      <c r="MVG28"/>
      <c r="MVH28"/>
      <c r="MVI28"/>
      <c r="MVJ28"/>
      <c r="MVK28"/>
      <c r="MVL28"/>
      <c r="MVM28"/>
      <c r="MVN28"/>
      <c r="MVO28"/>
      <c r="MVP28"/>
      <c r="MVQ28"/>
      <c r="MVR28"/>
      <c r="MVS28"/>
      <c r="MVT28"/>
      <c r="MVU28"/>
      <c r="MVV28"/>
      <c r="MVW28"/>
      <c r="MVX28"/>
      <c r="MVY28"/>
      <c r="MVZ28"/>
      <c r="MWA28"/>
      <c r="MWB28"/>
      <c r="MWC28"/>
      <c r="MWD28"/>
      <c r="MWE28"/>
      <c r="MWF28"/>
      <c r="MWG28"/>
      <c r="MWH28"/>
      <c r="MWI28"/>
      <c r="MWJ28"/>
      <c r="MWK28"/>
      <c r="MWL28"/>
      <c r="MWM28"/>
      <c r="MWN28"/>
      <c r="MWO28"/>
      <c r="MWP28"/>
      <c r="MWQ28"/>
      <c r="MWR28"/>
      <c r="MWS28"/>
      <c r="MWT28"/>
      <c r="MWU28"/>
      <c r="MWV28"/>
      <c r="MWW28"/>
      <c r="MWX28"/>
      <c r="MWY28"/>
      <c r="MWZ28"/>
      <c r="MXA28"/>
      <c r="MXB28"/>
      <c r="MXC28"/>
      <c r="MXD28"/>
      <c r="MXE28"/>
      <c r="MXF28"/>
      <c r="MXG28"/>
      <c r="MXH28"/>
      <c r="MXI28"/>
      <c r="MXJ28"/>
      <c r="MXK28"/>
      <c r="MXL28"/>
      <c r="MXM28"/>
      <c r="MXN28"/>
      <c r="MXO28"/>
      <c r="MXP28"/>
      <c r="MXQ28"/>
      <c r="MXR28"/>
      <c r="MXS28"/>
      <c r="MXT28"/>
      <c r="MXU28"/>
      <c r="MXV28"/>
      <c r="MXW28"/>
      <c r="MXX28"/>
      <c r="MXY28"/>
      <c r="MXZ28"/>
      <c r="MYA28"/>
      <c r="MYB28"/>
      <c r="MYC28"/>
      <c r="MYD28"/>
      <c r="MYE28"/>
      <c r="MYF28"/>
      <c r="MYG28"/>
      <c r="MYH28"/>
      <c r="MYI28"/>
      <c r="MYJ28"/>
      <c r="MYK28"/>
      <c r="MYL28"/>
      <c r="MYM28"/>
      <c r="MYN28"/>
      <c r="MYO28"/>
      <c r="MYP28"/>
      <c r="MYQ28"/>
      <c r="MYR28"/>
      <c r="MYS28"/>
      <c r="MYT28"/>
      <c r="MYU28"/>
      <c r="MYV28"/>
      <c r="MYW28"/>
      <c r="MYX28"/>
      <c r="MYY28"/>
      <c r="MYZ28"/>
      <c r="MZA28"/>
      <c r="MZB28"/>
      <c r="MZC28"/>
      <c r="MZD28"/>
      <c r="MZE28"/>
      <c r="MZF28"/>
      <c r="MZG28"/>
      <c r="MZH28"/>
      <c r="MZI28"/>
      <c r="MZJ28"/>
      <c r="MZK28"/>
      <c r="MZL28"/>
      <c r="MZM28"/>
      <c r="MZN28"/>
      <c r="MZO28"/>
      <c r="MZP28"/>
      <c r="MZQ28"/>
      <c r="MZR28"/>
      <c r="MZS28"/>
      <c r="MZT28"/>
      <c r="MZU28"/>
      <c r="MZV28"/>
      <c r="MZW28"/>
      <c r="MZX28"/>
      <c r="MZY28"/>
      <c r="MZZ28"/>
      <c r="NAA28"/>
      <c r="NAB28"/>
      <c r="NAC28"/>
      <c r="NAD28"/>
      <c r="NAE28"/>
      <c r="NAF28"/>
      <c r="NAG28"/>
      <c r="NAH28"/>
      <c r="NAI28"/>
      <c r="NAJ28"/>
      <c r="NAK28"/>
      <c r="NAL28"/>
      <c r="NAM28"/>
      <c r="NAN28"/>
      <c r="NAO28"/>
      <c r="NAP28"/>
      <c r="NAQ28"/>
      <c r="NAR28"/>
      <c r="NAS28"/>
      <c r="NAT28"/>
      <c r="NAU28"/>
      <c r="NAV28"/>
      <c r="NAW28"/>
      <c r="NAX28"/>
      <c r="NAY28"/>
      <c r="NAZ28"/>
      <c r="NBA28"/>
      <c r="NBB28"/>
      <c r="NBC28"/>
      <c r="NBD28"/>
      <c r="NBE28"/>
      <c r="NBF28"/>
      <c r="NBG28"/>
      <c r="NBH28"/>
      <c r="NBI28"/>
      <c r="NBJ28"/>
      <c r="NBK28"/>
      <c r="NBL28"/>
      <c r="NBM28"/>
      <c r="NBN28"/>
      <c r="NBO28"/>
      <c r="NBP28"/>
      <c r="NBQ28"/>
      <c r="NBR28"/>
      <c r="NBS28"/>
      <c r="NBT28"/>
      <c r="NBU28"/>
      <c r="NBV28"/>
      <c r="NBW28"/>
      <c r="NBX28"/>
      <c r="NBY28"/>
      <c r="NBZ28"/>
      <c r="NCA28"/>
      <c r="NCB28"/>
      <c r="NCC28"/>
      <c r="NCD28"/>
      <c r="NCE28"/>
      <c r="NCF28"/>
      <c r="NCG28"/>
      <c r="NCH28"/>
      <c r="NCI28"/>
      <c r="NCJ28"/>
      <c r="NCK28"/>
      <c r="NCL28"/>
      <c r="NCM28"/>
      <c r="NCN28"/>
      <c r="NCO28"/>
      <c r="NCP28"/>
      <c r="NCQ28"/>
      <c r="NCR28"/>
      <c r="NCS28"/>
      <c r="NCT28"/>
      <c r="NCU28"/>
      <c r="NCV28"/>
      <c r="NCW28"/>
      <c r="NCX28"/>
      <c r="NCY28"/>
      <c r="NCZ28"/>
      <c r="NDA28"/>
      <c r="NDB28"/>
      <c r="NDC28"/>
      <c r="NDD28"/>
      <c r="NDE28"/>
      <c r="NDF28"/>
      <c r="NDG28"/>
      <c r="NDH28"/>
      <c r="NDI28"/>
      <c r="NDJ28"/>
      <c r="NDK28"/>
      <c r="NDL28"/>
      <c r="NDM28"/>
      <c r="NDN28"/>
      <c r="NDO28"/>
      <c r="NDP28"/>
      <c r="NDQ28"/>
      <c r="NDR28"/>
      <c r="NDS28"/>
      <c r="NDT28"/>
      <c r="NDU28"/>
      <c r="NDV28"/>
      <c r="NDW28"/>
      <c r="NDX28"/>
      <c r="NDY28"/>
      <c r="NDZ28"/>
      <c r="NEA28"/>
      <c r="NEB28"/>
      <c r="NEC28"/>
      <c r="NED28"/>
      <c r="NEE28"/>
      <c r="NEF28"/>
      <c r="NEG28"/>
      <c r="NEH28"/>
      <c r="NEI28"/>
      <c r="NEJ28"/>
      <c r="NEK28"/>
      <c r="NEL28"/>
      <c r="NEM28"/>
      <c r="NEN28"/>
      <c r="NEO28"/>
      <c r="NEP28"/>
      <c r="NEQ28"/>
      <c r="NER28"/>
      <c r="NES28"/>
      <c r="NET28"/>
      <c r="NEU28"/>
      <c r="NEV28"/>
      <c r="NEW28"/>
      <c r="NEX28"/>
      <c r="NEY28"/>
      <c r="NEZ28"/>
      <c r="NFA28"/>
      <c r="NFB28"/>
      <c r="NFC28"/>
      <c r="NFD28"/>
      <c r="NFE28"/>
      <c r="NFF28"/>
      <c r="NFG28"/>
      <c r="NFH28"/>
      <c r="NFI28"/>
      <c r="NFJ28"/>
      <c r="NFK28"/>
      <c r="NFL28"/>
      <c r="NFM28"/>
      <c r="NFN28"/>
      <c r="NFO28"/>
      <c r="NFP28"/>
      <c r="NFQ28"/>
      <c r="NFR28"/>
      <c r="NFS28"/>
      <c r="NFT28"/>
      <c r="NFU28"/>
      <c r="NFV28"/>
      <c r="NFW28"/>
      <c r="NFX28"/>
      <c r="NFY28"/>
      <c r="NFZ28"/>
      <c r="NGA28"/>
      <c r="NGB28"/>
      <c r="NGC28"/>
      <c r="NGD28"/>
      <c r="NGE28"/>
      <c r="NGF28"/>
      <c r="NGG28"/>
      <c r="NGH28"/>
      <c r="NGI28"/>
      <c r="NGJ28"/>
      <c r="NGK28"/>
      <c r="NGL28"/>
      <c r="NGM28"/>
      <c r="NGN28"/>
      <c r="NGO28"/>
      <c r="NGP28"/>
      <c r="NGQ28"/>
      <c r="NGR28"/>
      <c r="NGS28"/>
      <c r="NGT28"/>
      <c r="NGU28"/>
      <c r="NGV28"/>
      <c r="NGW28"/>
      <c r="NGX28"/>
      <c r="NGY28"/>
      <c r="NGZ28"/>
      <c r="NHA28"/>
      <c r="NHB28"/>
      <c r="NHC28"/>
      <c r="NHD28"/>
      <c r="NHE28"/>
      <c r="NHF28"/>
      <c r="NHG28"/>
      <c r="NHH28"/>
      <c r="NHI28"/>
      <c r="NHJ28"/>
      <c r="NHK28"/>
      <c r="NHL28"/>
      <c r="NHM28"/>
      <c r="NHN28"/>
      <c r="NHO28"/>
      <c r="NHP28"/>
      <c r="NHQ28"/>
      <c r="NHR28"/>
      <c r="NHS28"/>
      <c r="NHT28"/>
      <c r="NHU28"/>
      <c r="NHV28"/>
      <c r="NHW28"/>
      <c r="NHX28"/>
      <c r="NHY28"/>
      <c r="NHZ28"/>
      <c r="NIA28"/>
      <c r="NIB28"/>
      <c r="NIC28"/>
      <c r="NID28"/>
      <c r="NIE28"/>
      <c r="NIF28"/>
      <c r="NIG28"/>
      <c r="NIH28"/>
      <c r="NII28"/>
      <c r="NIJ28"/>
      <c r="NIK28"/>
      <c r="NIL28"/>
      <c r="NIM28"/>
      <c r="NIN28"/>
      <c r="NIO28"/>
      <c r="NIP28"/>
      <c r="NIQ28"/>
      <c r="NIR28"/>
      <c r="NIS28"/>
      <c r="NIT28"/>
      <c r="NIU28"/>
      <c r="NIV28"/>
      <c r="NIW28"/>
      <c r="NIX28"/>
      <c r="NIY28"/>
      <c r="NIZ28"/>
      <c r="NJA28"/>
      <c r="NJB28"/>
      <c r="NJC28"/>
      <c r="NJD28"/>
      <c r="NJE28"/>
      <c r="NJF28"/>
      <c r="NJG28"/>
      <c r="NJH28"/>
      <c r="NJI28"/>
      <c r="NJJ28"/>
      <c r="NJK28"/>
      <c r="NJL28"/>
      <c r="NJM28"/>
      <c r="NJN28"/>
      <c r="NJO28"/>
      <c r="NJP28"/>
      <c r="NJQ28"/>
      <c r="NJR28"/>
      <c r="NJS28"/>
      <c r="NJT28"/>
      <c r="NJU28"/>
      <c r="NJV28"/>
      <c r="NJW28"/>
      <c r="NJX28"/>
      <c r="NJY28"/>
      <c r="NJZ28"/>
      <c r="NKA28"/>
      <c r="NKB28"/>
      <c r="NKC28"/>
      <c r="NKD28"/>
      <c r="NKE28"/>
      <c r="NKF28"/>
      <c r="NKG28"/>
      <c r="NKH28"/>
      <c r="NKI28"/>
      <c r="NKJ28"/>
      <c r="NKK28"/>
      <c r="NKL28"/>
      <c r="NKM28"/>
      <c r="NKN28"/>
      <c r="NKO28"/>
      <c r="NKP28"/>
      <c r="NKQ28"/>
      <c r="NKR28"/>
      <c r="NKS28"/>
      <c r="NKT28"/>
      <c r="NKU28"/>
      <c r="NKV28"/>
      <c r="NKW28"/>
      <c r="NKX28"/>
      <c r="NKY28"/>
      <c r="NKZ28"/>
      <c r="NLA28"/>
      <c r="NLB28"/>
      <c r="NLC28"/>
      <c r="NLD28"/>
      <c r="NLE28"/>
      <c r="NLF28"/>
      <c r="NLG28"/>
      <c r="NLH28"/>
      <c r="NLI28"/>
      <c r="NLJ28"/>
      <c r="NLK28"/>
      <c r="NLL28"/>
      <c r="NLM28"/>
      <c r="NLN28"/>
      <c r="NLO28"/>
      <c r="NLP28"/>
      <c r="NLQ28"/>
      <c r="NLR28"/>
      <c r="NLS28"/>
      <c r="NLT28"/>
      <c r="NLU28"/>
      <c r="NLV28"/>
      <c r="NLW28"/>
      <c r="NLX28"/>
      <c r="NLY28"/>
      <c r="NLZ28"/>
      <c r="NMA28"/>
      <c r="NMB28"/>
      <c r="NMC28"/>
      <c r="NMD28"/>
      <c r="NME28"/>
      <c r="NMF28"/>
      <c r="NMG28"/>
      <c r="NMH28"/>
      <c r="NMI28"/>
      <c r="NMJ28"/>
      <c r="NMK28"/>
      <c r="NML28"/>
      <c r="NMM28"/>
      <c r="NMN28"/>
      <c r="NMO28"/>
      <c r="NMP28"/>
      <c r="NMQ28"/>
      <c r="NMR28"/>
      <c r="NMS28"/>
      <c r="NMT28"/>
      <c r="NMU28"/>
      <c r="NMV28"/>
      <c r="NMW28"/>
      <c r="NMX28"/>
      <c r="NMY28"/>
      <c r="NMZ28"/>
      <c r="NNA28"/>
      <c r="NNB28"/>
      <c r="NNC28"/>
      <c r="NND28"/>
      <c r="NNE28"/>
      <c r="NNF28"/>
      <c r="NNG28"/>
      <c r="NNH28"/>
      <c r="NNI28"/>
      <c r="NNJ28"/>
      <c r="NNK28"/>
      <c r="NNL28"/>
      <c r="NNM28"/>
      <c r="NNN28"/>
      <c r="NNO28"/>
      <c r="NNP28"/>
      <c r="NNQ28"/>
      <c r="NNR28"/>
      <c r="NNS28"/>
      <c r="NNT28"/>
      <c r="NNU28"/>
      <c r="NNV28"/>
      <c r="NNW28"/>
      <c r="NNX28"/>
      <c r="NNY28"/>
      <c r="NNZ28"/>
      <c r="NOA28"/>
      <c r="NOB28"/>
      <c r="NOC28"/>
      <c r="NOD28"/>
      <c r="NOE28"/>
      <c r="NOF28"/>
      <c r="NOG28"/>
      <c r="NOH28"/>
      <c r="NOI28"/>
      <c r="NOJ28"/>
      <c r="NOK28"/>
      <c r="NOL28"/>
      <c r="NOM28"/>
      <c r="NON28"/>
      <c r="NOO28"/>
      <c r="NOP28"/>
      <c r="NOQ28"/>
      <c r="NOR28"/>
      <c r="NOS28"/>
      <c r="NOT28"/>
      <c r="NOU28"/>
      <c r="NOV28"/>
      <c r="NOW28"/>
      <c r="NOX28"/>
      <c r="NOY28"/>
      <c r="NOZ28"/>
      <c r="NPA28"/>
      <c r="NPB28"/>
      <c r="NPC28"/>
      <c r="NPD28"/>
      <c r="NPE28"/>
      <c r="NPF28"/>
      <c r="NPG28"/>
      <c r="NPH28"/>
      <c r="NPI28"/>
      <c r="NPJ28"/>
      <c r="NPK28"/>
      <c r="NPL28"/>
      <c r="NPM28"/>
      <c r="NPN28"/>
      <c r="NPO28"/>
      <c r="NPP28"/>
      <c r="NPQ28"/>
      <c r="NPR28"/>
      <c r="NPS28"/>
      <c r="NPT28"/>
      <c r="NPU28"/>
      <c r="NPV28"/>
      <c r="NPW28"/>
      <c r="NPX28"/>
      <c r="NPY28"/>
      <c r="NPZ28"/>
      <c r="NQA28"/>
      <c r="NQB28"/>
      <c r="NQC28"/>
      <c r="NQD28"/>
      <c r="NQE28"/>
      <c r="NQF28"/>
      <c r="NQG28"/>
      <c r="NQH28"/>
      <c r="NQI28"/>
      <c r="NQJ28"/>
      <c r="NQK28"/>
      <c r="NQL28"/>
      <c r="NQM28"/>
      <c r="NQN28"/>
      <c r="NQO28"/>
      <c r="NQP28"/>
      <c r="NQQ28"/>
      <c r="NQR28"/>
      <c r="NQS28"/>
      <c r="NQT28"/>
      <c r="NQU28"/>
      <c r="NQV28"/>
      <c r="NQW28"/>
      <c r="NQX28"/>
      <c r="NQY28"/>
      <c r="NQZ28"/>
      <c r="NRA28"/>
      <c r="NRB28"/>
      <c r="NRC28"/>
      <c r="NRD28"/>
      <c r="NRE28"/>
      <c r="NRF28"/>
      <c r="NRG28"/>
      <c r="NRH28"/>
      <c r="NRI28"/>
      <c r="NRJ28"/>
      <c r="NRK28"/>
      <c r="NRL28"/>
      <c r="NRM28"/>
      <c r="NRN28"/>
      <c r="NRO28"/>
      <c r="NRP28"/>
      <c r="NRQ28"/>
      <c r="NRR28"/>
      <c r="NRS28"/>
      <c r="NRT28"/>
      <c r="NRU28"/>
      <c r="NRV28"/>
      <c r="NRW28"/>
      <c r="NRX28"/>
      <c r="NRY28"/>
      <c r="NRZ28"/>
      <c r="NSA28"/>
      <c r="NSB28"/>
      <c r="NSC28"/>
      <c r="NSD28"/>
      <c r="NSE28"/>
      <c r="NSF28"/>
      <c r="NSG28"/>
      <c r="NSH28"/>
      <c r="NSI28"/>
      <c r="NSJ28"/>
      <c r="NSK28"/>
      <c r="NSL28"/>
      <c r="NSM28"/>
      <c r="NSN28"/>
      <c r="NSO28"/>
      <c r="NSP28"/>
      <c r="NSQ28"/>
      <c r="NSR28"/>
      <c r="NSS28"/>
      <c r="NST28"/>
      <c r="NSU28"/>
      <c r="NSV28"/>
      <c r="NSW28"/>
      <c r="NSX28"/>
      <c r="NSY28"/>
      <c r="NSZ28"/>
      <c r="NTA28"/>
      <c r="NTB28"/>
      <c r="NTC28"/>
      <c r="NTD28"/>
      <c r="NTE28"/>
      <c r="NTF28"/>
      <c r="NTG28"/>
      <c r="NTH28"/>
      <c r="NTI28"/>
      <c r="NTJ28"/>
      <c r="NTK28"/>
      <c r="NTL28"/>
      <c r="NTM28"/>
      <c r="NTN28"/>
      <c r="NTO28"/>
      <c r="NTP28"/>
      <c r="NTQ28"/>
      <c r="NTR28"/>
      <c r="NTS28"/>
      <c r="NTT28"/>
      <c r="NTU28"/>
      <c r="NTV28"/>
      <c r="NTW28"/>
      <c r="NTX28"/>
      <c r="NTY28"/>
      <c r="NTZ28"/>
      <c r="NUA28"/>
      <c r="NUB28"/>
      <c r="NUC28"/>
      <c r="NUD28"/>
      <c r="NUE28"/>
      <c r="NUF28"/>
      <c r="NUG28"/>
      <c r="NUH28"/>
      <c r="NUI28"/>
      <c r="NUJ28"/>
      <c r="NUK28"/>
      <c r="NUL28"/>
      <c r="NUM28"/>
      <c r="NUN28"/>
      <c r="NUO28"/>
      <c r="NUP28"/>
      <c r="NUQ28"/>
      <c r="NUR28"/>
      <c r="NUS28"/>
      <c r="NUT28"/>
      <c r="NUU28"/>
      <c r="NUV28"/>
      <c r="NUW28"/>
      <c r="NUX28"/>
      <c r="NUY28"/>
      <c r="NUZ28"/>
      <c r="NVA28"/>
      <c r="NVB28"/>
      <c r="NVC28"/>
      <c r="NVD28"/>
      <c r="NVE28"/>
      <c r="NVF28"/>
      <c r="NVG28"/>
      <c r="NVH28"/>
      <c r="NVI28"/>
      <c r="NVJ28"/>
      <c r="NVK28"/>
      <c r="NVL28"/>
      <c r="NVM28"/>
      <c r="NVN28"/>
      <c r="NVO28"/>
      <c r="NVP28"/>
      <c r="NVQ28"/>
      <c r="NVR28"/>
      <c r="NVS28"/>
      <c r="NVT28"/>
      <c r="NVU28"/>
      <c r="NVV28"/>
      <c r="NVW28"/>
      <c r="NVX28"/>
      <c r="NVY28"/>
      <c r="NVZ28"/>
      <c r="NWA28"/>
      <c r="NWB28"/>
      <c r="NWC28"/>
      <c r="NWD28"/>
      <c r="NWE28"/>
      <c r="NWF28"/>
      <c r="NWG28"/>
      <c r="NWH28"/>
      <c r="NWI28"/>
      <c r="NWJ28"/>
      <c r="NWK28"/>
      <c r="NWL28"/>
      <c r="NWM28"/>
      <c r="NWN28"/>
      <c r="NWO28"/>
      <c r="NWP28"/>
      <c r="NWQ28"/>
      <c r="NWR28"/>
      <c r="NWS28"/>
      <c r="NWT28"/>
      <c r="NWU28"/>
      <c r="NWV28"/>
      <c r="NWW28"/>
      <c r="NWX28"/>
      <c r="NWY28"/>
      <c r="NWZ28"/>
      <c r="NXA28"/>
      <c r="NXB28"/>
      <c r="NXC28"/>
      <c r="NXD28"/>
      <c r="NXE28"/>
      <c r="NXF28"/>
      <c r="NXG28"/>
      <c r="NXH28"/>
      <c r="NXI28"/>
      <c r="NXJ28"/>
      <c r="NXK28"/>
      <c r="NXL28"/>
      <c r="NXM28"/>
      <c r="NXN28"/>
      <c r="NXO28"/>
      <c r="NXP28"/>
      <c r="NXQ28"/>
      <c r="NXR28"/>
      <c r="NXS28"/>
      <c r="NXT28"/>
      <c r="NXU28"/>
      <c r="NXV28"/>
      <c r="NXW28"/>
      <c r="NXX28"/>
      <c r="NXY28"/>
      <c r="NXZ28"/>
      <c r="NYA28"/>
      <c r="NYB28"/>
      <c r="NYC28"/>
      <c r="NYD28"/>
      <c r="NYE28"/>
      <c r="NYF28"/>
      <c r="NYG28"/>
      <c r="NYH28"/>
      <c r="NYI28"/>
      <c r="NYJ28"/>
      <c r="NYK28"/>
      <c r="NYL28"/>
      <c r="NYM28"/>
      <c r="NYN28"/>
      <c r="NYO28"/>
      <c r="NYP28"/>
      <c r="NYQ28"/>
      <c r="NYR28"/>
      <c r="NYS28"/>
      <c r="NYT28"/>
      <c r="NYU28"/>
      <c r="NYV28"/>
      <c r="NYW28"/>
      <c r="NYX28"/>
      <c r="NYY28"/>
      <c r="NYZ28"/>
      <c r="NZA28"/>
      <c r="NZB28"/>
      <c r="NZC28"/>
      <c r="NZD28"/>
      <c r="NZE28"/>
      <c r="NZF28"/>
      <c r="NZG28"/>
      <c r="NZH28"/>
      <c r="NZI28"/>
      <c r="NZJ28"/>
      <c r="NZK28"/>
      <c r="NZL28"/>
      <c r="NZM28"/>
      <c r="NZN28"/>
      <c r="NZO28"/>
      <c r="NZP28"/>
      <c r="NZQ28"/>
      <c r="NZR28"/>
      <c r="NZS28"/>
      <c r="NZT28"/>
      <c r="NZU28"/>
      <c r="NZV28"/>
      <c r="NZW28"/>
      <c r="NZX28"/>
      <c r="NZY28"/>
      <c r="NZZ28"/>
      <c r="OAA28"/>
      <c r="OAB28"/>
      <c r="OAC28"/>
      <c r="OAD28"/>
      <c r="OAE28"/>
      <c r="OAF28"/>
      <c r="OAG28"/>
      <c r="OAH28"/>
      <c r="OAI28"/>
      <c r="OAJ28"/>
      <c r="OAK28"/>
      <c r="OAL28"/>
      <c r="OAM28"/>
      <c r="OAN28"/>
      <c r="OAO28"/>
      <c r="OAP28"/>
      <c r="OAQ28"/>
      <c r="OAR28"/>
      <c r="OAS28"/>
      <c r="OAT28"/>
      <c r="OAU28"/>
      <c r="OAV28"/>
      <c r="OAW28"/>
      <c r="OAX28"/>
      <c r="OAY28"/>
      <c r="OAZ28"/>
      <c r="OBA28"/>
      <c r="OBB28"/>
      <c r="OBC28"/>
      <c r="OBD28"/>
      <c r="OBE28"/>
      <c r="OBF28"/>
      <c r="OBG28"/>
      <c r="OBH28"/>
      <c r="OBI28"/>
      <c r="OBJ28"/>
      <c r="OBK28"/>
      <c r="OBL28"/>
      <c r="OBM28"/>
      <c r="OBN28"/>
      <c r="OBO28"/>
      <c r="OBP28"/>
      <c r="OBQ28"/>
      <c r="OBR28"/>
      <c r="OBS28"/>
      <c r="OBT28"/>
      <c r="OBU28"/>
      <c r="OBV28"/>
      <c r="OBW28"/>
      <c r="OBX28"/>
      <c r="OBY28"/>
      <c r="OBZ28"/>
      <c r="OCA28"/>
      <c r="OCB28"/>
      <c r="OCC28"/>
      <c r="OCD28"/>
      <c r="OCE28"/>
      <c r="OCF28"/>
      <c r="OCG28"/>
      <c r="OCH28"/>
      <c r="OCI28"/>
      <c r="OCJ28"/>
      <c r="OCK28"/>
      <c r="OCL28"/>
      <c r="OCM28"/>
      <c r="OCN28"/>
      <c r="OCO28"/>
      <c r="OCP28"/>
      <c r="OCQ28"/>
      <c r="OCR28"/>
      <c r="OCS28"/>
      <c r="OCT28"/>
      <c r="OCU28"/>
      <c r="OCV28"/>
      <c r="OCW28"/>
      <c r="OCX28"/>
      <c r="OCY28"/>
      <c r="OCZ28"/>
      <c r="ODA28"/>
      <c r="ODB28"/>
      <c r="ODC28"/>
      <c r="ODD28"/>
      <c r="ODE28"/>
      <c r="ODF28"/>
      <c r="ODG28"/>
      <c r="ODH28"/>
      <c r="ODI28"/>
      <c r="ODJ28"/>
      <c r="ODK28"/>
      <c r="ODL28"/>
      <c r="ODM28"/>
      <c r="ODN28"/>
      <c r="ODO28"/>
      <c r="ODP28"/>
      <c r="ODQ28"/>
      <c r="ODR28"/>
      <c r="ODS28"/>
      <c r="ODT28"/>
      <c r="ODU28"/>
      <c r="ODV28"/>
      <c r="ODW28"/>
      <c r="ODX28"/>
      <c r="ODY28"/>
      <c r="ODZ28"/>
      <c r="OEA28"/>
      <c r="OEB28"/>
      <c r="OEC28"/>
      <c r="OED28"/>
      <c r="OEE28"/>
      <c r="OEF28"/>
      <c r="OEG28"/>
      <c r="OEH28"/>
      <c r="OEI28"/>
      <c r="OEJ28"/>
      <c r="OEK28"/>
      <c r="OEL28"/>
      <c r="OEM28"/>
      <c r="OEN28"/>
      <c r="OEO28"/>
      <c r="OEP28"/>
      <c r="OEQ28"/>
      <c r="OER28"/>
      <c r="OES28"/>
      <c r="OET28"/>
      <c r="OEU28"/>
      <c r="OEV28"/>
      <c r="OEW28"/>
      <c r="OEX28"/>
      <c r="OEY28"/>
      <c r="OEZ28"/>
      <c r="OFA28"/>
      <c r="OFB28"/>
      <c r="OFC28"/>
      <c r="OFD28"/>
      <c r="OFE28"/>
      <c r="OFF28"/>
      <c r="OFG28"/>
      <c r="OFH28"/>
      <c r="OFI28"/>
      <c r="OFJ28"/>
      <c r="OFK28"/>
      <c r="OFL28"/>
      <c r="OFM28"/>
      <c r="OFN28"/>
      <c r="OFO28"/>
      <c r="OFP28"/>
      <c r="OFQ28"/>
      <c r="OFR28"/>
      <c r="OFS28"/>
      <c r="OFT28"/>
      <c r="OFU28"/>
      <c r="OFV28"/>
      <c r="OFW28"/>
      <c r="OFX28"/>
      <c r="OFY28"/>
      <c r="OFZ28"/>
      <c r="OGA28"/>
      <c r="OGB28"/>
      <c r="OGC28"/>
      <c r="OGD28"/>
      <c r="OGE28"/>
      <c r="OGF28"/>
      <c r="OGG28"/>
      <c r="OGH28"/>
      <c r="OGI28"/>
      <c r="OGJ28"/>
      <c r="OGK28"/>
      <c r="OGL28"/>
      <c r="OGM28"/>
      <c r="OGN28"/>
      <c r="OGO28"/>
      <c r="OGP28"/>
      <c r="OGQ28"/>
      <c r="OGR28"/>
      <c r="OGS28"/>
      <c r="OGT28"/>
      <c r="OGU28"/>
      <c r="OGV28"/>
      <c r="OGW28"/>
      <c r="OGX28"/>
      <c r="OGY28"/>
      <c r="OGZ28"/>
      <c r="OHA28"/>
      <c r="OHB28"/>
      <c r="OHC28"/>
      <c r="OHD28"/>
      <c r="OHE28"/>
      <c r="OHF28"/>
      <c r="OHG28"/>
      <c r="OHH28"/>
      <c r="OHI28"/>
      <c r="OHJ28"/>
      <c r="OHK28"/>
      <c r="OHL28"/>
      <c r="OHM28"/>
      <c r="OHN28"/>
      <c r="OHO28"/>
      <c r="OHP28"/>
      <c r="OHQ28"/>
      <c r="OHR28"/>
      <c r="OHS28"/>
      <c r="OHT28"/>
      <c r="OHU28"/>
      <c r="OHV28"/>
      <c r="OHW28"/>
      <c r="OHX28"/>
      <c r="OHY28"/>
      <c r="OHZ28"/>
      <c r="OIA28"/>
      <c r="OIB28"/>
      <c r="OIC28"/>
      <c r="OID28"/>
      <c r="OIE28"/>
      <c r="OIF28"/>
      <c r="OIG28"/>
      <c r="OIH28"/>
      <c r="OII28"/>
      <c r="OIJ28"/>
      <c r="OIK28"/>
      <c r="OIL28"/>
      <c r="OIM28"/>
      <c r="OIN28"/>
      <c r="OIO28"/>
      <c r="OIP28"/>
      <c r="OIQ28"/>
      <c r="OIR28"/>
      <c r="OIS28"/>
      <c r="OIT28"/>
      <c r="OIU28"/>
      <c r="OIV28"/>
      <c r="OIW28"/>
      <c r="OIX28"/>
      <c r="OIY28"/>
      <c r="OIZ28"/>
      <c r="OJA28"/>
      <c r="OJB28"/>
      <c r="OJC28"/>
      <c r="OJD28"/>
      <c r="OJE28"/>
      <c r="OJF28"/>
      <c r="OJG28"/>
      <c r="OJH28"/>
      <c r="OJI28"/>
      <c r="OJJ28"/>
      <c r="OJK28"/>
      <c r="OJL28"/>
      <c r="OJM28"/>
      <c r="OJN28"/>
      <c r="OJO28"/>
      <c r="OJP28"/>
      <c r="OJQ28"/>
      <c r="OJR28"/>
      <c r="OJS28"/>
      <c r="OJT28"/>
      <c r="OJU28"/>
      <c r="OJV28"/>
      <c r="OJW28"/>
      <c r="OJX28"/>
      <c r="OJY28"/>
      <c r="OJZ28"/>
      <c r="OKA28"/>
      <c r="OKB28"/>
      <c r="OKC28"/>
      <c r="OKD28"/>
      <c r="OKE28"/>
      <c r="OKF28"/>
      <c r="OKG28"/>
      <c r="OKH28"/>
      <c r="OKI28"/>
      <c r="OKJ28"/>
      <c r="OKK28"/>
      <c r="OKL28"/>
      <c r="OKM28"/>
      <c r="OKN28"/>
      <c r="OKO28"/>
      <c r="OKP28"/>
      <c r="OKQ28"/>
      <c r="OKR28"/>
      <c r="OKS28"/>
      <c r="OKT28"/>
      <c r="OKU28"/>
      <c r="OKV28"/>
      <c r="OKW28"/>
      <c r="OKX28"/>
      <c r="OKY28"/>
      <c r="OKZ28"/>
      <c r="OLA28"/>
      <c r="OLB28"/>
      <c r="OLC28"/>
      <c r="OLD28"/>
      <c r="OLE28"/>
      <c r="OLF28"/>
      <c r="OLG28"/>
      <c r="OLH28"/>
      <c r="OLI28"/>
      <c r="OLJ28"/>
      <c r="OLK28"/>
      <c r="OLL28"/>
      <c r="OLM28"/>
      <c r="OLN28"/>
      <c r="OLO28"/>
      <c r="OLP28"/>
      <c r="OLQ28"/>
      <c r="OLR28"/>
      <c r="OLS28"/>
      <c r="OLT28"/>
      <c r="OLU28"/>
      <c r="OLV28"/>
      <c r="OLW28"/>
      <c r="OLX28"/>
      <c r="OLY28"/>
      <c r="OLZ28"/>
      <c r="OMA28"/>
      <c r="OMB28"/>
      <c r="OMC28"/>
      <c r="OMD28"/>
      <c r="OME28"/>
      <c r="OMF28"/>
      <c r="OMG28"/>
      <c r="OMH28"/>
      <c r="OMI28"/>
      <c r="OMJ28"/>
      <c r="OMK28"/>
      <c r="OML28"/>
      <c r="OMM28"/>
      <c r="OMN28"/>
      <c r="OMO28"/>
      <c r="OMP28"/>
      <c r="OMQ28"/>
      <c r="OMR28"/>
      <c r="OMS28"/>
      <c r="OMT28"/>
      <c r="OMU28"/>
      <c r="OMV28"/>
      <c r="OMW28"/>
      <c r="OMX28"/>
      <c r="OMY28"/>
      <c r="OMZ28"/>
      <c r="ONA28"/>
      <c r="ONB28"/>
      <c r="ONC28"/>
      <c r="OND28"/>
      <c r="ONE28"/>
      <c r="ONF28"/>
      <c r="ONG28"/>
      <c r="ONH28"/>
      <c r="ONI28"/>
      <c r="ONJ28"/>
      <c r="ONK28"/>
      <c r="ONL28"/>
      <c r="ONM28"/>
      <c r="ONN28"/>
      <c r="ONO28"/>
      <c r="ONP28"/>
      <c r="ONQ28"/>
      <c r="ONR28"/>
      <c r="ONS28"/>
      <c r="ONT28"/>
      <c r="ONU28"/>
      <c r="ONV28"/>
      <c r="ONW28"/>
      <c r="ONX28"/>
      <c r="ONY28"/>
      <c r="ONZ28"/>
      <c r="OOA28"/>
      <c r="OOB28"/>
      <c r="OOC28"/>
      <c r="OOD28"/>
      <c r="OOE28"/>
      <c r="OOF28"/>
      <c r="OOG28"/>
      <c r="OOH28"/>
      <c r="OOI28"/>
      <c r="OOJ28"/>
      <c r="OOK28"/>
      <c r="OOL28"/>
      <c r="OOM28"/>
      <c r="OON28"/>
      <c r="OOO28"/>
      <c r="OOP28"/>
      <c r="OOQ28"/>
      <c r="OOR28"/>
      <c r="OOS28"/>
      <c r="OOT28"/>
      <c r="OOU28"/>
      <c r="OOV28"/>
      <c r="OOW28"/>
      <c r="OOX28"/>
      <c r="OOY28"/>
      <c r="OOZ28"/>
      <c r="OPA28"/>
      <c r="OPB28"/>
      <c r="OPC28"/>
      <c r="OPD28"/>
      <c r="OPE28"/>
      <c r="OPF28"/>
      <c r="OPG28"/>
      <c r="OPH28"/>
      <c r="OPI28"/>
      <c r="OPJ28"/>
      <c r="OPK28"/>
      <c r="OPL28"/>
      <c r="OPM28"/>
      <c r="OPN28"/>
      <c r="OPO28"/>
      <c r="OPP28"/>
      <c r="OPQ28"/>
      <c r="OPR28"/>
      <c r="OPS28"/>
      <c r="OPT28"/>
      <c r="OPU28"/>
      <c r="OPV28"/>
      <c r="OPW28"/>
      <c r="OPX28"/>
      <c r="OPY28"/>
      <c r="OPZ28"/>
      <c r="OQA28"/>
      <c r="OQB28"/>
      <c r="OQC28"/>
      <c r="OQD28"/>
      <c r="OQE28"/>
      <c r="OQF28"/>
      <c r="OQG28"/>
      <c r="OQH28"/>
      <c r="OQI28"/>
      <c r="OQJ28"/>
      <c r="OQK28"/>
      <c r="OQL28"/>
      <c r="OQM28"/>
      <c r="OQN28"/>
      <c r="OQO28"/>
      <c r="OQP28"/>
      <c r="OQQ28"/>
      <c r="OQR28"/>
      <c r="OQS28"/>
      <c r="OQT28"/>
      <c r="OQU28"/>
      <c r="OQV28"/>
      <c r="OQW28"/>
      <c r="OQX28"/>
      <c r="OQY28"/>
      <c r="OQZ28"/>
      <c r="ORA28"/>
      <c r="ORB28"/>
      <c r="ORC28"/>
      <c r="ORD28"/>
      <c r="ORE28"/>
      <c r="ORF28"/>
      <c r="ORG28"/>
      <c r="ORH28"/>
      <c r="ORI28"/>
      <c r="ORJ28"/>
      <c r="ORK28"/>
      <c r="ORL28"/>
      <c r="ORM28"/>
      <c r="ORN28"/>
      <c r="ORO28"/>
      <c r="ORP28"/>
      <c r="ORQ28"/>
      <c r="ORR28"/>
      <c r="ORS28"/>
      <c r="ORT28"/>
      <c r="ORU28"/>
      <c r="ORV28"/>
      <c r="ORW28"/>
      <c r="ORX28"/>
      <c r="ORY28"/>
      <c r="ORZ28"/>
      <c r="OSA28"/>
      <c r="OSB28"/>
      <c r="OSC28"/>
      <c r="OSD28"/>
      <c r="OSE28"/>
      <c r="OSF28"/>
      <c r="OSG28"/>
      <c r="OSH28"/>
      <c r="OSI28"/>
      <c r="OSJ28"/>
      <c r="OSK28"/>
      <c r="OSL28"/>
      <c r="OSM28"/>
      <c r="OSN28"/>
      <c r="OSO28"/>
      <c r="OSP28"/>
      <c r="OSQ28"/>
      <c r="OSR28"/>
      <c r="OSS28"/>
      <c r="OST28"/>
      <c r="OSU28"/>
      <c r="OSV28"/>
      <c r="OSW28"/>
      <c r="OSX28"/>
      <c r="OSY28"/>
      <c r="OSZ28"/>
      <c r="OTA28"/>
      <c r="OTB28"/>
      <c r="OTC28"/>
      <c r="OTD28"/>
      <c r="OTE28"/>
      <c r="OTF28"/>
      <c r="OTG28"/>
      <c r="OTH28"/>
      <c r="OTI28"/>
      <c r="OTJ28"/>
      <c r="OTK28"/>
      <c r="OTL28"/>
      <c r="OTM28"/>
      <c r="OTN28"/>
      <c r="OTO28"/>
      <c r="OTP28"/>
      <c r="OTQ28"/>
      <c r="OTR28"/>
      <c r="OTS28"/>
      <c r="OTT28"/>
      <c r="OTU28"/>
      <c r="OTV28"/>
      <c r="OTW28"/>
      <c r="OTX28"/>
      <c r="OTY28"/>
      <c r="OTZ28"/>
      <c r="OUA28"/>
      <c r="OUB28"/>
      <c r="OUC28"/>
      <c r="OUD28"/>
      <c r="OUE28"/>
      <c r="OUF28"/>
      <c r="OUG28"/>
      <c r="OUH28"/>
      <c r="OUI28"/>
      <c r="OUJ28"/>
      <c r="OUK28"/>
      <c r="OUL28"/>
      <c r="OUM28"/>
      <c r="OUN28"/>
      <c r="OUO28"/>
      <c r="OUP28"/>
      <c r="OUQ28"/>
      <c r="OUR28"/>
      <c r="OUS28"/>
      <c r="OUT28"/>
      <c r="OUU28"/>
      <c r="OUV28"/>
      <c r="OUW28"/>
      <c r="OUX28"/>
      <c r="OUY28"/>
      <c r="OUZ28"/>
      <c r="OVA28"/>
      <c r="OVB28"/>
      <c r="OVC28"/>
      <c r="OVD28"/>
      <c r="OVE28"/>
      <c r="OVF28"/>
      <c r="OVG28"/>
      <c r="OVH28"/>
      <c r="OVI28"/>
      <c r="OVJ28"/>
      <c r="OVK28"/>
      <c r="OVL28"/>
      <c r="OVM28"/>
      <c r="OVN28"/>
      <c r="OVO28"/>
      <c r="OVP28"/>
      <c r="OVQ28"/>
      <c r="OVR28"/>
      <c r="OVS28"/>
      <c r="OVT28"/>
      <c r="OVU28"/>
      <c r="OVV28"/>
      <c r="OVW28"/>
      <c r="OVX28"/>
      <c r="OVY28"/>
      <c r="OVZ28"/>
      <c r="OWA28"/>
      <c r="OWB28"/>
      <c r="OWC28"/>
      <c r="OWD28"/>
      <c r="OWE28"/>
      <c r="OWF28"/>
      <c r="OWG28"/>
      <c r="OWH28"/>
      <c r="OWI28"/>
      <c r="OWJ28"/>
      <c r="OWK28"/>
      <c r="OWL28"/>
      <c r="OWM28"/>
      <c r="OWN28"/>
      <c r="OWO28"/>
      <c r="OWP28"/>
      <c r="OWQ28"/>
      <c r="OWR28"/>
      <c r="OWS28"/>
      <c r="OWT28"/>
      <c r="OWU28"/>
      <c r="OWV28"/>
      <c r="OWW28"/>
      <c r="OWX28"/>
      <c r="OWY28"/>
      <c r="OWZ28"/>
      <c r="OXA28"/>
      <c r="OXB28"/>
      <c r="OXC28"/>
      <c r="OXD28"/>
      <c r="OXE28"/>
      <c r="OXF28"/>
      <c r="OXG28"/>
      <c r="OXH28"/>
      <c r="OXI28"/>
      <c r="OXJ28"/>
      <c r="OXK28"/>
      <c r="OXL28"/>
      <c r="OXM28"/>
      <c r="OXN28"/>
      <c r="OXO28"/>
      <c r="OXP28"/>
      <c r="OXQ28"/>
      <c r="OXR28"/>
      <c r="OXS28"/>
      <c r="OXT28"/>
      <c r="OXU28"/>
      <c r="OXV28"/>
      <c r="OXW28"/>
      <c r="OXX28"/>
      <c r="OXY28"/>
      <c r="OXZ28"/>
      <c r="OYA28"/>
      <c r="OYB28"/>
      <c r="OYC28"/>
      <c r="OYD28"/>
      <c r="OYE28"/>
      <c r="OYF28"/>
      <c r="OYG28"/>
      <c r="OYH28"/>
      <c r="OYI28"/>
      <c r="OYJ28"/>
      <c r="OYK28"/>
      <c r="OYL28"/>
      <c r="OYM28"/>
      <c r="OYN28"/>
      <c r="OYO28"/>
      <c r="OYP28"/>
      <c r="OYQ28"/>
      <c r="OYR28"/>
      <c r="OYS28"/>
      <c r="OYT28"/>
      <c r="OYU28"/>
      <c r="OYV28"/>
      <c r="OYW28"/>
      <c r="OYX28"/>
      <c r="OYY28"/>
      <c r="OYZ28"/>
      <c r="OZA28"/>
      <c r="OZB28"/>
      <c r="OZC28"/>
      <c r="OZD28"/>
      <c r="OZE28"/>
      <c r="OZF28"/>
      <c r="OZG28"/>
      <c r="OZH28"/>
      <c r="OZI28"/>
      <c r="OZJ28"/>
      <c r="OZK28"/>
      <c r="OZL28"/>
      <c r="OZM28"/>
      <c r="OZN28"/>
      <c r="OZO28"/>
      <c r="OZP28"/>
      <c r="OZQ28"/>
      <c r="OZR28"/>
      <c r="OZS28"/>
      <c r="OZT28"/>
      <c r="OZU28"/>
      <c r="OZV28"/>
      <c r="OZW28"/>
      <c r="OZX28"/>
      <c r="OZY28"/>
      <c r="OZZ28"/>
      <c r="PAA28"/>
      <c r="PAB28"/>
      <c r="PAC28"/>
      <c r="PAD28"/>
      <c r="PAE28"/>
      <c r="PAF28"/>
      <c r="PAG28"/>
      <c r="PAH28"/>
      <c r="PAI28"/>
      <c r="PAJ28"/>
      <c r="PAK28"/>
      <c r="PAL28"/>
      <c r="PAM28"/>
      <c r="PAN28"/>
      <c r="PAO28"/>
      <c r="PAP28"/>
      <c r="PAQ28"/>
      <c r="PAR28"/>
      <c r="PAS28"/>
      <c r="PAT28"/>
      <c r="PAU28"/>
      <c r="PAV28"/>
      <c r="PAW28"/>
      <c r="PAX28"/>
      <c r="PAY28"/>
      <c r="PAZ28"/>
      <c r="PBA28"/>
      <c r="PBB28"/>
      <c r="PBC28"/>
      <c r="PBD28"/>
      <c r="PBE28"/>
      <c r="PBF28"/>
      <c r="PBG28"/>
      <c r="PBH28"/>
      <c r="PBI28"/>
      <c r="PBJ28"/>
      <c r="PBK28"/>
      <c r="PBL28"/>
      <c r="PBM28"/>
      <c r="PBN28"/>
      <c r="PBO28"/>
      <c r="PBP28"/>
      <c r="PBQ28"/>
      <c r="PBR28"/>
      <c r="PBS28"/>
      <c r="PBT28"/>
      <c r="PBU28"/>
      <c r="PBV28"/>
      <c r="PBW28"/>
      <c r="PBX28"/>
      <c r="PBY28"/>
      <c r="PBZ28"/>
      <c r="PCA28"/>
      <c r="PCB28"/>
      <c r="PCC28"/>
      <c r="PCD28"/>
      <c r="PCE28"/>
      <c r="PCF28"/>
      <c r="PCG28"/>
      <c r="PCH28"/>
      <c r="PCI28"/>
      <c r="PCJ28"/>
      <c r="PCK28"/>
      <c r="PCL28"/>
      <c r="PCM28"/>
      <c r="PCN28"/>
      <c r="PCO28"/>
      <c r="PCP28"/>
      <c r="PCQ28"/>
      <c r="PCR28"/>
      <c r="PCS28"/>
      <c r="PCT28"/>
      <c r="PCU28"/>
      <c r="PCV28"/>
      <c r="PCW28"/>
      <c r="PCX28"/>
      <c r="PCY28"/>
      <c r="PCZ28"/>
      <c r="PDA28"/>
      <c r="PDB28"/>
      <c r="PDC28"/>
      <c r="PDD28"/>
      <c r="PDE28"/>
      <c r="PDF28"/>
      <c r="PDG28"/>
      <c r="PDH28"/>
      <c r="PDI28"/>
      <c r="PDJ28"/>
      <c r="PDK28"/>
      <c r="PDL28"/>
      <c r="PDM28"/>
      <c r="PDN28"/>
      <c r="PDO28"/>
      <c r="PDP28"/>
      <c r="PDQ28"/>
      <c r="PDR28"/>
      <c r="PDS28"/>
      <c r="PDT28"/>
      <c r="PDU28"/>
      <c r="PDV28"/>
      <c r="PDW28"/>
      <c r="PDX28"/>
      <c r="PDY28"/>
      <c r="PDZ28"/>
      <c r="PEA28"/>
      <c r="PEB28"/>
      <c r="PEC28"/>
      <c r="PED28"/>
      <c r="PEE28"/>
      <c r="PEF28"/>
      <c r="PEG28"/>
      <c r="PEH28"/>
      <c r="PEI28"/>
      <c r="PEJ28"/>
      <c r="PEK28"/>
      <c r="PEL28"/>
      <c r="PEM28"/>
      <c r="PEN28"/>
      <c r="PEO28"/>
      <c r="PEP28"/>
      <c r="PEQ28"/>
      <c r="PER28"/>
      <c r="PES28"/>
      <c r="PET28"/>
      <c r="PEU28"/>
      <c r="PEV28"/>
      <c r="PEW28"/>
      <c r="PEX28"/>
      <c r="PEY28"/>
      <c r="PEZ28"/>
      <c r="PFA28"/>
      <c r="PFB28"/>
      <c r="PFC28"/>
      <c r="PFD28"/>
      <c r="PFE28"/>
      <c r="PFF28"/>
      <c r="PFG28"/>
      <c r="PFH28"/>
      <c r="PFI28"/>
      <c r="PFJ28"/>
      <c r="PFK28"/>
      <c r="PFL28"/>
      <c r="PFM28"/>
      <c r="PFN28"/>
      <c r="PFO28"/>
      <c r="PFP28"/>
      <c r="PFQ28"/>
      <c r="PFR28"/>
      <c r="PFS28"/>
      <c r="PFT28"/>
      <c r="PFU28"/>
      <c r="PFV28"/>
      <c r="PFW28"/>
      <c r="PFX28"/>
      <c r="PFY28"/>
      <c r="PFZ28"/>
      <c r="PGA28"/>
      <c r="PGB28"/>
      <c r="PGC28"/>
      <c r="PGD28"/>
      <c r="PGE28"/>
      <c r="PGF28"/>
      <c r="PGG28"/>
      <c r="PGH28"/>
      <c r="PGI28"/>
      <c r="PGJ28"/>
      <c r="PGK28"/>
      <c r="PGL28"/>
      <c r="PGM28"/>
      <c r="PGN28"/>
      <c r="PGO28"/>
      <c r="PGP28"/>
      <c r="PGQ28"/>
      <c r="PGR28"/>
      <c r="PGS28"/>
      <c r="PGT28"/>
      <c r="PGU28"/>
      <c r="PGV28"/>
      <c r="PGW28"/>
      <c r="PGX28"/>
      <c r="PGY28"/>
      <c r="PGZ28"/>
      <c r="PHA28"/>
      <c r="PHB28"/>
      <c r="PHC28"/>
      <c r="PHD28"/>
      <c r="PHE28"/>
      <c r="PHF28"/>
      <c r="PHG28"/>
      <c r="PHH28"/>
      <c r="PHI28"/>
      <c r="PHJ28"/>
      <c r="PHK28"/>
      <c r="PHL28"/>
      <c r="PHM28"/>
      <c r="PHN28"/>
      <c r="PHO28"/>
      <c r="PHP28"/>
      <c r="PHQ28"/>
      <c r="PHR28"/>
      <c r="PHS28"/>
      <c r="PHT28"/>
      <c r="PHU28"/>
      <c r="PHV28"/>
      <c r="PHW28"/>
      <c r="PHX28"/>
      <c r="PHY28"/>
      <c r="PHZ28"/>
      <c r="PIA28"/>
      <c r="PIB28"/>
      <c r="PIC28"/>
      <c r="PID28"/>
      <c r="PIE28"/>
      <c r="PIF28"/>
      <c r="PIG28"/>
      <c r="PIH28"/>
      <c r="PII28"/>
      <c r="PIJ28"/>
      <c r="PIK28"/>
      <c r="PIL28"/>
      <c r="PIM28"/>
      <c r="PIN28"/>
      <c r="PIO28"/>
      <c r="PIP28"/>
      <c r="PIQ28"/>
      <c r="PIR28"/>
      <c r="PIS28"/>
      <c r="PIT28"/>
      <c r="PIU28"/>
      <c r="PIV28"/>
      <c r="PIW28"/>
      <c r="PIX28"/>
      <c r="PIY28"/>
      <c r="PIZ28"/>
      <c r="PJA28"/>
      <c r="PJB28"/>
      <c r="PJC28"/>
      <c r="PJD28"/>
      <c r="PJE28"/>
      <c r="PJF28"/>
      <c r="PJG28"/>
      <c r="PJH28"/>
      <c r="PJI28"/>
      <c r="PJJ28"/>
      <c r="PJK28"/>
      <c r="PJL28"/>
      <c r="PJM28"/>
      <c r="PJN28"/>
      <c r="PJO28"/>
      <c r="PJP28"/>
      <c r="PJQ28"/>
      <c r="PJR28"/>
      <c r="PJS28"/>
      <c r="PJT28"/>
      <c r="PJU28"/>
      <c r="PJV28"/>
      <c r="PJW28"/>
      <c r="PJX28"/>
      <c r="PJY28"/>
      <c r="PJZ28"/>
      <c r="PKA28"/>
      <c r="PKB28"/>
      <c r="PKC28"/>
      <c r="PKD28"/>
      <c r="PKE28"/>
      <c r="PKF28"/>
      <c r="PKG28"/>
      <c r="PKH28"/>
      <c r="PKI28"/>
      <c r="PKJ28"/>
      <c r="PKK28"/>
      <c r="PKL28"/>
      <c r="PKM28"/>
      <c r="PKN28"/>
      <c r="PKO28"/>
      <c r="PKP28"/>
      <c r="PKQ28"/>
      <c r="PKR28"/>
      <c r="PKS28"/>
      <c r="PKT28"/>
      <c r="PKU28"/>
      <c r="PKV28"/>
      <c r="PKW28"/>
      <c r="PKX28"/>
      <c r="PKY28"/>
      <c r="PKZ28"/>
      <c r="PLA28"/>
      <c r="PLB28"/>
      <c r="PLC28"/>
      <c r="PLD28"/>
      <c r="PLE28"/>
      <c r="PLF28"/>
      <c r="PLG28"/>
      <c r="PLH28"/>
      <c r="PLI28"/>
      <c r="PLJ28"/>
      <c r="PLK28"/>
      <c r="PLL28"/>
      <c r="PLM28"/>
      <c r="PLN28"/>
      <c r="PLO28"/>
      <c r="PLP28"/>
      <c r="PLQ28"/>
      <c r="PLR28"/>
      <c r="PLS28"/>
      <c r="PLT28"/>
      <c r="PLU28"/>
      <c r="PLV28"/>
      <c r="PLW28"/>
      <c r="PLX28"/>
      <c r="PLY28"/>
      <c r="PLZ28"/>
      <c r="PMA28"/>
      <c r="PMB28"/>
      <c r="PMC28"/>
      <c r="PMD28"/>
      <c r="PME28"/>
      <c r="PMF28"/>
      <c r="PMG28"/>
      <c r="PMH28"/>
      <c r="PMI28"/>
      <c r="PMJ28"/>
      <c r="PMK28"/>
      <c r="PML28"/>
      <c r="PMM28"/>
      <c r="PMN28"/>
      <c r="PMO28"/>
      <c r="PMP28"/>
      <c r="PMQ28"/>
      <c r="PMR28"/>
      <c r="PMS28"/>
      <c r="PMT28"/>
      <c r="PMU28"/>
      <c r="PMV28"/>
      <c r="PMW28"/>
      <c r="PMX28"/>
      <c r="PMY28"/>
      <c r="PMZ28"/>
      <c r="PNA28"/>
      <c r="PNB28"/>
      <c r="PNC28"/>
      <c r="PND28"/>
      <c r="PNE28"/>
      <c r="PNF28"/>
      <c r="PNG28"/>
      <c r="PNH28"/>
      <c r="PNI28"/>
      <c r="PNJ28"/>
      <c r="PNK28"/>
      <c r="PNL28"/>
      <c r="PNM28"/>
      <c r="PNN28"/>
      <c r="PNO28"/>
      <c r="PNP28"/>
      <c r="PNQ28"/>
      <c r="PNR28"/>
      <c r="PNS28"/>
      <c r="PNT28"/>
      <c r="PNU28"/>
      <c r="PNV28"/>
      <c r="PNW28"/>
      <c r="PNX28"/>
      <c r="PNY28"/>
      <c r="PNZ28"/>
      <c r="POA28"/>
      <c r="POB28"/>
      <c r="POC28"/>
      <c r="POD28"/>
      <c r="POE28"/>
      <c r="POF28"/>
      <c r="POG28"/>
      <c r="POH28"/>
      <c r="POI28"/>
      <c r="POJ28"/>
      <c r="POK28"/>
      <c r="POL28"/>
      <c r="POM28"/>
      <c r="PON28"/>
      <c r="POO28"/>
      <c r="POP28"/>
      <c r="POQ28"/>
      <c r="POR28"/>
      <c r="POS28"/>
      <c r="POT28"/>
      <c r="POU28"/>
      <c r="POV28"/>
      <c r="POW28"/>
      <c r="POX28"/>
      <c r="POY28"/>
      <c r="POZ28"/>
      <c r="PPA28"/>
      <c r="PPB28"/>
      <c r="PPC28"/>
      <c r="PPD28"/>
      <c r="PPE28"/>
      <c r="PPF28"/>
      <c r="PPG28"/>
      <c r="PPH28"/>
      <c r="PPI28"/>
      <c r="PPJ28"/>
      <c r="PPK28"/>
      <c r="PPL28"/>
      <c r="PPM28"/>
      <c r="PPN28"/>
      <c r="PPO28"/>
      <c r="PPP28"/>
      <c r="PPQ28"/>
      <c r="PPR28"/>
      <c r="PPS28"/>
      <c r="PPT28"/>
      <c r="PPU28"/>
      <c r="PPV28"/>
      <c r="PPW28"/>
      <c r="PPX28"/>
      <c r="PPY28"/>
      <c r="PPZ28"/>
      <c r="PQA28"/>
      <c r="PQB28"/>
      <c r="PQC28"/>
      <c r="PQD28"/>
      <c r="PQE28"/>
      <c r="PQF28"/>
      <c r="PQG28"/>
      <c r="PQH28"/>
      <c r="PQI28"/>
      <c r="PQJ28"/>
      <c r="PQK28"/>
      <c r="PQL28"/>
      <c r="PQM28"/>
      <c r="PQN28"/>
      <c r="PQO28"/>
      <c r="PQP28"/>
      <c r="PQQ28"/>
      <c r="PQR28"/>
      <c r="PQS28"/>
      <c r="PQT28"/>
      <c r="PQU28"/>
      <c r="PQV28"/>
      <c r="PQW28"/>
      <c r="PQX28"/>
      <c r="PQY28"/>
      <c r="PQZ28"/>
      <c r="PRA28"/>
      <c r="PRB28"/>
      <c r="PRC28"/>
      <c r="PRD28"/>
      <c r="PRE28"/>
      <c r="PRF28"/>
      <c r="PRG28"/>
      <c r="PRH28"/>
      <c r="PRI28"/>
      <c r="PRJ28"/>
      <c r="PRK28"/>
      <c r="PRL28"/>
      <c r="PRM28"/>
      <c r="PRN28"/>
      <c r="PRO28"/>
      <c r="PRP28"/>
      <c r="PRQ28"/>
      <c r="PRR28"/>
      <c r="PRS28"/>
      <c r="PRT28"/>
      <c r="PRU28"/>
      <c r="PRV28"/>
      <c r="PRW28"/>
      <c r="PRX28"/>
      <c r="PRY28"/>
      <c r="PRZ28"/>
      <c r="PSA28"/>
      <c r="PSB28"/>
      <c r="PSC28"/>
      <c r="PSD28"/>
      <c r="PSE28"/>
      <c r="PSF28"/>
      <c r="PSG28"/>
      <c r="PSH28"/>
      <c r="PSI28"/>
      <c r="PSJ28"/>
      <c r="PSK28"/>
      <c r="PSL28"/>
      <c r="PSM28"/>
      <c r="PSN28"/>
      <c r="PSO28"/>
      <c r="PSP28"/>
      <c r="PSQ28"/>
      <c r="PSR28"/>
      <c r="PSS28"/>
      <c r="PST28"/>
      <c r="PSU28"/>
      <c r="PSV28"/>
      <c r="PSW28"/>
      <c r="PSX28"/>
      <c r="PSY28"/>
      <c r="PSZ28"/>
      <c r="PTA28"/>
      <c r="PTB28"/>
      <c r="PTC28"/>
      <c r="PTD28"/>
      <c r="PTE28"/>
      <c r="PTF28"/>
      <c r="PTG28"/>
      <c r="PTH28"/>
      <c r="PTI28"/>
      <c r="PTJ28"/>
      <c r="PTK28"/>
      <c r="PTL28"/>
      <c r="PTM28"/>
      <c r="PTN28"/>
      <c r="PTO28"/>
      <c r="PTP28"/>
      <c r="PTQ28"/>
      <c r="PTR28"/>
      <c r="PTS28"/>
      <c r="PTT28"/>
      <c r="PTU28"/>
      <c r="PTV28"/>
      <c r="PTW28"/>
      <c r="PTX28"/>
      <c r="PTY28"/>
      <c r="PTZ28"/>
      <c r="PUA28"/>
      <c r="PUB28"/>
      <c r="PUC28"/>
      <c r="PUD28"/>
      <c r="PUE28"/>
      <c r="PUF28"/>
      <c r="PUG28"/>
      <c r="PUH28"/>
      <c r="PUI28"/>
      <c r="PUJ28"/>
      <c r="PUK28"/>
      <c r="PUL28"/>
      <c r="PUM28"/>
      <c r="PUN28"/>
      <c r="PUO28"/>
      <c r="PUP28"/>
      <c r="PUQ28"/>
      <c r="PUR28"/>
      <c r="PUS28"/>
      <c r="PUT28"/>
      <c r="PUU28"/>
      <c r="PUV28"/>
      <c r="PUW28"/>
      <c r="PUX28"/>
      <c r="PUY28"/>
      <c r="PUZ28"/>
      <c r="PVA28"/>
      <c r="PVB28"/>
      <c r="PVC28"/>
      <c r="PVD28"/>
      <c r="PVE28"/>
      <c r="PVF28"/>
      <c r="PVG28"/>
      <c r="PVH28"/>
      <c r="PVI28"/>
      <c r="PVJ28"/>
      <c r="PVK28"/>
      <c r="PVL28"/>
      <c r="PVM28"/>
      <c r="PVN28"/>
      <c r="PVO28"/>
      <c r="PVP28"/>
      <c r="PVQ28"/>
      <c r="PVR28"/>
      <c r="PVS28"/>
      <c r="PVT28"/>
      <c r="PVU28"/>
      <c r="PVV28"/>
      <c r="PVW28"/>
      <c r="PVX28"/>
      <c r="PVY28"/>
      <c r="PVZ28"/>
      <c r="PWA28"/>
      <c r="PWB28"/>
      <c r="PWC28"/>
      <c r="PWD28"/>
      <c r="PWE28"/>
      <c r="PWF28"/>
      <c r="PWG28"/>
      <c r="PWH28"/>
      <c r="PWI28"/>
      <c r="PWJ28"/>
      <c r="PWK28"/>
      <c r="PWL28"/>
      <c r="PWM28"/>
      <c r="PWN28"/>
      <c r="PWO28"/>
      <c r="PWP28"/>
      <c r="PWQ28"/>
      <c r="PWR28"/>
      <c r="PWS28"/>
      <c r="PWT28"/>
      <c r="PWU28"/>
      <c r="PWV28"/>
      <c r="PWW28"/>
      <c r="PWX28"/>
      <c r="PWY28"/>
      <c r="PWZ28"/>
      <c r="PXA28"/>
      <c r="PXB28"/>
      <c r="PXC28"/>
      <c r="PXD28"/>
      <c r="PXE28"/>
      <c r="PXF28"/>
      <c r="PXG28"/>
      <c r="PXH28"/>
      <c r="PXI28"/>
      <c r="PXJ28"/>
      <c r="PXK28"/>
      <c r="PXL28"/>
      <c r="PXM28"/>
      <c r="PXN28"/>
      <c r="PXO28"/>
      <c r="PXP28"/>
      <c r="PXQ28"/>
      <c r="PXR28"/>
      <c r="PXS28"/>
      <c r="PXT28"/>
      <c r="PXU28"/>
      <c r="PXV28"/>
      <c r="PXW28"/>
      <c r="PXX28"/>
      <c r="PXY28"/>
      <c r="PXZ28"/>
      <c r="PYA28"/>
      <c r="PYB28"/>
      <c r="PYC28"/>
      <c r="PYD28"/>
      <c r="PYE28"/>
      <c r="PYF28"/>
      <c r="PYG28"/>
      <c r="PYH28"/>
      <c r="PYI28"/>
      <c r="PYJ28"/>
      <c r="PYK28"/>
      <c r="PYL28"/>
      <c r="PYM28"/>
      <c r="PYN28"/>
      <c r="PYO28"/>
      <c r="PYP28"/>
      <c r="PYQ28"/>
      <c r="PYR28"/>
      <c r="PYS28"/>
      <c r="PYT28"/>
      <c r="PYU28"/>
      <c r="PYV28"/>
      <c r="PYW28"/>
      <c r="PYX28"/>
      <c r="PYY28"/>
      <c r="PYZ28"/>
      <c r="PZA28"/>
      <c r="PZB28"/>
      <c r="PZC28"/>
      <c r="PZD28"/>
      <c r="PZE28"/>
      <c r="PZF28"/>
      <c r="PZG28"/>
      <c r="PZH28"/>
      <c r="PZI28"/>
      <c r="PZJ28"/>
      <c r="PZK28"/>
      <c r="PZL28"/>
      <c r="PZM28"/>
      <c r="PZN28"/>
      <c r="PZO28"/>
      <c r="PZP28"/>
      <c r="PZQ28"/>
      <c r="PZR28"/>
      <c r="PZS28"/>
      <c r="PZT28"/>
      <c r="PZU28"/>
      <c r="PZV28"/>
      <c r="PZW28"/>
      <c r="PZX28"/>
      <c r="PZY28"/>
      <c r="PZZ28"/>
      <c r="QAA28"/>
      <c r="QAB28"/>
      <c r="QAC28"/>
      <c r="QAD28"/>
      <c r="QAE28"/>
      <c r="QAF28"/>
      <c r="QAG28"/>
      <c r="QAH28"/>
      <c r="QAI28"/>
      <c r="QAJ28"/>
      <c r="QAK28"/>
      <c r="QAL28"/>
      <c r="QAM28"/>
      <c r="QAN28"/>
      <c r="QAO28"/>
      <c r="QAP28"/>
      <c r="QAQ28"/>
      <c r="QAR28"/>
      <c r="QAS28"/>
      <c r="QAT28"/>
      <c r="QAU28"/>
      <c r="QAV28"/>
      <c r="QAW28"/>
      <c r="QAX28"/>
      <c r="QAY28"/>
      <c r="QAZ28"/>
      <c r="QBA28"/>
      <c r="QBB28"/>
      <c r="QBC28"/>
      <c r="QBD28"/>
      <c r="QBE28"/>
      <c r="QBF28"/>
      <c r="QBG28"/>
      <c r="QBH28"/>
      <c r="QBI28"/>
      <c r="QBJ28"/>
      <c r="QBK28"/>
      <c r="QBL28"/>
      <c r="QBM28"/>
      <c r="QBN28"/>
      <c r="QBO28"/>
      <c r="QBP28"/>
      <c r="QBQ28"/>
      <c r="QBR28"/>
      <c r="QBS28"/>
      <c r="QBT28"/>
      <c r="QBU28"/>
      <c r="QBV28"/>
      <c r="QBW28"/>
      <c r="QBX28"/>
      <c r="QBY28"/>
      <c r="QBZ28"/>
      <c r="QCA28"/>
      <c r="QCB28"/>
      <c r="QCC28"/>
      <c r="QCD28"/>
      <c r="QCE28"/>
      <c r="QCF28"/>
      <c r="QCG28"/>
      <c r="QCH28"/>
      <c r="QCI28"/>
      <c r="QCJ28"/>
      <c r="QCK28"/>
      <c r="QCL28"/>
      <c r="QCM28"/>
      <c r="QCN28"/>
      <c r="QCO28"/>
      <c r="QCP28"/>
      <c r="QCQ28"/>
      <c r="QCR28"/>
      <c r="QCS28"/>
      <c r="QCT28"/>
      <c r="QCU28"/>
      <c r="QCV28"/>
      <c r="QCW28"/>
      <c r="QCX28"/>
      <c r="QCY28"/>
      <c r="QCZ28"/>
      <c r="QDA28"/>
      <c r="QDB28"/>
      <c r="QDC28"/>
      <c r="QDD28"/>
      <c r="QDE28"/>
      <c r="QDF28"/>
      <c r="QDG28"/>
      <c r="QDH28"/>
      <c r="QDI28"/>
      <c r="QDJ28"/>
      <c r="QDK28"/>
      <c r="QDL28"/>
      <c r="QDM28"/>
      <c r="QDN28"/>
      <c r="QDO28"/>
      <c r="QDP28"/>
      <c r="QDQ28"/>
      <c r="QDR28"/>
      <c r="QDS28"/>
      <c r="QDT28"/>
      <c r="QDU28"/>
      <c r="QDV28"/>
      <c r="QDW28"/>
      <c r="QDX28"/>
      <c r="QDY28"/>
      <c r="QDZ28"/>
      <c r="QEA28"/>
      <c r="QEB28"/>
      <c r="QEC28"/>
      <c r="QED28"/>
      <c r="QEE28"/>
      <c r="QEF28"/>
      <c r="QEG28"/>
      <c r="QEH28"/>
      <c r="QEI28"/>
      <c r="QEJ28"/>
      <c r="QEK28"/>
      <c r="QEL28"/>
      <c r="QEM28"/>
      <c r="QEN28"/>
      <c r="QEO28"/>
      <c r="QEP28"/>
      <c r="QEQ28"/>
      <c r="QER28"/>
      <c r="QES28"/>
      <c r="QET28"/>
      <c r="QEU28"/>
      <c r="QEV28"/>
      <c r="QEW28"/>
      <c r="QEX28"/>
      <c r="QEY28"/>
      <c r="QEZ28"/>
      <c r="QFA28"/>
      <c r="QFB28"/>
      <c r="QFC28"/>
      <c r="QFD28"/>
      <c r="QFE28"/>
      <c r="QFF28"/>
      <c r="QFG28"/>
      <c r="QFH28"/>
      <c r="QFI28"/>
      <c r="QFJ28"/>
      <c r="QFK28"/>
      <c r="QFL28"/>
      <c r="QFM28"/>
      <c r="QFN28"/>
      <c r="QFO28"/>
      <c r="QFP28"/>
      <c r="QFQ28"/>
      <c r="QFR28"/>
      <c r="QFS28"/>
      <c r="QFT28"/>
      <c r="QFU28"/>
      <c r="QFV28"/>
      <c r="QFW28"/>
      <c r="QFX28"/>
      <c r="QFY28"/>
      <c r="QFZ28"/>
      <c r="QGA28"/>
      <c r="QGB28"/>
      <c r="QGC28"/>
      <c r="QGD28"/>
      <c r="QGE28"/>
      <c r="QGF28"/>
      <c r="QGG28"/>
      <c r="QGH28"/>
      <c r="QGI28"/>
      <c r="QGJ28"/>
      <c r="QGK28"/>
      <c r="QGL28"/>
      <c r="QGM28"/>
      <c r="QGN28"/>
      <c r="QGO28"/>
      <c r="QGP28"/>
      <c r="QGQ28"/>
      <c r="QGR28"/>
      <c r="QGS28"/>
      <c r="QGT28"/>
      <c r="QGU28"/>
      <c r="QGV28"/>
      <c r="QGW28"/>
      <c r="QGX28"/>
      <c r="QGY28"/>
      <c r="QGZ28"/>
      <c r="QHA28"/>
      <c r="QHB28"/>
      <c r="QHC28"/>
      <c r="QHD28"/>
      <c r="QHE28"/>
      <c r="QHF28"/>
      <c r="QHG28"/>
      <c r="QHH28"/>
      <c r="QHI28"/>
      <c r="QHJ28"/>
      <c r="QHK28"/>
      <c r="QHL28"/>
      <c r="QHM28"/>
      <c r="QHN28"/>
      <c r="QHO28"/>
      <c r="QHP28"/>
      <c r="QHQ28"/>
      <c r="QHR28"/>
      <c r="QHS28"/>
      <c r="QHT28"/>
      <c r="QHU28"/>
      <c r="QHV28"/>
      <c r="QHW28"/>
      <c r="QHX28"/>
      <c r="QHY28"/>
      <c r="QHZ28"/>
      <c r="QIA28"/>
      <c r="QIB28"/>
      <c r="QIC28"/>
      <c r="QID28"/>
      <c r="QIE28"/>
      <c r="QIF28"/>
      <c r="QIG28"/>
      <c r="QIH28"/>
      <c r="QII28"/>
      <c r="QIJ28"/>
      <c r="QIK28"/>
      <c r="QIL28"/>
      <c r="QIM28"/>
      <c r="QIN28"/>
      <c r="QIO28"/>
      <c r="QIP28"/>
      <c r="QIQ28"/>
      <c r="QIR28"/>
      <c r="QIS28"/>
      <c r="QIT28"/>
      <c r="QIU28"/>
      <c r="QIV28"/>
      <c r="QIW28"/>
      <c r="QIX28"/>
      <c r="QIY28"/>
      <c r="QIZ28"/>
      <c r="QJA28"/>
      <c r="QJB28"/>
      <c r="QJC28"/>
      <c r="QJD28"/>
      <c r="QJE28"/>
      <c r="QJF28"/>
      <c r="QJG28"/>
      <c r="QJH28"/>
      <c r="QJI28"/>
      <c r="QJJ28"/>
      <c r="QJK28"/>
      <c r="QJL28"/>
      <c r="QJM28"/>
      <c r="QJN28"/>
      <c r="QJO28"/>
      <c r="QJP28"/>
      <c r="QJQ28"/>
      <c r="QJR28"/>
      <c r="QJS28"/>
      <c r="QJT28"/>
      <c r="QJU28"/>
      <c r="QJV28"/>
      <c r="QJW28"/>
      <c r="QJX28"/>
      <c r="QJY28"/>
      <c r="QJZ28"/>
      <c r="QKA28"/>
      <c r="QKB28"/>
      <c r="QKC28"/>
      <c r="QKD28"/>
      <c r="QKE28"/>
      <c r="QKF28"/>
      <c r="QKG28"/>
      <c r="QKH28"/>
      <c r="QKI28"/>
      <c r="QKJ28"/>
      <c r="QKK28"/>
      <c r="QKL28"/>
      <c r="QKM28"/>
      <c r="QKN28"/>
      <c r="QKO28"/>
      <c r="QKP28"/>
      <c r="QKQ28"/>
      <c r="QKR28"/>
      <c r="QKS28"/>
      <c r="QKT28"/>
      <c r="QKU28"/>
      <c r="QKV28"/>
      <c r="QKW28"/>
      <c r="QKX28"/>
      <c r="QKY28"/>
      <c r="QKZ28"/>
      <c r="QLA28"/>
      <c r="QLB28"/>
      <c r="QLC28"/>
      <c r="QLD28"/>
      <c r="QLE28"/>
      <c r="QLF28"/>
      <c r="QLG28"/>
      <c r="QLH28"/>
      <c r="QLI28"/>
      <c r="QLJ28"/>
      <c r="QLK28"/>
      <c r="QLL28"/>
      <c r="QLM28"/>
      <c r="QLN28"/>
      <c r="QLO28"/>
      <c r="QLP28"/>
      <c r="QLQ28"/>
      <c r="QLR28"/>
      <c r="QLS28"/>
      <c r="QLT28"/>
      <c r="QLU28"/>
      <c r="QLV28"/>
      <c r="QLW28"/>
      <c r="QLX28"/>
      <c r="QLY28"/>
      <c r="QLZ28"/>
      <c r="QMA28"/>
      <c r="QMB28"/>
      <c r="QMC28"/>
      <c r="QMD28"/>
      <c r="QME28"/>
      <c r="QMF28"/>
      <c r="QMG28"/>
      <c r="QMH28"/>
      <c r="QMI28"/>
      <c r="QMJ28"/>
      <c r="QMK28"/>
      <c r="QML28"/>
      <c r="QMM28"/>
      <c r="QMN28"/>
      <c r="QMO28"/>
      <c r="QMP28"/>
      <c r="QMQ28"/>
      <c r="QMR28"/>
      <c r="QMS28"/>
      <c r="QMT28"/>
      <c r="QMU28"/>
      <c r="QMV28"/>
      <c r="QMW28"/>
      <c r="QMX28"/>
      <c r="QMY28"/>
      <c r="QMZ28"/>
      <c r="QNA28"/>
      <c r="QNB28"/>
      <c r="QNC28"/>
      <c r="QND28"/>
      <c r="QNE28"/>
      <c r="QNF28"/>
      <c r="QNG28"/>
      <c r="QNH28"/>
      <c r="QNI28"/>
      <c r="QNJ28"/>
      <c r="QNK28"/>
      <c r="QNL28"/>
      <c r="QNM28"/>
      <c r="QNN28"/>
      <c r="QNO28"/>
      <c r="QNP28"/>
      <c r="QNQ28"/>
      <c r="QNR28"/>
      <c r="QNS28"/>
      <c r="QNT28"/>
      <c r="QNU28"/>
      <c r="QNV28"/>
      <c r="QNW28"/>
      <c r="QNX28"/>
      <c r="QNY28"/>
      <c r="QNZ28"/>
      <c r="QOA28"/>
      <c r="QOB28"/>
      <c r="QOC28"/>
      <c r="QOD28"/>
      <c r="QOE28"/>
      <c r="QOF28"/>
      <c r="QOG28"/>
      <c r="QOH28"/>
      <c r="QOI28"/>
      <c r="QOJ28"/>
      <c r="QOK28"/>
      <c r="QOL28"/>
      <c r="QOM28"/>
      <c r="QON28"/>
      <c r="QOO28"/>
      <c r="QOP28"/>
      <c r="QOQ28"/>
      <c r="QOR28"/>
      <c r="QOS28"/>
      <c r="QOT28"/>
      <c r="QOU28"/>
      <c r="QOV28"/>
      <c r="QOW28"/>
      <c r="QOX28"/>
      <c r="QOY28"/>
      <c r="QOZ28"/>
      <c r="QPA28"/>
      <c r="QPB28"/>
      <c r="QPC28"/>
      <c r="QPD28"/>
      <c r="QPE28"/>
      <c r="QPF28"/>
      <c r="QPG28"/>
      <c r="QPH28"/>
      <c r="QPI28"/>
      <c r="QPJ28"/>
      <c r="QPK28"/>
      <c r="QPL28"/>
      <c r="QPM28"/>
      <c r="QPN28"/>
      <c r="QPO28"/>
      <c r="QPP28"/>
      <c r="QPQ28"/>
      <c r="QPR28"/>
      <c r="QPS28"/>
      <c r="QPT28"/>
      <c r="QPU28"/>
      <c r="QPV28"/>
      <c r="QPW28"/>
      <c r="QPX28"/>
      <c r="QPY28"/>
      <c r="QPZ28"/>
      <c r="QQA28"/>
      <c r="QQB28"/>
      <c r="QQC28"/>
      <c r="QQD28"/>
      <c r="QQE28"/>
      <c r="QQF28"/>
      <c r="QQG28"/>
      <c r="QQH28"/>
      <c r="QQI28"/>
      <c r="QQJ28"/>
      <c r="QQK28"/>
      <c r="QQL28"/>
      <c r="QQM28"/>
      <c r="QQN28"/>
      <c r="QQO28"/>
      <c r="QQP28"/>
      <c r="QQQ28"/>
      <c r="QQR28"/>
      <c r="QQS28"/>
      <c r="QQT28"/>
      <c r="QQU28"/>
      <c r="QQV28"/>
      <c r="QQW28"/>
      <c r="QQX28"/>
      <c r="QQY28"/>
      <c r="QQZ28"/>
      <c r="QRA28"/>
      <c r="QRB28"/>
      <c r="QRC28"/>
      <c r="QRD28"/>
      <c r="QRE28"/>
      <c r="QRF28"/>
      <c r="QRG28"/>
      <c r="QRH28"/>
      <c r="QRI28"/>
      <c r="QRJ28"/>
      <c r="QRK28"/>
      <c r="QRL28"/>
      <c r="QRM28"/>
      <c r="QRN28"/>
      <c r="QRO28"/>
      <c r="QRP28"/>
      <c r="QRQ28"/>
      <c r="QRR28"/>
      <c r="QRS28"/>
      <c r="QRT28"/>
      <c r="QRU28"/>
      <c r="QRV28"/>
      <c r="QRW28"/>
      <c r="QRX28"/>
      <c r="QRY28"/>
      <c r="QRZ28"/>
      <c r="QSA28"/>
      <c r="QSB28"/>
      <c r="QSC28"/>
      <c r="QSD28"/>
      <c r="QSE28"/>
      <c r="QSF28"/>
      <c r="QSG28"/>
      <c r="QSH28"/>
      <c r="QSI28"/>
      <c r="QSJ28"/>
      <c r="QSK28"/>
      <c r="QSL28"/>
      <c r="QSM28"/>
      <c r="QSN28"/>
      <c r="QSO28"/>
      <c r="QSP28"/>
      <c r="QSQ28"/>
      <c r="QSR28"/>
      <c r="QSS28"/>
      <c r="QST28"/>
      <c r="QSU28"/>
      <c r="QSV28"/>
      <c r="QSW28"/>
      <c r="QSX28"/>
      <c r="QSY28"/>
      <c r="QSZ28"/>
      <c r="QTA28"/>
      <c r="QTB28"/>
      <c r="QTC28"/>
      <c r="QTD28"/>
      <c r="QTE28"/>
      <c r="QTF28"/>
      <c r="QTG28"/>
      <c r="QTH28"/>
      <c r="QTI28"/>
      <c r="QTJ28"/>
      <c r="QTK28"/>
      <c r="QTL28"/>
      <c r="QTM28"/>
      <c r="QTN28"/>
      <c r="QTO28"/>
      <c r="QTP28"/>
      <c r="QTQ28"/>
      <c r="QTR28"/>
      <c r="QTS28"/>
      <c r="QTT28"/>
      <c r="QTU28"/>
      <c r="QTV28"/>
      <c r="QTW28"/>
      <c r="QTX28"/>
      <c r="QTY28"/>
      <c r="QTZ28"/>
      <c r="QUA28"/>
      <c r="QUB28"/>
      <c r="QUC28"/>
      <c r="QUD28"/>
      <c r="QUE28"/>
      <c r="QUF28"/>
      <c r="QUG28"/>
      <c r="QUH28"/>
      <c r="QUI28"/>
      <c r="QUJ28"/>
      <c r="QUK28"/>
      <c r="QUL28"/>
      <c r="QUM28"/>
      <c r="QUN28"/>
      <c r="QUO28"/>
      <c r="QUP28"/>
      <c r="QUQ28"/>
      <c r="QUR28"/>
      <c r="QUS28"/>
      <c r="QUT28"/>
      <c r="QUU28"/>
      <c r="QUV28"/>
      <c r="QUW28"/>
      <c r="QUX28"/>
      <c r="QUY28"/>
      <c r="QUZ28"/>
      <c r="QVA28"/>
      <c r="QVB28"/>
      <c r="QVC28"/>
      <c r="QVD28"/>
      <c r="QVE28"/>
      <c r="QVF28"/>
      <c r="QVG28"/>
      <c r="QVH28"/>
      <c r="QVI28"/>
      <c r="QVJ28"/>
      <c r="QVK28"/>
      <c r="QVL28"/>
      <c r="QVM28"/>
      <c r="QVN28"/>
      <c r="QVO28"/>
      <c r="QVP28"/>
      <c r="QVQ28"/>
      <c r="QVR28"/>
      <c r="QVS28"/>
      <c r="QVT28"/>
      <c r="QVU28"/>
      <c r="QVV28"/>
      <c r="QVW28"/>
      <c r="QVX28"/>
      <c r="QVY28"/>
      <c r="QVZ28"/>
      <c r="QWA28"/>
      <c r="QWB28"/>
      <c r="QWC28"/>
      <c r="QWD28"/>
      <c r="QWE28"/>
      <c r="QWF28"/>
      <c r="QWG28"/>
      <c r="QWH28"/>
      <c r="QWI28"/>
      <c r="QWJ28"/>
      <c r="QWK28"/>
      <c r="QWL28"/>
      <c r="QWM28"/>
      <c r="QWN28"/>
      <c r="QWO28"/>
      <c r="QWP28"/>
      <c r="QWQ28"/>
      <c r="QWR28"/>
      <c r="QWS28"/>
      <c r="QWT28"/>
      <c r="QWU28"/>
      <c r="QWV28"/>
      <c r="QWW28"/>
      <c r="QWX28"/>
      <c r="QWY28"/>
      <c r="QWZ28"/>
      <c r="QXA28"/>
      <c r="QXB28"/>
      <c r="QXC28"/>
      <c r="QXD28"/>
      <c r="QXE28"/>
      <c r="QXF28"/>
      <c r="QXG28"/>
      <c r="QXH28"/>
      <c r="QXI28"/>
      <c r="QXJ28"/>
      <c r="QXK28"/>
      <c r="QXL28"/>
      <c r="QXM28"/>
      <c r="QXN28"/>
      <c r="QXO28"/>
      <c r="QXP28"/>
      <c r="QXQ28"/>
      <c r="QXR28"/>
      <c r="QXS28"/>
      <c r="QXT28"/>
      <c r="QXU28"/>
      <c r="QXV28"/>
      <c r="QXW28"/>
      <c r="QXX28"/>
      <c r="QXY28"/>
      <c r="QXZ28"/>
      <c r="QYA28"/>
      <c r="QYB28"/>
      <c r="QYC28"/>
      <c r="QYD28"/>
      <c r="QYE28"/>
      <c r="QYF28"/>
      <c r="QYG28"/>
      <c r="QYH28"/>
      <c r="QYI28"/>
      <c r="QYJ28"/>
      <c r="QYK28"/>
      <c r="QYL28"/>
      <c r="QYM28"/>
      <c r="QYN28"/>
      <c r="QYO28"/>
      <c r="QYP28"/>
      <c r="QYQ28"/>
      <c r="QYR28"/>
      <c r="QYS28"/>
      <c r="QYT28"/>
      <c r="QYU28"/>
      <c r="QYV28"/>
      <c r="QYW28"/>
      <c r="QYX28"/>
      <c r="QYY28"/>
      <c r="QYZ28"/>
      <c r="QZA28"/>
      <c r="QZB28"/>
      <c r="QZC28"/>
      <c r="QZD28"/>
      <c r="QZE28"/>
      <c r="QZF28"/>
      <c r="QZG28"/>
      <c r="QZH28"/>
      <c r="QZI28"/>
      <c r="QZJ28"/>
      <c r="QZK28"/>
      <c r="QZL28"/>
      <c r="QZM28"/>
      <c r="QZN28"/>
      <c r="QZO28"/>
      <c r="QZP28"/>
      <c r="QZQ28"/>
      <c r="QZR28"/>
      <c r="QZS28"/>
      <c r="QZT28"/>
      <c r="QZU28"/>
      <c r="QZV28"/>
      <c r="QZW28"/>
      <c r="QZX28"/>
      <c r="QZY28"/>
      <c r="QZZ28"/>
      <c r="RAA28"/>
      <c r="RAB28"/>
      <c r="RAC28"/>
      <c r="RAD28"/>
      <c r="RAE28"/>
      <c r="RAF28"/>
      <c r="RAG28"/>
      <c r="RAH28"/>
      <c r="RAI28"/>
      <c r="RAJ28"/>
      <c r="RAK28"/>
      <c r="RAL28"/>
      <c r="RAM28"/>
      <c r="RAN28"/>
      <c r="RAO28"/>
      <c r="RAP28"/>
      <c r="RAQ28"/>
      <c r="RAR28"/>
      <c r="RAS28"/>
      <c r="RAT28"/>
      <c r="RAU28"/>
      <c r="RAV28"/>
      <c r="RAW28"/>
      <c r="RAX28"/>
      <c r="RAY28"/>
      <c r="RAZ28"/>
      <c r="RBA28"/>
      <c r="RBB28"/>
      <c r="RBC28"/>
      <c r="RBD28"/>
      <c r="RBE28"/>
      <c r="RBF28"/>
      <c r="RBG28"/>
      <c r="RBH28"/>
      <c r="RBI28"/>
      <c r="RBJ28"/>
      <c r="RBK28"/>
      <c r="RBL28"/>
      <c r="RBM28"/>
      <c r="RBN28"/>
      <c r="RBO28"/>
      <c r="RBP28"/>
      <c r="RBQ28"/>
      <c r="RBR28"/>
      <c r="RBS28"/>
      <c r="RBT28"/>
      <c r="RBU28"/>
      <c r="RBV28"/>
      <c r="RBW28"/>
      <c r="RBX28"/>
      <c r="RBY28"/>
      <c r="RBZ28"/>
      <c r="RCA28"/>
      <c r="RCB28"/>
      <c r="RCC28"/>
      <c r="RCD28"/>
      <c r="RCE28"/>
      <c r="RCF28"/>
      <c r="RCG28"/>
      <c r="RCH28"/>
      <c r="RCI28"/>
      <c r="RCJ28"/>
      <c r="RCK28"/>
      <c r="RCL28"/>
      <c r="RCM28"/>
      <c r="RCN28"/>
      <c r="RCO28"/>
      <c r="RCP28"/>
      <c r="RCQ28"/>
      <c r="RCR28"/>
      <c r="RCS28"/>
      <c r="RCT28"/>
      <c r="RCU28"/>
      <c r="RCV28"/>
      <c r="RCW28"/>
      <c r="RCX28"/>
      <c r="RCY28"/>
      <c r="RCZ28"/>
      <c r="RDA28"/>
      <c r="RDB28"/>
      <c r="RDC28"/>
      <c r="RDD28"/>
      <c r="RDE28"/>
      <c r="RDF28"/>
      <c r="RDG28"/>
      <c r="RDH28"/>
      <c r="RDI28"/>
      <c r="RDJ28"/>
      <c r="RDK28"/>
      <c r="RDL28"/>
      <c r="RDM28"/>
      <c r="RDN28"/>
      <c r="RDO28"/>
      <c r="RDP28"/>
      <c r="RDQ28"/>
      <c r="RDR28"/>
      <c r="RDS28"/>
      <c r="RDT28"/>
      <c r="RDU28"/>
      <c r="RDV28"/>
      <c r="RDW28"/>
      <c r="RDX28"/>
      <c r="RDY28"/>
      <c r="RDZ28"/>
      <c r="REA28"/>
      <c r="REB28"/>
      <c r="REC28"/>
      <c r="RED28"/>
      <c r="REE28"/>
      <c r="REF28"/>
      <c r="REG28"/>
      <c r="REH28"/>
      <c r="REI28"/>
      <c r="REJ28"/>
      <c r="REK28"/>
      <c r="REL28"/>
      <c r="REM28"/>
      <c r="REN28"/>
      <c r="REO28"/>
      <c r="REP28"/>
      <c r="REQ28"/>
      <c r="RER28"/>
      <c r="RES28"/>
      <c r="RET28"/>
      <c r="REU28"/>
      <c r="REV28"/>
      <c r="REW28"/>
      <c r="REX28"/>
      <c r="REY28"/>
      <c r="REZ28"/>
      <c r="RFA28"/>
      <c r="RFB28"/>
      <c r="RFC28"/>
      <c r="RFD28"/>
      <c r="RFE28"/>
      <c r="RFF28"/>
      <c r="RFG28"/>
      <c r="RFH28"/>
      <c r="RFI28"/>
      <c r="RFJ28"/>
      <c r="RFK28"/>
      <c r="RFL28"/>
      <c r="RFM28"/>
      <c r="RFN28"/>
      <c r="RFO28"/>
      <c r="RFP28"/>
      <c r="RFQ28"/>
      <c r="RFR28"/>
      <c r="RFS28"/>
      <c r="RFT28"/>
      <c r="RFU28"/>
      <c r="RFV28"/>
      <c r="RFW28"/>
      <c r="RFX28"/>
      <c r="RFY28"/>
      <c r="RFZ28"/>
      <c r="RGA28"/>
      <c r="RGB28"/>
      <c r="RGC28"/>
      <c r="RGD28"/>
      <c r="RGE28"/>
      <c r="RGF28"/>
      <c r="RGG28"/>
      <c r="RGH28"/>
      <c r="RGI28"/>
      <c r="RGJ28"/>
      <c r="RGK28"/>
      <c r="RGL28"/>
      <c r="RGM28"/>
      <c r="RGN28"/>
      <c r="RGO28"/>
      <c r="RGP28"/>
      <c r="RGQ28"/>
      <c r="RGR28"/>
      <c r="RGS28"/>
      <c r="RGT28"/>
      <c r="RGU28"/>
      <c r="RGV28"/>
      <c r="RGW28"/>
      <c r="RGX28"/>
      <c r="RGY28"/>
      <c r="RGZ28"/>
      <c r="RHA28"/>
      <c r="RHB28"/>
      <c r="RHC28"/>
      <c r="RHD28"/>
      <c r="RHE28"/>
      <c r="RHF28"/>
      <c r="RHG28"/>
      <c r="RHH28"/>
      <c r="RHI28"/>
      <c r="RHJ28"/>
      <c r="RHK28"/>
      <c r="RHL28"/>
      <c r="RHM28"/>
      <c r="RHN28"/>
      <c r="RHO28"/>
      <c r="RHP28"/>
      <c r="RHQ28"/>
      <c r="RHR28"/>
      <c r="RHS28"/>
      <c r="RHT28"/>
      <c r="RHU28"/>
      <c r="RHV28"/>
      <c r="RHW28"/>
      <c r="RHX28"/>
      <c r="RHY28"/>
      <c r="RHZ28"/>
      <c r="RIA28"/>
      <c r="RIB28"/>
      <c r="RIC28"/>
      <c r="RID28"/>
      <c r="RIE28"/>
      <c r="RIF28"/>
      <c r="RIG28"/>
      <c r="RIH28"/>
      <c r="RII28"/>
      <c r="RIJ28"/>
      <c r="RIK28"/>
      <c r="RIL28"/>
      <c r="RIM28"/>
      <c r="RIN28"/>
      <c r="RIO28"/>
      <c r="RIP28"/>
      <c r="RIQ28"/>
      <c r="RIR28"/>
      <c r="RIS28"/>
      <c r="RIT28"/>
      <c r="RIU28"/>
      <c r="RIV28"/>
      <c r="RIW28"/>
      <c r="RIX28"/>
      <c r="RIY28"/>
      <c r="RIZ28"/>
      <c r="RJA28"/>
      <c r="RJB28"/>
      <c r="RJC28"/>
      <c r="RJD28"/>
      <c r="RJE28"/>
      <c r="RJF28"/>
      <c r="RJG28"/>
      <c r="RJH28"/>
      <c r="RJI28"/>
      <c r="RJJ28"/>
      <c r="RJK28"/>
      <c r="RJL28"/>
      <c r="RJM28"/>
      <c r="RJN28"/>
      <c r="RJO28"/>
      <c r="RJP28"/>
      <c r="RJQ28"/>
      <c r="RJR28"/>
      <c r="RJS28"/>
      <c r="RJT28"/>
      <c r="RJU28"/>
      <c r="RJV28"/>
      <c r="RJW28"/>
      <c r="RJX28"/>
      <c r="RJY28"/>
      <c r="RJZ28"/>
      <c r="RKA28"/>
      <c r="RKB28"/>
      <c r="RKC28"/>
      <c r="RKD28"/>
      <c r="RKE28"/>
      <c r="RKF28"/>
      <c r="RKG28"/>
      <c r="RKH28"/>
      <c r="RKI28"/>
      <c r="RKJ28"/>
      <c r="RKK28"/>
      <c r="RKL28"/>
      <c r="RKM28"/>
      <c r="RKN28"/>
      <c r="RKO28"/>
      <c r="RKP28"/>
      <c r="RKQ28"/>
      <c r="RKR28"/>
      <c r="RKS28"/>
      <c r="RKT28"/>
      <c r="RKU28"/>
      <c r="RKV28"/>
      <c r="RKW28"/>
      <c r="RKX28"/>
      <c r="RKY28"/>
      <c r="RKZ28"/>
      <c r="RLA28"/>
      <c r="RLB28"/>
      <c r="RLC28"/>
      <c r="RLD28"/>
      <c r="RLE28"/>
      <c r="RLF28"/>
      <c r="RLG28"/>
      <c r="RLH28"/>
      <c r="RLI28"/>
      <c r="RLJ28"/>
      <c r="RLK28"/>
      <c r="RLL28"/>
      <c r="RLM28"/>
      <c r="RLN28"/>
      <c r="RLO28"/>
      <c r="RLP28"/>
      <c r="RLQ28"/>
      <c r="RLR28"/>
      <c r="RLS28"/>
      <c r="RLT28"/>
      <c r="RLU28"/>
      <c r="RLV28"/>
      <c r="RLW28"/>
      <c r="RLX28"/>
      <c r="RLY28"/>
      <c r="RLZ28"/>
      <c r="RMA28"/>
      <c r="RMB28"/>
      <c r="RMC28"/>
      <c r="RMD28"/>
      <c r="RME28"/>
      <c r="RMF28"/>
      <c r="RMG28"/>
      <c r="RMH28"/>
      <c r="RMI28"/>
      <c r="RMJ28"/>
      <c r="RMK28"/>
      <c r="RML28"/>
      <c r="RMM28"/>
      <c r="RMN28"/>
      <c r="RMO28"/>
      <c r="RMP28"/>
      <c r="RMQ28"/>
      <c r="RMR28"/>
      <c r="RMS28"/>
      <c r="RMT28"/>
      <c r="RMU28"/>
      <c r="RMV28"/>
      <c r="RMW28"/>
      <c r="RMX28"/>
      <c r="RMY28"/>
      <c r="RMZ28"/>
      <c r="RNA28"/>
      <c r="RNB28"/>
      <c r="RNC28"/>
      <c r="RND28"/>
      <c r="RNE28"/>
      <c r="RNF28"/>
      <c r="RNG28"/>
      <c r="RNH28"/>
      <c r="RNI28"/>
      <c r="RNJ28"/>
      <c r="RNK28"/>
      <c r="RNL28"/>
      <c r="RNM28"/>
      <c r="RNN28"/>
      <c r="RNO28"/>
      <c r="RNP28"/>
      <c r="RNQ28"/>
      <c r="RNR28"/>
      <c r="RNS28"/>
      <c r="RNT28"/>
      <c r="RNU28"/>
      <c r="RNV28"/>
      <c r="RNW28"/>
      <c r="RNX28"/>
      <c r="RNY28"/>
      <c r="RNZ28"/>
      <c r="ROA28"/>
      <c r="ROB28"/>
      <c r="ROC28"/>
      <c r="ROD28"/>
      <c r="ROE28"/>
      <c r="ROF28"/>
      <c r="ROG28"/>
      <c r="ROH28"/>
      <c r="ROI28"/>
      <c r="ROJ28"/>
      <c r="ROK28"/>
      <c r="ROL28"/>
      <c r="ROM28"/>
      <c r="RON28"/>
      <c r="ROO28"/>
      <c r="ROP28"/>
      <c r="ROQ28"/>
      <c r="ROR28"/>
      <c r="ROS28"/>
      <c r="ROT28"/>
      <c r="ROU28"/>
      <c r="ROV28"/>
      <c r="ROW28"/>
      <c r="ROX28"/>
      <c r="ROY28"/>
      <c r="ROZ28"/>
      <c r="RPA28"/>
      <c r="RPB28"/>
      <c r="RPC28"/>
      <c r="RPD28"/>
      <c r="RPE28"/>
      <c r="RPF28"/>
      <c r="RPG28"/>
      <c r="RPH28"/>
      <c r="RPI28"/>
      <c r="RPJ28"/>
      <c r="RPK28"/>
      <c r="RPL28"/>
      <c r="RPM28"/>
      <c r="RPN28"/>
      <c r="RPO28"/>
      <c r="RPP28"/>
      <c r="RPQ28"/>
      <c r="RPR28"/>
      <c r="RPS28"/>
      <c r="RPT28"/>
      <c r="RPU28"/>
      <c r="RPV28"/>
      <c r="RPW28"/>
      <c r="RPX28"/>
      <c r="RPY28"/>
      <c r="RPZ28"/>
      <c r="RQA28"/>
      <c r="RQB28"/>
      <c r="RQC28"/>
      <c r="RQD28"/>
      <c r="RQE28"/>
      <c r="RQF28"/>
      <c r="RQG28"/>
      <c r="RQH28"/>
      <c r="RQI28"/>
      <c r="RQJ28"/>
      <c r="RQK28"/>
      <c r="RQL28"/>
      <c r="RQM28"/>
      <c r="RQN28"/>
      <c r="RQO28"/>
      <c r="RQP28"/>
      <c r="RQQ28"/>
      <c r="RQR28"/>
      <c r="RQS28"/>
      <c r="RQT28"/>
      <c r="RQU28"/>
      <c r="RQV28"/>
      <c r="RQW28"/>
      <c r="RQX28"/>
      <c r="RQY28"/>
      <c r="RQZ28"/>
      <c r="RRA28"/>
      <c r="RRB28"/>
      <c r="RRC28"/>
      <c r="RRD28"/>
      <c r="RRE28"/>
      <c r="RRF28"/>
      <c r="RRG28"/>
      <c r="RRH28"/>
      <c r="RRI28"/>
      <c r="RRJ28"/>
      <c r="RRK28"/>
      <c r="RRL28"/>
      <c r="RRM28"/>
      <c r="RRN28"/>
      <c r="RRO28"/>
      <c r="RRP28"/>
      <c r="RRQ28"/>
      <c r="RRR28"/>
      <c r="RRS28"/>
      <c r="RRT28"/>
      <c r="RRU28"/>
      <c r="RRV28"/>
      <c r="RRW28"/>
      <c r="RRX28"/>
      <c r="RRY28"/>
      <c r="RRZ28"/>
      <c r="RSA28"/>
      <c r="RSB28"/>
      <c r="RSC28"/>
      <c r="RSD28"/>
      <c r="RSE28"/>
      <c r="RSF28"/>
      <c r="RSG28"/>
      <c r="RSH28"/>
      <c r="RSI28"/>
      <c r="RSJ28"/>
      <c r="RSK28"/>
      <c r="RSL28"/>
      <c r="RSM28"/>
      <c r="RSN28"/>
      <c r="RSO28"/>
      <c r="RSP28"/>
      <c r="RSQ28"/>
      <c r="RSR28"/>
      <c r="RSS28"/>
      <c r="RST28"/>
      <c r="RSU28"/>
      <c r="RSV28"/>
      <c r="RSW28"/>
      <c r="RSX28"/>
      <c r="RSY28"/>
      <c r="RSZ28"/>
      <c r="RTA28"/>
      <c r="RTB28"/>
      <c r="RTC28"/>
      <c r="RTD28"/>
      <c r="RTE28"/>
      <c r="RTF28"/>
      <c r="RTG28"/>
      <c r="RTH28"/>
      <c r="RTI28"/>
      <c r="RTJ28"/>
      <c r="RTK28"/>
      <c r="RTL28"/>
      <c r="RTM28"/>
      <c r="RTN28"/>
      <c r="RTO28"/>
      <c r="RTP28"/>
      <c r="RTQ28"/>
      <c r="RTR28"/>
      <c r="RTS28"/>
      <c r="RTT28"/>
      <c r="RTU28"/>
      <c r="RTV28"/>
      <c r="RTW28"/>
      <c r="RTX28"/>
      <c r="RTY28"/>
      <c r="RTZ28"/>
      <c r="RUA28"/>
      <c r="RUB28"/>
      <c r="RUC28"/>
      <c r="RUD28"/>
      <c r="RUE28"/>
      <c r="RUF28"/>
      <c r="RUG28"/>
      <c r="RUH28"/>
      <c r="RUI28"/>
      <c r="RUJ28"/>
      <c r="RUK28"/>
      <c r="RUL28"/>
      <c r="RUM28"/>
      <c r="RUN28"/>
      <c r="RUO28"/>
      <c r="RUP28"/>
      <c r="RUQ28"/>
      <c r="RUR28"/>
      <c r="RUS28"/>
      <c r="RUT28"/>
      <c r="RUU28"/>
      <c r="RUV28"/>
      <c r="RUW28"/>
      <c r="RUX28"/>
      <c r="RUY28"/>
      <c r="RUZ28"/>
      <c r="RVA28"/>
      <c r="RVB28"/>
      <c r="RVC28"/>
      <c r="RVD28"/>
      <c r="RVE28"/>
      <c r="RVF28"/>
      <c r="RVG28"/>
      <c r="RVH28"/>
      <c r="RVI28"/>
      <c r="RVJ28"/>
      <c r="RVK28"/>
      <c r="RVL28"/>
      <c r="RVM28"/>
      <c r="RVN28"/>
      <c r="RVO28"/>
      <c r="RVP28"/>
      <c r="RVQ28"/>
      <c r="RVR28"/>
      <c r="RVS28"/>
      <c r="RVT28"/>
      <c r="RVU28"/>
      <c r="RVV28"/>
      <c r="RVW28"/>
      <c r="RVX28"/>
      <c r="RVY28"/>
      <c r="RVZ28"/>
      <c r="RWA28"/>
      <c r="RWB28"/>
      <c r="RWC28"/>
      <c r="RWD28"/>
      <c r="RWE28"/>
      <c r="RWF28"/>
      <c r="RWG28"/>
      <c r="RWH28"/>
      <c r="RWI28"/>
      <c r="RWJ28"/>
      <c r="RWK28"/>
      <c r="RWL28"/>
      <c r="RWM28"/>
      <c r="RWN28"/>
      <c r="RWO28"/>
      <c r="RWP28"/>
      <c r="RWQ28"/>
      <c r="RWR28"/>
      <c r="RWS28"/>
      <c r="RWT28"/>
      <c r="RWU28"/>
      <c r="RWV28"/>
      <c r="RWW28"/>
      <c r="RWX28"/>
      <c r="RWY28"/>
      <c r="RWZ28"/>
      <c r="RXA28"/>
      <c r="RXB28"/>
      <c r="RXC28"/>
      <c r="RXD28"/>
      <c r="RXE28"/>
      <c r="RXF28"/>
      <c r="RXG28"/>
      <c r="RXH28"/>
      <c r="RXI28"/>
      <c r="RXJ28"/>
      <c r="RXK28"/>
      <c r="RXL28"/>
      <c r="RXM28"/>
      <c r="RXN28"/>
      <c r="RXO28"/>
      <c r="RXP28"/>
      <c r="RXQ28"/>
      <c r="RXR28"/>
      <c r="RXS28"/>
      <c r="RXT28"/>
      <c r="RXU28"/>
      <c r="RXV28"/>
      <c r="RXW28"/>
      <c r="RXX28"/>
      <c r="RXY28"/>
      <c r="RXZ28"/>
      <c r="RYA28"/>
      <c r="RYB28"/>
      <c r="RYC28"/>
      <c r="RYD28"/>
      <c r="RYE28"/>
      <c r="RYF28"/>
      <c r="RYG28"/>
      <c r="RYH28"/>
      <c r="RYI28"/>
      <c r="RYJ28"/>
      <c r="RYK28"/>
      <c r="RYL28"/>
      <c r="RYM28"/>
      <c r="RYN28"/>
      <c r="RYO28"/>
      <c r="RYP28"/>
      <c r="RYQ28"/>
      <c r="RYR28"/>
      <c r="RYS28"/>
      <c r="RYT28"/>
      <c r="RYU28"/>
      <c r="RYV28"/>
      <c r="RYW28"/>
      <c r="RYX28"/>
      <c r="RYY28"/>
      <c r="RYZ28"/>
      <c r="RZA28"/>
      <c r="RZB28"/>
      <c r="RZC28"/>
      <c r="RZD28"/>
      <c r="RZE28"/>
      <c r="RZF28"/>
      <c r="RZG28"/>
      <c r="RZH28"/>
      <c r="RZI28"/>
      <c r="RZJ28"/>
      <c r="RZK28"/>
      <c r="RZL28"/>
      <c r="RZM28"/>
      <c r="RZN28"/>
      <c r="RZO28"/>
      <c r="RZP28"/>
      <c r="RZQ28"/>
      <c r="RZR28"/>
      <c r="RZS28"/>
      <c r="RZT28"/>
      <c r="RZU28"/>
      <c r="RZV28"/>
      <c r="RZW28"/>
      <c r="RZX28"/>
      <c r="RZY28"/>
      <c r="RZZ28"/>
      <c r="SAA28"/>
      <c r="SAB28"/>
      <c r="SAC28"/>
      <c r="SAD28"/>
      <c r="SAE28"/>
      <c r="SAF28"/>
      <c r="SAG28"/>
      <c r="SAH28"/>
      <c r="SAI28"/>
      <c r="SAJ28"/>
      <c r="SAK28"/>
      <c r="SAL28"/>
      <c r="SAM28"/>
      <c r="SAN28"/>
      <c r="SAO28"/>
      <c r="SAP28"/>
      <c r="SAQ28"/>
      <c r="SAR28"/>
      <c r="SAS28"/>
      <c r="SAT28"/>
      <c r="SAU28"/>
      <c r="SAV28"/>
      <c r="SAW28"/>
      <c r="SAX28"/>
      <c r="SAY28"/>
      <c r="SAZ28"/>
      <c r="SBA28"/>
      <c r="SBB28"/>
      <c r="SBC28"/>
      <c r="SBD28"/>
      <c r="SBE28"/>
      <c r="SBF28"/>
      <c r="SBG28"/>
      <c r="SBH28"/>
      <c r="SBI28"/>
      <c r="SBJ28"/>
      <c r="SBK28"/>
      <c r="SBL28"/>
      <c r="SBM28"/>
      <c r="SBN28"/>
      <c r="SBO28"/>
      <c r="SBP28"/>
      <c r="SBQ28"/>
      <c r="SBR28"/>
      <c r="SBS28"/>
      <c r="SBT28"/>
      <c r="SBU28"/>
      <c r="SBV28"/>
      <c r="SBW28"/>
      <c r="SBX28"/>
      <c r="SBY28"/>
      <c r="SBZ28"/>
      <c r="SCA28"/>
      <c r="SCB28"/>
      <c r="SCC28"/>
      <c r="SCD28"/>
      <c r="SCE28"/>
      <c r="SCF28"/>
      <c r="SCG28"/>
      <c r="SCH28"/>
      <c r="SCI28"/>
      <c r="SCJ28"/>
      <c r="SCK28"/>
      <c r="SCL28"/>
      <c r="SCM28"/>
      <c r="SCN28"/>
      <c r="SCO28"/>
      <c r="SCP28"/>
      <c r="SCQ28"/>
      <c r="SCR28"/>
      <c r="SCS28"/>
      <c r="SCT28"/>
      <c r="SCU28"/>
      <c r="SCV28"/>
      <c r="SCW28"/>
      <c r="SCX28"/>
      <c r="SCY28"/>
      <c r="SCZ28"/>
      <c r="SDA28"/>
      <c r="SDB28"/>
      <c r="SDC28"/>
      <c r="SDD28"/>
      <c r="SDE28"/>
      <c r="SDF28"/>
      <c r="SDG28"/>
      <c r="SDH28"/>
      <c r="SDI28"/>
      <c r="SDJ28"/>
      <c r="SDK28"/>
      <c r="SDL28"/>
      <c r="SDM28"/>
      <c r="SDN28"/>
      <c r="SDO28"/>
      <c r="SDP28"/>
      <c r="SDQ28"/>
      <c r="SDR28"/>
      <c r="SDS28"/>
      <c r="SDT28"/>
      <c r="SDU28"/>
      <c r="SDV28"/>
      <c r="SDW28"/>
      <c r="SDX28"/>
      <c r="SDY28"/>
      <c r="SDZ28"/>
      <c r="SEA28"/>
      <c r="SEB28"/>
      <c r="SEC28"/>
      <c r="SED28"/>
      <c r="SEE28"/>
      <c r="SEF28"/>
      <c r="SEG28"/>
      <c r="SEH28"/>
      <c r="SEI28"/>
      <c r="SEJ28"/>
      <c r="SEK28"/>
      <c r="SEL28"/>
      <c r="SEM28"/>
      <c r="SEN28"/>
      <c r="SEO28"/>
      <c r="SEP28"/>
      <c r="SEQ28"/>
      <c r="SER28"/>
      <c r="SES28"/>
      <c r="SET28"/>
      <c r="SEU28"/>
      <c r="SEV28"/>
      <c r="SEW28"/>
      <c r="SEX28"/>
      <c r="SEY28"/>
      <c r="SEZ28"/>
      <c r="SFA28"/>
      <c r="SFB28"/>
      <c r="SFC28"/>
      <c r="SFD28"/>
      <c r="SFE28"/>
      <c r="SFF28"/>
      <c r="SFG28"/>
      <c r="SFH28"/>
      <c r="SFI28"/>
      <c r="SFJ28"/>
      <c r="SFK28"/>
      <c r="SFL28"/>
      <c r="SFM28"/>
      <c r="SFN28"/>
      <c r="SFO28"/>
      <c r="SFP28"/>
      <c r="SFQ28"/>
      <c r="SFR28"/>
      <c r="SFS28"/>
      <c r="SFT28"/>
      <c r="SFU28"/>
      <c r="SFV28"/>
      <c r="SFW28"/>
      <c r="SFX28"/>
      <c r="SFY28"/>
      <c r="SFZ28"/>
      <c r="SGA28"/>
      <c r="SGB28"/>
      <c r="SGC28"/>
      <c r="SGD28"/>
      <c r="SGE28"/>
      <c r="SGF28"/>
      <c r="SGG28"/>
      <c r="SGH28"/>
      <c r="SGI28"/>
      <c r="SGJ28"/>
      <c r="SGK28"/>
      <c r="SGL28"/>
      <c r="SGM28"/>
      <c r="SGN28"/>
      <c r="SGO28"/>
      <c r="SGP28"/>
      <c r="SGQ28"/>
      <c r="SGR28"/>
      <c r="SGS28"/>
      <c r="SGT28"/>
      <c r="SGU28"/>
      <c r="SGV28"/>
      <c r="SGW28"/>
      <c r="SGX28"/>
      <c r="SGY28"/>
      <c r="SGZ28"/>
      <c r="SHA28"/>
      <c r="SHB28"/>
      <c r="SHC28"/>
      <c r="SHD28"/>
      <c r="SHE28"/>
      <c r="SHF28"/>
      <c r="SHG28"/>
      <c r="SHH28"/>
      <c r="SHI28"/>
      <c r="SHJ28"/>
      <c r="SHK28"/>
      <c r="SHL28"/>
      <c r="SHM28"/>
      <c r="SHN28"/>
      <c r="SHO28"/>
      <c r="SHP28"/>
      <c r="SHQ28"/>
      <c r="SHR28"/>
      <c r="SHS28"/>
      <c r="SHT28"/>
      <c r="SHU28"/>
      <c r="SHV28"/>
      <c r="SHW28"/>
      <c r="SHX28"/>
      <c r="SHY28"/>
      <c r="SHZ28"/>
      <c r="SIA28"/>
      <c r="SIB28"/>
      <c r="SIC28"/>
      <c r="SID28"/>
      <c r="SIE28"/>
      <c r="SIF28"/>
      <c r="SIG28"/>
      <c r="SIH28"/>
      <c r="SII28"/>
      <c r="SIJ28"/>
      <c r="SIK28"/>
      <c r="SIL28"/>
      <c r="SIM28"/>
      <c r="SIN28"/>
      <c r="SIO28"/>
      <c r="SIP28"/>
      <c r="SIQ28"/>
      <c r="SIR28"/>
      <c r="SIS28"/>
      <c r="SIT28"/>
      <c r="SIU28"/>
      <c r="SIV28"/>
      <c r="SIW28"/>
      <c r="SIX28"/>
      <c r="SIY28"/>
      <c r="SIZ28"/>
      <c r="SJA28"/>
      <c r="SJB28"/>
      <c r="SJC28"/>
      <c r="SJD28"/>
      <c r="SJE28"/>
      <c r="SJF28"/>
      <c r="SJG28"/>
      <c r="SJH28"/>
      <c r="SJI28"/>
      <c r="SJJ28"/>
      <c r="SJK28"/>
      <c r="SJL28"/>
      <c r="SJM28"/>
      <c r="SJN28"/>
      <c r="SJO28"/>
      <c r="SJP28"/>
      <c r="SJQ28"/>
      <c r="SJR28"/>
      <c r="SJS28"/>
      <c r="SJT28"/>
      <c r="SJU28"/>
      <c r="SJV28"/>
      <c r="SJW28"/>
      <c r="SJX28"/>
      <c r="SJY28"/>
      <c r="SJZ28"/>
      <c r="SKA28"/>
      <c r="SKB28"/>
      <c r="SKC28"/>
      <c r="SKD28"/>
      <c r="SKE28"/>
      <c r="SKF28"/>
      <c r="SKG28"/>
      <c r="SKH28"/>
      <c r="SKI28"/>
      <c r="SKJ28"/>
      <c r="SKK28"/>
      <c r="SKL28"/>
      <c r="SKM28"/>
      <c r="SKN28"/>
      <c r="SKO28"/>
      <c r="SKP28"/>
      <c r="SKQ28"/>
      <c r="SKR28"/>
      <c r="SKS28"/>
      <c r="SKT28"/>
      <c r="SKU28"/>
      <c r="SKV28"/>
      <c r="SKW28"/>
      <c r="SKX28"/>
      <c r="SKY28"/>
      <c r="SKZ28"/>
      <c r="SLA28"/>
      <c r="SLB28"/>
      <c r="SLC28"/>
      <c r="SLD28"/>
      <c r="SLE28"/>
      <c r="SLF28"/>
      <c r="SLG28"/>
      <c r="SLH28"/>
      <c r="SLI28"/>
      <c r="SLJ28"/>
      <c r="SLK28"/>
      <c r="SLL28"/>
      <c r="SLM28"/>
      <c r="SLN28"/>
      <c r="SLO28"/>
      <c r="SLP28"/>
      <c r="SLQ28"/>
      <c r="SLR28"/>
      <c r="SLS28"/>
      <c r="SLT28"/>
      <c r="SLU28"/>
      <c r="SLV28"/>
      <c r="SLW28"/>
      <c r="SLX28"/>
      <c r="SLY28"/>
      <c r="SLZ28"/>
      <c r="SMA28"/>
      <c r="SMB28"/>
      <c r="SMC28"/>
      <c r="SMD28"/>
      <c r="SME28"/>
      <c r="SMF28"/>
      <c r="SMG28"/>
      <c r="SMH28"/>
      <c r="SMI28"/>
      <c r="SMJ28"/>
      <c r="SMK28"/>
      <c r="SML28"/>
      <c r="SMM28"/>
      <c r="SMN28"/>
      <c r="SMO28"/>
      <c r="SMP28"/>
      <c r="SMQ28"/>
      <c r="SMR28"/>
      <c r="SMS28"/>
      <c r="SMT28"/>
      <c r="SMU28"/>
      <c r="SMV28"/>
      <c r="SMW28"/>
      <c r="SMX28"/>
      <c r="SMY28"/>
      <c r="SMZ28"/>
      <c r="SNA28"/>
      <c r="SNB28"/>
      <c r="SNC28"/>
      <c r="SND28"/>
      <c r="SNE28"/>
      <c r="SNF28"/>
      <c r="SNG28"/>
      <c r="SNH28"/>
      <c r="SNI28"/>
      <c r="SNJ28"/>
      <c r="SNK28"/>
      <c r="SNL28"/>
      <c r="SNM28"/>
      <c r="SNN28"/>
      <c r="SNO28"/>
      <c r="SNP28"/>
      <c r="SNQ28"/>
      <c r="SNR28"/>
      <c r="SNS28"/>
      <c r="SNT28"/>
      <c r="SNU28"/>
      <c r="SNV28"/>
      <c r="SNW28"/>
      <c r="SNX28"/>
      <c r="SNY28"/>
      <c r="SNZ28"/>
      <c r="SOA28"/>
      <c r="SOB28"/>
      <c r="SOC28"/>
      <c r="SOD28"/>
      <c r="SOE28"/>
      <c r="SOF28"/>
      <c r="SOG28"/>
      <c r="SOH28"/>
      <c r="SOI28"/>
      <c r="SOJ28"/>
      <c r="SOK28"/>
      <c r="SOL28"/>
      <c r="SOM28"/>
      <c r="SON28"/>
      <c r="SOO28"/>
      <c r="SOP28"/>
      <c r="SOQ28"/>
      <c r="SOR28"/>
      <c r="SOS28"/>
      <c r="SOT28"/>
      <c r="SOU28"/>
      <c r="SOV28"/>
      <c r="SOW28"/>
      <c r="SOX28"/>
      <c r="SOY28"/>
      <c r="SOZ28"/>
      <c r="SPA28"/>
      <c r="SPB28"/>
      <c r="SPC28"/>
      <c r="SPD28"/>
      <c r="SPE28"/>
      <c r="SPF28"/>
      <c r="SPG28"/>
      <c r="SPH28"/>
      <c r="SPI28"/>
      <c r="SPJ28"/>
      <c r="SPK28"/>
      <c r="SPL28"/>
      <c r="SPM28"/>
      <c r="SPN28"/>
      <c r="SPO28"/>
      <c r="SPP28"/>
      <c r="SPQ28"/>
      <c r="SPR28"/>
      <c r="SPS28"/>
      <c r="SPT28"/>
      <c r="SPU28"/>
      <c r="SPV28"/>
      <c r="SPW28"/>
      <c r="SPX28"/>
      <c r="SPY28"/>
      <c r="SPZ28"/>
      <c r="SQA28"/>
      <c r="SQB28"/>
      <c r="SQC28"/>
      <c r="SQD28"/>
      <c r="SQE28"/>
      <c r="SQF28"/>
      <c r="SQG28"/>
      <c r="SQH28"/>
      <c r="SQI28"/>
      <c r="SQJ28"/>
      <c r="SQK28"/>
      <c r="SQL28"/>
      <c r="SQM28"/>
      <c r="SQN28"/>
      <c r="SQO28"/>
      <c r="SQP28"/>
      <c r="SQQ28"/>
      <c r="SQR28"/>
      <c r="SQS28"/>
      <c r="SQT28"/>
      <c r="SQU28"/>
      <c r="SQV28"/>
      <c r="SQW28"/>
      <c r="SQX28"/>
      <c r="SQY28"/>
      <c r="SQZ28"/>
      <c r="SRA28"/>
      <c r="SRB28"/>
      <c r="SRC28"/>
      <c r="SRD28"/>
      <c r="SRE28"/>
      <c r="SRF28"/>
      <c r="SRG28"/>
      <c r="SRH28"/>
      <c r="SRI28"/>
      <c r="SRJ28"/>
      <c r="SRK28"/>
      <c r="SRL28"/>
      <c r="SRM28"/>
      <c r="SRN28"/>
      <c r="SRO28"/>
      <c r="SRP28"/>
      <c r="SRQ28"/>
      <c r="SRR28"/>
      <c r="SRS28"/>
      <c r="SRT28"/>
      <c r="SRU28"/>
      <c r="SRV28"/>
      <c r="SRW28"/>
      <c r="SRX28"/>
      <c r="SRY28"/>
      <c r="SRZ28"/>
      <c r="SSA28"/>
      <c r="SSB28"/>
      <c r="SSC28"/>
      <c r="SSD28"/>
      <c r="SSE28"/>
      <c r="SSF28"/>
      <c r="SSG28"/>
      <c r="SSH28"/>
      <c r="SSI28"/>
      <c r="SSJ28"/>
      <c r="SSK28"/>
      <c r="SSL28"/>
      <c r="SSM28"/>
      <c r="SSN28"/>
      <c r="SSO28"/>
      <c r="SSP28"/>
      <c r="SSQ28"/>
      <c r="SSR28"/>
      <c r="SSS28"/>
      <c r="SST28"/>
      <c r="SSU28"/>
      <c r="SSV28"/>
      <c r="SSW28"/>
      <c r="SSX28"/>
      <c r="SSY28"/>
      <c r="SSZ28"/>
      <c r="STA28"/>
      <c r="STB28"/>
      <c r="STC28"/>
      <c r="STD28"/>
      <c r="STE28"/>
      <c r="STF28"/>
      <c r="STG28"/>
      <c r="STH28"/>
      <c r="STI28"/>
      <c r="STJ28"/>
      <c r="STK28"/>
      <c r="STL28"/>
      <c r="STM28"/>
      <c r="STN28"/>
      <c r="STO28"/>
      <c r="STP28"/>
      <c r="STQ28"/>
      <c r="STR28"/>
      <c r="STS28"/>
      <c r="STT28"/>
      <c r="STU28"/>
      <c r="STV28"/>
      <c r="STW28"/>
      <c r="STX28"/>
      <c r="STY28"/>
      <c r="STZ28"/>
      <c r="SUA28"/>
      <c r="SUB28"/>
      <c r="SUC28"/>
      <c r="SUD28"/>
      <c r="SUE28"/>
      <c r="SUF28"/>
      <c r="SUG28"/>
      <c r="SUH28"/>
      <c r="SUI28"/>
      <c r="SUJ28"/>
      <c r="SUK28"/>
      <c r="SUL28"/>
      <c r="SUM28"/>
      <c r="SUN28"/>
      <c r="SUO28"/>
      <c r="SUP28"/>
      <c r="SUQ28"/>
      <c r="SUR28"/>
      <c r="SUS28"/>
      <c r="SUT28"/>
      <c r="SUU28"/>
      <c r="SUV28"/>
      <c r="SUW28"/>
      <c r="SUX28"/>
      <c r="SUY28"/>
      <c r="SUZ28"/>
      <c r="SVA28"/>
      <c r="SVB28"/>
      <c r="SVC28"/>
      <c r="SVD28"/>
      <c r="SVE28"/>
      <c r="SVF28"/>
      <c r="SVG28"/>
      <c r="SVH28"/>
      <c r="SVI28"/>
      <c r="SVJ28"/>
      <c r="SVK28"/>
      <c r="SVL28"/>
      <c r="SVM28"/>
      <c r="SVN28"/>
      <c r="SVO28"/>
      <c r="SVP28"/>
      <c r="SVQ28"/>
      <c r="SVR28"/>
      <c r="SVS28"/>
      <c r="SVT28"/>
      <c r="SVU28"/>
      <c r="SVV28"/>
      <c r="SVW28"/>
      <c r="SVX28"/>
      <c r="SVY28"/>
      <c r="SVZ28"/>
      <c r="SWA28"/>
      <c r="SWB28"/>
      <c r="SWC28"/>
      <c r="SWD28"/>
      <c r="SWE28"/>
      <c r="SWF28"/>
      <c r="SWG28"/>
      <c r="SWH28"/>
      <c r="SWI28"/>
      <c r="SWJ28"/>
      <c r="SWK28"/>
      <c r="SWL28"/>
      <c r="SWM28"/>
      <c r="SWN28"/>
      <c r="SWO28"/>
      <c r="SWP28"/>
      <c r="SWQ28"/>
      <c r="SWR28"/>
      <c r="SWS28"/>
      <c r="SWT28"/>
      <c r="SWU28"/>
      <c r="SWV28"/>
      <c r="SWW28"/>
      <c r="SWX28"/>
      <c r="SWY28"/>
      <c r="SWZ28"/>
      <c r="SXA28"/>
      <c r="SXB28"/>
      <c r="SXC28"/>
      <c r="SXD28"/>
      <c r="SXE28"/>
      <c r="SXF28"/>
      <c r="SXG28"/>
      <c r="SXH28"/>
      <c r="SXI28"/>
      <c r="SXJ28"/>
      <c r="SXK28"/>
      <c r="SXL28"/>
      <c r="SXM28"/>
      <c r="SXN28"/>
      <c r="SXO28"/>
      <c r="SXP28"/>
      <c r="SXQ28"/>
      <c r="SXR28"/>
      <c r="SXS28"/>
      <c r="SXT28"/>
      <c r="SXU28"/>
      <c r="SXV28"/>
      <c r="SXW28"/>
      <c r="SXX28"/>
      <c r="SXY28"/>
      <c r="SXZ28"/>
      <c r="SYA28"/>
      <c r="SYB28"/>
      <c r="SYC28"/>
      <c r="SYD28"/>
      <c r="SYE28"/>
      <c r="SYF28"/>
      <c r="SYG28"/>
      <c r="SYH28"/>
      <c r="SYI28"/>
      <c r="SYJ28"/>
      <c r="SYK28"/>
      <c r="SYL28"/>
      <c r="SYM28"/>
      <c r="SYN28"/>
      <c r="SYO28"/>
      <c r="SYP28"/>
      <c r="SYQ28"/>
      <c r="SYR28"/>
      <c r="SYS28"/>
      <c r="SYT28"/>
      <c r="SYU28"/>
      <c r="SYV28"/>
      <c r="SYW28"/>
      <c r="SYX28"/>
      <c r="SYY28"/>
      <c r="SYZ28"/>
      <c r="SZA28"/>
      <c r="SZB28"/>
      <c r="SZC28"/>
      <c r="SZD28"/>
      <c r="SZE28"/>
      <c r="SZF28"/>
      <c r="SZG28"/>
      <c r="SZH28"/>
      <c r="SZI28"/>
      <c r="SZJ28"/>
      <c r="SZK28"/>
      <c r="SZL28"/>
      <c r="SZM28"/>
      <c r="SZN28"/>
      <c r="SZO28"/>
      <c r="SZP28"/>
      <c r="SZQ28"/>
      <c r="SZR28"/>
      <c r="SZS28"/>
      <c r="SZT28"/>
      <c r="SZU28"/>
      <c r="SZV28"/>
      <c r="SZW28"/>
      <c r="SZX28"/>
      <c r="SZY28"/>
      <c r="SZZ28"/>
      <c r="TAA28"/>
      <c r="TAB28"/>
      <c r="TAC28"/>
      <c r="TAD28"/>
      <c r="TAE28"/>
      <c r="TAF28"/>
      <c r="TAG28"/>
      <c r="TAH28"/>
      <c r="TAI28"/>
      <c r="TAJ28"/>
      <c r="TAK28"/>
      <c r="TAL28"/>
      <c r="TAM28"/>
      <c r="TAN28"/>
      <c r="TAO28"/>
      <c r="TAP28"/>
      <c r="TAQ28"/>
      <c r="TAR28"/>
      <c r="TAS28"/>
      <c r="TAT28"/>
      <c r="TAU28"/>
      <c r="TAV28"/>
      <c r="TAW28"/>
      <c r="TAX28"/>
      <c r="TAY28"/>
      <c r="TAZ28"/>
      <c r="TBA28"/>
      <c r="TBB28"/>
      <c r="TBC28"/>
      <c r="TBD28"/>
      <c r="TBE28"/>
      <c r="TBF28"/>
      <c r="TBG28"/>
      <c r="TBH28"/>
      <c r="TBI28"/>
      <c r="TBJ28"/>
      <c r="TBK28"/>
      <c r="TBL28"/>
      <c r="TBM28"/>
      <c r="TBN28"/>
      <c r="TBO28"/>
      <c r="TBP28"/>
      <c r="TBQ28"/>
      <c r="TBR28"/>
      <c r="TBS28"/>
      <c r="TBT28"/>
      <c r="TBU28"/>
      <c r="TBV28"/>
      <c r="TBW28"/>
      <c r="TBX28"/>
      <c r="TBY28"/>
      <c r="TBZ28"/>
      <c r="TCA28"/>
      <c r="TCB28"/>
      <c r="TCC28"/>
      <c r="TCD28"/>
      <c r="TCE28"/>
      <c r="TCF28"/>
      <c r="TCG28"/>
      <c r="TCH28"/>
      <c r="TCI28"/>
      <c r="TCJ28"/>
      <c r="TCK28"/>
      <c r="TCL28"/>
      <c r="TCM28"/>
      <c r="TCN28"/>
      <c r="TCO28"/>
      <c r="TCP28"/>
      <c r="TCQ28"/>
      <c r="TCR28"/>
      <c r="TCS28"/>
      <c r="TCT28"/>
      <c r="TCU28"/>
      <c r="TCV28"/>
      <c r="TCW28"/>
      <c r="TCX28"/>
      <c r="TCY28"/>
      <c r="TCZ28"/>
      <c r="TDA28"/>
      <c r="TDB28"/>
      <c r="TDC28"/>
      <c r="TDD28"/>
      <c r="TDE28"/>
      <c r="TDF28"/>
      <c r="TDG28"/>
      <c r="TDH28"/>
      <c r="TDI28"/>
      <c r="TDJ28"/>
      <c r="TDK28"/>
      <c r="TDL28"/>
      <c r="TDM28"/>
      <c r="TDN28"/>
      <c r="TDO28"/>
      <c r="TDP28"/>
      <c r="TDQ28"/>
      <c r="TDR28"/>
      <c r="TDS28"/>
      <c r="TDT28"/>
      <c r="TDU28"/>
      <c r="TDV28"/>
      <c r="TDW28"/>
      <c r="TDX28"/>
      <c r="TDY28"/>
      <c r="TDZ28"/>
      <c r="TEA28"/>
      <c r="TEB28"/>
      <c r="TEC28"/>
      <c r="TED28"/>
      <c r="TEE28"/>
      <c r="TEF28"/>
      <c r="TEG28"/>
      <c r="TEH28"/>
      <c r="TEI28"/>
      <c r="TEJ28"/>
      <c r="TEK28"/>
      <c r="TEL28"/>
      <c r="TEM28"/>
      <c r="TEN28"/>
      <c r="TEO28"/>
      <c r="TEP28"/>
      <c r="TEQ28"/>
      <c r="TER28"/>
      <c r="TES28"/>
      <c r="TET28"/>
      <c r="TEU28"/>
      <c r="TEV28"/>
      <c r="TEW28"/>
      <c r="TEX28"/>
      <c r="TEY28"/>
      <c r="TEZ28"/>
      <c r="TFA28"/>
      <c r="TFB28"/>
      <c r="TFC28"/>
      <c r="TFD28"/>
      <c r="TFE28"/>
      <c r="TFF28"/>
      <c r="TFG28"/>
      <c r="TFH28"/>
      <c r="TFI28"/>
      <c r="TFJ28"/>
      <c r="TFK28"/>
      <c r="TFL28"/>
      <c r="TFM28"/>
      <c r="TFN28"/>
      <c r="TFO28"/>
      <c r="TFP28"/>
      <c r="TFQ28"/>
      <c r="TFR28"/>
      <c r="TFS28"/>
      <c r="TFT28"/>
      <c r="TFU28"/>
      <c r="TFV28"/>
      <c r="TFW28"/>
      <c r="TFX28"/>
      <c r="TFY28"/>
      <c r="TFZ28"/>
      <c r="TGA28"/>
      <c r="TGB28"/>
      <c r="TGC28"/>
      <c r="TGD28"/>
      <c r="TGE28"/>
      <c r="TGF28"/>
      <c r="TGG28"/>
      <c r="TGH28"/>
      <c r="TGI28"/>
      <c r="TGJ28"/>
      <c r="TGK28"/>
      <c r="TGL28"/>
      <c r="TGM28"/>
      <c r="TGN28"/>
      <c r="TGO28"/>
      <c r="TGP28"/>
      <c r="TGQ28"/>
      <c r="TGR28"/>
      <c r="TGS28"/>
      <c r="TGT28"/>
      <c r="TGU28"/>
      <c r="TGV28"/>
      <c r="TGW28"/>
      <c r="TGX28"/>
      <c r="TGY28"/>
      <c r="TGZ28"/>
      <c r="THA28"/>
      <c r="THB28"/>
      <c r="THC28"/>
      <c r="THD28"/>
      <c r="THE28"/>
      <c r="THF28"/>
      <c r="THG28"/>
      <c r="THH28"/>
      <c r="THI28"/>
      <c r="THJ28"/>
      <c r="THK28"/>
      <c r="THL28"/>
      <c r="THM28"/>
      <c r="THN28"/>
      <c r="THO28"/>
      <c r="THP28"/>
      <c r="THQ28"/>
      <c r="THR28"/>
      <c r="THS28"/>
      <c r="THT28"/>
      <c r="THU28"/>
      <c r="THV28"/>
      <c r="THW28"/>
      <c r="THX28"/>
      <c r="THY28"/>
      <c r="THZ28"/>
      <c r="TIA28"/>
      <c r="TIB28"/>
      <c r="TIC28"/>
      <c r="TID28"/>
      <c r="TIE28"/>
      <c r="TIF28"/>
      <c r="TIG28"/>
      <c r="TIH28"/>
      <c r="TII28"/>
      <c r="TIJ28"/>
      <c r="TIK28"/>
      <c r="TIL28"/>
      <c r="TIM28"/>
      <c r="TIN28"/>
      <c r="TIO28"/>
      <c r="TIP28"/>
      <c r="TIQ28"/>
      <c r="TIR28"/>
      <c r="TIS28"/>
      <c r="TIT28"/>
      <c r="TIU28"/>
      <c r="TIV28"/>
      <c r="TIW28"/>
      <c r="TIX28"/>
      <c r="TIY28"/>
      <c r="TIZ28"/>
      <c r="TJA28"/>
      <c r="TJB28"/>
      <c r="TJC28"/>
      <c r="TJD28"/>
      <c r="TJE28"/>
      <c r="TJF28"/>
      <c r="TJG28"/>
      <c r="TJH28"/>
      <c r="TJI28"/>
      <c r="TJJ28"/>
      <c r="TJK28"/>
      <c r="TJL28"/>
      <c r="TJM28"/>
      <c r="TJN28"/>
      <c r="TJO28"/>
      <c r="TJP28"/>
      <c r="TJQ28"/>
      <c r="TJR28"/>
      <c r="TJS28"/>
      <c r="TJT28"/>
      <c r="TJU28"/>
      <c r="TJV28"/>
      <c r="TJW28"/>
      <c r="TJX28"/>
      <c r="TJY28"/>
      <c r="TJZ28"/>
      <c r="TKA28"/>
      <c r="TKB28"/>
      <c r="TKC28"/>
      <c r="TKD28"/>
      <c r="TKE28"/>
      <c r="TKF28"/>
      <c r="TKG28"/>
      <c r="TKH28"/>
      <c r="TKI28"/>
      <c r="TKJ28"/>
      <c r="TKK28"/>
      <c r="TKL28"/>
      <c r="TKM28"/>
      <c r="TKN28"/>
      <c r="TKO28"/>
      <c r="TKP28"/>
      <c r="TKQ28"/>
      <c r="TKR28"/>
      <c r="TKS28"/>
      <c r="TKT28"/>
      <c r="TKU28"/>
      <c r="TKV28"/>
      <c r="TKW28"/>
      <c r="TKX28"/>
      <c r="TKY28"/>
      <c r="TKZ28"/>
      <c r="TLA28"/>
      <c r="TLB28"/>
      <c r="TLC28"/>
      <c r="TLD28"/>
      <c r="TLE28"/>
      <c r="TLF28"/>
      <c r="TLG28"/>
      <c r="TLH28"/>
      <c r="TLI28"/>
      <c r="TLJ28"/>
      <c r="TLK28"/>
      <c r="TLL28"/>
      <c r="TLM28"/>
      <c r="TLN28"/>
      <c r="TLO28"/>
      <c r="TLP28"/>
      <c r="TLQ28"/>
      <c r="TLR28"/>
      <c r="TLS28"/>
      <c r="TLT28"/>
      <c r="TLU28"/>
      <c r="TLV28"/>
      <c r="TLW28"/>
      <c r="TLX28"/>
      <c r="TLY28"/>
      <c r="TLZ28"/>
      <c r="TMA28"/>
      <c r="TMB28"/>
      <c r="TMC28"/>
      <c r="TMD28"/>
      <c r="TME28"/>
      <c r="TMF28"/>
      <c r="TMG28"/>
      <c r="TMH28"/>
      <c r="TMI28"/>
      <c r="TMJ28"/>
      <c r="TMK28"/>
      <c r="TML28"/>
      <c r="TMM28"/>
      <c r="TMN28"/>
      <c r="TMO28"/>
      <c r="TMP28"/>
      <c r="TMQ28"/>
      <c r="TMR28"/>
      <c r="TMS28"/>
      <c r="TMT28"/>
      <c r="TMU28"/>
      <c r="TMV28"/>
      <c r="TMW28"/>
      <c r="TMX28"/>
      <c r="TMY28"/>
      <c r="TMZ28"/>
      <c r="TNA28"/>
      <c r="TNB28"/>
      <c r="TNC28"/>
      <c r="TND28"/>
      <c r="TNE28"/>
      <c r="TNF28"/>
      <c r="TNG28"/>
      <c r="TNH28"/>
      <c r="TNI28"/>
      <c r="TNJ28"/>
      <c r="TNK28"/>
      <c r="TNL28"/>
      <c r="TNM28"/>
      <c r="TNN28"/>
      <c r="TNO28"/>
      <c r="TNP28"/>
      <c r="TNQ28"/>
      <c r="TNR28"/>
      <c r="TNS28"/>
      <c r="TNT28"/>
      <c r="TNU28"/>
      <c r="TNV28"/>
      <c r="TNW28"/>
      <c r="TNX28"/>
      <c r="TNY28"/>
      <c r="TNZ28"/>
      <c r="TOA28"/>
      <c r="TOB28"/>
      <c r="TOC28"/>
      <c r="TOD28"/>
      <c r="TOE28"/>
      <c r="TOF28"/>
      <c r="TOG28"/>
      <c r="TOH28"/>
      <c r="TOI28"/>
      <c r="TOJ28"/>
      <c r="TOK28"/>
      <c r="TOL28"/>
      <c r="TOM28"/>
      <c r="TON28"/>
      <c r="TOO28"/>
      <c r="TOP28"/>
      <c r="TOQ28"/>
      <c r="TOR28"/>
      <c r="TOS28"/>
      <c r="TOT28"/>
      <c r="TOU28"/>
      <c r="TOV28"/>
      <c r="TOW28"/>
      <c r="TOX28"/>
      <c r="TOY28"/>
      <c r="TOZ28"/>
      <c r="TPA28"/>
      <c r="TPB28"/>
      <c r="TPC28"/>
      <c r="TPD28"/>
      <c r="TPE28"/>
      <c r="TPF28"/>
      <c r="TPG28"/>
      <c r="TPH28"/>
      <c r="TPI28"/>
      <c r="TPJ28"/>
      <c r="TPK28"/>
      <c r="TPL28"/>
      <c r="TPM28"/>
      <c r="TPN28"/>
      <c r="TPO28"/>
      <c r="TPP28"/>
      <c r="TPQ28"/>
      <c r="TPR28"/>
      <c r="TPS28"/>
      <c r="TPT28"/>
      <c r="TPU28"/>
      <c r="TPV28"/>
      <c r="TPW28"/>
      <c r="TPX28"/>
      <c r="TPY28"/>
      <c r="TPZ28"/>
      <c r="TQA28"/>
      <c r="TQB28"/>
      <c r="TQC28"/>
      <c r="TQD28"/>
      <c r="TQE28"/>
      <c r="TQF28"/>
      <c r="TQG28"/>
      <c r="TQH28"/>
      <c r="TQI28"/>
      <c r="TQJ28"/>
      <c r="TQK28"/>
      <c r="TQL28"/>
      <c r="TQM28"/>
      <c r="TQN28"/>
      <c r="TQO28"/>
      <c r="TQP28"/>
      <c r="TQQ28"/>
      <c r="TQR28"/>
      <c r="TQS28"/>
      <c r="TQT28"/>
      <c r="TQU28"/>
      <c r="TQV28"/>
      <c r="TQW28"/>
      <c r="TQX28"/>
      <c r="TQY28"/>
      <c r="TQZ28"/>
      <c r="TRA28"/>
      <c r="TRB28"/>
      <c r="TRC28"/>
      <c r="TRD28"/>
      <c r="TRE28"/>
      <c r="TRF28"/>
      <c r="TRG28"/>
      <c r="TRH28"/>
      <c r="TRI28"/>
      <c r="TRJ28"/>
      <c r="TRK28"/>
      <c r="TRL28"/>
      <c r="TRM28"/>
      <c r="TRN28"/>
      <c r="TRO28"/>
      <c r="TRP28"/>
      <c r="TRQ28"/>
      <c r="TRR28"/>
      <c r="TRS28"/>
      <c r="TRT28"/>
      <c r="TRU28"/>
      <c r="TRV28"/>
      <c r="TRW28"/>
      <c r="TRX28"/>
      <c r="TRY28"/>
      <c r="TRZ28"/>
      <c r="TSA28"/>
      <c r="TSB28"/>
      <c r="TSC28"/>
      <c r="TSD28"/>
      <c r="TSE28"/>
      <c r="TSF28"/>
      <c r="TSG28"/>
      <c r="TSH28"/>
      <c r="TSI28"/>
      <c r="TSJ28"/>
      <c r="TSK28"/>
      <c r="TSL28"/>
      <c r="TSM28"/>
      <c r="TSN28"/>
      <c r="TSO28"/>
      <c r="TSP28"/>
      <c r="TSQ28"/>
      <c r="TSR28"/>
      <c r="TSS28"/>
      <c r="TST28"/>
      <c r="TSU28"/>
      <c r="TSV28"/>
      <c r="TSW28"/>
      <c r="TSX28"/>
      <c r="TSY28"/>
      <c r="TSZ28"/>
      <c r="TTA28"/>
      <c r="TTB28"/>
      <c r="TTC28"/>
      <c r="TTD28"/>
      <c r="TTE28"/>
      <c r="TTF28"/>
      <c r="TTG28"/>
      <c r="TTH28"/>
      <c r="TTI28"/>
      <c r="TTJ28"/>
      <c r="TTK28"/>
      <c r="TTL28"/>
      <c r="TTM28"/>
      <c r="TTN28"/>
      <c r="TTO28"/>
      <c r="TTP28"/>
      <c r="TTQ28"/>
      <c r="TTR28"/>
      <c r="TTS28"/>
      <c r="TTT28"/>
      <c r="TTU28"/>
      <c r="TTV28"/>
      <c r="TTW28"/>
      <c r="TTX28"/>
      <c r="TTY28"/>
      <c r="TTZ28"/>
      <c r="TUA28"/>
      <c r="TUB28"/>
      <c r="TUC28"/>
      <c r="TUD28"/>
      <c r="TUE28"/>
      <c r="TUF28"/>
      <c r="TUG28"/>
      <c r="TUH28"/>
      <c r="TUI28"/>
      <c r="TUJ28"/>
      <c r="TUK28"/>
      <c r="TUL28"/>
      <c r="TUM28"/>
      <c r="TUN28"/>
      <c r="TUO28"/>
      <c r="TUP28"/>
      <c r="TUQ28"/>
      <c r="TUR28"/>
      <c r="TUS28"/>
      <c r="TUT28"/>
      <c r="TUU28"/>
      <c r="TUV28"/>
      <c r="TUW28"/>
      <c r="TUX28"/>
      <c r="TUY28"/>
      <c r="TUZ28"/>
      <c r="TVA28"/>
      <c r="TVB28"/>
      <c r="TVC28"/>
      <c r="TVD28"/>
      <c r="TVE28"/>
      <c r="TVF28"/>
      <c r="TVG28"/>
      <c r="TVH28"/>
      <c r="TVI28"/>
      <c r="TVJ28"/>
      <c r="TVK28"/>
      <c r="TVL28"/>
      <c r="TVM28"/>
      <c r="TVN28"/>
      <c r="TVO28"/>
      <c r="TVP28"/>
      <c r="TVQ28"/>
      <c r="TVR28"/>
      <c r="TVS28"/>
      <c r="TVT28"/>
      <c r="TVU28"/>
      <c r="TVV28"/>
      <c r="TVW28"/>
      <c r="TVX28"/>
      <c r="TVY28"/>
      <c r="TVZ28"/>
      <c r="TWA28"/>
      <c r="TWB28"/>
      <c r="TWC28"/>
      <c r="TWD28"/>
      <c r="TWE28"/>
      <c r="TWF28"/>
      <c r="TWG28"/>
      <c r="TWH28"/>
      <c r="TWI28"/>
      <c r="TWJ28"/>
      <c r="TWK28"/>
      <c r="TWL28"/>
      <c r="TWM28"/>
      <c r="TWN28"/>
      <c r="TWO28"/>
      <c r="TWP28"/>
      <c r="TWQ28"/>
      <c r="TWR28"/>
      <c r="TWS28"/>
      <c r="TWT28"/>
      <c r="TWU28"/>
      <c r="TWV28"/>
      <c r="TWW28"/>
      <c r="TWX28"/>
      <c r="TWY28"/>
      <c r="TWZ28"/>
      <c r="TXA28"/>
      <c r="TXB28"/>
      <c r="TXC28"/>
      <c r="TXD28"/>
      <c r="TXE28"/>
      <c r="TXF28"/>
      <c r="TXG28"/>
      <c r="TXH28"/>
      <c r="TXI28"/>
      <c r="TXJ28"/>
      <c r="TXK28"/>
      <c r="TXL28"/>
      <c r="TXM28"/>
      <c r="TXN28"/>
      <c r="TXO28"/>
      <c r="TXP28"/>
      <c r="TXQ28"/>
      <c r="TXR28"/>
      <c r="TXS28"/>
      <c r="TXT28"/>
      <c r="TXU28"/>
      <c r="TXV28"/>
      <c r="TXW28"/>
      <c r="TXX28"/>
      <c r="TXY28"/>
      <c r="TXZ28"/>
      <c r="TYA28"/>
      <c r="TYB28"/>
      <c r="TYC28"/>
      <c r="TYD28"/>
      <c r="TYE28"/>
      <c r="TYF28"/>
      <c r="TYG28"/>
      <c r="TYH28"/>
      <c r="TYI28"/>
      <c r="TYJ28"/>
      <c r="TYK28"/>
      <c r="TYL28"/>
      <c r="TYM28"/>
      <c r="TYN28"/>
      <c r="TYO28"/>
      <c r="TYP28"/>
      <c r="TYQ28"/>
      <c r="TYR28"/>
      <c r="TYS28"/>
      <c r="TYT28"/>
      <c r="TYU28"/>
      <c r="TYV28"/>
      <c r="TYW28"/>
      <c r="TYX28"/>
      <c r="TYY28"/>
      <c r="TYZ28"/>
      <c r="TZA28"/>
      <c r="TZB28"/>
      <c r="TZC28"/>
      <c r="TZD28"/>
      <c r="TZE28"/>
      <c r="TZF28"/>
      <c r="TZG28"/>
      <c r="TZH28"/>
      <c r="TZI28"/>
      <c r="TZJ28"/>
      <c r="TZK28"/>
      <c r="TZL28"/>
      <c r="TZM28"/>
      <c r="TZN28"/>
      <c r="TZO28"/>
      <c r="TZP28"/>
      <c r="TZQ28"/>
      <c r="TZR28"/>
      <c r="TZS28"/>
      <c r="TZT28"/>
      <c r="TZU28"/>
      <c r="TZV28"/>
      <c r="TZW28"/>
      <c r="TZX28"/>
      <c r="TZY28"/>
      <c r="TZZ28"/>
      <c r="UAA28"/>
      <c r="UAB28"/>
      <c r="UAC28"/>
      <c r="UAD28"/>
      <c r="UAE28"/>
      <c r="UAF28"/>
      <c r="UAG28"/>
      <c r="UAH28"/>
      <c r="UAI28"/>
      <c r="UAJ28"/>
      <c r="UAK28"/>
      <c r="UAL28"/>
      <c r="UAM28"/>
      <c r="UAN28"/>
      <c r="UAO28"/>
      <c r="UAP28"/>
      <c r="UAQ28"/>
      <c r="UAR28"/>
      <c r="UAS28"/>
      <c r="UAT28"/>
      <c r="UAU28"/>
      <c r="UAV28"/>
      <c r="UAW28"/>
      <c r="UAX28"/>
      <c r="UAY28"/>
      <c r="UAZ28"/>
      <c r="UBA28"/>
      <c r="UBB28"/>
      <c r="UBC28"/>
      <c r="UBD28"/>
      <c r="UBE28"/>
      <c r="UBF28"/>
      <c r="UBG28"/>
      <c r="UBH28"/>
      <c r="UBI28"/>
      <c r="UBJ28"/>
      <c r="UBK28"/>
      <c r="UBL28"/>
      <c r="UBM28"/>
      <c r="UBN28"/>
      <c r="UBO28"/>
      <c r="UBP28"/>
      <c r="UBQ28"/>
      <c r="UBR28"/>
      <c r="UBS28"/>
      <c r="UBT28"/>
      <c r="UBU28"/>
      <c r="UBV28"/>
      <c r="UBW28"/>
      <c r="UBX28"/>
      <c r="UBY28"/>
      <c r="UBZ28"/>
      <c r="UCA28"/>
      <c r="UCB28"/>
      <c r="UCC28"/>
      <c r="UCD28"/>
      <c r="UCE28"/>
      <c r="UCF28"/>
      <c r="UCG28"/>
      <c r="UCH28"/>
      <c r="UCI28"/>
      <c r="UCJ28"/>
      <c r="UCK28"/>
      <c r="UCL28"/>
      <c r="UCM28"/>
      <c r="UCN28"/>
      <c r="UCO28"/>
      <c r="UCP28"/>
      <c r="UCQ28"/>
      <c r="UCR28"/>
      <c r="UCS28"/>
      <c r="UCT28"/>
      <c r="UCU28"/>
      <c r="UCV28"/>
      <c r="UCW28"/>
      <c r="UCX28"/>
      <c r="UCY28"/>
      <c r="UCZ28"/>
      <c r="UDA28"/>
      <c r="UDB28"/>
      <c r="UDC28"/>
      <c r="UDD28"/>
      <c r="UDE28"/>
      <c r="UDF28"/>
      <c r="UDG28"/>
      <c r="UDH28"/>
      <c r="UDI28"/>
      <c r="UDJ28"/>
      <c r="UDK28"/>
      <c r="UDL28"/>
      <c r="UDM28"/>
      <c r="UDN28"/>
      <c r="UDO28"/>
      <c r="UDP28"/>
      <c r="UDQ28"/>
      <c r="UDR28"/>
      <c r="UDS28"/>
      <c r="UDT28"/>
      <c r="UDU28"/>
      <c r="UDV28"/>
      <c r="UDW28"/>
      <c r="UDX28"/>
      <c r="UDY28"/>
      <c r="UDZ28"/>
      <c r="UEA28"/>
      <c r="UEB28"/>
      <c r="UEC28"/>
      <c r="UED28"/>
      <c r="UEE28"/>
      <c r="UEF28"/>
      <c r="UEG28"/>
      <c r="UEH28"/>
      <c r="UEI28"/>
      <c r="UEJ28"/>
      <c r="UEK28"/>
      <c r="UEL28"/>
      <c r="UEM28"/>
      <c r="UEN28"/>
      <c r="UEO28"/>
      <c r="UEP28"/>
      <c r="UEQ28"/>
      <c r="UER28"/>
      <c r="UES28"/>
      <c r="UET28"/>
      <c r="UEU28"/>
      <c r="UEV28"/>
      <c r="UEW28"/>
      <c r="UEX28"/>
      <c r="UEY28"/>
      <c r="UEZ28"/>
      <c r="UFA28"/>
      <c r="UFB28"/>
      <c r="UFC28"/>
      <c r="UFD28"/>
      <c r="UFE28"/>
      <c r="UFF28"/>
      <c r="UFG28"/>
      <c r="UFH28"/>
      <c r="UFI28"/>
      <c r="UFJ28"/>
      <c r="UFK28"/>
      <c r="UFL28"/>
      <c r="UFM28"/>
      <c r="UFN28"/>
      <c r="UFO28"/>
      <c r="UFP28"/>
      <c r="UFQ28"/>
      <c r="UFR28"/>
      <c r="UFS28"/>
      <c r="UFT28"/>
      <c r="UFU28"/>
      <c r="UFV28"/>
      <c r="UFW28"/>
      <c r="UFX28"/>
      <c r="UFY28"/>
      <c r="UFZ28"/>
      <c r="UGA28"/>
      <c r="UGB28"/>
      <c r="UGC28"/>
      <c r="UGD28"/>
      <c r="UGE28"/>
      <c r="UGF28"/>
      <c r="UGG28"/>
      <c r="UGH28"/>
      <c r="UGI28"/>
      <c r="UGJ28"/>
      <c r="UGK28"/>
      <c r="UGL28"/>
      <c r="UGM28"/>
      <c r="UGN28"/>
      <c r="UGO28"/>
      <c r="UGP28"/>
      <c r="UGQ28"/>
      <c r="UGR28"/>
      <c r="UGS28"/>
      <c r="UGT28"/>
      <c r="UGU28"/>
      <c r="UGV28"/>
      <c r="UGW28"/>
      <c r="UGX28"/>
      <c r="UGY28"/>
      <c r="UGZ28"/>
      <c r="UHA28"/>
      <c r="UHB28"/>
      <c r="UHC28"/>
      <c r="UHD28"/>
      <c r="UHE28"/>
      <c r="UHF28"/>
      <c r="UHG28"/>
      <c r="UHH28"/>
      <c r="UHI28"/>
      <c r="UHJ28"/>
      <c r="UHK28"/>
      <c r="UHL28"/>
      <c r="UHM28"/>
      <c r="UHN28"/>
      <c r="UHO28"/>
      <c r="UHP28"/>
      <c r="UHQ28"/>
      <c r="UHR28"/>
      <c r="UHS28"/>
      <c r="UHT28"/>
      <c r="UHU28"/>
      <c r="UHV28"/>
      <c r="UHW28"/>
      <c r="UHX28"/>
      <c r="UHY28"/>
      <c r="UHZ28"/>
      <c r="UIA28"/>
      <c r="UIB28"/>
      <c r="UIC28"/>
      <c r="UID28"/>
      <c r="UIE28"/>
      <c r="UIF28"/>
      <c r="UIG28"/>
      <c r="UIH28"/>
      <c r="UII28"/>
      <c r="UIJ28"/>
      <c r="UIK28"/>
      <c r="UIL28"/>
      <c r="UIM28"/>
      <c r="UIN28"/>
      <c r="UIO28"/>
      <c r="UIP28"/>
      <c r="UIQ28"/>
      <c r="UIR28"/>
      <c r="UIS28"/>
      <c r="UIT28"/>
      <c r="UIU28"/>
      <c r="UIV28"/>
      <c r="UIW28"/>
      <c r="UIX28"/>
      <c r="UIY28"/>
      <c r="UIZ28"/>
      <c r="UJA28"/>
      <c r="UJB28"/>
      <c r="UJC28"/>
      <c r="UJD28"/>
      <c r="UJE28"/>
      <c r="UJF28"/>
      <c r="UJG28"/>
      <c r="UJH28"/>
      <c r="UJI28"/>
      <c r="UJJ28"/>
      <c r="UJK28"/>
      <c r="UJL28"/>
      <c r="UJM28"/>
      <c r="UJN28"/>
      <c r="UJO28"/>
      <c r="UJP28"/>
      <c r="UJQ28"/>
      <c r="UJR28"/>
      <c r="UJS28"/>
      <c r="UJT28"/>
      <c r="UJU28"/>
      <c r="UJV28"/>
      <c r="UJW28"/>
      <c r="UJX28"/>
      <c r="UJY28"/>
      <c r="UJZ28"/>
      <c r="UKA28"/>
      <c r="UKB28"/>
      <c r="UKC28"/>
      <c r="UKD28"/>
      <c r="UKE28"/>
      <c r="UKF28"/>
      <c r="UKG28"/>
      <c r="UKH28"/>
      <c r="UKI28"/>
      <c r="UKJ28"/>
      <c r="UKK28"/>
      <c r="UKL28"/>
      <c r="UKM28"/>
      <c r="UKN28"/>
      <c r="UKO28"/>
      <c r="UKP28"/>
      <c r="UKQ28"/>
      <c r="UKR28"/>
      <c r="UKS28"/>
      <c r="UKT28"/>
      <c r="UKU28"/>
      <c r="UKV28"/>
      <c r="UKW28"/>
      <c r="UKX28"/>
      <c r="UKY28"/>
      <c r="UKZ28"/>
      <c r="ULA28"/>
      <c r="ULB28"/>
      <c r="ULC28"/>
      <c r="ULD28"/>
      <c r="ULE28"/>
      <c r="ULF28"/>
      <c r="ULG28"/>
      <c r="ULH28"/>
      <c r="ULI28"/>
      <c r="ULJ28"/>
      <c r="ULK28"/>
      <c r="ULL28"/>
      <c r="ULM28"/>
      <c r="ULN28"/>
      <c r="ULO28"/>
      <c r="ULP28"/>
      <c r="ULQ28"/>
      <c r="ULR28"/>
      <c r="ULS28"/>
      <c r="ULT28"/>
      <c r="ULU28"/>
      <c r="ULV28"/>
      <c r="ULW28"/>
      <c r="ULX28"/>
      <c r="ULY28"/>
      <c r="ULZ28"/>
      <c r="UMA28"/>
      <c r="UMB28"/>
      <c r="UMC28"/>
      <c r="UMD28"/>
      <c r="UME28"/>
      <c r="UMF28"/>
      <c r="UMG28"/>
      <c r="UMH28"/>
      <c r="UMI28"/>
      <c r="UMJ28"/>
      <c r="UMK28"/>
      <c r="UML28"/>
      <c r="UMM28"/>
      <c r="UMN28"/>
      <c r="UMO28"/>
      <c r="UMP28"/>
      <c r="UMQ28"/>
      <c r="UMR28"/>
      <c r="UMS28"/>
      <c r="UMT28"/>
      <c r="UMU28"/>
      <c r="UMV28"/>
      <c r="UMW28"/>
      <c r="UMX28"/>
      <c r="UMY28"/>
      <c r="UMZ28"/>
      <c r="UNA28"/>
      <c r="UNB28"/>
      <c r="UNC28"/>
      <c r="UND28"/>
      <c r="UNE28"/>
      <c r="UNF28"/>
      <c r="UNG28"/>
      <c r="UNH28"/>
      <c r="UNI28"/>
      <c r="UNJ28"/>
      <c r="UNK28"/>
      <c r="UNL28"/>
      <c r="UNM28"/>
      <c r="UNN28"/>
      <c r="UNO28"/>
      <c r="UNP28"/>
      <c r="UNQ28"/>
      <c r="UNR28"/>
      <c r="UNS28"/>
      <c r="UNT28"/>
      <c r="UNU28"/>
      <c r="UNV28"/>
      <c r="UNW28"/>
      <c r="UNX28"/>
      <c r="UNY28"/>
      <c r="UNZ28"/>
      <c r="UOA28"/>
      <c r="UOB28"/>
      <c r="UOC28"/>
      <c r="UOD28"/>
      <c r="UOE28"/>
      <c r="UOF28"/>
      <c r="UOG28"/>
      <c r="UOH28"/>
      <c r="UOI28"/>
      <c r="UOJ28"/>
      <c r="UOK28"/>
      <c r="UOL28"/>
      <c r="UOM28"/>
      <c r="UON28"/>
      <c r="UOO28"/>
      <c r="UOP28"/>
      <c r="UOQ28"/>
      <c r="UOR28"/>
      <c r="UOS28"/>
      <c r="UOT28"/>
      <c r="UOU28"/>
      <c r="UOV28"/>
      <c r="UOW28"/>
      <c r="UOX28"/>
      <c r="UOY28"/>
      <c r="UOZ28"/>
      <c r="UPA28"/>
      <c r="UPB28"/>
      <c r="UPC28"/>
      <c r="UPD28"/>
      <c r="UPE28"/>
      <c r="UPF28"/>
      <c r="UPG28"/>
      <c r="UPH28"/>
      <c r="UPI28"/>
      <c r="UPJ28"/>
      <c r="UPK28"/>
      <c r="UPL28"/>
      <c r="UPM28"/>
      <c r="UPN28"/>
      <c r="UPO28"/>
      <c r="UPP28"/>
      <c r="UPQ28"/>
      <c r="UPR28"/>
      <c r="UPS28"/>
      <c r="UPT28"/>
      <c r="UPU28"/>
      <c r="UPV28"/>
      <c r="UPW28"/>
      <c r="UPX28"/>
      <c r="UPY28"/>
      <c r="UPZ28"/>
      <c r="UQA28"/>
      <c r="UQB28"/>
      <c r="UQC28"/>
      <c r="UQD28"/>
      <c r="UQE28"/>
      <c r="UQF28"/>
      <c r="UQG28"/>
      <c r="UQH28"/>
      <c r="UQI28"/>
      <c r="UQJ28"/>
      <c r="UQK28"/>
      <c r="UQL28"/>
      <c r="UQM28"/>
      <c r="UQN28"/>
      <c r="UQO28"/>
      <c r="UQP28"/>
      <c r="UQQ28"/>
      <c r="UQR28"/>
      <c r="UQS28"/>
      <c r="UQT28"/>
      <c r="UQU28"/>
      <c r="UQV28"/>
      <c r="UQW28"/>
      <c r="UQX28"/>
      <c r="UQY28"/>
      <c r="UQZ28"/>
      <c r="URA28"/>
      <c r="URB28"/>
      <c r="URC28"/>
      <c r="URD28"/>
      <c r="URE28"/>
      <c r="URF28"/>
      <c r="URG28"/>
      <c r="URH28"/>
      <c r="URI28"/>
      <c r="URJ28"/>
      <c r="URK28"/>
      <c r="URL28"/>
      <c r="URM28"/>
      <c r="URN28"/>
      <c r="URO28"/>
      <c r="URP28"/>
      <c r="URQ28"/>
      <c r="URR28"/>
      <c r="URS28"/>
      <c r="URT28"/>
      <c r="URU28"/>
      <c r="URV28"/>
      <c r="URW28"/>
      <c r="URX28"/>
      <c r="URY28"/>
      <c r="URZ28"/>
      <c r="USA28"/>
      <c r="USB28"/>
      <c r="USC28"/>
      <c r="USD28"/>
      <c r="USE28"/>
      <c r="USF28"/>
      <c r="USG28"/>
      <c r="USH28"/>
      <c r="USI28"/>
      <c r="USJ28"/>
      <c r="USK28"/>
      <c r="USL28"/>
      <c r="USM28"/>
      <c r="USN28"/>
      <c r="USO28"/>
      <c r="USP28"/>
      <c r="USQ28"/>
      <c r="USR28"/>
      <c r="USS28"/>
      <c r="UST28"/>
      <c r="USU28"/>
      <c r="USV28"/>
      <c r="USW28"/>
      <c r="USX28"/>
      <c r="USY28"/>
      <c r="USZ28"/>
      <c r="UTA28"/>
      <c r="UTB28"/>
      <c r="UTC28"/>
      <c r="UTD28"/>
      <c r="UTE28"/>
      <c r="UTF28"/>
      <c r="UTG28"/>
      <c r="UTH28"/>
      <c r="UTI28"/>
      <c r="UTJ28"/>
      <c r="UTK28"/>
      <c r="UTL28"/>
      <c r="UTM28"/>
      <c r="UTN28"/>
      <c r="UTO28"/>
      <c r="UTP28"/>
      <c r="UTQ28"/>
      <c r="UTR28"/>
      <c r="UTS28"/>
      <c r="UTT28"/>
      <c r="UTU28"/>
      <c r="UTV28"/>
      <c r="UTW28"/>
      <c r="UTX28"/>
      <c r="UTY28"/>
      <c r="UTZ28"/>
      <c r="UUA28"/>
      <c r="UUB28"/>
      <c r="UUC28"/>
      <c r="UUD28"/>
      <c r="UUE28"/>
      <c r="UUF28"/>
      <c r="UUG28"/>
      <c r="UUH28"/>
      <c r="UUI28"/>
      <c r="UUJ28"/>
      <c r="UUK28"/>
      <c r="UUL28"/>
      <c r="UUM28"/>
      <c r="UUN28"/>
      <c r="UUO28"/>
      <c r="UUP28"/>
      <c r="UUQ28"/>
      <c r="UUR28"/>
      <c r="UUS28"/>
      <c r="UUT28"/>
      <c r="UUU28"/>
      <c r="UUV28"/>
      <c r="UUW28"/>
      <c r="UUX28"/>
      <c r="UUY28"/>
      <c r="UUZ28"/>
      <c r="UVA28"/>
      <c r="UVB28"/>
      <c r="UVC28"/>
      <c r="UVD28"/>
      <c r="UVE28"/>
      <c r="UVF28"/>
      <c r="UVG28"/>
      <c r="UVH28"/>
      <c r="UVI28"/>
      <c r="UVJ28"/>
      <c r="UVK28"/>
      <c r="UVL28"/>
      <c r="UVM28"/>
      <c r="UVN28"/>
      <c r="UVO28"/>
      <c r="UVP28"/>
      <c r="UVQ28"/>
      <c r="UVR28"/>
      <c r="UVS28"/>
      <c r="UVT28"/>
      <c r="UVU28"/>
      <c r="UVV28"/>
      <c r="UVW28"/>
      <c r="UVX28"/>
      <c r="UVY28"/>
      <c r="UVZ28"/>
      <c r="UWA28"/>
      <c r="UWB28"/>
      <c r="UWC28"/>
      <c r="UWD28"/>
      <c r="UWE28"/>
      <c r="UWF28"/>
      <c r="UWG28"/>
      <c r="UWH28"/>
      <c r="UWI28"/>
      <c r="UWJ28"/>
      <c r="UWK28"/>
      <c r="UWL28"/>
      <c r="UWM28"/>
      <c r="UWN28"/>
      <c r="UWO28"/>
      <c r="UWP28"/>
      <c r="UWQ28"/>
      <c r="UWR28"/>
      <c r="UWS28"/>
      <c r="UWT28"/>
      <c r="UWU28"/>
      <c r="UWV28"/>
      <c r="UWW28"/>
      <c r="UWX28"/>
      <c r="UWY28"/>
      <c r="UWZ28"/>
      <c r="UXA28"/>
      <c r="UXB28"/>
      <c r="UXC28"/>
      <c r="UXD28"/>
      <c r="UXE28"/>
      <c r="UXF28"/>
      <c r="UXG28"/>
      <c r="UXH28"/>
      <c r="UXI28"/>
      <c r="UXJ28"/>
      <c r="UXK28"/>
      <c r="UXL28"/>
      <c r="UXM28"/>
      <c r="UXN28"/>
      <c r="UXO28"/>
      <c r="UXP28"/>
      <c r="UXQ28"/>
      <c r="UXR28"/>
      <c r="UXS28"/>
      <c r="UXT28"/>
      <c r="UXU28"/>
      <c r="UXV28"/>
      <c r="UXW28"/>
      <c r="UXX28"/>
      <c r="UXY28"/>
      <c r="UXZ28"/>
      <c r="UYA28"/>
      <c r="UYB28"/>
      <c r="UYC28"/>
      <c r="UYD28"/>
      <c r="UYE28"/>
      <c r="UYF28"/>
      <c r="UYG28"/>
      <c r="UYH28"/>
      <c r="UYI28"/>
      <c r="UYJ28"/>
      <c r="UYK28"/>
      <c r="UYL28"/>
      <c r="UYM28"/>
      <c r="UYN28"/>
      <c r="UYO28"/>
      <c r="UYP28"/>
      <c r="UYQ28"/>
      <c r="UYR28"/>
      <c r="UYS28"/>
      <c r="UYT28"/>
      <c r="UYU28"/>
      <c r="UYV28"/>
      <c r="UYW28"/>
      <c r="UYX28"/>
      <c r="UYY28"/>
      <c r="UYZ28"/>
      <c r="UZA28"/>
      <c r="UZB28"/>
      <c r="UZC28"/>
      <c r="UZD28"/>
      <c r="UZE28"/>
      <c r="UZF28"/>
      <c r="UZG28"/>
      <c r="UZH28"/>
      <c r="UZI28"/>
      <c r="UZJ28"/>
      <c r="UZK28"/>
      <c r="UZL28"/>
      <c r="UZM28"/>
      <c r="UZN28"/>
      <c r="UZO28"/>
      <c r="UZP28"/>
      <c r="UZQ28"/>
      <c r="UZR28"/>
      <c r="UZS28"/>
      <c r="UZT28"/>
      <c r="UZU28"/>
      <c r="UZV28"/>
      <c r="UZW28"/>
      <c r="UZX28"/>
      <c r="UZY28"/>
      <c r="UZZ28"/>
      <c r="VAA28"/>
      <c r="VAB28"/>
      <c r="VAC28"/>
      <c r="VAD28"/>
      <c r="VAE28"/>
      <c r="VAF28"/>
      <c r="VAG28"/>
      <c r="VAH28"/>
      <c r="VAI28"/>
      <c r="VAJ28"/>
      <c r="VAK28"/>
      <c r="VAL28"/>
      <c r="VAM28"/>
      <c r="VAN28"/>
      <c r="VAO28"/>
      <c r="VAP28"/>
      <c r="VAQ28"/>
      <c r="VAR28"/>
      <c r="VAS28"/>
      <c r="VAT28"/>
      <c r="VAU28"/>
      <c r="VAV28"/>
      <c r="VAW28"/>
      <c r="VAX28"/>
      <c r="VAY28"/>
      <c r="VAZ28"/>
      <c r="VBA28"/>
      <c r="VBB28"/>
      <c r="VBC28"/>
      <c r="VBD28"/>
      <c r="VBE28"/>
      <c r="VBF28"/>
      <c r="VBG28"/>
      <c r="VBH28"/>
      <c r="VBI28"/>
      <c r="VBJ28"/>
      <c r="VBK28"/>
      <c r="VBL28"/>
      <c r="VBM28"/>
      <c r="VBN28"/>
      <c r="VBO28"/>
      <c r="VBP28"/>
      <c r="VBQ28"/>
      <c r="VBR28"/>
      <c r="VBS28"/>
      <c r="VBT28"/>
      <c r="VBU28"/>
      <c r="VBV28"/>
      <c r="VBW28"/>
      <c r="VBX28"/>
      <c r="VBY28"/>
      <c r="VBZ28"/>
      <c r="VCA28"/>
      <c r="VCB28"/>
      <c r="VCC28"/>
      <c r="VCD28"/>
      <c r="VCE28"/>
      <c r="VCF28"/>
      <c r="VCG28"/>
      <c r="VCH28"/>
      <c r="VCI28"/>
      <c r="VCJ28"/>
      <c r="VCK28"/>
      <c r="VCL28"/>
      <c r="VCM28"/>
      <c r="VCN28"/>
      <c r="VCO28"/>
      <c r="VCP28"/>
      <c r="VCQ28"/>
      <c r="VCR28"/>
      <c r="VCS28"/>
      <c r="VCT28"/>
      <c r="VCU28"/>
      <c r="VCV28"/>
      <c r="VCW28"/>
      <c r="VCX28"/>
      <c r="VCY28"/>
      <c r="VCZ28"/>
      <c r="VDA28"/>
      <c r="VDB28"/>
      <c r="VDC28"/>
      <c r="VDD28"/>
      <c r="VDE28"/>
      <c r="VDF28"/>
      <c r="VDG28"/>
      <c r="VDH28"/>
      <c r="VDI28"/>
      <c r="VDJ28"/>
      <c r="VDK28"/>
      <c r="VDL28"/>
      <c r="VDM28"/>
      <c r="VDN28"/>
      <c r="VDO28"/>
      <c r="VDP28"/>
      <c r="VDQ28"/>
      <c r="VDR28"/>
      <c r="VDS28"/>
      <c r="VDT28"/>
      <c r="VDU28"/>
      <c r="VDV28"/>
      <c r="VDW28"/>
      <c r="VDX28"/>
      <c r="VDY28"/>
      <c r="VDZ28"/>
      <c r="VEA28"/>
      <c r="VEB28"/>
      <c r="VEC28"/>
      <c r="VED28"/>
      <c r="VEE28"/>
      <c r="VEF28"/>
      <c r="VEG28"/>
      <c r="VEH28"/>
      <c r="VEI28"/>
      <c r="VEJ28"/>
      <c r="VEK28"/>
      <c r="VEL28"/>
      <c r="VEM28"/>
      <c r="VEN28"/>
      <c r="VEO28"/>
      <c r="VEP28"/>
      <c r="VEQ28"/>
      <c r="VER28"/>
      <c r="VES28"/>
      <c r="VET28"/>
      <c r="VEU28"/>
      <c r="VEV28"/>
      <c r="VEW28"/>
      <c r="VEX28"/>
      <c r="VEY28"/>
      <c r="VEZ28"/>
      <c r="VFA28"/>
      <c r="VFB28"/>
      <c r="VFC28"/>
      <c r="VFD28"/>
      <c r="VFE28"/>
      <c r="VFF28"/>
      <c r="VFG28"/>
      <c r="VFH28"/>
      <c r="VFI28"/>
      <c r="VFJ28"/>
      <c r="VFK28"/>
      <c r="VFL28"/>
      <c r="VFM28"/>
      <c r="VFN28"/>
      <c r="VFO28"/>
      <c r="VFP28"/>
      <c r="VFQ28"/>
      <c r="VFR28"/>
      <c r="VFS28"/>
      <c r="VFT28"/>
      <c r="VFU28"/>
      <c r="VFV28"/>
      <c r="VFW28"/>
      <c r="VFX28"/>
      <c r="VFY28"/>
      <c r="VFZ28"/>
      <c r="VGA28"/>
      <c r="VGB28"/>
      <c r="VGC28"/>
      <c r="VGD28"/>
      <c r="VGE28"/>
      <c r="VGF28"/>
      <c r="VGG28"/>
      <c r="VGH28"/>
      <c r="VGI28"/>
      <c r="VGJ28"/>
      <c r="VGK28"/>
      <c r="VGL28"/>
      <c r="VGM28"/>
      <c r="VGN28"/>
      <c r="VGO28"/>
      <c r="VGP28"/>
      <c r="VGQ28"/>
      <c r="VGR28"/>
      <c r="VGS28"/>
      <c r="VGT28"/>
      <c r="VGU28"/>
      <c r="VGV28"/>
      <c r="VGW28"/>
      <c r="VGX28"/>
      <c r="VGY28"/>
      <c r="VGZ28"/>
      <c r="VHA28"/>
      <c r="VHB28"/>
      <c r="VHC28"/>
      <c r="VHD28"/>
      <c r="VHE28"/>
      <c r="VHF28"/>
      <c r="VHG28"/>
      <c r="VHH28"/>
      <c r="VHI28"/>
      <c r="VHJ28"/>
      <c r="VHK28"/>
      <c r="VHL28"/>
      <c r="VHM28"/>
      <c r="VHN28"/>
      <c r="VHO28"/>
      <c r="VHP28"/>
      <c r="VHQ28"/>
      <c r="VHR28"/>
      <c r="VHS28"/>
      <c r="VHT28"/>
      <c r="VHU28"/>
      <c r="VHV28"/>
      <c r="VHW28"/>
      <c r="VHX28"/>
      <c r="VHY28"/>
      <c r="VHZ28"/>
      <c r="VIA28"/>
      <c r="VIB28"/>
      <c r="VIC28"/>
      <c r="VID28"/>
      <c r="VIE28"/>
      <c r="VIF28"/>
      <c r="VIG28"/>
      <c r="VIH28"/>
      <c r="VII28"/>
      <c r="VIJ28"/>
      <c r="VIK28"/>
      <c r="VIL28"/>
      <c r="VIM28"/>
      <c r="VIN28"/>
      <c r="VIO28"/>
      <c r="VIP28"/>
      <c r="VIQ28"/>
      <c r="VIR28"/>
      <c r="VIS28"/>
      <c r="VIT28"/>
      <c r="VIU28"/>
      <c r="VIV28"/>
      <c r="VIW28"/>
      <c r="VIX28"/>
      <c r="VIY28"/>
      <c r="VIZ28"/>
      <c r="VJA28"/>
      <c r="VJB28"/>
      <c r="VJC28"/>
      <c r="VJD28"/>
      <c r="VJE28"/>
      <c r="VJF28"/>
      <c r="VJG28"/>
      <c r="VJH28"/>
      <c r="VJI28"/>
      <c r="VJJ28"/>
      <c r="VJK28"/>
      <c r="VJL28"/>
      <c r="VJM28"/>
      <c r="VJN28"/>
      <c r="VJO28"/>
      <c r="VJP28"/>
      <c r="VJQ28"/>
      <c r="VJR28"/>
      <c r="VJS28"/>
      <c r="VJT28"/>
      <c r="VJU28"/>
      <c r="VJV28"/>
      <c r="VJW28"/>
      <c r="VJX28"/>
      <c r="VJY28"/>
      <c r="VJZ28"/>
      <c r="VKA28"/>
      <c r="VKB28"/>
      <c r="VKC28"/>
      <c r="VKD28"/>
      <c r="VKE28"/>
      <c r="VKF28"/>
      <c r="VKG28"/>
      <c r="VKH28"/>
      <c r="VKI28"/>
      <c r="VKJ28"/>
      <c r="VKK28"/>
      <c r="VKL28"/>
      <c r="VKM28"/>
      <c r="VKN28"/>
      <c r="VKO28"/>
      <c r="VKP28"/>
      <c r="VKQ28"/>
      <c r="VKR28"/>
      <c r="VKS28"/>
      <c r="VKT28"/>
      <c r="VKU28"/>
      <c r="VKV28"/>
      <c r="VKW28"/>
      <c r="VKX28"/>
      <c r="VKY28"/>
      <c r="VKZ28"/>
      <c r="VLA28"/>
      <c r="VLB28"/>
      <c r="VLC28"/>
      <c r="VLD28"/>
      <c r="VLE28"/>
      <c r="VLF28"/>
      <c r="VLG28"/>
      <c r="VLH28"/>
      <c r="VLI28"/>
      <c r="VLJ28"/>
      <c r="VLK28"/>
      <c r="VLL28"/>
      <c r="VLM28"/>
      <c r="VLN28"/>
      <c r="VLO28"/>
      <c r="VLP28"/>
      <c r="VLQ28"/>
      <c r="VLR28"/>
      <c r="VLS28"/>
      <c r="VLT28"/>
      <c r="VLU28"/>
      <c r="VLV28"/>
      <c r="VLW28"/>
      <c r="VLX28"/>
      <c r="VLY28"/>
      <c r="VLZ28"/>
      <c r="VMA28"/>
      <c r="VMB28"/>
      <c r="VMC28"/>
      <c r="VMD28"/>
      <c r="VME28"/>
      <c r="VMF28"/>
      <c r="VMG28"/>
      <c r="VMH28"/>
      <c r="VMI28"/>
      <c r="VMJ28"/>
      <c r="VMK28"/>
      <c r="VML28"/>
      <c r="VMM28"/>
      <c r="VMN28"/>
      <c r="VMO28"/>
      <c r="VMP28"/>
      <c r="VMQ28"/>
      <c r="VMR28"/>
      <c r="VMS28"/>
      <c r="VMT28"/>
      <c r="VMU28"/>
      <c r="VMV28"/>
      <c r="VMW28"/>
      <c r="VMX28"/>
      <c r="VMY28"/>
      <c r="VMZ28"/>
      <c r="VNA28"/>
      <c r="VNB28"/>
      <c r="VNC28"/>
      <c r="VND28"/>
      <c r="VNE28"/>
      <c r="VNF28"/>
      <c r="VNG28"/>
      <c r="VNH28"/>
      <c r="VNI28"/>
      <c r="VNJ28"/>
      <c r="VNK28"/>
      <c r="VNL28"/>
      <c r="VNM28"/>
      <c r="VNN28"/>
      <c r="VNO28"/>
      <c r="VNP28"/>
      <c r="VNQ28"/>
      <c r="VNR28"/>
      <c r="VNS28"/>
      <c r="VNT28"/>
      <c r="VNU28"/>
      <c r="VNV28"/>
      <c r="VNW28"/>
      <c r="VNX28"/>
      <c r="VNY28"/>
      <c r="VNZ28"/>
      <c r="VOA28"/>
      <c r="VOB28"/>
      <c r="VOC28"/>
      <c r="VOD28"/>
      <c r="VOE28"/>
      <c r="VOF28"/>
      <c r="VOG28"/>
      <c r="VOH28"/>
      <c r="VOI28"/>
      <c r="VOJ28"/>
      <c r="VOK28"/>
      <c r="VOL28"/>
      <c r="VOM28"/>
      <c r="VON28"/>
      <c r="VOO28"/>
      <c r="VOP28"/>
      <c r="VOQ28"/>
      <c r="VOR28"/>
      <c r="VOS28"/>
      <c r="VOT28"/>
      <c r="VOU28"/>
      <c r="VOV28"/>
      <c r="VOW28"/>
      <c r="VOX28"/>
      <c r="VOY28"/>
      <c r="VOZ28"/>
      <c r="VPA28"/>
      <c r="VPB28"/>
      <c r="VPC28"/>
      <c r="VPD28"/>
      <c r="VPE28"/>
      <c r="VPF28"/>
      <c r="VPG28"/>
      <c r="VPH28"/>
      <c r="VPI28"/>
      <c r="VPJ28"/>
      <c r="VPK28"/>
      <c r="VPL28"/>
      <c r="VPM28"/>
      <c r="VPN28"/>
      <c r="VPO28"/>
      <c r="VPP28"/>
      <c r="VPQ28"/>
      <c r="VPR28"/>
      <c r="VPS28"/>
      <c r="VPT28"/>
      <c r="VPU28"/>
      <c r="VPV28"/>
      <c r="VPW28"/>
      <c r="VPX28"/>
      <c r="VPY28"/>
      <c r="VPZ28"/>
      <c r="VQA28"/>
      <c r="VQB28"/>
      <c r="VQC28"/>
      <c r="VQD28"/>
      <c r="VQE28"/>
      <c r="VQF28"/>
      <c r="VQG28"/>
      <c r="VQH28"/>
      <c r="VQI28"/>
      <c r="VQJ28"/>
      <c r="VQK28"/>
      <c r="VQL28"/>
      <c r="VQM28"/>
      <c r="VQN28"/>
      <c r="VQO28"/>
      <c r="VQP28"/>
      <c r="VQQ28"/>
      <c r="VQR28"/>
      <c r="VQS28"/>
      <c r="VQT28"/>
      <c r="VQU28"/>
      <c r="VQV28"/>
      <c r="VQW28"/>
      <c r="VQX28"/>
      <c r="VQY28"/>
      <c r="VQZ28"/>
      <c r="VRA28"/>
      <c r="VRB28"/>
      <c r="VRC28"/>
      <c r="VRD28"/>
      <c r="VRE28"/>
      <c r="VRF28"/>
      <c r="VRG28"/>
      <c r="VRH28"/>
      <c r="VRI28"/>
      <c r="VRJ28"/>
      <c r="VRK28"/>
      <c r="VRL28"/>
      <c r="VRM28"/>
      <c r="VRN28"/>
      <c r="VRO28"/>
      <c r="VRP28"/>
      <c r="VRQ28"/>
      <c r="VRR28"/>
      <c r="VRS28"/>
      <c r="VRT28"/>
      <c r="VRU28"/>
      <c r="VRV28"/>
      <c r="VRW28"/>
      <c r="VRX28"/>
      <c r="VRY28"/>
      <c r="VRZ28"/>
      <c r="VSA28"/>
      <c r="VSB28"/>
      <c r="VSC28"/>
      <c r="VSD28"/>
      <c r="VSE28"/>
      <c r="VSF28"/>
      <c r="VSG28"/>
      <c r="VSH28"/>
      <c r="VSI28"/>
      <c r="VSJ28"/>
      <c r="VSK28"/>
      <c r="VSL28"/>
      <c r="VSM28"/>
      <c r="VSN28"/>
      <c r="VSO28"/>
      <c r="VSP28"/>
      <c r="VSQ28"/>
      <c r="VSR28"/>
      <c r="VSS28"/>
      <c r="VST28"/>
      <c r="VSU28"/>
      <c r="VSV28"/>
      <c r="VSW28"/>
      <c r="VSX28"/>
      <c r="VSY28"/>
      <c r="VSZ28"/>
      <c r="VTA28"/>
      <c r="VTB28"/>
      <c r="VTC28"/>
      <c r="VTD28"/>
      <c r="VTE28"/>
      <c r="VTF28"/>
      <c r="VTG28"/>
      <c r="VTH28"/>
      <c r="VTI28"/>
      <c r="VTJ28"/>
      <c r="VTK28"/>
      <c r="VTL28"/>
      <c r="VTM28"/>
      <c r="VTN28"/>
      <c r="VTO28"/>
      <c r="VTP28"/>
      <c r="VTQ28"/>
      <c r="VTR28"/>
      <c r="VTS28"/>
      <c r="VTT28"/>
      <c r="VTU28"/>
      <c r="VTV28"/>
      <c r="VTW28"/>
      <c r="VTX28"/>
      <c r="VTY28"/>
      <c r="VTZ28"/>
      <c r="VUA28"/>
      <c r="VUB28"/>
      <c r="VUC28"/>
      <c r="VUD28"/>
      <c r="VUE28"/>
      <c r="VUF28"/>
      <c r="VUG28"/>
      <c r="VUH28"/>
      <c r="VUI28"/>
      <c r="VUJ28"/>
      <c r="VUK28"/>
      <c r="VUL28"/>
      <c r="VUM28"/>
      <c r="VUN28"/>
      <c r="VUO28"/>
      <c r="VUP28"/>
      <c r="VUQ28"/>
      <c r="VUR28"/>
      <c r="VUS28"/>
      <c r="VUT28"/>
      <c r="VUU28"/>
      <c r="VUV28"/>
      <c r="VUW28"/>
      <c r="VUX28"/>
      <c r="VUY28"/>
      <c r="VUZ28"/>
      <c r="VVA28"/>
      <c r="VVB28"/>
      <c r="VVC28"/>
      <c r="VVD28"/>
      <c r="VVE28"/>
      <c r="VVF28"/>
      <c r="VVG28"/>
      <c r="VVH28"/>
      <c r="VVI28"/>
      <c r="VVJ28"/>
      <c r="VVK28"/>
      <c r="VVL28"/>
      <c r="VVM28"/>
      <c r="VVN28"/>
      <c r="VVO28"/>
      <c r="VVP28"/>
      <c r="VVQ28"/>
      <c r="VVR28"/>
      <c r="VVS28"/>
      <c r="VVT28"/>
      <c r="VVU28"/>
      <c r="VVV28"/>
      <c r="VVW28"/>
      <c r="VVX28"/>
      <c r="VVY28"/>
      <c r="VVZ28"/>
      <c r="VWA28"/>
      <c r="VWB28"/>
      <c r="VWC28"/>
      <c r="VWD28"/>
      <c r="VWE28"/>
      <c r="VWF28"/>
      <c r="VWG28"/>
      <c r="VWH28"/>
      <c r="VWI28"/>
      <c r="VWJ28"/>
      <c r="VWK28"/>
      <c r="VWL28"/>
      <c r="VWM28"/>
      <c r="VWN28"/>
      <c r="VWO28"/>
      <c r="VWP28"/>
      <c r="VWQ28"/>
      <c r="VWR28"/>
      <c r="VWS28"/>
      <c r="VWT28"/>
      <c r="VWU28"/>
      <c r="VWV28"/>
      <c r="VWW28"/>
      <c r="VWX28"/>
      <c r="VWY28"/>
      <c r="VWZ28"/>
      <c r="VXA28"/>
      <c r="VXB28"/>
      <c r="VXC28"/>
      <c r="VXD28"/>
      <c r="VXE28"/>
      <c r="VXF28"/>
      <c r="VXG28"/>
      <c r="VXH28"/>
      <c r="VXI28"/>
      <c r="VXJ28"/>
      <c r="VXK28"/>
      <c r="VXL28"/>
      <c r="VXM28"/>
      <c r="VXN28"/>
      <c r="VXO28"/>
      <c r="VXP28"/>
      <c r="VXQ28"/>
      <c r="VXR28"/>
      <c r="VXS28"/>
      <c r="VXT28"/>
      <c r="VXU28"/>
      <c r="VXV28"/>
      <c r="VXW28"/>
      <c r="VXX28"/>
      <c r="VXY28"/>
      <c r="VXZ28"/>
      <c r="VYA28"/>
      <c r="VYB28"/>
      <c r="VYC28"/>
      <c r="VYD28"/>
      <c r="VYE28"/>
      <c r="VYF28"/>
      <c r="VYG28"/>
      <c r="VYH28"/>
      <c r="VYI28"/>
      <c r="VYJ28"/>
      <c r="VYK28"/>
      <c r="VYL28"/>
      <c r="VYM28"/>
      <c r="VYN28"/>
      <c r="VYO28"/>
      <c r="VYP28"/>
      <c r="VYQ28"/>
      <c r="VYR28"/>
      <c r="VYS28"/>
      <c r="VYT28"/>
      <c r="VYU28"/>
      <c r="VYV28"/>
      <c r="VYW28"/>
      <c r="VYX28"/>
      <c r="VYY28"/>
      <c r="VYZ28"/>
      <c r="VZA28"/>
      <c r="VZB28"/>
      <c r="VZC28"/>
      <c r="VZD28"/>
      <c r="VZE28"/>
      <c r="VZF28"/>
      <c r="VZG28"/>
      <c r="VZH28"/>
      <c r="VZI28"/>
      <c r="VZJ28"/>
      <c r="VZK28"/>
      <c r="VZL28"/>
      <c r="VZM28"/>
      <c r="VZN28"/>
      <c r="VZO28"/>
      <c r="VZP28"/>
      <c r="VZQ28"/>
      <c r="VZR28"/>
      <c r="VZS28"/>
      <c r="VZT28"/>
      <c r="VZU28"/>
      <c r="VZV28"/>
      <c r="VZW28"/>
      <c r="VZX28"/>
      <c r="VZY28"/>
      <c r="VZZ28"/>
      <c r="WAA28"/>
      <c r="WAB28"/>
      <c r="WAC28"/>
      <c r="WAD28"/>
      <c r="WAE28"/>
      <c r="WAF28"/>
      <c r="WAG28"/>
      <c r="WAH28"/>
      <c r="WAI28"/>
      <c r="WAJ28"/>
      <c r="WAK28"/>
      <c r="WAL28"/>
      <c r="WAM28"/>
      <c r="WAN28"/>
      <c r="WAO28"/>
      <c r="WAP28"/>
      <c r="WAQ28"/>
      <c r="WAR28"/>
      <c r="WAS28"/>
      <c r="WAT28"/>
      <c r="WAU28"/>
      <c r="WAV28"/>
      <c r="WAW28"/>
      <c r="WAX28"/>
      <c r="WAY28"/>
      <c r="WAZ28"/>
      <c r="WBA28"/>
      <c r="WBB28"/>
      <c r="WBC28"/>
      <c r="WBD28"/>
      <c r="WBE28"/>
      <c r="WBF28"/>
      <c r="WBG28"/>
      <c r="WBH28"/>
      <c r="WBI28"/>
      <c r="WBJ28"/>
      <c r="WBK28"/>
      <c r="WBL28"/>
      <c r="WBM28"/>
      <c r="WBN28"/>
      <c r="WBO28"/>
      <c r="WBP28"/>
      <c r="WBQ28"/>
      <c r="WBR28"/>
      <c r="WBS28"/>
      <c r="WBT28"/>
      <c r="WBU28"/>
      <c r="WBV28"/>
      <c r="WBW28"/>
      <c r="WBX28"/>
      <c r="WBY28"/>
      <c r="WBZ28"/>
      <c r="WCA28"/>
      <c r="WCB28"/>
      <c r="WCC28"/>
      <c r="WCD28"/>
      <c r="WCE28"/>
      <c r="WCF28"/>
      <c r="WCG28"/>
      <c r="WCH28"/>
      <c r="WCI28"/>
      <c r="WCJ28"/>
      <c r="WCK28"/>
      <c r="WCL28"/>
      <c r="WCM28"/>
      <c r="WCN28"/>
      <c r="WCO28"/>
      <c r="WCP28"/>
      <c r="WCQ28"/>
      <c r="WCR28"/>
      <c r="WCS28"/>
      <c r="WCT28"/>
      <c r="WCU28"/>
      <c r="WCV28"/>
      <c r="WCW28"/>
      <c r="WCX28"/>
      <c r="WCY28"/>
      <c r="WCZ28"/>
      <c r="WDA28"/>
      <c r="WDB28"/>
      <c r="WDC28"/>
      <c r="WDD28"/>
      <c r="WDE28"/>
      <c r="WDF28"/>
      <c r="WDG28"/>
      <c r="WDH28"/>
      <c r="WDI28"/>
      <c r="WDJ28"/>
      <c r="WDK28"/>
      <c r="WDL28"/>
      <c r="WDM28"/>
      <c r="WDN28"/>
      <c r="WDO28"/>
      <c r="WDP28"/>
      <c r="WDQ28"/>
      <c r="WDR28"/>
      <c r="WDS28"/>
      <c r="WDT28"/>
      <c r="WDU28"/>
      <c r="WDV28"/>
      <c r="WDW28"/>
      <c r="WDX28"/>
      <c r="WDY28"/>
      <c r="WDZ28"/>
      <c r="WEA28"/>
      <c r="WEB28"/>
      <c r="WEC28"/>
      <c r="WED28"/>
      <c r="WEE28"/>
      <c r="WEF28"/>
      <c r="WEG28"/>
      <c r="WEH28"/>
      <c r="WEI28"/>
      <c r="WEJ28"/>
      <c r="WEK28"/>
      <c r="WEL28"/>
      <c r="WEM28"/>
      <c r="WEN28"/>
      <c r="WEO28"/>
      <c r="WEP28"/>
      <c r="WEQ28"/>
      <c r="WER28"/>
      <c r="WES28"/>
      <c r="WET28"/>
      <c r="WEU28"/>
      <c r="WEV28"/>
      <c r="WEW28"/>
      <c r="WEX28"/>
      <c r="WEY28"/>
      <c r="WEZ28"/>
      <c r="WFA28"/>
      <c r="WFB28"/>
      <c r="WFC28"/>
      <c r="WFD28"/>
      <c r="WFE28"/>
      <c r="WFF28"/>
      <c r="WFG28"/>
      <c r="WFH28"/>
      <c r="WFI28"/>
      <c r="WFJ28"/>
      <c r="WFK28"/>
      <c r="WFL28"/>
      <c r="WFM28"/>
      <c r="WFN28"/>
      <c r="WFO28"/>
      <c r="WFP28"/>
      <c r="WFQ28"/>
      <c r="WFR28"/>
      <c r="WFS28"/>
      <c r="WFT28"/>
      <c r="WFU28"/>
      <c r="WFV28"/>
      <c r="WFW28"/>
      <c r="WFX28"/>
      <c r="WFY28"/>
      <c r="WFZ28"/>
      <c r="WGA28"/>
      <c r="WGB28"/>
      <c r="WGC28"/>
      <c r="WGD28"/>
      <c r="WGE28"/>
      <c r="WGF28"/>
      <c r="WGG28"/>
      <c r="WGH28"/>
      <c r="WGI28"/>
      <c r="WGJ28"/>
      <c r="WGK28"/>
      <c r="WGL28"/>
      <c r="WGM28"/>
      <c r="WGN28"/>
      <c r="WGO28"/>
      <c r="WGP28"/>
      <c r="WGQ28"/>
      <c r="WGR28"/>
      <c r="WGS28"/>
      <c r="WGT28"/>
      <c r="WGU28"/>
      <c r="WGV28"/>
      <c r="WGW28"/>
      <c r="WGX28"/>
      <c r="WGY28"/>
      <c r="WGZ28"/>
      <c r="WHA28"/>
      <c r="WHB28"/>
      <c r="WHC28"/>
      <c r="WHD28"/>
      <c r="WHE28"/>
      <c r="WHF28"/>
      <c r="WHG28"/>
      <c r="WHH28"/>
      <c r="WHI28"/>
      <c r="WHJ28"/>
      <c r="WHK28"/>
      <c r="WHL28"/>
      <c r="WHM28"/>
      <c r="WHN28"/>
      <c r="WHO28"/>
      <c r="WHP28"/>
      <c r="WHQ28"/>
      <c r="WHR28"/>
      <c r="WHS28"/>
      <c r="WHT28"/>
      <c r="WHU28"/>
      <c r="WHV28"/>
      <c r="WHW28"/>
      <c r="WHX28"/>
      <c r="WHY28"/>
      <c r="WHZ28"/>
      <c r="WIA28"/>
      <c r="WIB28"/>
      <c r="WIC28"/>
      <c r="WID28"/>
      <c r="WIE28"/>
      <c r="WIF28"/>
      <c r="WIG28"/>
      <c r="WIH28"/>
      <c r="WII28"/>
      <c r="WIJ28"/>
      <c r="WIK28"/>
      <c r="WIL28"/>
      <c r="WIM28"/>
      <c r="WIN28"/>
      <c r="WIO28"/>
      <c r="WIP28"/>
      <c r="WIQ28"/>
      <c r="WIR28"/>
      <c r="WIS28"/>
      <c r="WIT28"/>
      <c r="WIU28"/>
      <c r="WIV28"/>
      <c r="WIW28"/>
      <c r="WIX28"/>
      <c r="WIY28"/>
      <c r="WIZ28"/>
      <c r="WJA28"/>
      <c r="WJB28"/>
      <c r="WJC28"/>
      <c r="WJD28"/>
      <c r="WJE28"/>
      <c r="WJF28"/>
      <c r="WJG28"/>
      <c r="WJH28"/>
      <c r="WJI28"/>
      <c r="WJJ28"/>
      <c r="WJK28"/>
      <c r="WJL28"/>
      <c r="WJM28"/>
      <c r="WJN28"/>
      <c r="WJO28"/>
      <c r="WJP28"/>
      <c r="WJQ28"/>
      <c r="WJR28"/>
      <c r="WJS28"/>
      <c r="WJT28"/>
      <c r="WJU28"/>
      <c r="WJV28"/>
      <c r="WJW28"/>
      <c r="WJX28"/>
      <c r="WJY28"/>
      <c r="WJZ28"/>
      <c r="WKA28"/>
      <c r="WKB28"/>
      <c r="WKC28"/>
      <c r="WKD28"/>
      <c r="WKE28"/>
      <c r="WKF28"/>
      <c r="WKG28"/>
      <c r="WKH28"/>
      <c r="WKI28"/>
      <c r="WKJ28"/>
      <c r="WKK28"/>
      <c r="WKL28"/>
      <c r="WKM28"/>
      <c r="WKN28"/>
      <c r="WKO28"/>
      <c r="WKP28"/>
      <c r="WKQ28"/>
      <c r="WKR28"/>
      <c r="WKS28"/>
      <c r="WKT28"/>
      <c r="WKU28"/>
      <c r="WKV28"/>
      <c r="WKW28"/>
      <c r="WKX28"/>
      <c r="WKY28"/>
      <c r="WKZ28"/>
      <c r="WLA28"/>
      <c r="WLB28"/>
      <c r="WLC28"/>
      <c r="WLD28"/>
      <c r="WLE28"/>
      <c r="WLF28"/>
      <c r="WLG28"/>
      <c r="WLH28"/>
      <c r="WLI28"/>
      <c r="WLJ28"/>
      <c r="WLK28"/>
      <c r="WLL28"/>
      <c r="WLM28"/>
      <c r="WLN28"/>
      <c r="WLO28"/>
      <c r="WLP28"/>
      <c r="WLQ28"/>
      <c r="WLR28"/>
      <c r="WLS28"/>
      <c r="WLT28"/>
      <c r="WLU28"/>
      <c r="WLV28"/>
      <c r="WLW28"/>
      <c r="WLX28"/>
      <c r="WLY28"/>
      <c r="WLZ28"/>
      <c r="WMA28"/>
      <c r="WMB28"/>
      <c r="WMC28"/>
      <c r="WMD28"/>
      <c r="WME28"/>
      <c r="WMF28"/>
      <c r="WMG28"/>
      <c r="WMH28"/>
      <c r="WMI28"/>
      <c r="WMJ28"/>
      <c r="WMK28"/>
      <c r="WML28"/>
      <c r="WMM28"/>
      <c r="WMN28"/>
      <c r="WMO28"/>
      <c r="WMP28"/>
      <c r="WMQ28"/>
      <c r="WMR28"/>
      <c r="WMS28"/>
      <c r="WMT28"/>
      <c r="WMU28"/>
      <c r="WMV28"/>
      <c r="WMW28"/>
      <c r="WMX28"/>
      <c r="WMY28"/>
      <c r="WMZ28"/>
      <c r="WNA28"/>
      <c r="WNB28"/>
      <c r="WNC28"/>
      <c r="WND28"/>
      <c r="WNE28"/>
      <c r="WNF28"/>
      <c r="WNG28"/>
      <c r="WNH28"/>
      <c r="WNI28"/>
      <c r="WNJ28"/>
      <c r="WNK28"/>
      <c r="WNL28"/>
      <c r="WNM28"/>
      <c r="WNN28"/>
      <c r="WNO28"/>
      <c r="WNP28"/>
      <c r="WNQ28"/>
      <c r="WNR28"/>
      <c r="WNS28"/>
      <c r="WNT28"/>
      <c r="WNU28"/>
      <c r="WNV28"/>
      <c r="WNW28"/>
      <c r="WNX28"/>
      <c r="WNY28"/>
      <c r="WNZ28"/>
      <c r="WOA28"/>
      <c r="WOB28"/>
      <c r="WOC28"/>
      <c r="WOD28"/>
      <c r="WOE28"/>
      <c r="WOF28"/>
      <c r="WOG28"/>
      <c r="WOH28"/>
      <c r="WOI28"/>
      <c r="WOJ28"/>
      <c r="WOK28"/>
      <c r="WOL28"/>
      <c r="WOM28"/>
      <c r="WON28"/>
      <c r="WOO28"/>
      <c r="WOP28"/>
      <c r="WOQ28"/>
      <c r="WOR28"/>
      <c r="WOS28"/>
      <c r="WOT28"/>
      <c r="WOU28"/>
      <c r="WOV28"/>
      <c r="WOW28"/>
      <c r="WOX28"/>
      <c r="WOY28"/>
      <c r="WOZ28"/>
      <c r="WPA28"/>
      <c r="WPB28"/>
      <c r="WPC28"/>
      <c r="WPD28"/>
      <c r="WPE28"/>
      <c r="WPF28"/>
      <c r="WPG28"/>
      <c r="WPH28"/>
      <c r="WPI28"/>
      <c r="WPJ28"/>
      <c r="WPK28"/>
      <c r="WPL28"/>
      <c r="WPM28"/>
      <c r="WPN28"/>
      <c r="WPO28"/>
      <c r="WPP28"/>
      <c r="WPQ28"/>
      <c r="WPR28"/>
      <c r="WPS28"/>
      <c r="WPT28"/>
      <c r="WPU28"/>
      <c r="WPV28"/>
      <c r="WPW28"/>
      <c r="WPX28"/>
      <c r="WPY28"/>
      <c r="WPZ28"/>
      <c r="WQA28"/>
      <c r="WQB28"/>
      <c r="WQC28"/>
      <c r="WQD28"/>
      <c r="WQE28"/>
      <c r="WQF28"/>
      <c r="WQG28"/>
      <c r="WQH28"/>
      <c r="WQI28"/>
      <c r="WQJ28"/>
      <c r="WQK28"/>
      <c r="WQL28"/>
      <c r="WQM28"/>
      <c r="WQN28"/>
      <c r="WQO28"/>
      <c r="WQP28"/>
      <c r="WQQ28"/>
      <c r="WQR28"/>
      <c r="WQS28"/>
      <c r="WQT28"/>
      <c r="WQU28"/>
      <c r="WQV28"/>
      <c r="WQW28"/>
      <c r="WQX28"/>
      <c r="WQY28"/>
      <c r="WQZ28"/>
      <c r="WRA28"/>
      <c r="WRB28"/>
      <c r="WRC28"/>
      <c r="WRD28"/>
      <c r="WRE28"/>
      <c r="WRF28"/>
      <c r="WRG28"/>
      <c r="WRH28"/>
      <c r="WRI28"/>
      <c r="WRJ28"/>
      <c r="WRK28"/>
      <c r="WRL28"/>
      <c r="WRM28"/>
      <c r="WRN28"/>
      <c r="WRO28"/>
      <c r="WRP28"/>
      <c r="WRQ28"/>
      <c r="WRR28"/>
      <c r="WRS28"/>
      <c r="WRT28"/>
      <c r="WRU28"/>
      <c r="WRV28"/>
      <c r="WRW28"/>
      <c r="WRX28"/>
      <c r="WRY28"/>
      <c r="WRZ28"/>
      <c r="WSA28"/>
      <c r="WSB28"/>
      <c r="WSC28"/>
      <c r="WSD28"/>
      <c r="WSE28"/>
      <c r="WSF28"/>
      <c r="WSG28"/>
      <c r="WSH28"/>
      <c r="WSI28"/>
      <c r="WSJ28"/>
      <c r="WSK28"/>
      <c r="WSL28"/>
      <c r="WSM28"/>
      <c r="WSN28"/>
      <c r="WSO28"/>
      <c r="WSP28"/>
      <c r="WSQ28"/>
      <c r="WSR28"/>
      <c r="WSS28"/>
      <c r="WST28"/>
      <c r="WSU28"/>
      <c r="WSV28"/>
      <c r="WSW28"/>
      <c r="WSX28"/>
      <c r="WSY28"/>
      <c r="WSZ28"/>
      <c r="WTA28"/>
      <c r="WTB28"/>
      <c r="WTC28"/>
      <c r="WTD28"/>
      <c r="WTE28"/>
      <c r="WTF28"/>
      <c r="WTG28"/>
      <c r="WTH28"/>
      <c r="WTI28"/>
      <c r="WTJ28"/>
      <c r="WTK28"/>
      <c r="WTL28"/>
      <c r="WTM28"/>
      <c r="WTN28"/>
      <c r="WTO28"/>
      <c r="WTP28"/>
      <c r="WTQ28"/>
      <c r="WTR28"/>
      <c r="WTS28"/>
      <c r="WTT28"/>
      <c r="WTU28"/>
      <c r="WTV28"/>
      <c r="WTW28"/>
      <c r="WTX28"/>
      <c r="WTY28"/>
      <c r="WTZ28"/>
      <c r="WUA28"/>
      <c r="WUB28"/>
      <c r="WUC28"/>
      <c r="WUD28"/>
      <c r="WUE28"/>
      <c r="WUF28"/>
      <c r="WUG28"/>
      <c r="WUH28"/>
      <c r="WUI28"/>
      <c r="WUJ28"/>
      <c r="WUK28"/>
      <c r="WUL28"/>
      <c r="WUM28"/>
      <c r="WUN28"/>
      <c r="WUO28"/>
      <c r="WUP28"/>
      <c r="WUQ28"/>
      <c r="WUR28"/>
      <c r="WUS28"/>
      <c r="WUT28"/>
      <c r="WUU28"/>
      <c r="WUV28"/>
      <c r="WUW28"/>
      <c r="WUX28"/>
      <c r="WUY28"/>
      <c r="WUZ28"/>
      <c r="WVA28"/>
      <c r="WVB28"/>
      <c r="WVC28"/>
      <c r="WVD28"/>
      <c r="WVE28"/>
      <c r="WVF28"/>
      <c r="WVG28"/>
      <c r="WVH28"/>
      <c r="WVI28"/>
      <c r="WVJ28"/>
      <c r="WVK28"/>
      <c r="WVL28"/>
      <c r="WVM28"/>
      <c r="WVN28"/>
      <c r="WVO28"/>
      <c r="WVP28"/>
      <c r="WVQ28"/>
      <c r="WVR28"/>
      <c r="WVS28"/>
      <c r="WVT28"/>
      <c r="WVU28"/>
      <c r="WVV28"/>
      <c r="WVW28"/>
      <c r="WVX28"/>
      <c r="WVY28"/>
      <c r="WVZ28"/>
      <c r="WWA28"/>
      <c r="WWB28"/>
      <c r="WWC28"/>
      <c r="WWD28"/>
      <c r="WWE28"/>
      <c r="WWF28"/>
      <c r="WWG28"/>
      <c r="WWH28"/>
      <c r="WWI28"/>
      <c r="WWJ28"/>
      <c r="WWK28"/>
      <c r="WWL28"/>
      <c r="WWM28"/>
      <c r="WWN28"/>
      <c r="WWO28"/>
      <c r="WWP28"/>
      <c r="WWQ28"/>
      <c r="WWR28"/>
      <c r="WWS28"/>
      <c r="WWT28"/>
      <c r="WWU28"/>
      <c r="WWV28"/>
      <c r="WWW28"/>
      <c r="WWX28"/>
      <c r="WWY28"/>
      <c r="WWZ28"/>
      <c r="WXA28"/>
      <c r="WXB28"/>
      <c r="WXC28"/>
      <c r="WXD28"/>
      <c r="WXE28"/>
      <c r="WXF28"/>
      <c r="WXG28"/>
      <c r="WXH28"/>
      <c r="WXI28"/>
      <c r="WXJ28"/>
      <c r="WXK28"/>
      <c r="WXL28"/>
      <c r="WXM28"/>
      <c r="WXN28"/>
      <c r="WXO28"/>
      <c r="WXP28"/>
      <c r="WXQ28"/>
      <c r="WXR28"/>
      <c r="WXS28"/>
      <c r="WXT28"/>
      <c r="WXU28"/>
      <c r="WXV28"/>
      <c r="WXW28"/>
      <c r="WXX28"/>
      <c r="WXY28"/>
      <c r="WXZ28"/>
      <c r="WYA28"/>
      <c r="WYB28"/>
      <c r="WYC28"/>
      <c r="WYD28"/>
      <c r="WYE28"/>
      <c r="WYF28"/>
      <c r="WYG28"/>
      <c r="WYH28"/>
      <c r="WYI28"/>
      <c r="WYJ28"/>
      <c r="WYK28"/>
      <c r="WYL28"/>
      <c r="WYM28"/>
      <c r="WYN28"/>
      <c r="WYO28"/>
      <c r="WYP28"/>
      <c r="WYQ28"/>
      <c r="WYR28"/>
      <c r="WYS28"/>
      <c r="WYT28"/>
      <c r="WYU28"/>
      <c r="WYV28"/>
      <c r="WYW28"/>
      <c r="WYX28"/>
      <c r="WYY28"/>
      <c r="WYZ28"/>
      <c r="WZA28"/>
      <c r="WZB28"/>
      <c r="WZC28"/>
      <c r="WZD28"/>
      <c r="WZE28"/>
      <c r="WZF28"/>
      <c r="WZG28"/>
      <c r="WZH28"/>
      <c r="WZI28"/>
      <c r="WZJ28"/>
      <c r="WZK28"/>
      <c r="WZL28"/>
      <c r="WZM28"/>
      <c r="WZN28"/>
      <c r="WZO28"/>
      <c r="WZP28"/>
      <c r="WZQ28"/>
      <c r="WZR28"/>
      <c r="WZS28"/>
      <c r="WZT28"/>
      <c r="WZU28"/>
      <c r="WZV28"/>
      <c r="WZW28"/>
      <c r="WZX28"/>
      <c r="WZY28"/>
      <c r="WZZ28"/>
      <c r="XAA28"/>
      <c r="XAB28"/>
      <c r="XAC28"/>
      <c r="XAD28"/>
      <c r="XAE28"/>
      <c r="XAF28"/>
      <c r="XAG28"/>
      <c r="XAH28"/>
      <c r="XAI28"/>
      <c r="XAJ28"/>
      <c r="XAK28"/>
      <c r="XAL28"/>
      <c r="XAM28"/>
      <c r="XAN28"/>
      <c r="XAO28"/>
      <c r="XAP28"/>
      <c r="XAQ28"/>
      <c r="XAR28"/>
      <c r="XAS28"/>
      <c r="XAT28"/>
      <c r="XAU28"/>
      <c r="XAV28"/>
      <c r="XAW28"/>
      <c r="XAX28"/>
      <c r="XAY28"/>
      <c r="XAZ28"/>
      <c r="XBA28"/>
      <c r="XBB28"/>
      <c r="XBC28"/>
      <c r="XBD28"/>
      <c r="XBE28"/>
      <c r="XBF28"/>
      <c r="XBG28"/>
      <c r="XBH28"/>
      <c r="XBI28"/>
      <c r="XBJ28"/>
      <c r="XBK28"/>
      <c r="XBL28"/>
      <c r="XBM28"/>
      <c r="XBN28"/>
      <c r="XBO28"/>
      <c r="XBP28"/>
      <c r="XBQ28"/>
      <c r="XBR28"/>
      <c r="XBS28"/>
      <c r="XBT28"/>
      <c r="XBU28"/>
      <c r="XBV28"/>
      <c r="XBW28"/>
      <c r="XBX28"/>
      <c r="XBY28"/>
      <c r="XBZ28"/>
      <c r="XCA28"/>
      <c r="XCB28"/>
      <c r="XCC28"/>
      <c r="XCD28"/>
      <c r="XCE28"/>
      <c r="XCF28"/>
      <c r="XCG28"/>
      <c r="XCH28"/>
      <c r="XCI28"/>
      <c r="XCJ28"/>
      <c r="XCK28"/>
      <c r="XCL28"/>
      <c r="XCM28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</row>
    <row r="29" s="1" customFormat="1" ht="15" customHeight="1" spans="1:1024 1025:16369">
      <c r="A29" s="15">
        <v>26</v>
      </c>
      <c r="B29" s="15" t="s">
        <v>704</v>
      </c>
      <c r="C29" s="15" t="s">
        <v>705</v>
      </c>
      <c r="D29" s="16" t="s">
        <v>727</v>
      </c>
      <c r="E29" s="17" t="s">
        <v>2</v>
      </c>
      <c r="F29" s="18" t="s">
        <v>695</v>
      </c>
      <c r="G29" s="20">
        <v>46023</v>
      </c>
      <c r="H29" s="21">
        <f t="shared" si="0"/>
        <v>49725</v>
      </c>
      <c r="I29" s="23">
        <v>4143.75</v>
      </c>
      <c r="J29" s="23">
        <v>4143.75</v>
      </c>
      <c r="K29" s="23">
        <v>4143.75</v>
      </c>
      <c r="L29" s="23">
        <v>4143.75</v>
      </c>
      <c r="M29" s="23">
        <v>4143.75</v>
      </c>
      <c r="N29" s="23">
        <v>4143.75</v>
      </c>
      <c r="O29" s="23">
        <v>4143.75</v>
      </c>
      <c r="P29" s="23">
        <v>4143.75</v>
      </c>
      <c r="Q29" s="23">
        <v>4143.75</v>
      </c>
      <c r="R29" s="23">
        <v>4143.75</v>
      </c>
      <c r="S29" s="23">
        <v>4143.75</v>
      </c>
      <c r="T29" s="23">
        <v>4143.75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</row>
    <row r="30" s="1" customFormat="1" ht="15" customHeight="1" spans="1:1024 1025:16369">
      <c r="A30" s="15">
        <v>27</v>
      </c>
      <c r="B30" s="15" t="s">
        <v>704</v>
      </c>
      <c r="C30" s="15" t="s">
        <v>705</v>
      </c>
      <c r="D30" s="16" t="s">
        <v>728</v>
      </c>
      <c r="E30" s="17" t="s">
        <v>2</v>
      </c>
      <c r="F30" s="18" t="s">
        <v>695</v>
      </c>
      <c r="G30" s="20">
        <v>46023</v>
      </c>
      <c r="H30" s="21">
        <f t="shared" si="0"/>
        <v>26000.04</v>
      </c>
      <c r="I30" s="23">
        <v>2166.67</v>
      </c>
      <c r="J30" s="23">
        <v>2166.67</v>
      </c>
      <c r="K30" s="23">
        <v>2166.67</v>
      </c>
      <c r="L30" s="23">
        <v>2166.67</v>
      </c>
      <c r="M30" s="23">
        <v>2166.67</v>
      </c>
      <c r="N30" s="23">
        <v>2166.67</v>
      </c>
      <c r="O30" s="23">
        <v>2166.67</v>
      </c>
      <c r="P30" s="23">
        <v>2166.67</v>
      </c>
      <c r="Q30" s="23">
        <v>2166.67</v>
      </c>
      <c r="R30" s="23">
        <v>2166.67</v>
      </c>
      <c r="S30" s="23">
        <v>2166.67</v>
      </c>
      <c r="T30" s="23">
        <v>2166.67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  <c r="AML30"/>
      <c r="AMM30"/>
      <c r="AMN30"/>
      <c r="AMO30"/>
      <c r="AMP30"/>
      <c r="AMQ30"/>
      <c r="AMR30"/>
      <c r="AMS30"/>
      <c r="AMT30"/>
      <c r="AMU30"/>
      <c r="AMV30"/>
      <c r="AMW30"/>
      <c r="AMX30"/>
      <c r="AMY30"/>
      <c r="AMZ30"/>
      <c r="ANA30"/>
      <c r="ANB30"/>
      <c r="ANC30"/>
      <c r="AND30"/>
      <c r="ANE30"/>
      <c r="ANF30"/>
      <c r="ANG30"/>
      <c r="ANH30"/>
      <c r="ANI30"/>
      <c r="ANJ30"/>
      <c r="ANK30"/>
      <c r="ANL30"/>
      <c r="ANM30"/>
      <c r="ANN30"/>
      <c r="ANO30"/>
      <c r="ANP30"/>
      <c r="ANQ30"/>
      <c r="ANR30"/>
      <c r="ANS30"/>
      <c r="ANT30"/>
      <c r="ANU30"/>
      <c r="ANV30"/>
      <c r="ANW30"/>
      <c r="ANX30"/>
      <c r="ANY30"/>
      <c r="ANZ30"/>
      <c r="AOA30"/>
      <c r="AOB30"/>
      <c r="AOC30"/>
      <c r="AOD30"/>
      <c r="AOE30"/>
      <c r="AOF30"/>
      <c r="AOG30"/>
      <c r="AOH30"/>
      <c r="AOI30"/>
      <c r="AOJ30"/>
      <c r="AOK30"/>
      <c r="AOL30"/>
      <c r="AOM30"/>
      <c r="AON30"/>
      <c r="AOO30"/>
      <c r="AOP30"/>
      <c r="AOQ30"/>
      <c r="AOR30"/>
      <c r="AOS30"/>
      <c r="AOT30"/>
      <c r="AOU30"/>
      <c r="AOV30"/>
      <c r="AOW30"/>
      <c r="AOX30"/>
      <c r="AOY30"/>
      <c r="AOZ30"/>
      <c r="APA30"/>
      <c r="APB30"/>
      <c r="APC30"/>
      <c r="APD30"/>
      <c r="APE30"/>
      <c r="APF30"/>
      <c r="APG30"/>
      <c r="APH30"/>
      <c r="API30"/>
      <c r="APJ30"/>
      <c r="APK30"/>
      <c r="APL30"/>
      <c r="APM30"/>
      <c r="APN30"/>
      <c r="APO30"/>
      <c r="APP30"/>
      <c r="APQ30"/>
      <c r="APR30"/>
      <c r="APS30"/>
      <c r="APT30"/>
      <c r="APU30"/>
      <c r="APV30"/>
      <c r="APW30"/>
      <c r="APX30"/>
      <c r="APY30"/>
      <c r="APZ30"/>
      <c r="AQA30"/>
      <c r="AQB30"/>
      <c r="AQC30"/>
      <c r="AQD30"/>
      <c r="AQE30"/>
      <c r="AQF30"/>
      <c r="AQG30"/>
      <c r="AQH30"/>
      <c r="AQI30"/>
      <c r="AQJ30"/>
      <c r="AQK30"/>
      <c r="AQL30"/>
      <c r="AQM30"/>
      <c r="AQN30"/>
      <c r="AQO30"/>
      <c r="AQP30"/>
      <c r="AQQ30"/>
      <c r="AQR30"/>
      <c r="AQS30"/>
      <c r="AQT30"/>
      <c r="AQU30"/>
      <c r="AQV30"/>
      <c r="AQW30"/>
      <c r="AQX30"/>
      <c r="AQY30"/>
      <c r="AQZ30"/>
      <c r="ARA30"/>
      <c r="ARB30"/>
      <c r="ARC30"/>
      <c r="ARD30"/>
      <c r="ARE30"/>
      <c r="ARF30"/>
      <c r="ARG30"/>
      <c r="ARH30"/>
      <c r="ARI30"/>
      <c r="ARJ30"/>
      <c r="ARK30"/>
      <c r="ARL30"/>
      <c r="ARM30"/>
      <c r="ARN30"/>
      <c r="ARO30"/>
      <c r="ARP30"/>
      <c r="ARQ30"/>
      <c r="ARR30"/>
      <c r="ARS30"/>
      <c r="ART30"/>
      <c r="ARU30"/>
      <c r="ARV30"/>
      <c r="ARW30"/>
      <c r="ARX30"/>
      <c r="ARY30"/>
      <c r="ARZ30"/>
      <c r="ASA30"/>
      <c r="ASB30"/>
      <c r="ASC30"/>
      <c r="ASD30"/>
      <c r="ASE30"/>
      <c r="ASF30"/>
      <c r="ASG30"/>
      <c r="ASH30"/>
      <c r="ASI30"/>
      <c r="ASJ30"/>
      <c r="ASK30"/>
      <c r="ASL30"/>
      <c r="ASM30"/>
      <c r="ASN30"/>
      <c r="ASO30"/>
      <c r="ASP30"/>
      <c r="ASQ30"/>
      <c r="ASR30"/>
      <c r="ASS30"/>
      <c r="AST30"/>
      <c r="ASU30"/>
      <c r="ASV30"/>
      <c r="ASW30"/>
      <c r="ASX30"/>
      <c r="ASY30"/>
      <c r="ASZ30"/>
      <c r="ATA30"/>
      <c r="ATB30"/>
      <c r="ATC30"/>
      <c r="ATD30"/>
      <c r="ATE30"/>
      <c r="ATF30"/>
      <c r="ATG30"/>
      <c r="ATH30"/>
      <c r="ATI30"/>
      <c r="ATJ30"/>
      <c r="ATK30"/>
      <c r="ATL30"/>
      <c r="ATM30"/>
      <c r="ATN30"/>
      <c r="ATO30"/>
      <c r="ATP30"/>
      <c r="ATQ30"/>
      <c r="ATR30"/>
      <c r="ATS30"/>
      <c r="ATT30"/>
      <c r="ATU30"/>
      <c r="ATV30"/>
      <c r="ATW30"/>
      <c r="ATX30"/>
      <c r="ATY30"/>
      <c r="ATZ30"/>
      <c r="AUA30"/>
      <c r="AUB30"/>
      <c r="AUC30"/>
      <c r="AUD30"/>
      <c r="AUE30"/>
      <c r="AUF30"/>
      <c r="AUG30"/>
      <c r="AUH30"/>
      <c r="AUI30"/>
      <c r="AUJ30"/>
      <c r="AUK30"/>
      <c r="AUL30"/>
      <c r="AUM30"/>
      <c r="AUN30"/>
      <c r="AUO30"/>
      <c r="AUP30"/>
      <c r="AUQ30"/>
      <c r="AUR30"/>
      <c r="AUS30"/>
      <c r="AUT30"/>
      <c r="AUU30"/>
      <c r="AUV30"/>
      <c r="AUW30"/>
      <c r="AUX30"/>
      <c r="AUY30"/>
      <c r="AUZ30"/>
      <c r="AVA30"/>
      <c r="AVB30"/>
      <c r="AVC30"/>
      <c r="AVD30"/>
      <c r="AVE30"/>
      <c r="AVF30"/>
      <c r="AVG30"/>
      <c r="AVH30"/>
      <c r="AVI30"/>
      <c r="AVJ30"/>
      <c r="AVK30"/>
      <c r="AVL30"/>
      <c r="AVM30"/>
      <c r="AVN30"/>
      <c r="AVO30"/>
      <c r="AVP30"/>
      <c r="AVQ30"/>
      <c r="AVR30"/>
      <c r="AVS30"/>
      <c r="AVT30"/>
      <c r="AVU30"/>
      <c r="AVV30"/>
      <c r="AVW30"/>
      <c r="AVX30"/>
      <c r="AVY30"/>
      <c r="AVZ30"/>
      <c r="AWA30"/>
      <c r="AWB30"/>
      <c r="AWC30"/>
      <c r="AWD30"/>
      <c r="AWE30"/>
      <c r="AWF30"/>
      <c r="AWG30"/>
      <c r="AWH30"/>
      <c r="AWI30"/>
      <c r="AWJ30"/>
      <c r="AWK30"/>
      <c r="AWL30"/>
      <c r="AWM30"/>
      <c r="AWN30"/>
      <c r="AWO30"/>
      <c r="AWP30"/>
      <c r="AWQ30"/>
      <c r="AWR30"/>
      <c r="AWS30"/>
      <c r="AWT30"/>
      <c r="AWU30"/>
      <c r="AWV30"/>
      <c r="AWW30"/>
      <c r="AWX30"/>
      <c r="AWY30"/>
      <c r="AWZ30"/>
      <c r="AXA30"/>
      <c r="AXB30"/>
      <c r="AXC30"/>
      <c r="AXD30"/>
      <c r="AXE30"/>
      <c r="AXF30"/>
      <c r="AXG30"/>
      <c r="AXH30"/>
      <c r="AXI30"/>
      <c r="AXJ30"/>
      <c r="AXK30"/>
      <c r="AXL30"/>
      <c r="AXM30"/>
      <c r="AXN30"/>
      <c r="AXO30"/>
      <c r="AXP30"/>
      <c r="AXQ30"/>
      <c r="AXR30"/>
      <c r="AXS30"/>
      <c r="AXT30"/>
      <c r="AXU30"/>
      <c r="AXV30"/>
      <c r="AXW30"/>
      <c r="AXX30"/>
      <c r="AXY30"/>
      <c r="AXZ30"/>
      <c r="AYA30"/>
      <c r="AYB30"/>
      <c r="AYC30"/>
      <c r="AYD30"/>
      <c r="AYE30"/>
      <c r="AYF30"/>
      <c r="AYG30"/>
      <c r="AYH30"/>
      <c r="AYI30"/>
      <c r="AYJ30"/>
      <c r="AYK30"/>
      <c r="AYL30"/>
      <c r="AYM30"/>
      <c r="AYN30"/>
      <c r="AYO30"/>
      <c r="AYP30"/>
      <c r="AYQ30"/>
      <c r="AYR30"/>
      <c r="AYS30"/>
      <c r="AYT30"/>
      <c r="AYU30"/>
      <c r="AYV30"/>
      <c r="AYW30"/>
      <c r="AYX30"/>
      <c r="AYY30"/>
      <c r="AYZ30"/>
      <c r="AZA30"/>
      <c r="AZB30"/>
      <c r="AZC30"/>
      <c r="AZD30"/>
      <c r="AZE30"/>
      <c r="AZF30"/>
      <c r="AZG30"/>
      <c r="AZH30"/>
      <c r="AZI30"/>
      <c r="AZJ30"/>
      <c r="AZK30"/>
      <c r="AZL30"/>
      <c r="AZM30"/>
      <c r="AZN30"/>
      <c r="AZO30"/>
      <c r="AZP30"/>
      <c r="AZQ30"/>
      <c r="AZR30"/>
      <c r="AZS30"/>
      <c r="AZT30"/>
      <c r="AZU30"/>
      <c r="AZV30"/>
      <c r="AZW30"/>
      <c r="AZX30"/>
      <c r="AZY30"/>
      <c r="AZZ30"/>
      <c r="BAA30"/>
      <c r="BAB30"/>
      <c r="BAC30"/>
      <c r="BAD30"/>
      <c r="BAE30"/>
      <c r="BAF30"/>
      <c r="BAG30"/>
      <c r="BAH30"/>
      <c r="BAI30"/>
      <c r="BAJ30"/>
      <c r="BAK30"/>
      <c r="BAL30"/>
      <c r="BAM30"/>
      <c r="BAN30"/>
      <c r="BAO30"/>
      <c r="BAP30"/>
      <c r="BAQ30"/>
      <c r="BAR30"/>
      <c r="BAS30"/>
      <c r="BAT30"/>
      <c r="BAU30"/>
      <c r="BAV30"/>
      <c r="BAW30"/>
      <c r="BAX30"/>
      <c r="BAY30"/>
      <c r="BAZ30"/>
      <c r="BBA30"/>
      <c r="BBB30"/>
      <c r="BBC30"/>
      <c r="BBD30"/>
      <c r="BBE30"/>
      <c r="BBF30"/>
      <c r="BBG30"/>
      <c r="BBH30"/>
      <c r="BBI30"/>
      <c r="BBJ30"/>
      <c r="BBK30"/>
      <c r="BBL30"/>
      <c r="BBM30"/>
      <c r="BBN30"/>
      <c r="BBO30"/>
      <c r="BBP30"/>
      <c r="BBQ30"/>
      <c r="BBR30"/>
      <c r="BBS30"/>
      <c r="BBT30"/>
      <c r="BBU30"/>
      <c r="BBV30"/>
      <c r="BBW30"/>
      <c r="BBX30"/>
      <c r="BBY30"/>
      <c r="BBZ30"/>
      <c r="BCA30"/>
      <c r="BCB30"/>
      <c r="BCC30"/>
      <c r="BCD30"/>
      <c r="BCE30"/>
      <c r="BCF30"/>
      <c r="BCG30"/>
      <c r="BCH30"/>
      <c r="BCI30"/>
      <c r="BCJ30"/>
      <c r="BCK30"/>
      <c r="BCL30"/>
      <c r="BCM30"/>
      <c r="BCN30"/>
      <c r="BCO30"/>
      <c r="BCP30"/>
      <c r="BCQ30"/>
      <c r="BCR30"/>
      <c r="BCS30"/>
      <c r="BCT30"/>
      <c r="BCU30"/>
      <c r="BCV30"/>
      <c r="BCW30"/>
      <c r="BCX30"/>
      <c r="BCY30"/>
      <c r="BCZ30"/>
      <c r="BDA30"/>
      <c r="BDB30"/>
      <c r="BDC30"/>
      <c r="BDD30"/>
      <c r="BDE30"/>
      <c r="BDF30"/>
      <c r="BDG30"/>
      <c r="BDH30"/>
      <c r="BDI30"/>
      <c r="BDJ30"/>
      <c r="BDK30"/>
      <c r="BDL30"/>
      <c r="BDM30"/>
      <c r="BDN30"/>
      <c r="BDO30"/>
      <c r="BDP30"/>
      <c r="BDQ30"/>
      <c r="BDR30"/>
      <c r="BDS30"/>
      <c r="BDT30"/>
      <c r="BDU30"/>
      <c r="BDV30"/>
      <c r="BDW30"/>
      <c r="BDX30"/>
      <c r="BDY30"/>
      <c r="BDZ30"/>
      <c r="BEA30"/>
      <c r="BEB30"/>
      <c r="BEC30"/>
      <c r="BED30"/>
      <c r="BEE30"/>
      <c r="BEF30"/>
      <c r="BEG30"/>
      <c r="BEH30"/>
      <c r="BEI30"/>
      <c r="BEJ30"/>
      <c r="BEK30"/>
      <c r="BEL30"/>
      <c r="BEM30"/>
      <c r="BEN30"/>
      <c r="BEO30"/>
      <c r="BEP30"/>
      <c r="BEQ30"/>
      <c r="BER30"/>
      <c r="BES30"/>
      <c r="BET30"/>
      <c r="BEU30"/>
      <c r="BEV30"/>
      <c r="BEW30"/>
      <c r="BEX30"/>
      <c r="BEY30"/>
      <c r="BEZ30"/>
      <c r="BFA30"/>
      <c r="BFB30"/>
      <c r="BFC30"/>
      <c r="BFD30"/>
      <c r="BFE30"/>
      <c r="BFF30"/>
      <c r="BFG30"/>
      <c r="BFH30"/>
      <c r="BFI30"/>
      <c r="BFJ30"/>
      <c r="BFK30"/>
      <c r="BFL30"/>
      <c r="BFM30"/>
      <c r="BFN30"/>
      <c r="BFO30"/>
      <c r="BFP30"/>
      <c r="BFQ30"/>
      <c r="BFR30"/>
      <c r="BFS30"/>
      <c r="BFT30"/>
      <c r="BFU30"/>
      <c r="BFV30"/>
      <c r="BFW30"/>
      <c r="BFX30"/>
      <c r="BFY30"/>
      <c r="BFZ30"/>
      <c r="BGA30"/>
      <c r="BGB30"/>
      <c r="BGC30"/>
      <c r="BGD30"/>
      <c r="BGE30"/>
      <c r="BGF30"/>
      <c r="BGG30"/>
      <c r="BGH30"/>
      <c r="BGI30"/>
      <c r="BGJ30"/>
      <c r="BGK30"/>
      <c r="BGL30"/>
      <c r="BGM30"/>
      <c r="BGN30"/>
      <c r="BGO30"/>
      <c r="BGP30"/>
      <c r="BGQ30"/>
      <c r="BGR30"/>
      <c r="BGS30"/>
      <c r="BGT30"/>
      <c r="BGU30"/>
      <c r="BGV30"/>
      <c r="BGW30"/>
      <c r="BGX30"/>
      <c r="BGY30"/>
      <c r="BGZ30"/>
      <c r="BHA30"/>
      <c r="BHB30"/>
      <c r="BHC30"/>
      <c r="BHD30"/>
      <c r="BHE30"/>
      <c r="BHF30"/>
      <c r="BHG30"/>
      <c r="BHH30"/>
      <c r="BHI30"/>
      <c r="BHJ30"/>
      <c r="BHK30"/>
      <c r="BHL30"/>
      <c r="BHM30"/>
      <c r="BHN30"/>
      <c r="BHO30"/>
      <c r="BHP30"/>
      <c r="BHQ30"/>
      <c r="BHR30"/>
      <c r="BHS30"/>
      <c r="BHT30"/>
      <c r="BHU30"/>
      <c r="BHV30"/>
      <c r="BHW30"/>
      <c r="BHX30"/>
      <c r="BHY30"/>
      <c r="BHZ30"/>
      <c r="BIA30"/>
      <c r="BIB30"/>
      <c r="BIC30"/>
      <c r="BID30"/>
      <c r="BIE30"/>
      <c r="BIF30"/>
      <c r="BIG30"/>
      <c r="BIH30"/>
      <c r="BII30"/>
      <c r="BIJ30"/>
      <c r="BIK30"/>
      <c r="BIL30"/>
      <c r="BIM30"/>
      <c r="BIN30"/>
      <c r="BIO30"/>
      <c r="BIP30"/>
      <c r="BIQ30"/>
      <c r="BIR30"/>
      <c r="BIS30"/>
      <c r="BIT30"/>
      <c r="BIU30"/>
      <c r="BIV30"/>
      <c r="BIW30"/>
      <c r="BIX30"/>
      <c r="BIY30"/>
      <c r="BIZ30"/>
      <c r="BJA30"/>
      <c r="BJB30"/>
      <c r="BJC30"/>
      <c r="BJD30"/>
      <c r="BJE30"/>
      <c r="BJF30"/>
      <c r="BJG30"/>
      <c r="BJH30"/>
      <c r="BJI30"/>
      <c r="BJJ30"/>
      <c r="BJK30"/>
      <c r="BJL30"/>
      <c r="BJM30"/>
      <c r="BJN30"/>
      <c r="BJO30"/>
      <c r="BJP30"/>
      <c r="BJQ30"/>
      <c r="BJR30"/>
      <c r="BJS30"/>
      <c r="BJT30"/>
      <c r="BJU30"/>
      <c r="BJV30"/>
      <c r="BJW30"/>
      <c r="BJX30"/>
      <c r="BJY30"/>
      <c r="BJZ30"/>
      <c r="BKA30"/>
      <c r="BKB30"/>
      <c r="BKC30"/>
      <c r="BKD30"/>
      <c r="BKE30"/>
      <c r="BKF30"/>
      <c r="BKG30"/>
      <c r="BKH30"/>
      <c r="BKI30"/>
      <c r="BKJ30"/>
      <c r="BKK30"/>
      <c r="BKL30"/>
      <c r="BKM30"/>
      <c r="BKN30"/>
      <c r="BKO30"/>
      <c r="BKP30"/>
      <c r="BKQ30"/>
      <c r="BKR30"/>
      <c r="BKS30"/>
      <c r="BKT30"/>
      <c r="BKU30"/>
      <c r="BKV30"/>
      <c r="BKW30"/>
      <c r="BKX30"/>
      <c r="BKY30"/>
      <c r="BKZ30"/>
      <c r="BLA30"/>
      <c r="BLB30"/>
      <c r="BLC30"/>
      <c r="BLD30"/>
      <c r="BLE30"/>
      <c r="BLF30"/>
      <c r="BLG30"/>
      <c r="BLH30"/>
      <c r="BLI30"/>
      <c r="BLJ30"/>
      <c r="BLK30"/>
      <c r="BLL30"/>
      <c r="BLM30"/>
      <c r="BLN30"/>
      <c r="BLO30"/>
      <c r="BLP30"/>
      <c r="BLQ30"/>
      <c r="BLR30"/>
      <c r="BLS30"/>
      <c r="BLT30"/>
      <c r="BLU30"/>
      <c r="BLV30"/>
      <c r="BLW30"/>
      <c r="BLX30"/>
      <c r="BLY30"/>
      <c r="BLZ30"/>
      <c r="BMA30"/>
      <c r="BMB30"/>
      <c r="BMC30"/>
      <c r="BMD30"/>
      <c r="BME30"/>
      <c r="BMF30"/>
      <c r="BMG30"/>
      <c r="BMH30"/>
      <c r="BMI30"/>
      <c r="BMJ30"/>
      <c r="BMK30"/>
      <c r="BML30"/>
      <c r="BMM30"/>
      <c r="BMN30"/>
      <c r="BMO30"/>
      <c r="BMP30"/>
      <c r="BMQ30"/>
      <c r="BMR30"/>
      <c r="BMS30"/>
      <c r="BMT30"/>
      <c r="BMU30"/>
      <c r="BMV30"/>
      <c r="BMW30"/>
      <c r="BMX30"/>
      <c r="BMY30"/>
      <c r="BMZ30"/>
      <c r="BNA30"/>
      <c r="BNB30"/>
      <c r="BNC30"/>
      <c r="BND30"/>
      <c r="BNE30"/>
      <c r="BNF30"/>
      <c r="BNG30"/>
      <c r="BNH30"/>
      <c r="BNI30"/>
      <c r="BNJ30"/>
      <c r="BNK30"/>
      <c r="BNL30"/>
      <c r="BNM30"/>
      <c r="BNN30"/>
      <c r="BNO30"/>
      <c r="BNP30"/>
      <c r="BNQ30"/>
      <c r="BNR30"/>
      <c r="BNS30"/>
      <c r="BNT30"/>
      <c r="BNU30"/>
      <c r="BNV30"/>
      <c r="BNW30"/>
      <c r="BNX30"/>
      <c r="BNY30"/>
      <c r="BNZ30"/>
      <c r="BOA30"/>
      <c r="BOB30"/>
      <c r="BOC30"/>
      <c r="BOD30"/>
      <c r="BOE30"/>
      <c r="BOF30"/>
      <c r="BOG30"/>
      <c r="BOH30"/>
      <c r="BOI30"/>
      <c r="BOJ30"/>
      <c r="BOK30"/>
      <c r="BOL30"/>
      <c r="BOM30"/>
      <c r="BON30"/>
      <c r="BOO30"/>
      <c r="BOP30"/>
      <c r="BOQ30"/>
      <c r="BOR30"/>
      <c r="BOS30"/>
      <c r="BOT30"/>
      <c r="BOU30"/>
      <c r="BOV30"/>
      <c r="BOW30"/>
      <c r="BOX30"/>
      <c r="BOY30"/>
      <c r="BOZ30"/>
      <c r="BPA30"/>
      <c r="BPB30"/>
      <c r="BPC30"/>
      <c r="BPD30"/>
      <c r="BPE30"/>
      <c r="BPF30"/>
      <c r="BPG30"/>
      <c r="BPH30"/>
      <c r="BPI30"/>
      <c r="BPJ30"/>
      <c r="BPK30"/>
      <c r="BPL30"/>
      <c r="BPM30"/>
      <c r="BPN30"/>
      <c r="BPO30"/>
      <c r="BPP30"/>
      <c r="BPQ30"/>
      <c r="BPR30"/>
      <c r="BPS30"/>
      <c r="BPT30"/>
      <c r="BPU30"/>
      <c r="BPV30"/>
      <c r="BPW30"/>
      <c r="BPX30"/>
      <c r="BPY30"/>
      <c r="BPZ30"/>
      <c r="BQA30"/>
      <c r="BQB30"/>
      <c r="BQC30"/>
      <c r="BQD30"/>
      <c r="BQE30"/>
      <c r="BQF30"/>
      <c r="BQG30"/>
      <c r="BQH30"/>
      <c r="BQI30"/>
      <c r="BQJ30"/>
      <c r="BQK30"/>
      <c r="BQL30"/>
      <c r="BQM30"/>
      <c r="BQN30"/>
      <c r="BQO30"/>
      <c r="BQP30"/>
      <c r="BQQ30"/>
      <c r="BQR30"/>
      <c r="BQS30"/>
      <c r="BQT30"/>
      <c r="BQU30"/>
      <c r="BQV30"/>
      <c r="BQW30"/>
      <c r="BQX30"/>
      <c r="BQY30"/>
      <c r="BQZ30"/>
      <c r="BRA30"/>
      <c r="BRB30"/>
      <c r="BRC30"/>
      <c r="BRD30"/>
      <c r="BRE30"/>
      <c r="BRF30"/>
      <c r="BRG30"/>
      <c r="BRH30"/>
      <c r="BRI30"/>
      <c r="BRJ30"/>
      <c r="BRK30"/>
      <c r="BRL30"/>
      <c r="BRM30"/>
      <c r="BRN30"/>
      <c r="BRO30"/>
      <c r="BRP30"/>
      <c r="BRQ30"/>
      <c r="BRR30"/>
      <c r="BRS30"/>
      <c r="BRT30"/>
      <c r="BRU30"/>
      <c r="BRV30"/>
      <c r="BRW30"/>
      <c r="BRX30"/>
      <c r="BRY30"/>
      <c r="BRZ30"/>
      <c r="BSA30"/>
      <c r="BSB30"/>
      <c r="BSC30"/>
      <c r="BSD30"/>
      <c r="BSE30"/>
      <c r="BSF30"/>
      <c r="BSG30"/>
      <c r="BSH30"/>
      <c r="BSI30"/>
      <c r="BSJ30"/>
      <c r="BSK30"/>
      <c r="BSL30"/>
      <c r="BSM30"/>
      <c r="BSN30"/>
      <c r="BSO30"/>
      <c r="BSP30"/>
      <c r="BSQ30"/>
      <c r="BSR30"/>
      <c r="BSS30"/>
      <c r="BST30"/>
      <c r="BSU30"/>
      <c r="BSV30"/>
      <c r="BSW30"/>
      <c r="BSX30"/>
      <c r="BSY30"/>
      <c r="BSZ30"/>
      <c r="BTA30"/>
      <c r="BTB30"/>
      <c r="BTC30"/>
      <c r="BTD30"/>
      <c r="BTE30"/>
      <c r="BTF30"/>
      <c r="BTG30"/>
      <c r="BTH30"/>
      <c r="BTI30"/>
      <c r="BTJ30"/>
      <c r="BTK30"/>
      <c r="BTL30"/>
      <c r="BTM30"/>
      <c r="BTN30"/>
      <c r="BTO30"/>
      <c r="BTP30"/>
      <c r="BTQ30"/>
      <c r="BTR30"/>
      <c r="BTS30"/>
      <c r="BTT30"/>
      <c r="BTU30"/>
      <c r="BTV30"/>
      <c r="BTW30"/>
      <c r="BTX30"/>
      <c r="BTY30"/>
      <c r="BTZ30"/>
      <c r="BUA30"/>
      <c r="BUB30"/>
      <c r="BUC30"/>
      <c r="BUD30"/>
      <c r="BUE30"/>
      <c r="BUF30"/>
      <c r="BUG30"/>
      <c r="BUH30"/>
      <c r="BUI30"/>
      <c r="BUJ30"/>
      <c r="BUK30"/>
      <c r="BUL30"/>
      <c r="BUM30"/>
      <c r="BUN30"/>
      <c r="BUO30"/>
      <c r="BUP30"/>
      <c r="BUQ30"/>
      <c r="BUR30"/>
      <c r="BUS30"/>
      <c r="BUT30"/>
      <c r="BUU30"/>
      <c r="BUV30"/>
      <c r="BUW30"/>
      <c r="BUX30"/>
      <c r="BUY30"/>
      <c r="BUZ30"/>
      <c r="BVA30"/>
      <c r="BVB30"/>
      <c r="BVC30"/>
      <c r="BVD30"/>
      <c r="BVE30"/>
      <c r="BVF30"/>
      <c r="BVG30"/>
      <c r="BVH30"/>
      <c r="BVI30"/>
      <c r="BVJ30"/>
      <c r="BVK30"/>
      <c r="BVL30"/>
      <c r="BVM30"/>
      <c r="BVN30"/>
      <c r="BVO30"/>
      <c r="BVP30"/>
      <c r="BVQ30"/>
      <c r="BVR30"/>
      <c r="BVS30"/>
      <c r="BVT30"/>
      <c r="BVU30"/>
      <c r="BVV30"/>
      <c r="BVW30"/>
      <c r="BVX30"/>
      <c r="BVY30"/>
      <c r="BVZ30"/>
      <c r="BWA30"/>
      <c r="BWB30"/>
      <c r="BWC30"/>
      <c r="BWD30"/>
      <c r="BWE30"/>
      <c r="BWF30"/>
      <c r="BWG30"/>
      <c r="BWH30"/>
      <c r="BWI30"/>
      <c r="BWJ30"/>
      <c r="BWK30"/>
      <c r="BWL30"/>
      <c r="BWM30"/>
      <c r="BWN30"/>
      <c r="BWO30"/>
      <c r="BWP30"/>
      <c r="BWQ30"/>
      <c r="BWR30"/>
      <c r="BWS30"/>
      <c r="BWT30"/>
      <c r="BWU30"/>
      <c r="BWV30"/>
      <c r="BWW30"/>
      <c r="BWX30"/>
      <c r="BWY30"/>
      <c r="BWZ30"/>
      <c r="BXA30"/>
      <c r="BXB30"/>
      <c r="BXC30"/>
      <c r="BXD30"/>
      <c r="BXE30"/>
      <c r="BXF30"/>
      <c r="BXG30"/>
      <c r="BXH30"/>
      <c r="BXI30"/>
      <c r="BXJ30"/>
      <c r="BXK30"/>
      <c r="BXL30"/>
      <c r="BXM30"/>
      <c r="BXN30"/>
      <c r="BXO30"/>
      <c r="BXP30"/>
      <c r="BXQ30"/>
      <c r="BXR30"/>
      <c r="BXS30"/>
      <c r="BXT30"/>
      <c r="BXU30"/>
      <c r="BXV30"/>
      <c r="BXW30"/>
      <c r="BXX30"/>
      <c r="BXY30"/>
      <c r="BXZ30"/>
      <c r="BYA30"/>
      <c r="BYB30"/>
      <c r="BYC30"/>
      <c r="BYD30"/>
      <c r="BYE30"/>
      <c r="BYF30"/>
      <c r="BYG30"/>
      <c r="BYH30"/>
      <c r="BYI30"/>
      <c r="BYJ30"/>
      <c r="BYK30"/>
      <c r="BYL30"/>
      <c r="BYM30"/>
      <c r="BYN30"/>
      <c r="BYO30"/>
      <c r="BYP30"/>
      <c r="BYQ30"/>
      <c r="BYR30"/>
      <c r="BYS30"/>
      <c r="BYT30"/>
      <c r="BYU30"/>
      <c r="BYV30"/>
      <c r="BYW30"/>
      <c r="BYX30"/>
      <c r="BYY30"/>
      <c r="BYZ30"/>
      <c r="BZA30"/>
      <c r="BZB30"/>
      <c r="BZC30"/>
      <c r="BZD30"/>
      <c r="BZE30"/>
      <c r="BZF30"/>
      <c r="BZG30"/>
      <c r="BZH30"/>
      <c r="BZI30"/>
      <c r="BZJ30"/>
      <c r="BZK30"/>
      <c r="BZL30"/>
      <c r="BZM30"/>
      <c r="BZN30"/>
      <c r="BZO30"/>
      <c r="BZP30"/>
      <c r="BZQ30"/>
      <c r="BZR30"/>
      <c r="BZS30"/>
      <c r="BZT30"/>
      <c r="BZU30"/>
      <c r="BZV30"/>
      <c r="BZW30"/>
      <c r="BZX30"/>
      <c r="BZY30"/>
      <c r="BZZ30"/>
      <c r="CAA30"/>
      <c r="CAB30"/>
      <c r="CAC30"/>
      <c r="CAD30"/>
      <c r="CAE30"/>
      <c r="CAF30"/>
      <c r="CAG30"/>
      <c r="CAH30"/>
      <c r="CAI30"/>
      <c r="CAJ30"/>
      <c r="CAK30"/>
      <c r="CAL30"/>
      <c r="CAM30"/>
      <c r="CAN30"/>
      <c r="CAO30"/>
      <c r="CAP30"/>
      <c r="CAQ30"/>
      <c r="CAR30"/>
      <c r="CAS30"/>
      <c r="CAT30"/>
      <c r="CAU30"/>
      <c r="CAV30"/>
      <c r="CAW30"/>
      <c r="CAX30"/>
      <c r="CAY30"/>
      <c r="CAZ30"/>
      <c r="CBA30"/>
      <c r="CBB30"/>
      <c r="CBC30"/>
      <c r="CBD30"/>
      <c r="CBE30"/>
      <c r="CBF30"/>
      <c r="CBG30"/>
      <c r="CBH30"/>
      <c r="CBI30"/>
      <c r="CBJ30"/>
      <c r="CBK30"/>
      <c r="CBL30"/>
      <c r="CBM30"/>
      <c r="CBN30"/>
      <c r="CBO30"/>
      <c r="CBP30"/>
      <c r="CBQ30"/>
      <c r="CBR30"/>
      <c r="CBS30"/>
      <c r="CBT30"/>
      <c r="CBU30"/>
      <c r="CBV30"/>
      <c r="CBW30"/>
      <c r="CBX30"/>
      <c r="CBY30"/>
      <c r="CBZ30"/>
      <c r="CCA30"/>
      <c r="CCB30"/>
      <c r="CCC30"/>
      <c r="CCD30"/>
      <c r="CCE30"/>
      <c r="CCF30"/>
      <c r="CCG30"/>
      <c r="CCH30"/>
      <c r="CCI30"/>
      <c r="CCJ30"/>
      <c r="CCK30"/>
      <c r="CCL30"/>
      <c r="CCM30"/>
      <c r="CCN30"/>
      <c r="CCO30"/>
      <c r="CCP30"/>
      <c r="CCQ30"/>
      <c r="CCR30"/>
      <c r="CCS30"/>
      <c r="CCT30"/>
      <c r="CCU30"/>
      <c r="CCV30"/>
      <c r="CCW30"/>
      <c r="CCX30"/>
      <c r="CCY30"/>
      <c r="CCZ30"/>
      <c r="CDA30"/>
      <c r="CDB30"/>
      <c r="CDC30"/>
      <c r="CDD30"/>
      <c r="CDE30"/>
      <c r="CDF30"/>
      <c r="CDG30"/>
      <c r="CDH30"/>
      <c r="CDI30"/>
      <c r="CDJ30"/>
      <c r="CDK30"/>
      <c r="CDL30"/>
      <c r="CDM30"/>
      <c r="CDN30"/>
      <c r="CDO30"/>
      <c r="CDP30"/>
      <c r="CDQ30"/>
      <c r="CDR30"/>
      <c r="CDS30"/>
      <c r="CDT30"/>
      <c r="CDU30"/>
      <c r="CDV30"/>
      <c r="CDW30"/>
      <c r="CDX30"/>
      <c r="CDY30"/>
      <c r="CDZ30"/>
      <c r="CEA30"/>
      <c r="CEB30"/>
      <c r="CEC30"/>
      <c r="CED30"/>
      <c r="CEE30"/>
      <c r="CEF30"/>
      <c r="CEG30"/>
      <c r="CEH30"/>
      <c r="CEI30"/>
      <c r="CEJ30"/>
      <c r="CEK30"/>
      <c r="CEL30"/>
      <c r="CEM30"/>
      <c r="CEN30"/>
      <c r="CEO30"/>
      <c r="CEP30"/>
      <c r="CEQ30"/>
      <c r="CER30"/>
      <c r="CES30"/>
      <c r="CET30"/>
      <c r="CEU30"/>
      <c r="CEV30"/>
      <c r="CEW30"/>
      <c r="CEX30"/>
      <c r="CEY30"/>
      <c r="CEZ30"/>
      <c r="CFA30"/>
      <c r="CFB30"/>
      <c r="CFC30"/>
      <c r="CFD30"/>
      <c r="CFE30"/>
      <c r="CFF30"/>
      <c r="CFG30"/>
      <c r="CFH30"/>
      <c r="CFI30"/>
      <c r="CFJ30"/>
      <c r="CFK30"/>
      <c r="CFL30"/>
      <c r="CFM30"/>
      <c r="CFN30"/>
      <c r="CFO30"/>
      <c r="CFP30"/>
      <c r="CFQ30"/>
      <c r="CFR30"/>
      <c r="CFS30"/>
      <c r="CFT30"/>
      <c r="CFU30"/>
      <c r="CFV30"/>
      <c r="CFW30"/>
      <c r="CFX30"/>
      <c r="CFY30"/>
      <c r="CFZ30"/>
      <c r="CGA30"/>
      <c r="CGB30"/>
      <c r="CGC30"/>
      <c r="CGD30"/>
      <c r="CGE30"/>
      <c r="CGF30"/>
      <c r="CGG30"/>
      <c r="CGH30"/>
      <c r="CGI30"/>
      <c r="CGJ30"/>
      <c r="CGK30"/>
      <c r="CGL30"/>
      <c r="CGM30"/>
      <c r="CGN30"/>
      <c r="CGO30"/>
      <c r="CGP30"/>
      <c r="CGQ30"/>
      <c r="CGR30"/>
      <c r="CGS30"/>
      <c r="CGT30"/>
      <c r="CGU30"/>
      <c r="CGV30"/>
      <c r="CGW30"/>
      <c r="CGX30"/>
      <c r="CGY30"/>
      <c r="CGZ30"/>
      <c r="CHA30"/>
      <c r="CHB30"/>
      <c r="CHC30"/>
      <c r="CHD30"/>
      <c r="CHE30"/>
      <c r="CHF30"/>
      <c r="CHG30"/>
      <c r="CHH30"/>
      <c r="CHI30"/>
      <c r="CHJ30"/>
      <c r="CHK30"/>
      <c r="CHL30"/>
      <c r="CHM30"/>
      <c r="CHN30"/>
      <c r="CHO30"/>
      <c r="CHP30"/>
      <c r="CHQ30"/>
      <c r="CHR30"/>
      <c r="CHS30"/>
      <c r="CHT30"/>
      <c r="CHU30"/>
      <c r="CHV30"/>
      <c r="CHW30"/>
      <c r="CHX30"/>
      <c r="CHY30"/>
      <c r="CHZ30"/>
      <c r="CIA30"/>
      <c r="CIB30"/>
      <c r="CIC30"/>
      <c r="CID30"/>
      <c r="CIE30"/>
      <c r="CIF30"/>
      <c r="CIG30"/>
      <c r="CIH30"/>
      <c r="CII30"/>
      <c r="CIJ30"/>
      <c r="CIK30"/>
      <c r="CIL30"/>
      <c r="CIM30"/>
      <c r="CIN30"/>
      <c r="CIO30"/>
      <c r="CIP30"/>
      <c r="CIQ30"/>
      <c r="CIR30"/>
      <c r="CIS30"/>
      <c r="CIT30"/>
      <c r="CIU30"/>
      <c r="CIV30"/>
      <c r="CIW30"/>
      <c r="CIX30"/>
      <c r="CIY30"/>
      <c r="CIZ30"/>
      <c r="CJA30"/>
      <c r="CJB30"/>
      <c r="CJC30"/>
      <c r="CJD30"/>
      <c r="CJE30"/>
      <c r="CJF30"/>
      <c r="CJG30"/>
      <c r="CJH30"/>
      <c r="CJI30"/>
      <c r="CJJ30"/>
      <c r="CJK30"/>
      <c r="CJL30"/>
      <c r="CJM30"/>
      <c r="CJN30"/>
      <c r="CJO30"/>
      <c r="CJP30"/>
      <c r="CJQ30"/>
      <c r="CJR30"/>
      <c r="CJS30"/>
      <c r="CJT30"/>
      <c r="CJU30"/>
      <c r="CJV30"/>
      <c r="CJW30"/>
      <c r="CJX30"/>
      <c r="CJY30"/>
      <c r="CJZ30"/>
      <c r="CKA30"/>
      <c r="CKB30"/>
      <c r="CKC30"/>
      <c r="CKD30"/>
      <c r="CKE30"/>
      <c r="CKF30"/>
      <c r="CKG30"/>
      <c r="CKH30"/>
      <c r="CKI30"/>
      <c r="CKJ30"/>
      <c r="CKK30"/>
      <c r="CKL30"/>
      <c r="CKM30"/>
      <c r="CKN30"/>
      <c r="CKO30"/>
      <c r="CKP30"/>
      <c r="CKQ30"/>
      <c r="CKR30"/>
      <c r="CKS30"/>
      <c r="CKT30"/>
      <c r="CKU30"/>
      <c r="CKV30"/>
      <c r="CKW30"/>
      <c r="CKX30"/>
      <c r="CKY30"/>
      <c r="CKZ30"/>
      <c r="CLA30"/>
      <c r="CLB30"/>
      <c r="CLC30"/>
      <c r="CLD30"/>
      <c r="CLE30"/>
      <c r="CLF30"/>
      <c r="CLG30"/>
      <c r="CLH30"/>
      <c r="CLI30"/>
      <c r="CLJ30"/>
      <c r="CLK30"/>
      <c r="CLL30"/>
      <c r="CLM30"/>
      <c r="CLN30"/>
      <c r="CLO30"/>
      <c r="CLP30"/>
      <c r="CLQ30"/>
      <c r="CLR30"/>
      <c r="CLS30"/>
      <c r="CLT30"/>
      <c r="CLU30"/>
      <c r="CLV30"/>
      <c r="CLW30"/>
      <c r="CLX30"/>
      <c r="CLY30"/>
      <c r="CLZ30"/>
      <c r="CMA30"/>
      <c r="CMB30"/>
      <c r="CMC30"/>
      <c r="CMD30"/>
      <c r="CME30"/>
      <c r="CMF30"/>
      <c r="CMG30"/>
      <c r="CMH30"/>
      <c r="CMI30"/>
      <c r="CMJ30"/>
      <c r="CMK30"/>
      <c r="CML30"/>
      <c r="CMM30"/>
      <c r="CMN30"/>
      <c r="CMO30"/>
      <c r="CMP30"/>
      <c r="CMQ30"/>
      <c r="CMR30"/>
      <c r="CMS30"/>
      <c r="CMT30"/>
      <c r="CMU30"/>
      <c r="CMV30"/>
      <c r="CMW30"/>
      <c r="CMX30"/>
      <c r="CMY30"/>
      <c r="CMZ30"/>
      <c r="CNA30"/>
      <c r="CNB30"/>
      <c r="CNC30"/>
      <c r="CND30"/>
      <c r="CNE30"/>
      <c r="CNF30"/>
      <c r="CNG30"/>
      <c r="CNH30"/>
      <c r="CNI30"/>
      <c r="CNJ30"/>
      <c r="CNK30"/>
      <c r="CNL30"/>
      <c r="CNM30"/>
      <c r="CNN30"/>
      <c r="CNO30"/>
      <c r="CNP30"/>
      <c r="CNQ30"/>
      <c r="CNR30"/>
      <c r="CNS30"/>
      <c r="CNT30"/>
      <c r="CNU30"/>
      <c r="CNV30"/>
      <c r="CNW30"/>
      <c r="CNX30"/>
      <c r="CNY30"/>
      <c r="CNZ30"/>
      <c r="COA30"/>
      <c r="COB30"/>
      <c r="COC30"/>
      <c r="COD30"/>
      <c r="COE30"/>
      <c r="COF30"/>
      <c r="COG30"/>
      <c r="COH30"/>
      <c r="COI30"/>
      <c r="COJ30"/>
      <c r="COK30"/>
      <c r="COL30"/>
      <c r="COM30"/>
      <c r="CON30"/>
      <c r="COO30"/>
      <c r="COP30"/>
      <c r="COQ30"/>
      <c r="COR30"/>
      <c r="COS30"/>
      <c r="COT30"/>
      <c r="COU30"/>
      <c r="COV30"/>
      <c r="COW30"/>
      <c r="COX30"/>
      <c r="COY30"/>
      <c r="COZ30"/>
      <c r="CPA30"/>
      <c r="CPB30"/>
      <c r="CPC30"/>
      <c r="CPD30"/>
      <c r="CPE30"/>
      <c r="CPF30"/>
      <c r="CPG30"/>
      <c r="CPH30"/>
      <c r="CPI30"/>
      <c r="CPJ30"/>
      <c r="CPK30"/>
      <c r="CPL30"/>
      <c r="CPM30"/>
      <c r="CPN30"/>
      <c r="CPO30"/>
      <c r="CPP30"/>
      <c r="CPQ30"/>
      <c r="CPR30"/>
      <c r="CPS30"/>
      <c r="CPT30"/>
      <c r="CPU30"/>
      <c r="CPV30"/>
      <c r="CPW30"/>
      <c r="CPX30"/>
      <c r="CPY30"/>
      <c r="CPZ30"/>
      <c r="CQA30"/>
      <c r="CQB30"/>
      <c r="CQC30"/>
      <c r="CQD30"/>
      <c r="CQE30"/>
      <c r="CQF30"/>
      <c r="CQG30"/>
      <c r="CQH30"/>
      <c r="CQI30"/>
      <c r="CQJ30"/>
      <c r="CQK30"/>
      <c r="CQL30"/>
      <c r="CQM30"/>
      <c r="CQN30"/>
      <c r="CQO30"/>
      <c r="CQP30"/>
      <c r="CQQ30"/>
      <c r="CQR30"/>
      <c r="CQS30"/>
      <c r="CQT30"/>
      <c r="CQU30"/>
      <c r="CQV30"/>
      <c r="CQW30"/>
      <c r="CQX30"/>
      <c r="CQY30"/>
      <c r="CQZ30"/>
      <c r="CRA30"/>
      <c r="CRB30"/>
      <c r="CRC30"/>
      <c r="CRD30"/>
      <c r="CRE30"/>
      <c r="CRF30"/>
      <c r="CRG30"/>
      <c r="CRH30"/>
      <c r="CRI30"/>
      <c r="CRJ30"/>
      <c r="CRK30"/>
      <c r="CRL30"/>
      <c r="CRM30"/>
      <c r="CRN30"/>
      <c r="CRO30"/>
      <c r="CRP30"/>
      <c r="CRQ30"/>
      <c r="CRR30"/>
      <c r="CRS30"/>
      <c r="CRT30"/>
      <c r="CRU30"/>
      <c r="CRV30"/>
      <c r="CRW30"/>
      <c r="CRX30"/>
      <c r="CRY30"/>
      <c r="CRZ30"/>
      <c r="CSA30"/>
      <c r="CSB30"/>
      <c r="CSC30"/>
      <c r="CSD30"/>
      <c r="CSE30"/>
      <c r="CSF30"/>
      <c r="CSG30"/>
      <c r="CSH30"/>
      <c r="CSI30"/>
      <c r="CSJ30"/>
      <c r="CSK30"/>
      <c r="CSL30"/>
      <c r="CSM30"/>
      <c r="CSN30"/>
      <c r="CSO30"/>
      <c r="CSP30"/>
      <c r="CSQ30"/>
      <c r="CSR30"/>
      <c r="CSS30"/>
      <c r="CST30"/>
      <c r="CSU30"/>
      <c r="CSV30"/>
      <c r="CSW30"/>
      <c r="CSX30"/>
      <c r="CSY30"/>
      <c r="CSZ30"/>
      <c r="CTA30"/>
      <c r="CTB30"/>
      <c r="CTC30"/>
      <c r="CTD30"/>
      <c r="CTE30"/>
      <c r="CTF30"/>
      <c r="CTG30"/>
      <c r="CTH30"/>
      <c r="CTI30"/>
      <c r="CTJ30"/>
      <c r="CTK30"/>
      <c r="CTL30"/>
      <c r="CTM30"/>
      <c r="CTN30"/>
      <c r="CTO30"/>
      <c r="CTP30"/>
      <c r="CTQ30"/>
      <c r="CTR30"/>
      <c r="CTS30"/>
      <c r="CTT30"/>
      <c r="CTU30"/>
      <c r="CTV30"/>
      <c r="CTW30"/>
      <c r="CTX30"/>
      <c r="CTY30"/>
      <c r="CTZ30"/>
      <c r="CUA30"/>
      <c r="CUB30"/>
      <c r="CUC30"/>
      <c r="CUD30"/>
      <c r="CUE30"/>
      <c r="CUF30"/>
      <c r="CUG30"/>
      <c r="CUH30"/>
      <c r="CUI30"/>
      <c r="CUJ30"/>
      <c r="CUK30"/>
      <c r="CUL30"/>
      <c r="CUM30"/>
      <c r="CUN30"/>
      <c r="CUO30"/>
      <c r="CUP30"/>
      <c r="CUQ30"/>
      <c r="CUR30"/>
      <c r="CUS30"/>
      <c r="CUT30"/>
      <c r="CUU30"/>
      <c r="CUV30"/>
      <c r="CUW30"/>
      <c r="CUX30"/>
      <c r="CUY30"/>
      <c r="CUZ30"/>
      <c r="CVA30"/>
      <c r="CVB30"/>
      <c r="CVC30"/>
      <c r="CVD30"/>
      <c r="CVE30"/>
      <c r="CVF30"/>
      <c r="CVG30"/>
      <c r="CVH30"/>
      <c r="CVI30"/>
      <c r="CVJ30"/>
      <c r="CVK30"/>
      <c r="CVL30"/>
      <c r="CVM30"/>
      <c r="CVN30"/>
      <c r="CVO30"/>
      <c r="CVP30"/>
      <c r="CVQ30"/>
      <c r="CVR30"/>
      <c r="CVS30"/>
      <c r="CVT30"/>
      <c r="CVU30"/>
      <c r="CVV30"/>
      <c r="CVW30"/>
      <c r="CVX30"/>
      <c r="CVY30"/>
      <c r="CVZ30"/>
      <c r="CWA30"/>
      <c r="CWB30"/>
      <c r="CWC30"/>
      <c r="CWD30"/>
      <c r="CWE30"/>
      <c r="CWF30"/>
      <c r="CWG30"/>
      <c r="CWH30"/>
      <c r="CWI30"/>
      <c r="CWJ30"/>
      <c r="CWK30"/>
      <c r="CWL30"/>
      <c r="CWM30"/>
      <c r="CWN30"/>
      <c r="CWO30"/>
      <c r="CWP30"/>
      <c r="CWQ30"/>
      <c r="CWR30"/>
      <c r="CWS30"/>
      <c r="CWT30"/>
      <c r="CWU30"/>
      <c r="CWV30"/>
      <c r="CWW30"/>
      <c r="CWX30"/>
      <c r="CWY30"/>
      <c r="CWZ30"/>
      <c r="CXA30"/>
      <c r="CXB30"/>
      <c r="CXC30"/>
      <c r="CXD30"/>
      <c r="CXE30"/>
      <c r="CXF30"/>
      <c r="CXG30"/>
      <c r="CXH30"/>
      <c r="CXI30"/>
      <c r="CXJ30"/>
      <c r="CXK30"/>
      <c r="CXL30"/>
      <c r="CXM30"/>
      <c r="CXN30"/>
      <c r="CXO30"/>
      <c r="CXP30"/>
      <c r="CXQ30"/>
      <c r="CXR30"/>
      <c r="CXS30"/>
      <c r="CXT30"/>
      <c r="CXU30"/>
      <c r="CXV30"/>
      <c r="CXW30"/>
      <c r="CXX30"/>
      <c r="CXY30"/>
      <c r="CXZ30"/>
      <c r="CYA30"/>
      <c r="CYB30"/>
      <c r="CYC30"/>
      <c r="CYD30"/>
      <c r="CYE30"/>
      <c r="CYF30"/>
      <c r="CYG30"/>
      <c r="CYH30"/>
      <c r="CYI30"/>
      <c r="CYJ30"/>
      <c r="CYK30"/>
      <c r="CYL30"/>
      <c r="CYM30"/>
      <c r="CYN30"/>
      <c r="CYO30"/>
      <c r="CYP30"/>
      <c r="CYQ30"/>
      <c r="CYR30"/>
      <c r="CYS30"/>
      <c r="CYT30"/>
      <c r="CYU30"/>
      <c r="CYV30"/>
      <c r="CYW30"/>
      <c r="CYX30"/>
      <c r="CYY30"/>
      <c r="CYZ30"/>
      <c r="CZA30"/>
      <c r="CZB30"/>
      <c r="CZC30"/>
      <c r="CZD30"/>
      <c r="CZE30"/>
      <c r="CZF30"/>
      <c r="CZG30"/>
      <c r="CZH30"/>
      <c r="CZI30"/>
      <c r="CZJ30"/>
      <c r="CZK30"/>
      <c r="CZL30"/>
      <c r="CZM30"/>
      <c r="CZN30"/>
      <c r="CZO30"/>
      <c r="CZP30"/>
      <c r="CZQ30"/>
      <c r="CZR30"/>
      <c r="CZS30"/>
      <c r="CZT30"/>
      <c r="CZU30"/>
      <c r="CZV30"/>
      <c r="CZW30"/>
      <c r="CZX30"/>
      <c r="CZY30"/>
      <c r="CZZ30"/>
      <c r="DAA30"/>
      <c r="DAB30"/>
      <c r="DAC30"/>
      <c r="DAD30"/>
      <c r="DAE30"/>
      <c r="DAF30"/>
      <c r="DAG30"/>
      <c r="DAH30"/>
      <c r="DAI30"/>
      <c r="DAJ30"/>
      <c r="DAK30"/>
      <c r="DAL30"/>
      <c r="DAM30"/>
      <c r="DAN30"/>
      <c r="DAO30"/>
      <c r="DAP30"/>
      <c r="DAQ30"/>
      <c r="DAR30"/>
      <c r="DAS30"/>
      <c r="DAT30"/>
      <c r="DAU30"/>
      <c r="DAV30"/>
      <c r="DAW30"/>
      <c r="DAX30"/>
      <c r="DAY30"/>
      <c r="DAZ30"/>
      <c r="DBA30"/>
      <c r="DBB30"/>
      <c r="DBC30"/>
      <c r="DBD30"/>
      <c r="DBE30"/>
      <c r="DBF30"/>
      <c r="DBG30"/>
      <c r="DBH30"/>
      <c r="DBI30"/>
      <c r="DBJ30"/>
      <c r="DBK30"/>
      <c r="DBL30"/>
      <c r="DBM30"/>
      <c r="DBN30"/>
      <c r="DBO30"/>
      <c r="DBP30"/>
      <c r="DBQ30"/>
      <c r="DBR30"/>
      <c r="DBS30"/>
      <c r="DBT30"/>
      <c r="DBU30"/>
      <c r="DBV30"/>
      <c r="DBW30"/>
      <c r="DBX30"/>
      <c r="DBY30"/>
      <c r="DBZ30"/>
      <c r="DCA30"/>
      <c r="DCB30"/>
      <c r="DCC30"/>
      <c r="DCD30"/>
      <c r="DCE30"/>
      <c r="DCF30"/>
      <c r="DCG30"/>
      <c r="DCH30"/>
      <c r="DCI30"/>
      <c r="DCJ30"/>
      <c r="DCK30"/>
      <c r="DCL30"/>
      <c r="DCM30"/>
      <c r="DCN30"/>
      <c r="DCO30"/>
      <c r="DCP30"/>
      <c r="DCQ30"/>
      <c r="DCR30"/>
      <c r="DCS30"/>
      <c r="DCT30"/>
      <c r="DCU30"/>
      <c r="DCV30"/>
      <c r="DCW30"/>
      <c r="DCX30"/>
      <c r="DCY30"/>
      <c r="DCZ30"/>
      <c r="DDA30"/>
      <c r="DDB30"/>
      <c r="DDC30"/>
      <c r="DDD30"/>
      <c r="DDE30"/>
      <c r="DDF30"/>
      <c r="DDG30"/>
      <c r="DDH30"/>
      <c r="DDI30"/>
      <c r="DDJ30"/>
      <c r="DDK30"/>
      <c r="DDL30"/>
      <c r="DDM30"/>
      <c r="DDN30"/>
      <c r="DDO30"/>
      <c r="DDP30"/>
      <c r="DDQ30"/>
      <c r="DDR30"/>
      <c r="DDS30"/>
      <c r="DDT30"/>
      <c r="DDU30"/>
      <c r="DDV30"/>
      <c r="DDW30"/>
      <c r="DDX30"/>
      <c r="DDY30"/>
      <c r="DDZ30"/>
      <c r="DEA30"/>
      <c r="DEB30"/>
      <c r="DEC30"/>
      <c r="DED30"/>
      <c r="DEE30"/>
      <c r="DEF30"/>
      <c r="DEG30"/>
      <c r="DEH30"/>
      <c r="DEI30"/>
      <c r="DEJ30"/>
      <c r="DEK30"/>
      <c r="DEL30"/>
      <c r="DEM30"/>
      <c r="DEN30"/>
      <c r="DEO30"/>
      <c r="DEP30"/>
      <c r="DEQ30"/>
      <c r="DER30"/>
      <c r="DES30"/>
      <c r="DET30"/>
      <c r="DEU30"/>
      <c r="DEV30"/>
      <c r="DEW30"/>
      <c r="DEX30"/>
      <c r="DEY30"/>
      <c r="DEZ30"/>
      <c r="DFA30"/>
      <c r="DFB30"/>
      <c r="DFC30"/>
      <c r="DFD30"/>
      <c r="DFE30"/>
      <c r="DFF30"/>
      <c r="DFG30"/>
      <c r="DFH30"/>
      <c r="DFI30"/>
      <c r="DFJ30"/>
      <c r="DFK30"/>
      <c r="DFL30"/>
      <c r="DFM30"/>
      <c r="DFN30"/>
      <c r="DFO30"/>
      <c r="DFP30"/>
      <c r="DFQ30"/>
      <c r="DFR30"/>
      <c r="DFS30"/>
      <c r="DFT30"/>
      <c r="DFU30"/>
      <c r="DFV30"/>
      <c r="DFW30"/>
      <c r="DFX30"/>
      <c r="DFY30"/>
      <c r="DFZ30"/>
      <c r="DGA30"/>
      <c r="DGB30"/>
      <c r="DGC30"/>
      <c r="DGD30"/>
      <c r="DGE30"/>
      <c r="DGF30"/>
      <c r="DGG30"/>
      <c r="DGH30"/>
      <c r="DGI30"/>
      <c r="DGJ30"/>
      <c r="DGK30"/>
      <c r="DGL30"/>
      <c r="DGM30"/>
      <c r="DGN30"/>
      <c r="DGO30"/>
      <c r="DGP30"/>
      <c r="DGQ30"/>
      <c r="DGR30"/>
      <c r="DGS30"/>
      <c r="DGT30"/>
      <c r="DGU30"/>
      <c r="DGV30"/>
      <c r="DGW30"/>
      <c r="DGX30"/>
      <c r="DGY30"/>
      <c r="DGZ30"/>
      <c r="DHA30"/>
      <c r="DHB30"/>
      <c r="DHC30"/>
      <c r="DHD30"/>
      <c r="DHE30"/>
      <c r="DHF30"/>
      <c r="DHG30"/>
      <c r="DHH30"/>
      <c r="DHI30"/>
      <c r="DHJ30"/>
      <c r="DHK30"/>
      <c r="DHL30"/>
      <c r="DHM30"/>
      <c r="DHN30"/>
      <c r="DHO30"/>
      <c r="DHP30"/>
      <c r="DHQ30"/>
      <c r="DHR30"/>
      <c r="DHS30"/>
      <c r="DHT30"/>
      <c r="DHU30"/>
      <c r="DHV30"/>
      <c r="DHW30"/>
      <c r="DHX30"/>
      <c r="DHY30"/>
      <c r="DHZ30"/>
      <c r="DIA30"/>
      <c r="DIB30"/>
      <c r="DIC30"/>
      <c r="DID30"/>
      <c r="DIE30"/>
      <c r="DIF30"/>
      <c r="DIG30"/>
      <c r="DIH30"/>
      <c r="DII30"/>
      <c r="DIJ30"/>
      <c r="DIK30"/>
      <c r="DIL30"/>
      <c r="DIM30"/>
      <c r="DIN30"/>
      <c r="DIO30"/>
      <c r="DIP30"/>
      <c r="DIQ30"/>
      <c r="DIR30"/>
      <c r="DIS30"/>
      <c r="DIT30"/>
      <c r="DIU30"/>
      <c r="DIV30"/>
      <c r="DIW30"/>
      <c r="DIX30"/>
      <c r="DIY30"/>
      <c r="DIZ30"/>
      <c r="DJA30"/>
      <c r="DJB30"/>
      <c r="DJC30"/>
      <c r="DJD30"/>
      <c r="DJE30"/>
      <c r="DJF30"/>
      <c r="DJG30"/>
      <c r="DJH30"/>
      <c r="DJI30"/>
      <c r="DJJ30"/>
      <c r="DJK30"/>
      <c r="DJL30"/>
      <c r="DJM30"/>
      <c r="DJN30"/>
      <c r="DJO30"/>
      <c r="DJP30"/>
      <c r="DJQ30"/>
      <c r="DJR30"/>
      <c r="DJS30"/>
      <c r="DJT30"/>
      <c r="DJU30"/>
      <c r="DJV30"/>
      <c r="DJW30"/>
      <c r="DJX30"/>
      <c r="DJY30"/>
      <c r="DJZ30"/>
      <c r="DKA30"/>
      <c r="DKB30"/>
      <c r="DKC30"/>
      <c r="DKD30"/>
      <c r="DKE30"/>
      <c r="DKF30"/>
      <c r="DKG30"/>
      <c r="DKH30"/>
      <c r="DKI30"/>
      <c r="DKJ30"/>
      <c r="DKK30"/>
      <c r="DKL30"/>
      <c r="DKM30"/>
      <c r="DKN30"/>
      <c r="DKO30"/>
      <c r="DKP30"/>
      <c r="DKQ30"/>
      <c r="DKR30"/>
      <c r="DKS30"/>
      <c r="DKT30"/>
      <c r="DKU30"/>
      <c r="DKV30"/>
      <c r="DKW30"/>
      <c r="DKX30"/>
      <c r="DKY30"/>
      <c r="DKZ30"/>
      <c r="DLA30"/>
      <c r="DLB30"/>
      <c r="DLC30"/>
      <c r="DLD30"/>
      <c r="DLE30"/>
      <c r="DLF30"/>
      <c r="DLG30"/>
      <c r="DLH30"/>
      <c r="DLI30"/>
      <c r="DLJ30"/>
      <c r="DLK30"/>
      <c r="DLL30"/>
      <c r="DLM30"/>
      <c r="DLN30"/>
      <c r="DLO30"/>
      <c r="DLP30"/>
      <c r="DLQ30"/>
      <c r="DLR30"/>
      <c r="DLS30"/>
      <c r="DLT30"/>
      <c r="DLU30"/>
      <c r="DLV30"/>
      <c r="DLW30"/>
      <c r="DLX30"/>
      <c r="DLY30"/>
      <c r="DLZ30"/>
      <c r="DMA30"/>
      <c r="DMB30"/>
      <c r="DMC30"/>
      <c r="DMD30"/>
      <c r="DME30"/>
      <c r="DMF30"/>
      <c r="DMG30"/>
      <c r="DMH30"/>
      <c r="DMI30"/>
      <c r="DMJ30"/>
      <c r="DMK30"/>
      <c r="DML30"/>
      <c r="DMM30"/>
      <c r="DMN30"/>
      <c r="DMO30"/>
      <c r="DMP30"/>
      <c r="DMQ30"/>
      <c r="DMR30"/>
      <c r="DMS30"/>
      <c r="DMT30"/>
      <c r="DMU30"/>
      <c r="DMV30"/>
      <c r="DMW30"/>
      <c r="DMX30"/>
      <c r="DMY30"/>
      <c r="DMZ30"/>
      <c r="DNA30"/>
      <c r="DNB30"/>
      <c r="DNC30"/>
      <c r="DND30"/>
      <c r="DNE30"/>
      <c r="DNF30"/>
      <c r="DNG30"/>
      <c r="DNH30"/>
      <c r="DNI30"/>
      <c r="DNJ30"/>
      <c r="DNK30"/>
      <c r="DNL30"/>
      <c r="DNM30"/>
      <c r="DNN30"/>
      <c r="DNO30"/>
      <c r="DNP30"/>
      <c r="DNQ30"/>
      <c r="DNR30"/>
      <c r="DNS30"/>
      <c r="DNT30"/>
      <c r="DNU30"/>
      <c r="DNV30"/>
      <c r="DNW30"/>
      <c r="DNX30"/>
      <c r="DNY30"/>
      <c r="DNZ30"/>
      <c r="DOA30"/>
      <c r="DOB30"/>
      <c r="DOC30"/>
      <c r="DOD30"/>
      <c r="DOE30"/>
      <c r="DOF30"/>
      <c r="DOG30"/>
      <c r="DOH30"/>
      <c r="DOI30"/>
      <c r="DOJ30"/>
      <c r="DOK30"/>
      <c r="DOL30"/>
      <c r="DOM30"/>
      <c r="DON30"/>
      <c r="DOO30"/>
      <c r="DOP30"/>
      <c r="DOQ30"/>
      <c r="DOR30"/>
      <c r="DOS30"/>
      <c r="DOT30"/>
      <c r="DOU30"/>
      <c r="DOV30"/>
      <c r="DOW30"/>
      <c r="DOX30"/>
      <c r="DOY30"/>
      <c r="DOZ30"/>
      <c r="DPA30"/>
      <c r="DPB30"/>
      <c r="DPC30"/>
      <c r="DPD30"/>
      <c r="DPE30"/>
      <c r="DPF30"/>
      <c r="DPG30"/>
      <c r="DPH30"/>
      <c r="DPI30"/>
      <c r="DPJ30"/>
      <c r="DPK30"/>
      <c r="DPL30"/>
      <c r="DPM30"/>
      <c r="DPN30"/>
      <c r="DPO30"/>
      <c r="DPP30"/>
      <c r="DPQ30"/>
      <c r="DPR30"/>
      <c r="DPS30"/>
      <c r="DPT30"/>
      <c r="DPU30"/>
      <c r="DPV30"/>
      <c r="DPW30"/>
      <c r="DPX30"/>
      <c r="DPY30"/>
      <c r="DPZ30"/>
      <c r="DQA30"/>
      <c r="DQB30"/>
      <c r="DQC30"/>
      <c r="DQD30"/>
      <c r="DQE30"/>
      <c r="DQF30"/>
      <c r="DQG30"/>
      <c r="DQH30"/>
      <c r="DQI30"/>
      <c r="DQJ30"/>
      <c r="DQK30"/>
      <c r="DQL30"/>
      <c r="DQM30"/>
      <c r="DQN30"/>
      <c r="DQO30"/>
      <c r="DQP30"/>
      <c r="DQQ30"/>
      <c r="DQR30"/>
      <c r="DQS30"/>
      <c r="DQT30"/>
      <c r="DQU30"/>
      <c r="DQV30"/>
      <c r="DQW30"/>
      <c r="DQX30"/>
      <c r="DQY30"/>
      <c r="DQZ30"/>
      <c r="DRA30"/>
      <c r="DRB30"/>
      <c r="DRC30"/>
      <c r="DRD30"/>
      <c r="DRE30"/>
      <c r="DRF30"/>
      <c r="DRG30"/>
      <c r="DRH30"/>
      <c r="DRI30"/>
      <c r="DRJ30"/>
      <c r="DRK30"/>
      <c r="DRL30"/>
      <c r="DRM30"/>
      <c r="DRN30"/>
      <c r="DRO30"/>
      <c r="DRP30"/>
      <c r="DRQ30"/>
      <c r="DRR30"/>
      <c r="DRS30"/>
      <c r="DRT30"/>
      <c r="DRU30"/>
      <c r="DRV30"/>
      <c r="DRW30"/>
      <c r="DRX30"/>
      <c r="DRY30"/>
      <c r="DRZ30"/>
      <c r="DSA30"/>
      <c r="DSB30"/>
      <c r="DSC30"/>
      <c r="DSD30"/>
      <c r="DSE30"/>
      <c r="DSF30"/>
      <c r="DSG30"/>
      <c r="DSH30"/>
      <c r="DSI30"/>
      <c r="DSJ30"/>
      <c r="DSK30"/>
      <c r="DSL30"/>
      <c r="DSM30"/>
      <c r="DSN30"/>
      <c r="DSO30"/>
      <c r="DSP30"/>
      <c r="DSQ30"/>
      <c r="DSR30"/>
      <c r="DSS30"/>
      <c r="DST30"/>
      <c r="DSU30"/>
      <c r="DSV30"/>
      <c r="DSW30"/>
      <c r="DSX30"/>
      <c r="DSY30"/>
      <c r="DSZ30"/>
      <c r="DTA30"/>
      <c r="DTB30"/>
      <c r="DTC30"/>
      <c r="DTD30"/>
      <c r="DTE30"/>
      <c r="DTF30"/>
      <c r="DTG30"/>
      <c r="DTH30"/>
      <c r="DTI30"/>
      <c r="DTJ30"/>
      <c r="DTK30"/>
      <c r="DTL30"/>
      <c r="DTM30"/>
      <c r="DTN30"/>
      <c r="DTO30"/>
      <c r="DTP30"/>
      <c r="DTQ30"/>
      <c r="DTR30"/>
      <c r="DTS30"/>
      <c r="DTT30"/>
      <c r="DTU30"/>
      <c r="DTV30"/>
      <c r="DTW30"/>
      <c r="DTX30"/>
      <c r="DTY30"/>
      <c r="DTZ30"/>
      <c r="DUA30"/>
      <c r="DUB30"/>
      <c r="DUC30"/>
      <c r="DUD30"/>
      <c r="DUE30"/>
      <c r="DUF30"/>
      <c r="DUG30"/>
      <c r="DUH30"/>
      <c r="DUI30"/>
      <c r="DUJ30"/>
      <c r="DUK30"/>
      <c r="DUL30"/>
      <c r="DUM30"/>
      <c r="DUN30"/>
      <c r="DUO30"/>
      <c r="DUP30"/>
      <c r="DUQ30"/>
      <c r="DUR30"/>
      <c r="DUS30"/>
      <c r="DUT30"/>
      <c r="DUU30"/>
      <c r="DUV30"/>
      <c r="DUW30"/>
      <c r="DUX30"/>
      <c r="DUY30"/>
      <c r="DUZ30"/>
      <c r="DVA30"/>
      <c r="DVB30"/>
      <c r="DVC30"/>
      <c r="DVD30"/>
      <c r="DVE30"/>
      <c r="DVF30"/>
      <c r="DVG30"/>
      <c r="DVH30"/>
      <c r="DVI30"/>
      <c r="DVJ30"/>
      <c r="DVK30"/>
      <c r="DVL30"/>
      <c r="DVM30"/>
      <c r="DVN30"/>
      <c r="DVO30"/>
      <c r="DVP30"/>
      <c r="DVQ30"/>
      <c r="DVR30"/>
      <c r="DVS30"/>
      <c r="DVT30"/>
      <c r="DVU30"/>
      <c r="DVV30"/>
      <c r="DVW30"/>
      <c r="DVX30"/>
      <c r="DVY30"/>
      <c r="DVZ30"/>
      <c r="DWA30"/>
      <c r="DWB30"/>
      <c r="DWC30"/>
      <c r="DWD30"/>
      <c r="DWE30"/>
      <c r="DWF30"/>
      <c r="DWG30"/>
      <c r="DWH30"/>
      <c r="DWI30"/>
      <c r="DWJ30"/>
      <c r="DWK30"/>
      <c r="DWL30"/>
      <c r="DWM30"/>
      <c r="DWN30"/>
      <c r="DWO30"/>
      <c r="DWP30"/>
      <c r="DWQ30"/>
      <c r="DWR30"/>
      <c r="DWS30"/>
      <c r="DWT30"/>
      <c r="DWU30"/>
      <c r="DWV30"/>
      <c r="DWW30"/>
      <c r="DWX30"/>
      <c r="DWY30"/>
      <c r="DWZ30"/>
      <c r="DXA30"/>
      <c r="DXB30"/>
      <c r="DXC30"/>
      <c r="DXD30"/>
      <c r="DXE30"/>
      <c r="DXF30"/>
      <c r="DXG30"/>
      <c r="DXH30"/>
      <c r="DXI30"/>
      <c r="DXJ30"/>
      <c r="DXK30"/>
      <c r="DXL30"/>
      <c r="DXM30"/>
      <c r="DXN30"/>
      <c r="DXO30"/>
      <c r="DXP30"/>
      <c r="DXQ30"/>
      <c r="DXR30"/>
      <c r="DXS30"/>
      <c r="DXT30"/>
      <c r="DXU30"/>
      <c r="DXV30"/>
      <c r="DXW30"/>
      <c r="DXX30"/>
      <c r="DXY30"/>
      <c r="DXZ30"/>
      <c r="DYA30"/>
      <c r="DYB30"/>
      <c r="DYC30"/>
      <c r="DYD30"/>
      <c r="DYE30"/>
      <c r="DYF30"/>
      <c r="DYG30"/>
      <c r="DYH30"/>
      <c r="DYI30"/>
      <c r="DYJ30"/>
      <c r="DYK30"/>
      <c r="DYL30"/>
      <c r="DYM30"/>
      <c r="DYN30"/>
      <c r="DYO30"/>
      <c r="DYP30"/>
      <c r="DYQ30"/>
      <c r="DYR30"/>
      <c r="DYS30"/>
      <c r="DYT30"/>
      <c r="DYU30"/>
      <c r="DYV30"/>
      <c r="DYW30"/>
      <c r="DYX30"/>
      <c r="DYY30"/>
      <c r="DYZ30"/>
      <c r="DZA30"/>
      <c r="DZB30"/>
      <c r="DZC30"/>
      <c r="DZD30"/>
      <c r="DZE30"/>
      <c r="DZF30"/>
      <c r="DZG30"/>
      <c r="DZH30"/>
      <c r="DZI30"/>
      <c r="DZJ30"/>
      <c r="DZK30"/>
      <c r="DZL30"/>
      <c r="DZM30"/>
      <c r="DZN30"/>
      <c r="DZO30"/>
      <c r="DZP30"/>
      <c r="DZQ30"/>
      <c r="DZR30"/>
      <c r="DZS30"/>
      <c r="DZT30"/>
      <c r="DZU30"/>
      <c r="DZV30"/>
      <c r="DZW30"/>
      <c r="DZX30"/>
      <c r="DZY30"/>
      <c r="DZZ30"/>
      <c r="EAA30"/>
      <c r="EAB30"/>
      <c r="EAC30"/>
      <c r="EAD30"/>
      <c r="EAE30"/>
      <c r="EAF30"/>
      <c r="EAG30"/>
      <c r="EAH30"/>
      <c r="EAI30"/>
      <c r="EAJ30"/>
      <c r="EAK30"/>
      <c r="EAL30"/>
      <c r="EAM30"/>
      <c r="EAN30"/>
      <c r="EAO30"/>
      <c r="EAP30"/>
      <c r="EAQ30"/>
      <c r="EAR30"/>
      <c r="EAS30"/>
      <c r="EAT30"/>
      <c r="EAU30"/>
      <c r="EAV30"/>
      <c r="EAW30"/>
      <c r="EAX30"/>
      <c r="EAY30"/>
      <c r="EAZ30"/>
      <c r="EBA30"/>
      <c r="EBB30"/>
      <c r="EBC30"/>
      <c r="EBD30"/>
      <c r="EBE30"/>
      <c r="EBF30"/>
      <c r="EBG30"/>
      <c r="EBH30"/>
      <c r="EBI30"/>
      <c r="EBJ30"/>
      <c r="EBK30"/>
      <c r="EBL30"/>
      <c r="EBM30"/>
      <c r="EBN30"/>
      <c r="EBO30"/>
      <c r="EBP30"/>
      <c r="EBQ30"/>
      <c r="EBR30"/>
      <c r="EBS30"/>
      <c r="EBT30"/>
      <c r="EBU30"/>
      <c r="EBV30"/>
      <c r="EBW30"/>
      <c r="EBX30"/>
      <c r="EBY30"/>
      <c r="EBZ30"/>
      <c r="ECA30"/>
      <c r="ECB30"/>
      <c r="ECC30"/>
      <c r="ECD30"/>
      <c r="ECE30"/>
      <c r="ECF30"/>
      <c r="ECG30"/>
      <c r="ECH30"/>
      <c r="ECI30"/>
      <c r="ECJ30"/>
      <c r="ECK30"/>
      <c r="ECL30"/>
      <c r="ECM30"/>
      <c r="ECN30"/>
      <c r="ECO30"/>
      <c r="ECP30"/>
      <c r="ECQ30"/>
      <c r="ECR30"/>
      <c r="ECS30"/>
      <c r="ECT30"/>
      <c r="ECU30"/>
      <c r="ECV30"/>
      <c r="ECW30"/>
      <c r="ECX30"/>
      <c r="ECY30"/>
      <c r="ECZ30"/>
      <c r="EDA30"/>
      <c r="EDB30"/>
      <c r="EDC30"/>
      <c r="EDD30"/>
      <c r="EDE30"/>
      <c r="EDF30"/>
      <c r="EDG30"/>
      <c r="EDH30"/>
      <c r="EDI30"/>
      <c r="EDJ30"/>
      <c r="EDK30"/>
      <c r="EDL30"/>
      <c r="EDM30"/>
      <c r="EDN30"/>
      <c r="EDO30"/>
      <c r="EDP30"/>
      <c r="EDQ30"/>
      <c r="EDR30"/>
      <c r="EDS30"/>
      <c r="EDT30"/>
      <c r="EDU30"/>
      <c r="EDV30"/>
      <c r="EDW30"/>
      <c r="EDX30"/>
      <c r="EDY30"/>
      <c r="EDZ30"/>
      <c r="EEA30"/>
      <c r="EEB30"/>
      <c r="EEC30"/>
      <c r="EED30"/>
      <c r="EEE30"/>
      <c r="EEF30"/>
      <c r="EEG30"/>
      <c r="EEH30"/>
      <c r="EEI30"/>
      <c r="EEJ30"/>
      <c r="EEK30"/>
      <c r="EEL30"/>
      <c r="EEM30"/>
      <c r="EEN30"/>
      <c r="EEO30"/>
      <c r="EEP30"/>
      <c r="EEQ30"/>
      <c r="EER30"/>
      <c r="EES30"/>
      <c r="EET30"/>
      <c r="EEU30"/>
      <c r="EEV30"/>
      <c r="EEW30"/>
      <c r="EEX30"/>
      <c r="EEY30"/>
      <c r="EEZ30"/>
      <c r="EFA30"/>
      <c r="EFB30"/>
      <c r="EFC30"/>
      <c r="EFD30"/>
      <c r="EFE30"/>
      <c r="EFF30"/>
      <c r="EFG30"/>
      <c r="EFH30"/>
      <c r="EFI30"/>
      <c r="EFJ30"/>
      <c r="EFK30"/>
      <c r="EFL30"/>
      <c r="EFM30"/>
      <c r="EFN30"/>
      <c r="EFO30"/>
      <c r="EFP30"/>
      <c r="EFQ30"/>
      <c r="EFR30"/>
      <c r="EFS30"/>
      <c r="EFT30"/>
      <c r="EFU30"/>
      <c r="EFV30"/>
      <c r="EFW30"/>
      <c r="EFX30"/>
      <c r="EFY30"/>
      <c r="EFZ30"/>
      <c r="EGA30"/>
      <c r="EGB30"/>
      <c r="EGC30"/>
      <c r="EGD30"/>
      <c r="EGE30"/>
      <c r="EGF30"/>
      <c r="EGG30"/>
      <c r="EGH30"/>
      <c r="EGI30"/>
      <c r="EGJ30"/>
      <c r="EGK30"/>
      <c r="EGL30"/>
      <c r="EGM30"/>
      <c r="EGN30"/>
      <c r="EGO30"/>
      <c r="EGP30"/>
      <c r="EGQ30"/>
      <c r="EGR30"/>
      <c r="EGS30"/>
      <c r="EGT30"/>
      <c r="EGU30"/>
      <c r="EGV30"/>
      <c r="EGW30"/>
      <c r="EGX30"/>
      <c r="EGY30"/>
      <c r="EGZ30"/>
      <c r="EHA30"/>
      <c r="EHB30"/>
      <c r="EHC30"/>
      <c r="EHD30"/>
      <c r="EHE30"/>
      <c r="EHF30"/>
      <c r="EHG30"/>
      <c r="EHH30"/>
      <c r="EHI30"/>
      <c r="EHJ30"/>
      <c r="EHK30"/>
      <c r="EHL30"/>
      <c r="EHM30"/>
      <c r="EHN30"/>
      <c r="EHO30"/>
      <c r="EHP30"/>
      <c r="EHQ30"/>
      <c r="EHR30"/>
      <c r="EHS30"/>
      <c r="EHT30"/>
      <c r="EHU30"/>
      <c r="EHV30"/>
      <c r="EHW30"/>
      <c r="EHX30"/>
      <c r="EHY30"/>
      <c r="EHZ30"/>
      <c r="EIA30"/>
      <c r="EIB30"/>
      <c r="EIC30"/>
      <c r="EID30"/>
      <c r="EIE30"/>
      <c r="EIF30"/>
      <c r="EIG30"/>
      <c r="EIH30"/>
      <c r="EII30"/>
      <c r="EIJ30"/>
      <c r="EIK30"/>
      <c r="EIL30"/>
      <c r="EIM30"/>
      <c r="EIN30"/>
      <c r="EIO30"/>
      <c r="EIP30"/>
      <c r="EIQ30"/>
      <c r="EIR30"/>
      <c r="EIS30"/>
      <c r="EIT30"/>
      <c r="EIU30"/>
      <c r="EIV30"/>
      <c r="EIW30"/>
      <c r="EIX30"/>
      <c r="EIY30"/>
      <c r="EIZ30"/>
      <c r="EJA30"/>
      <c r="EJB30"/>
      <c r="EJC30"/>
      <c r="EJD30"/>
      <c r="EJE30"/>
      <c r="EJF30"/>
      <c r="EJG30"/>
      <c r="EJH30"/>
      <c r="EJI30"/>
      <c r="EJJ30"/>
      <c r="EJK30"/>
      <c r="EJL30"/>
      <c r="EJM30"/>
      <c r="EJN30"/>
      <c r="EJO30"/>
      <c r="EJP30"/>
      <c r="EJQ30"/>
      <c r="EJR30"/>
      <c r="EJS30"/>
      <c r="EJT30"/>
      <c r="EJU30"/>
      <c r="EJV30"/>
      <c r="EJW30"/>
      <c r="EJX30"/>
      <c r="EJY30"/>
      <c r="EJZ30"/>
      <c r="EKA30"/>
      <c r="EKB30"/>
      <c r="EKC30"/>
      <c r="EKD30"/>
      <c r="EKE30"/>
      <c r="EKF30"/>
      <c r="EKG30"/>
      <c r="EKH30"/>
      <c r="EKI30"/>
      <c r="EKJ30"/>
      <c r="EKK30"/>
      <c r="EKL30"/>
      <c r="EKM30"/>
      <c r="EKN30"/>
      <c r="EKO30"/>
      <c r="EKP30"/>
      <c r="EKQ30"/>
      <c r="EKR30"/>
      <c r="EKS30"/>
      <c r="EKT30"/>
      <c r="EKU30"/>
      <c r="EKV30"/>
      <c r="EKW30"/>
      <c r="EKX30"/>
      <c r="EKY30"/>
      <c r="EKZ30"/>
      <c r="ELA30"/>
      <c r="ELB30"/>
      <c r="ELC30"/>
      <c r="ELD30"/>
      <c r="ELE30"/>
      <c r="ELF30"/>
      <c r="ELG30"/>
      <c r="ELH30"/>
      <c r="ELI30"/>
      <c r="ELJ30"/>
      <c r="ELK30"/>
      <c r="ELL30"/>
      <c r="ELM30"/>
      <c r="ELN30"/>
      <c r="ELO30"/>
      <c r="ELP30"/>
      <c r="ELQ30"/>
      <c r="ELR30"/>
      <c r="ELS30"/>
      <c r="ELT30"/>
      <c r="ELU30"/>
      <c r="ELV30"/>
      <c r="ELW30"/>
      <c r="ELX30"/>
      <c r="ELY30"/>
      <c r="ELZ30"/>
      <c r="EMA30"/>
      <c r="EMB30"/>
      <c r="EMC30"/>
      <c r="EMD30"/>
      <c r="EME30"/>
      <c r="EMF30"/>
      <c r="EMG30"/>
      <c r="EMH30"/>
      <c r="EMI30"/>
      <c r="EMJ30"/>
      <c r="EMK30"/>
      <c r="EML30"/>
      <c r="EMM30"/>
      <c r="EMN30"/>
      <c r="EMO30"/>
      <c r="EMP30"/>
      <c r="EMQ30"/>
      <c r="EMR30"/>
      <c r="EMS30"/>
      <c r="EMT30"/>
      <c r="EMU30"/>
      <c r="EMV30"/>
      <c r="EMW30"/>
      <c r="EMX30"/>
      <c r="EMY30"/>
      <c r="EMZ30"/>
      <c r="ENA30"/>
      <c r="ENB30"/>
      <c r="ENC30"/>
      <c r="END30"/>
      <c r="ENE30"/>
      <c r="ENF30"/>
      <c r="ENG30"/>
      <c r="ENH30"/>
      <c r="ENI30"/>
      <c r="ENJ30"/>
      <c r="ENK30"/>
      <c r="ENL30"/>
      <c r="ENM30"/>
      <c r="ENN30"/>
      <c r="ENO30"/>
      <c r="ENP30"/>
      <c r="ENQ30"/>
      <c r="ENR30"/>
      <c r="ENS30"/>
      <c r="ENT30"/>
      <c r="ENU30"/>
      <c r="ENV30"/>
      <c r="ENW30"/>
      <c r="ENX30"/>
      <c r="ENY30"/>
      <c r="ENZ30"/>
      <c r="EOA30"/>
      <c r="EOB30"/>
      <c r="EOC30"/>
      <c r="EOD30"/>
      <c r="EOE30"/>
      <c r="EOF30"/>
      <c r="EOG30"/>
      <c r="EOH30"/>
      <c r="EOI30"/>
      <c r="EOJ30"/>
      <c r="EOK30"/>
      <c r="EOL30"/>
      <c r="EOM30"/>
      <c r="EON30"/>
      <c r="EOO30"/>
      <c r="EOP30"/>
      <c r="EOQ30"/>
      <c r="EOR30"/>
      <c r="EOS30"/>
      <c r="EOT30"/>
      <c r="EOU30"/>
      <c r="EOV30"/>
      <c r="EOW30"/>
      <c r="EOX30"/>
      <c r="EOY30"/>
      <c r="EOZ30"/>
      <c r="EPA30"/>
      <c r="EPB30"/>
      <c r="EPC30"/>
      <c r="EPD30"/>
      <c r="EPE30"/>
      <c r="EPF30"/>
      <c r="EPG30"/>
      <c r="EPH30"/>
      <c r="EPI30"/>
      <c r="EPJ30"/>
      <c r="EPK30"/>
      <c r="EPL30"/>
      <c r="EPM30"/>
      <c r="EPN30"/>
      <c r="EPO30"/>
      <c r="EPP30"/>
      <c r="EPQ30"/>
      <c r="EPR30"/>
      <c r="EPS30"/>
      <c r="EPT30"/>
      <c r="EPU30"/>
      <c r="EPV30"/>
      <c r="EPW30"/>
      <c r="EPX30"/>
      <c r="EPY30"/>
      <c r="EPZ30"/>
      <c r="EQA30"/>
      <c r="EQB30"/>
      <c r="EQC30"/>
      <c r="EQD30"/>
      <c r="EQE30"/>
      <c r="EQF30"/>
      <c r="EQG30"/>
      <c r="EQH30"/>
      <c r="EQI30"/>
      <c r="EQJ30"/>
      <c r="EQK30"/>
      <c r="EQL30"/>
      <c r="EQM30"/>
      <c r="EQN30"/>
      <c r="EQO30"/>
      <c r="EQP30"/>
      <c r="EQQ30"/>
      <c r="EQR30"/>
      <c r="EQS30"/>
      <c r="EQT30"/>
      <c r="EQU30"/>
      <c r="EQV30"/>
      <c r="EQW30"/>
      <c r="EQX30"/>
      <c r="EQY30"/>
      <c r="EQZ30"/>
      <c r="ERA30"/>
      <c r="ERB30"/>
      <c r="ERC30"/>
      <c r="ERD30"/>
      <c r="ERE30"/>
      <c r="ERF30"/>
      <c r="ERG30"/>
      <c r="ERH30"/>
      <c r="ERI30"/>
      <c r="ERJ30"/>
      <c r="ERK30"/>
      <c r="ERL30"/>
      <c r="ERM30"/>
      <c r="ERN30"/>
      <c r="ERO30"/>
      <c r="ERP30"/>
      <c r="ERQ30"/>
      <c r="ERR30"/>
      <c r="ERS30"/>
      <c r="ERT30"/>
      <c r="ERU30"/>
      <c r="ERV30"/>
      <c r="ERW30"/>
      <c r="ERX30"/>
      <c r="ERY30"/>
      <c r="ERZ30"/>
      <c r="ESA30"/>
      <c r="ESB30"/>
      <c r="ESC30"/>
      <c r="ESD30"/>
      <c r="ESE30"/>
      <c r="ESF30"/>
      <c r="ESG30"/>
      <c r="ESH30"/>
      <c r="ESI30"/>
      <c r="ESJ30"/>
      <c r="ESK30"/>
      <c r="ESL30"/>
      <c r="ESM30"/>
      <c r="ESN30"/>
      <c r="ESO30"/>
      <c r="ESP30"/>
      <c r="ESQ30"/>
      <c r="ESR30"/>
      <c r="ESS30"/>
      <c r="EST30"/>
      <c r="ESU30"/>
      <c r="ESV30"/>
      <c r="ESW30"/>
      <c r="ESX30"/>
      <c r="ESY30"/>
      <c r="ESZ30"/>
      <c r="ETA30"/>
      <c r="ETB30"/>
      <c r="ETC30"/>
      <c r="ETD30"/>
      <c r="ETE30"/>
      <c r="ETF30"/>
      <c r="ETG30"/>
      <c r="ETH30"/>
      <c r="ETI30"/>
      <c r="ETJ30"/>
      <c r="ETK30"/>
      <c r="ETL30"/>
      <c r="ETM30"/>
      <c r="ETN30"/>
      <c r="ETO30"/>
      <c r="ETP30"/>
      <c r="ETQ30"/>
      <c r="ETR30"/>
      <c r="ETS30"/>
      <c r="ETT30"/>
      <c r="ETU30"/>
      <c r="ETV30"/>
      <c r="ETW30"/>
      <c r="ETX30"/>
      <c r="ETY30"/>
      <c r="ETZ30"/>
      <c r="EUA30"/>
      <c r="EUB30"/>
      <c r="EUC30"/>
      <c r="EUD30"/>
      <c r="EUE30"/>
      <c r="EUF30"/>
      <c r="EUG30"/>
      <c r="EUH30"/>
      <c r="EUI30"/>
      <c r="EUJ30"/>
      <c r="EUK30"/>
      <c r="EUL30"/>
      <c r="EUM30"/>
      <c r="EUN30"/>
      <c r="EUO30"/>
      <c r="EUP30"/>
      <c r="EUQ30"/>
      <c r="EUR30"/>
      <c r="EUS30"/>
      <c r="EUT30"/>
      <c r="EUU30"/>
      <c r="EUV30"/>
      <c r="EUW30"/>
      <c r="EUX30"/>
      <c r="EUY30"/>
      <c r="EUZ30"/>
      <c r="EVA30"/>
      <c r="EVB30"/>
      <c r="EVC30"/>
      <c r="EVD30"/>
      <c r="EVE30"/>
      <c r="EVF30"/>
      <c r="EVG30"/>
      <c r="EVH30"/>
      <c r="EVI30"/>
      <c r="EVJ30"/>
      <c r="EVK30"/>
      <c r="EVL30"/>
      <c r="EVM30"/>
      <c r="EVN30"/>
      <c r="EVO30"/>
      <c r="EVP30"/>
      <c r="EVQ30"/>
      <c r="EVR30"/>
      <c r="EVS30"/>
      <c r="EVT30"/>
      <c r="EVU30"/>
      <c r="EVV30"/>
      <c r="EVW30"/>
      <c r="EVX30"/>
      <c r="EVY30"/>
      <c r="EVZ30"/>
      <c r="EWA30"/>
      <c r="EWB30"/>
      <c r="EWC30"/>
      <c r="EWD30"/>
      <c r="EWE30"/>
      <c r="EWF30"/>
      <c r="EWG30"/>
      <c r="EWH30"/>
      <c r="EWI30"/>
      <c r="EWJ30"/>
      <c r="EWK30"/>
      <c r="EWL30"/>
      <c r="EWM30"/>
      <c r="EWN30"/>
      <c r="EWO30"/>
      <c r="EWP30"/>
      <c r="EWQ30"/>
      <c r="EWR30"/>
      <c r="EWS30"/>
      <c r="EWT30"/>
      <c r="EWU30"/>
      <c r="EWV30"/>
      <c r="EWW30"/>
      <c r="EWX30"/>
      <c r="EWY30"/>
      <c r="EWZ30"/>
      <c r="EXA30"/>
      <c r="EXB30"/>
      <c r="EXC30"/>
      <c r="EXD30"/>
      <c r="EXE30"/>
      <c r="EXF30"/>
      <c r="EXG30"/>
      <c r="EXH30"/>
      <c r="EXI30"/>
      <c r="EXJ30"/>
      <c r="EXK30"/>
      <c r="EXL30"/>
      <c r="EXM30"/>
      <c r="EXN30"/>
      <c r="EXO30"/>
      <c r="EXP30"/>
      <c r="EXQ30"/>
      <c r="EXR30"/>
      <c r="EXS30"/>
      <c r="EXT30"/>
      <c r="EXU30"/>
      <c r="EXV30"/>
      <c r="EXW30"/>
      <c r="EXX30"/>
      <c r="EXY30"/>
      <c r="EXZ30"/>
      <c r="EYA30"/>
      <c r="EYB30"/>
      <c r="EYC30"/>
      <c r="EYD30"/>
      <c r="EYE30"/>
      <c r="EYF30"/>
      <c r="EYG30"/>
      <c r="EYH30"/>
      <c r="EYI30"/>
      <c r="EYJ30"/>
      <c r="EYK30"/>
      <c r="EYL30"/>
      <c r="EYM30"/>
      <c r="EYN30"/>
      <c r="EYO30"/>
      <c r="EYP30"/>
      <c r="EYQ30"/>
      <c r="EYR30"/>
      <c r="EYS30"/>
      <c r="EYT30"/>
      <c r="EYU30"/>
      <c r="EYV30"/>
      <c r="EYW30"/>
      <c r="EYX30"/>
      <c r="EYY30"/>
      <c r="EYZ30"/>
      <c r="EZA30"/>
      <c r="EZB30"/>
      <c r="EZC30"/>
      <c r="EZD30"/>
      <c r="EZE30"/>
      <c r="EZF30"/>
      <c r="EZG30"/>
      <c r="EZH30"/>
      <c r="EZI30"/>
      <c r="EZJ30"/>
      <c r="EZK30"/>
      <c r="EZL30"/>
      <c r="EZM30"/>
      <c r="EZN30"/>
      <c r="EZO30"/>
      <c r="EZP30"/>
      <c r="EZQ30"/>
      <c r="EZR30"/>
      <c r="EZS30"/>
      <c r="EZT30"/>
      <c r="EZU30"/>
      <c r="EZV30"/>
      <c r="EZW30"/>
      <c r="EZX30"/>
      <c r="EZY30"/>
      <c r="EZZ30"/>
      <c r="FAA30"/>
      <c r="FAB30"/>
      <c r="FAC30"/>
      <c r="FAD30"/>
      <c r="FAE30"/>
      <c r="FAF30"/>
      <c r="FAG30"/>
      <c r="FAH30"/>
      <c r="FAI30"/>
      <c r="FAJ30"/>
      <c r="FAK30"/>
      <c r="FAL30"/>
      <c r="FAM30"/>
      <c r="FAN30"/>
      <c r="FAO30"/>
      <c r="FAP30"/>
      <c r="FAQ30"/>
      <c r="FAR30"/>
      <c r="FAS30"/>
      <c r="FAT30"/>
      <c r="FAU30"/>
      <c r="FAV30"/>
      <c r="FAW30"/>
      <c r="FAX30"/>
      <c r="FAY30"/>
      <c r="FAZ30"/>
      <c r="FBA30"/>
      <c r="FBB30"/>
      <c r="FBC30"/>
      <c r="FBD30"/>
      <c r="FBE30"/>
      <c r="FBF30"/>
      <c r="FBG30"/>
      <c r="FBH30"/>
      <c r="FBI30"/>
      <c r="FBJ30"/>
      <c r="FBK30"/>
      <c r="FBL30"/>
      <c r="FBM30"/>
      <c r="FBN30"/>
      <c r="FBO30"/>
      <c r="FBP30"/>
      <c r="FBQ30"/>
      <c r="FBR30"/>
      <c r="FBS30"/>
      <c r="FBT30"/>
      <c r="FBU30"/>
      <c r="FBV30"/>
      <c r="FBW30"/>
      <c r="FBX30"/>
      <c r="FBY30"/>
      <c r="FBZ30"/>
      <c r="FCA30"/>
      <c r="FCB30"/>
      <c r="FCC30"/>
      <c r="FCD30"/>
      <c r="FCE30"/>
      <c r="FCF30"/>
      <c r="FCG30"/>
      <c r="FCH30"/>
      <c r="FCI30"/>
      <c r="FCJ30"/>
      <c r="FCK30"/>
      <c r="FCL30"/>
      <c r="FCM30"/>
      <c r="FCN30"/>
      <c r="FCO30"/>
      <c r="FCP30"/>
      <c r="FCQ30"/>
      <c r="FCR30"/>
      <c r="FCS30"/>
      <c r="FCT30"/>
      <c r="FCU30"/>
      <c r="FCV30"/>
      <c r="FCW30"/>
      <c r="FCX30"/>
      <c r="FCY30"/>
      <c r="FCZ30"/>
      <c r="FDA30"/>
      <c r="FDB30"/>
      <c r="FDC30"/>
      <c r="FDD30"/>
      <c r="FDE30"/>
      <c r="FDF30"/>
      <c r="FDG30"/>
      <c r="FDH30"/>
      <c r="FDI30"/>
      <c r="FDJ30"/>
      <c r="FDK30"/>
      <c r="FDL30"/>
      <c r="FDM30"/>
      <c r="FDN30"/>
      <c r="FDO30"/>
      <c r="FDP30"/>
      <c r="FDQ30"/>
      <c r="FDR30"/>
      <c r="FDS30"/>
      <c r="FDT30"/>
      <c r="FDU30"/>
      <c r="FDV30"/>
      <c r="FDW30"/>
      <c r="FDX30"/>
      <c r="FDY30"/>
      <c r="FDZ30"/>
      <c r="FEA30"/>
      <c r="FEB30"/>
      <c r="FEC30"/>
      <c r="FED30"/>
      <c r="FEE30"/>
      <c r="FEF30"/>
      <c r="FEG30"/>
      <c r="FEH30"/>
      <c r="FEI30"/>
      <c r="FEJ30"/>
      <c r="FEK30"/>
      <c r="FEL30"/>
      <c r="FEM30"/>
      <c r="FEN30"/>
      <c r="FEO30"/>
      <c r="FEP30"/>
      <c r="FEQ30"/>
      <c r="FER30"/>
      <c r="FES30"/>
      <c r="FET30"/>
      <c r="FEU30"/>
      <c r="FEV30"/>
      <c r="FEW30"/>
      <c r="FEX30"/>
      <c r="FEY30"/>
      <c r="FEZ30"/>
      <c r="FFA30"/>
      <c r="FFB30"/>
      <c r="FFC30"/>
      <c r="FFD30"/>
      <c r="FFE30"/>
      <c r="FFF30"/>
      <c r="FFG30"/>
      <c r="FFH30"/>
      <c r="FFI30"/>
      <c r="FFJ30"/>
      <c r="FFK30"/>
      <c r="FFL30"/>
      <c r="FFM30"/>
      <c r="FFN30"/>
      <c r="FFO30"/>
      <c r="FFP30"/>
      <c r="FFQ30"/>
      <c r="FFR30"/>
      <c r="FFS30"/>
      <c r="FFT30"/>
      <c r="FFU30"/>
      <c r="FFV30"/>
      <c r="FFW30"/>
      <c r="FFX30"/>
      <c r="FFY30"/>
      <c r="FFZ30"/>
      <c r="FGA30"/>
      <c r="FGB30"/>
      <c r="FGC30"/>
      <c r="FGD30"/>
      <c r="FGE30"/>
      <c r="FGF30"/>
      <c r="FGG30"/>
      <c r="FGH30"/>
      <c r="FGI30"/>
      <c r="FGJ30"/>
      <c r="FGK30"/>
      <c r="FGL30"/>
      <c r="FGM30"/>
      <c r="FGN30"/>
      <c r="FGO30"/>
      <c r="FGP30"/>
      <c r="FGQ30"/>
      <c r="FGR30"/>
      <c r="FGS30"/>
      <c r="FGT30"/>
      <c r="FGU30"/>
      <c r="FGV30"/>
      <c r="FGW30"/>
      <c r="FGX30"/>
      <c r="FGY30"/>
      <c r="FGZ30"/>
      <c r="FHA30"/>
      <c r="FHB30"/>
      <c r="FHC30"/>
      <c r="FHD30"/>
      <c r="FHE30"/>
      <c r="FHF30"/>
      <c r="FHG30"/>
      <c r="FHH30"/>
      <c r="FHI30"/>
      <c r="FHJ30"/>
      <c r="FHK30"/>
      <c r="FHL30"/>
      <c r="FHM30"/>
      <c r="FHN30"/>
      <c r="FHO30"/>
      <c r="FHP30"/>
      <c r="FHQ30"/>
      <c r="FHR30"/>
      <c r="FHS30"/>
      <c r="FHT30"/>
      <c r="FHU30"/>
      <c r="FHV30"/>
      <c r="FHW30"/>
      <c r="FHX30"/>
      <c r="FHY30"/>
      <c r="FHZ30"/>
      <c r="FIA30"/>
      <c r="FIB30"/>
      <c r="FIC30"/>
      <c r="FID30"/>
      <c r="FIE30"/>
      <c r="FIF30"/>
      <c r="FIG30"/>
      <c r="FIH30"/>
      <c r="FII30"/>
      <c r="FIJ30"/>
      <c r="FIK30"/>
      <c r="FIL30"/>
      <c r="FIM30"/>
      <c r="FIN30"/>
      <c r="FIO30"/>
      <c r="FIP30"/>
      <c r="FIQ30"/>
      <c r="FIR30"/>
      <c r="FIS30"/>
      <c r="FIT30"/>
      <c r="FIU30"/>
      <c r="FIV30"/>
      <c r="FIW30"/>
      <c r="FIX30"/>
      <c r="FIY30"/>
      <c r="FIZ30"/>
      <c r="FJA30"/>
      <c r="FJB30"/>
      <c r="FJC30"/>
      <c r="FJD30"/>
      <c r="FJE30"/>
      <c r="FJF30"/>
      <c r="FJG30"/>
      <c r="FJH30"/>
      <c r="FJI30"/>
      <c r="FJJ30"/>
      <c r="FJK30"/>
      <c r="FJL30"/>
      <c r="FJM30"/>
      <c r="FJN30"/>
      <c r="FJO30"/>
      <c r="FJP30"/>
      <c r="FJQ30"/>
      <c r="FJR30"/>
      <c r="FJS30"/>
      <c r="FJT30"/>
      <c r="FJU30"/>
      <c r="FJV30"/>
      <c r="FJW30"/>
      <c r="FJX30"/>
      <c r="FJY30"/>
      <c r="FJZ30"/>
      <c r="FKA30"/>
      <c r="FKB30"/>
      <c r="FKC30"/>
      <c r="FKD30"/>
      <c r="FKE30"/>
      <c r="FKF30"/>
      <c r="FKG30"/>
      <c r="FKH30"/>
      <c r="FKI30"/>
      <c r="FKJ30"/>
      <c r="FKK30"/>
      <c r="FKL30"/>
      <c r="FKM30"/>
      <c r="FKN30"/>
      <c r="FKO30"/>
      <c r="FKP30"/>
      <c r="FKQ30"/>
      <c r="FKR30"/>
      <c r="FKS30"/>
      <c r="FKT30"/>
      <c r="FKU30"/>
      <c r="FKV30"/>
      <c r="FKW30"/>
      <c r="FKX30"/>
      <c r="FKY30"/>
      <c r="FKZ30"/>
      <c r="FLA30"/>
      <c r="FLB30"/>
      <c r="FLC30"/>
      <c r="FLD30"/>
      <c r="FLE30"/>
      <c r="FLF30"/>
      <c r="FLG30"/>
      <c r="FLH30"/>
      <c r="FLI30"/>
      <c r="FLJ30"/>
      <c r="FLK30"/>
      <c r="FLL30"/>
      <c r="FLM30"/>
      <c r="FLN30"/>
      <c r="FLO30"/>
      <c r="FLP30"/>
      <c r="FLQ30"/>
      <c r="FLR30"/>
      <c r="FLS30"/>
      <c r="FLT30"/>
      <c r="FLU30"/>
      <c r="FLV30"/>
      <c r="FLW30"/>
      <c r="FLX30"/>
      <c r="FLY30"/>
      <c r="FLZ30"/>
      <c r="FMA30"/>
      <c r="FMB30"/>
      <c r="FMC30"/>
      <c r="FMD30"/>
      <c r="FME30"/>
      <c r="FMF30"/>
      <c r="FMG30"/>
      <c r="FMH30"/>
      <c r="FMI30"/>
      <c r="FMJ30"/>
      <c r="FMK30"/>
      <c r="FML30"/>
      <c r="FMM30"/>
      <c r="FMN30"/>
      <c r="FMO30"/>
      <c r="FMP30"/>
      <c r="FMQ30"/>
      <c r="FMR30"/>
      <c r="FMS30"/>
      <c r="FMT30"/>
      <c r="FMU30"/>
      <c r="FMV30"/>
      <c r="FMW30"/>
      <c r="FMX30"/>
      <c r="FMY30"/>
      <c r="FMZ30"/>
      <c r="FNA30"/>
      <c r="FNB30"/>
      <c r="FNC30"/>
      <c r="FND30"/>
      <c r="FNE30"/>
      <c r="FNF30"/>
      <c r="FNG30"/>
      <c r="FNH30"/>
      <c r="FNI30"/>
      <c r="FNJ30"/>
      <c r="FNK30"/>
      <c r="FNL30"/>
      <c r="FNM30"/>
      <c r="FNN30"/>
      <c r="FNO30"/>
      <c r="FNP30"/>
      <c r="FNQ30"/>
      <c r="FNR30"/>
      <c r="FNS30"/>
      <c r="FNT30"/>
      <c r="FNU30"/>
      <c r="FNV30"/>
      <c r="FNW30"/>
      <c r="FNX30"/>
      <c r="FNY30"/>
      <c r="FNZ30"/>
      <c r="FOA30"/>
      <c r="FOB30"/>
      <c r="FOC30"/>
      <c r="FOD30"/>
      <c r="FOE30"/>
      <c r="FOF30"/>
      <c r="FOG30"/>
      <c r="FOH30"/>
      <c r="FOI30"/>
      <c r="FOJ30"/>
      <c r="FOK30"/>
      <c r="FOL30"/>
      <c r="FOM30"/>
      <c r="FON30"/>
      <c r="FOO30"/>
      <c r="FOP30"/>
      <c r="FOQ30"/>
      <c r="FOR30"/>
      <c r="FOS30"/>
      <c r="FOT30"/>
      <c r="FOU30"/>
      <c r="FOV30"/>
      <c r="FOW30"/>
      <c r="FOX30"/>
      <c r="FOY30"/>
      <c r="FOZ30"/>
      <c r="FPA30"/>
      <c r="FPB30"/>
      <c r="FPC30"/>
      <c r="FPD30"/>
      <c r="FPE30"/>
      <c r="FPF30"/>
      <c r="FPG30"/>
      <c r="FPH30"/>
      <c r="FPI30"/>
      <c r="FPJ30"/>
      <c r="FPK30"/>
      <c r="FPL30"/>
      <c r="FPM30"/>
      <c r="FPN30"/>
      <c r="FPO30"/>
      <c r="FPP30"/>
      <c r="FPQ30"/>
      <c r="FPR30"/>
      <c r="FPS30"/>
      <c r="FPT30"/>
      <c r="FPU30"/>
      <c r="FPV30"/>
      <c r="FPW30"/>
      <c r="FPX30"/>
      <c r="FPY30"/>
      <c r="FPZ30"/>
      <c r="FQA30"/>
      <c r="FQB30"/>
      <c r="FQC30"/>
      <c r="FQD30"/>
      <c r="FQE30"/>
      <c r="FQF30"/>
      <c r="FQG30"/>
      <c r="FQH30"/>
      <c r="FQI30"/>
      <c r="FQJ30"/>
      <c r="FQK30"/>
      <c r="FQL30"/>
      <c r="FQM30"/>
      <c r="FQN30"/>
      <c r="FQO30"/>
      <c r="FQP30"/>
      <c r="FQQ30"/>
      <c r="FQR30"/>
      <c r="FQS30"/>
      <c r="FQT30"/>
      <c r="FQU30"/>
      <c r="FQV30"/>
      <c r="FQW30"/>
      <c r="FQX30"/>
      <c r="FQY30"/>
      <c r="FQZ30"/>
      <c r="FRA30"/>
      <c r="FRB30"/>
      <c r="FRC30"/>
      <c r="FRD30"/>
      <c r="FRE30"/>
      <c r="FRF30"/>
      <c r="FRG30"/>
      <c r="FRH30"/>
      <c r="FRI30"/>
      <c r="FRJ30"/>
      <c r="FRK30"/>
      <c r="FRL30"/>
      <c r="FRM30"/>
      <c r="FRN30"/>
      <c r="FRO30"/>
      <c r="FRP30"/>
      <c r="FRQ30"/>
      <c r="FRR30"/>
      <c r="FRS30"/>
      <c r="FRT30"/>
      <c r="FRU30"/>
      <c r="FRV30"/>
      <c r="FRW30"/>
      <c r="FRX30"/>
      <c r="FRY30"/>
      <c r="FRZ30"/>
      <c r="FSA30"/>
      <c r="FSB30"/>
      <c r="FSC30"/>
      <c r="FSD30"/>
      <c r="FSE30"/>
      <c r="FSF30"/>
      <c r="FSG30"/>
      <c r="FSH30"/>
      <c r="FSI30"/>
      <c r="FSJ30"/>
      <c r="FSK30"/>
      <c r="FSL30"/>
      <c r="FSM30"/>
      <c r="FSN30"/>
      <c r="FSO30"/>
      <c r="FSP30"/>
      <c r="FSQ30"/>
      <c r="FSR30"/>
      <c r="FSS30"/>
      <c r="FST30"/>
      <c r="FSU30"/>
      <c r="FSV30"/>
      <c r="FSW30"/>
      <c r="FSX30"/>
      <c r="FSY30"/>
      <c r="FSZ30"/>
      <c r="FTA30"/>
      <c r="FTB30"/>
      <c r="FTC30"/>
      <c r="FTD30"/>
      <c r="FTE30"/>
      <c r="FTF30"/>
      <c r="FTG30"/>
      <c r="FTH30"/>
      <c r="FTI30"/>
      <c r="FTJ30"/>
      <c r="FTK30"/>
      <c r="FTL30"/>
      <c r="FTM30"/>
      <c r="FTN30"/>
      <c r="FTO30"/>
      <c r="FTP30"/>
      <c r="FTQ30"/>
      <c r="FTR30"/>
      <c r="FTS30"/>
      <c r="FTT30"/>
      <c r="FTU30"/>
      <c r="FTV30"/>
      <c r="FTW30"/>
      <c r="FTX30"/>
      <c r="FTY30"/>
      <c r="FTZ30"/>
      <c r="FUA30"/>
      <c r="FUB30"/>
      <c r="FUC30"/>
      <c r="FUD30"/>
      <c r="FUE30"/>
      <c r="FUF30"/>
      <c r="FUG30"/>
      <c r="FUH30"/>
      <c r="FUI30"/>
      <c r="FUJ30"/>
      <c r="FUK30"/>
      <c r="FUL30"/>
      <c r="FUM30"/>
      <c r="FUN30"/>
      <c r="FUO30"/>
      <c r="FUP30"/>
      <c r="FUQ30"/>
      <c r="FUR30"/>
      <c r="FUS30"/>
      <c r="FUT30"/>
      <c r="FUU30"/>
      <c r="FUV30"/>
      <c r="FUW30"/>
      <c r="FUX30"/>
      <c r="FUY30"/>
      <c r="FUZ30"/>
      <c r="FVA30"/>
      <c r="FVB30"/>
      <c r="FVC30"/>
      <c r="FVD30"/>
      <c r="FVE30"/>
      <c r="FVF30"/>
      <c r="FVG30"/>
      <c r="FVH30"/>
      <c r="FVI30"/>
      <c r="FVJ30"/>
      <c r="FVK30"/>
      <c r="FVL30"/>
      <c r="FVM30"/>
      <c r="FVN30"/>
      <c r="FVO30"/>
      <c r="FVP30"/>
      <c r="FVQ30"/>
      <c r="FVR30"/>
      <c r="FVS30"/>
      <c r="FVT30"/>
      <c r="FVU30"/>
      <c r="FVV30"/>
      <c r="FVW30"/>
      <c r="FVX30"/>
      <c r="FVY30"/>
      <c r="FVZ30"/>
      <c r="FWA30"/>
      <c r="FWB30"/>
      <c r="FWC30"/>
      <c r="FWD30"/>
      <c r="FWE30"/>
      <c r="FWF30"/>
      <c r="FWG30"/>
      <c r="FWH30"/>
      <c r="FWI30"/>
      <c r="FWJ30"/>
      <c r="FWK30"/>
      <c r="FWL30"/>
      <c r="FWM30"/>
      <c r="FWN30"/>
      <c r="FWO30"/>
      <c r="FWP30"/>
      <c r="FWQ30"/>
      <c r="FWR30"/>
      <c r="FWS30"/>
      <c r="FWT30"/>
      <c r="FWU30"/>
      <c r="FWV30"/>
      <c r="FWW30"/>
      <c r="FWX30"/>
      <c r="FWY30"/>
      <c r="FWZ30"/>
      <c r="FXA30"/>
      <c r="FXB30"/>
      <c r="FXC30"/>
      <c r="FXD30"/>
      <c r="FXE30"/>
      <c r="FXF30"/>
      <c r="FXG30"/>
      <c r="FXH30"/>
      <c r="FXI30"/>
      <c r="FXJ30"/>
      <c r="FXK30"/>
      <c r="FXL30"/>
      <c r="FXM30"/>
      <c r="FXN30"/>
      <c r="FXO30"/>
      <c r="FXP30"/>
      <c r="FXQ30"/>
      <c r="FXR30"/>
      <c r="FXS30"/>
      <c r="FXT30"/>
      <c r="FXU30"/>
      <c r="FXV30"/>
      <c r="FXW30"/>
      <c r="FXX30"/>
      <c r="FXY30"/>
      <c r="FXZ30"/>
      <c r="FYA30"/>
      <c r="FYB30"/>
      <c r="FYC30"/>
      <c r="FYD30"/>
      <c r="FYE30"/>
      <c r="FYF30"/>
      <c r="FYG30"/>
      <c r="FYH30"/>
      <c r="FYI30"/>
      <c r="FYJ30"/>
      <c r="FYK30"/>
      <c r="FYL30"/>
      <c r="FYM30"/>
      <c r="FYN30"/>
      <c r="FYO30"/>
      <c r="FYP30"/>
      <c r="FYQ30"/>
      <c r="FYR30"/>
      <c r="FYS30"/>
      <c r="FYT30"/>
      <c r="FYU30"/>
      <c r="FYV30"/>
      <c r="FYW30"/>
      <c r="FYX30"/>
      <c r="FYY30"/>
      <c r="FYZ30"/>
      <c r="FZA30"/>
      <c r="FZB30"/>
      <c r="FZC30"/>
      <c r="FZD30"/>
      <c r="FZE30"/>
      <c r="FZF30"/>
      <c r="FZG30"/>
      <c r="FZH30"/>
      <c r="FZI30"/>
      <c r="FZJ30"/>
      <c r="FZK30"/>
      <c r="FZL30"/>
      <c r="FZM30"/>
      <c r="FZN30"/>
      <c r="FZO30"/>
      <c r="FZP30"/>
      <c r="FZQ30"/>
      <c r="FZR30"/>
      <c r="FZS30"/>
      <c r="FZT30"/>
      <c r="FZU30"/>
      <c r="FZV30"/>
      <c r="FZW30"/>
      <c r="FZX30"/>
      <c r="FZY30"/>
      <c r="FZZ30"/>
      <c r="GAA30"/>
      <c r="GAB30"/>
      <c r="GAC30"/>
      <c r="GAD30"/>
      <c r="GAE30"/>
      <c r="GAF30"/>
      <c r="GAG30"/>
      <c r="GAH30"/>
      <c r="GAI30"/>
      <c r="GAJ30"/>
      <c r="GAK30"/>
      <c r="GAL30"/>
      <c r="GAM30"/>
      <c r="GAN30"/>
      <c r="GAO30"/>
      <c r="GAP30"/>
      <c r="GAQ30"/>
      <c r="GAR30"/>
      <c r="GAS30"/>
      <c r="GAT30"/>
      <c r="GAU30"/>
      <c r="GAV30"/>
      <c r="GAW30"/>
      <c r="GAX30"/>
      <c r="GAY30"/>
      <c r="GAZ30"/>
      <c r="GBA30"/>
      <c r="GBB30"/>
      <c r="GBC30"/>
      <c r="GBD30"/>
      <c r="GBE30"/>
      <c r="GBF30"/>
      <c r="GBG30"/>
      <c r="GBH30"/>
      <c r="GBI30"/>
      <c r="GBJ30"/>
      <c r="GBK30"/>
      <c r="GBL30"/>
      <c r="GBM30"/>
      <c r="GBN30"/>
      <c r="GBO30"/>
      <c r="GBP30"/>
      <c r="GBQ30"/>
      <c r="GBR30"/>
      <c r="GBS30"/>
      <c r="GBT30"/>
      <c r="GBU30"/>
      <c r="GBV30"/>
      <c r="GBW30"/>
      <c r="GBX30"/>
      <c r="GBY30"/>
      <c r="GBZ30"/>
      <c r="GCA30"/>
      <c r="GCB30"/>
      <c r="GCC30"/>
      <c r="GCD30"/>
      <c r="GCE30"/>
      <c r="GCF30"/>
      <c r="GCG30"/>
      <c r="GCH30"/>
      <c r="GCI30"/>
      <c r="GCJ30"/>
      <c r="GCK30"/>
      <c r="GCL30"/>
      <c r="GCM30"/>
      <c r="GCN30"/>
      <c r="GCO30"/>
      <c r="GCP30"/>
      <c r="GCQ30"/>
      <c r="GCR30"/>
      <c r="GCS30"/>
      <c r="GCT30"/>
      <c r="GCU30"/>
      <c r="GCV30"/>
      <c r="GCW30"/>
      <c r="GCX30"/>
      <c r="GCY30"/>
      <c r="GCZ30"/>
      <c r="GDA30"/>
      <c r="GDB30"/>
      <c r="GDC30"/>
      <c r="GDD30"/>
      <c r="GDE30"/>
      <c r="GDF30"/>
      <c r="GDG30"/>
      <c r="GDH30"/>
      <c r="GDI30"/>
      <c r="GDJ30"/>
      <c r="GDK30"/>
      <c r="GDL30"/>
      <c r="GDM30"/>
      <c r="GDN30"/>
      <c r="GDO30"/>
      <c r="GDP30"/>
      <c r="GDQ30"/>
      <c r="GDR30"/>
      <c r="GDS30"/>
      <c r="GDT30"/>
      <c r="GDU30"/>
      <c r="GDV30"/>
      <c r="GDW30"/>
      <c r="GDX30"/>
      <c r="GDY30"/>
      <c r="GDZ30"/>
      <c r="GEA30"/>
      <c r="GEB30"/>
      <c r="GEC30"/>
      <c r="GED30"/>
      <c r="GEE30"/>
      <c r="GEF30"/>
      <c r="GEG30"/>
      <c r="GEH30"/>
      <c r="GEI30"/>
      <c r="GEJ30"/>
      <c r="GEK30"/>
      <c r="GEL30"/>
      <c r="GEM30"/>
      <c r="GEN30"/>
      <c r="GEO30"/>
      <c r="GEP30"/>
      <c r="GEQ30"/>
      <c r="GER30"/>
      <c r="GES30"/>
      <c r="GET30"/>
      <c r="GEU30"/>
      <c r="GEV30"/>
      <c r="GEW30"/>
      <c r="GEX30"/>
      <c r="GEY30"/>
      <c r="GEZ30"/>
      <c r="GFA30"/>
      <c r="GFB30"/>
      <c r="GFC30"/>
      <c r="GFD30"/>
      <c r="GFE30"/>
      <c r="GFF30"/>
      <c r="GFG30"/>
      <c r="GFH30"/>
      <c r="GFI30"/>
      <c r="GFJ30"/>
      <c r="GFK30"/>
      <c r="GFL30"/>
      <c r="GFM30"/>
      <c r="GFN30"/>
      <c r="GFO30"/>
      <c r="GFP30"/>
      <c r="GFQ30"/>
      <c r="GFR30"/>
      <c r="GFS30"/>
      <c r="GFT30"/>
      <c r="GFU30"/>
      <c r="GFV30"/>
      <c r="GFW30"/>
      <c r="GFX30"/>
      <c r="GFY30"/>
      <c r="GFZ30"/>
      <c r="GGA30"/>
      <c r="GGB30"/>
      <c r="GGC30"/>
      <c r="GGD30"/>
      <c r="GGE30"/>
      <c r="GGF30"/>
      <c r="GGG30"/>
      <c r="GGH30"/>
      <c r="GGI30"/>
      <c r="GGJ30"/>
      <c r="GGK30"/>
      <c r="GGL30"/>
      <c r="GGM30"/>
      <c r="GGN30"/>
      <c r="GGO30"/>
      <c r="GGP30"/>
      <c r="GGQ30"/>
      <c r="GGR30"/>
      <c r="GGS30"/>
      <c r="GGT30"/>
      <c r="GGU30"/>
      <c r="GGV30"/>
      <c r="GGW30"/>
      <c r="GGX30"/>
      <c r="GGY30"/>
      <c r="GGZ30"/>
      <c r="GHA30"/>
      <c r="GHB30"/>
      <c r="GHC30"/>
      <c r="GHD30"/>
      <c r="GHE30"/>
      <c r="GHF30"/>
      <c r="GHG30"/>
      <c r="GHH30"/>
      <c r="GHI30"/>
      <c r="GHJ30"/>
      <c r="GHK30"/>
      <c r="GHL30"/>
      <c r="GHM30"/>
      <c r="GHN30"/>
      <c r="GHO30"/>
      <c r="GHP30"/>
      <c r="GHQ30"/>
      <c r="GHR30"/>
      <c r="GHS30"/>
      <c r="GHT30"/>
      <c r="GHU30"/>
      <c r="GHV30"/>
      <c r="GHW30"/>
      <c r="GHX30"/>
      <c r="GHY30"/>
      <c r="GHZ30"/>
      <c r="GIA30"/>
      <c r="GIB30"/>
      <c r="GIC30"/>
      <c r="GID30"/>
      <c r="GIE30"/>
      <c r="GIF30"/>
      <c r="GIG30"/>
      <c r="GIH30"/>
      <c r="GII30"/>
      <c r="GIJ30"/>
      <c r="GIK30"/>
      <c r="GIL30"/>
      <c r="GIM30"/>
      <c r="GIN30"/>
      <c r="GIO30"/>
      <c r="GIP30"/>
      <c r="GIQ30"/>
      <c r="GIR30"/>
      <c r="GIS30"/>
      <c r="GIT30"/>
      <c r="GIU30"/>
      <c r="GIV30"/>
      <c r="GIW30"/>
      <c r="GIX30"/>
      <c r="GIY30"/>
      <c r="GIZ30"/>
      <c r="GJA30"/>
      <c r="GJB30"/>
      <c r="GJC30"/>
      <c r="GJD30"/>
      <c r="GJE30"/>
      <c r="GJF30"/>
      <c r="GJG30"/>
      <c r="GJH30"/>
      <c r="GJI30"/>
      <c r="GJJ30"/>
      <c r="GJK30"/>
      <c r="GJL30"/>
      <c r="GJM30"/>
      <c r="GJN30"/>
      <c r="GJO30"/>
      <c r="GJP30"/>
      <c r="GJQ30"/>
      <c r="GJR30"/>
      <c r="GJS30"/>
      <c r="GJT30"/>
      <c r="GJU30"/>
      <c r="GJV30"/>
      <c r="GJW30"/>
      <c r="GJX30"/>
      <c r="GJY30"/>
      <c r="GJZ30"/>
      <c r="GKA30"/>
      <c r="GKB30"/>
      <c r="GKC30"/>
      <c r="GKD30"/>
      <c r="GKE30"/>
      <c r="GKF30"/>
      <c r="GKG30"/>
      <c r="GKH30"/>
      <c r="GKI30"/>
      <c r="GKJ30"/>
      <c r="GKK30"/>
      <c r="GKL30"/>
      <c r="GKM30"/>
      <c r="GKN30"/>
      <c r="GKO30"/>
      <c r="GKP30"/>
      <c r="GKQ30"/>
      <c r="GKR30"/>
      <c r="GKS30"/>
      <c r="GKT30"/>
      <c r="GKU30"/>
      <c r="GKV30"/>
      <c r="GKW30"/>
      <c r="GKX30"/>
      <c r="GKY30"/>
      <c r="GKZ30"/>
      <c r="GLA30"/>
      <c r="GLB30"/>
      <c r="GLC30"/>
      <c r="GLD30"/>
      <c r="GLE30"/>
      <c r="GLF30"/>
      <c r="GLG30"/>
      <c r="GLH30"/>
      <c r="GLI30"/>
      <c r="GLJ30"/>
      <c r="GLK30"/>
      <c r="GLL30"/>
      <c r="GLM30"/>
      <c r="GLN30"/>
      <c r="GLO30"/>
      <c r="GLP30"/>
      <c r="GLQ30"/>
      <c r="GLR30"/>
      <c r="GLS30"/>
      <c r="GLT30"/>
      <c r="GLU30"/>
      <c r="GLV30"/>
      <c r="GLW30"/>
      <c r="GLX30"/>
      <c r="GLY30"/>
      <c r="GLZ30"/>
      <c r="GMA30"/>
      <c r="GMB30"/>
      <c r="GMC30"/>
      <c r="GMD30"/>
      <c r="GME30"/>
      <c r="GMF30"/>
      <c r="GMG30"/>
      <c r="GMH30"/>
      <c r="GMI30"/>
      <c r="GMJ30"/>
      <c r="GMK30"/>
      <c r="GML30"/>
      <c r="GMM30"/>
      <c r="GMN30"/>
      <c r="GMO30"/>
      <c r="GMP30"/>
      <c r="GMQ30"/>
      <c r="GMR30"/>
      <c r="GMS30"/>
      <c r="GMT30"/>
      <c r="GMU30"/>
      <c r="GMV30"/>
      <c r="GMW30"/>
      <c r="GMX30"/>
      <c r="GMY30"/>
      <c r="GMZ30"/>
      <c r="GNA30"/>
      <c r="GNB30"/>
      <c r="GNC30"/>
      <c r="GND30"/>
      <c r="GNE30"/>
      <c r="GNF30"/>
      <c r="GNG30"/>
      <c r="GNH30"/>
      <c r="GNI30"/>
      <c r="GNJ30"/>
      <c r="GNK30"/>
      <c r="GNL30"/>
      <c r="GNM30"/>
      <c r="GNN30"/>
      <c r="GNO30"/>
      <c r="GNP30"/>
      <c r="GNQ30"/>
      <c r="GNR30"/>
      <c r="GNS30"/>
      <c r="GNT30"/>
      <c r="GNU30"/>
      <c r="GNV30"/>
      <c r="GNW30"/>
      <c r="GNX30"/>
      <c r="GNY30"/>
      <c r="GNZ30"/>
      <c r="GOA30"/>
      <c r="GOB30"/>
      <c r="GOC30"/>
      <c r="GOD30"/>
      <c r="GOE30"/>
      <c r="GOF30"/>
      <c r="GOG30"/>
      <c r="GOH30"/>
      <c r="GOI30"/>
      <c r="GOJ30"/>
      <c r="GOK30"/>
      <c r="GOL30"/>
      <c r="GOM30"/>
      <c r="GON30"/>
      <c r="GOO30"/>
      <c r="GOP30"/>
      <c r="GOQ30"/>
      <c r="GOR30"/>
      <c r="GOS30"/>
      <c r="GOT30"/>
      <c r="GOU30"/>
      <c r="GOV30"/>
      <c r="GOW30"/>
      <c r="GOX30"/>
      <c r="GOY30"/>
      <c r="GOZ30"/>
      <c r="GPA30"/>
      <c r="GPB30"/>
      <c r="GPC30"/>
      <c r="GPD30"/>
      <c r="GPE30"/>
      <c r="GPF30"/>
      <c r="GPG30"/>
      <c r="GPH30"/>
      <c r="GPI30"/>
      <c r="GPJ30"/>
      <c r="GPK30"/>
      <c r="GPL30"/>
      <c r="GPM30"/>
      <c r="GPN30"/>
      <c r="GPO30"/>
      <c r="GPP30"/>
      <c r="GPQ30"/>
      <c r="GPR30"/>
      <c r="GPS30"/>
      <c r="GPT30"/>
      <c r="GPU30"/>
      <c r="GPV30"/>
      <c r="GPW30"/>
      <c r="GPX30"/>
      <c r="GPY30"/>
      <c r="GPZ30"/>
      <c r="GQA30"/>
      <c r="GQB30"/>
      <c r="GQC30"/>
      <c r="GQD30"/>
      <c r="GQE30"/>
      <c r="GQF30"/>
      <c r="GQG30"/>
      <c r="GQH30"/>
      <c r="GQI30"/>
      <c r="GQJ30"/>
      <c r="GQK30"/>
      <c r="GQL30"/>
      <c r="GQM30"/>
      <c r="GQN30"/>
      <c r="GQO30"/>
      <c r="GQP30"/>
      <c r="GQQ30"/>
      <c r="GQR30"/>
      <c r="GQS30"/>
      <c r="GQT30"/>
      <c r="GQU30"/>
      <c r="GQV30"/>
      <c r="GQW30"/>
      <c r="GQX30"/>
      <c r="GQY30"/>
      <c r="GQZ30"/>
      <c r="GRA30"/>
      <c r="GRB30"/>
      <c r="GRC30"/>
      <c r="GRD30"/>
      <c r="GRE30"/>
      <c r="GRF30"/>
      <c r="GRG30"/>
      <c r="GRH30"/>
      <c r="GRI30"/>
      <c r="GRJ30"/>
      <c r="GRK30"/>
      <c r="GRL30"/>
      <c r="GRM30"/>
      <c r="GRN30"/>
      <c r="GRO30"/>
      <c r="GRP30"/>
      <c r="GRQ30"/>
      <c r="GRR30"/>
      <c r="GRS30"/>
      <c r="GRT30"/>
      <c r="GRU30"/>
      <c r="GRV30"/>
      <c r="GRW30"/>
      <c r="GRX30"/>
      <c r="GRY30"/>
      <c r="GRZ30"/>
      <c r="GSA30"/>
      <c r="GSB30"/>
      <c r="GSC30"/>
      <c r="GSD30"/>
      <c r="GSE30"/>
      <c r="GSF30"/>
      <c r="GSG30"/>
      <c r="GSH30"/>
      <c r="GSI30"/>
      <c r="GSJ30"/>
      <c r="GSK30"/>
      <c r="GSL30"/>
      <c r="GSM30"/>
      <c r="GSN30"/>
      <c r="GSO30"/>
      <c r="GSP30"/>
      <c r="GSQ30"/>
      <c r="GSR30"/>
      <c r="GSS30"/>
      <c r="GST30"/>
      <c r="GSU30"/>
      <c r="GSV30"/>
      <c r="GSW30"/>
      <c r="GSX30"/>
      <c r="GSY30"/>
      <c r="GSZ30"/>
      <c r="GTA30"/>
      <c r="GTB30"/>
      <c r="GTC30"/>
      <c r="GTD30"/>
      <c r="GTE30"/>
      <c r="GTF30"/>
      <c r="GTG30"/>
      <c r="GTH30"/>
      <c r="GTI30"/>
      <c r="GTJ30"/>
      <c r="GTK30"/>
      <c r="GTL30"/>
      <c r="GTM30"/>
      <c r="GTN30"/>
      <c r="GTO30"/>
      <c r="GTP30"/>
      <c r="GTQ30"/>
      <c r="GTR30"/>
      <c r="GTS30"/>
      <c r="GTT30"/>
      <c r="GTU30"/>
      <c r="GTV30"/>
      <c r="GTW30"/>
      <c r="GTX30"/>
      <c r="GTY30"/>
      <c r="GTZ30"/>
      <c r="GUA30"/>
      <c r="GUB30"/>
      <c r="GUC30"/>
      <c r="GUD30"/>
      <c r="GUE30"/>
      <c r="GUF30"/>
      <c r="GUG30"/>
      <c r="GUH30"/>
      <c r="GUI30"/>
      <c r="GUJ30"/>
      <c r="GUK30"/>
      <c r="GUL30"/>
      <c r="GUM30"/>
      <c r="GUN30"/>
      <c r="GUO30"/>
      <c r="GUP30"/>
      <c r="GUQ30"/>
      <c r="GUR30"/>
      <c r="GUS30"/>
      <c r="GUT30"/>
      <c r="GUU30"/>
      <c r="GUV30"/>
      <c r="GUW30"/>
      <c r="GUX30"/>
      <c r="GUY30"/>
      <c r="GUZ30"/>
      <c r="GVA30"/>
      <c r="GVB30"/>
      <c r="GVC30"/>
      <c r="GVD30"/>
      <c r="GVE30"/>
      <c r="GVF30"/>
      <c r="GVG30"/>
      <c r="GVH30"/>
      <c r="GVI30"/>
      <c r="GVJ30"/>
      <c r="GVK30"/>
      <c r="GVL30"/>
      <c r="GVM30"/>
      <c r="GVN30"/>
      <c r="GVO30"/>
      <c r="GVP30"/>
      <c r="GVQ30"/>
      <c r="GVR30"/>
      <c r="GVS30"/>
      <c r="GVT30"/>
      <c r="GVU30"/>
      <c r="GVV30"/>
      <c r="GVW30"/>
      <c r="GVX30"/>
      <c r="GVY30"/>
      <c r="GVZ30"/>
      <c r="GWA30"/>
      <c r="GWB30"/>
      <c r="GWC30"/>
      <c r="GWD30"/>
      <c r="GWE30"/>
      <c r="GWF30"/>
      <c r="GWG30"/>
      <c r="GWH30"/>
      <c r="GWI30"/>
      <c r="GWJ30"/>
      <c r="GWK30"/>
      <c r="GWL30"/>
      <c r="GWM30"/>
      <c r="GWN30"/>
      <c r="GWO30"/>
      <c r="GWP30"/>
      <c r="GWQ30"/>
      <c r="GWR30"/>
      <c r="GWS30"/>
      <c r="GWT30"/>
      <c r="GWU30"/>
      <c r="GWV30"/>
      <c r="GWW30"/>
      <c r="GWX30"/>
      <c r="GWY30"/>
      <c r="GWZ30"/>
      <c r="GXA30"/>
      <c r="GXB30"/>
      <c r="GXC30"/>
      <c r="GXD30"/>
      <c r="GXE30"/>
      <c r="GXF30"/>
      <c r="GXG30"/>
      <c r="GXH30"/>
      <c r="GXI30"/>
      <c r="GXJ30"/>
      <c r="GXK30"/>
      <c r="GXL30"/>
      <c r="GXM30"/>
      <c r="GXN30"/>
      <c r="GXO30"/>
      <c r="GXP30"/>
      <c r="GXQ30"/>
      <c r="GXR30"/>
      <c r="GXS30"/>
      <c r="GXT30"/>
      <c r="GXU30"/>
      <c r="GXV30"/>
      <c r="GXW30"/>
      <c r="GXX30"/>
      <c r="GXY30"/>
      <c r="GXZ30"/>
      <c r="GYA30"/>
      <c r="GYB30"/>
      <c r="GYC30"/>
      <c r="GYD30"/>
      <c r="GYE30"/>
      <c r="GYF30"/>
      <c r="GYG30"/>
      <c r="GYH30"/>
      <c r="GYI30"/>
      <c r="GYJ30"/>
      <c r="GYK30"/>
      <c r="GYL30"/>
      <c r="GYM30"/>
      <c r="GYN30"/>
      <c r="GYO30"/>
      <c r="GYP30"/>
      <c r="GYQ30"/>
      <c r="GYR30"/>
      <c r="GYS30"/>
      <c r="GYT30"/>
      <c r="GYU30"/>
      <c r="GYV30"/>
      <c r="GYW30"/>
      <c r="GYX30"/>
      <c r="GYY30"/>
      <c r="GYZ30"/>
      <c r="GZA30"/>
      <c r="GZB30"/>
      <c r="GZC30"/>
      <c r="GZD30"/>
      <c r="GZE30"/>
      <c r="GZF30"/>
      <c r="GZG30"/>
      <c r="GZH30"/>
      <c r="GZI30"/>
      <c r="GZJ30"/>
      <c r="GZK30"/>
      <c r="GZL30"/>
      <c r="GZM30"/>
      <c r="GZN30"/>
      <c r="GZO30"/>
      <c r="GZP30"/>
      <c r="GZQ30"/>
      <c r="GZR30"/>
      <c r="GZS30"/>
      <c r="GZT30"/>
      <c r="GZU30"/>
      <c r="GZV30"/>
      <c r="GZW30"/>
      <c r="GZX30"/>
      <c r="GZY30"/>
      <c r="GZZ30"/>
      <c r="HAA30"/>
      <c r="HAB30"/>
      <c r="HAC30"/>
      <c r="HAD30"/>
      <c r="HAE30"/>
      <c r="HAF30"/>
      <c r="HAG30"/>
      <c r="HAH30"/>
      <c r="HAI30"/>
      <c r="HAJ30"/>
      <c r="HAK30"/>
      <c r="HAL30"/>
      <c r="HAM30"/>
      <c r="HAN30"/>
      <c r="HAO30"/>
      <c r="HAP30"/>
      <c r="HAQ30"/>
      <c r="HAR30"/>
      <c r="HAS30"/>
      <c r="HAT30"/>
      <c r="HAU30"/>
      <c r="HAV30"/>
      <c r="HAW30"/>
      <c r="HAX30"/>
      <c r="HAY30"/>
      <c r="HAZ30"/>
      <c r="HBA30"/>
      <c r="HBB30"/>
      <c r="HBC30"/>
      <c r="HBD30"/>
      <c r="HBE30"/>
      <c r="HBF30"/>
      <c r="HBG30"/>
      <c r="HBH30"/>
      <c r="HBI30"/>
      <c r="HBJ30"/>
      <c r="HBK30"/>
      <c r="HBL30"/>
      <c r="HBM30"/>
      <c r="HBN30"/>
      <c r="HBO30"/>
      <c r="HBP30"/>
      <c r="HBQ30"/>
      <c r="HBR30"/>
      <c r="HBS30"/>
      <c r="HBT30"/>
      <c r="HBU30"/>
      <c r="HBV30"/>
      <c r="HBW30"/>
      <c r="HBX30"/>
      <c r="HBY30"/>
      <c r="HBZ30"/>
      <c r="HCA30"/>
      <c r="HCB30"/>
      <c r="HCC30"/>
      <c r="HCD30"/>
      <c r="HCE30"/>
      <c r="HCF30"/>
      <c r="HCG30"/>
      <c r="HCH30"/>
      <c r="HCI30"/>
      <c r="HCJ30"/>
      <c r="HCK30"/>
      <c r="HCL30"/>
      <c r="HCM30"/>
      <c r="HCN30"/>
      <c r="HCO30"/>
      <c r="HCP30"/>
      <c r="HCQ30"/>
      <c r="HCR30"/>
      <c r="HCS30"/>
      <c r="HCT30"/>
      <c r="HCU30"/>
      <c r="HCV30"/>
      <c r="HCW30"/>
      <c r="HCX30"/>
      <c r="HCY30"/>
      <c r="HCZ30"/>
      <c r="HDA30"/>
      <c r="HDB30"/>
      <c r="HDC30"/>
      <c r="HDD30"/>
      <c r="HDE30"/>
      <c r="HDF30"/>
      <c r="HDG30"/>
      <c r="HDH30"/>
      <c r="HDI30"/>
      <c r="HDJ30"/>
      <c r="HDK30"/>
      <c r="HDL30"/>
      <c r="HDM30"/>
      <c r="HDN30"/>
      <c r="HDO30"/>
      <c r="HDP30"/>
      <c r="HDQ30"/>
      <c r="HDR30"/>
      <c r="HDS30"/>
      <c r="HDT30"/>
      <c r="HDU30"/>
      <c r="HDV30"/>
      <c r="HDW30"/>
      <c r="HDX30"/>
      <c r="HDY30"/>
      <c r="HDZ30"/>
      <c r="HEA30"/>
      <c r="HEB30"/>
      <c r="HEC30"/>
      <c r="HED30"/>
      <c r="HEE30"/>
      <c r="HEF30"/>
      <c r="HEG30"/>
      <c r="HEH30"/>
      <c r="HEI30"/>
      <c r="HEJ30"/>
      <c r="HEK30"/>
      <c r="HEL30"/>
      <c r="HEM30"/>
      <c r="HEN30"/>
      <c r="HEO30"/>
      <c r="HEP30"/>
      <c r="HEQ30"/>
      <c r="HER30"/>
      <c r="HES30"/>
      <c r="HET30"/>
      <c r="HEU30"/>
      <c r="HEV30"/>
      <c r="HEW30"/>
      <c r="HEX30"/>
      <c r="HEY30"/>
      <c r="HEZ30"/>
      <c r="HFA30"/>
      <c r="HFB30"/>
      <c r="HFC30"/>
      <c r="HFD30"/>
      <c r="HFE30"/>
      <c r="HFF30"/>
      <c r="HFG30"/>
      <c r="HFH30"/>
      <c r="HFI30"/>
      <c r="HFJ30"/>
      <c r="HFK30"/>
      <c r="HFL30"/>
      <c r="HFM30"/>
      <c r="HFN30"/>
      <c r="HFO30"/>
      <c r="HFP30"/>
      <c r="HFQ30"/>
      <c r="HFR30"/>
      <c r="HFS30"/>
      <c r="HFT30"/>
      <c r="HFU30"/>
      <c r="HFV30"/>
      <c r="HFW30"/>
      <c r="HFX30"/>
      <c r="HFY30"/>
      <c r="HFZ30"/>
      <c r="HGA30"/>
      <c r="HGB30"/>
      <c r="HGC30"/>
      <c r="HGD30"/>
      <c r="HGE30"/>
      <c r="HGF30"/>
      <c r="HGG30"/>
      <c r="HGH30"/>
      <c r="HGI30"/>
      <c r="HGJ30"/>
      <c r="HGK30"/>
      <c r="HGL30"/>
      <c r="HGM30"/>
      <c r="HGN30"/>
      <c r="HGO30"/>
      <c r="HGP30"/>
      <c r="HGQ30"/>
      <c r="HGR30"/>
      <c r="HGS30"/>
      <c r="HGT30"/>
      <c r="HGU30"/>
      <c r="HGV30"/>
      <c r="HGW30"/>
      <c r="HGX30"/>
      <c r="HGY30"/>
      <c r="HGZ30"/>
      <c r="HHA30"/>
      <c r="HHB30"/>
      <c r="HHC30"/>
      <c r="HHD30"/>
      <c r="HHE30"/>
      <c r="HHF30"/>
      <c r="HHG30"/>
      <c r="HHH30"/>
      <c r="HHI30"/>
      <c r="HHJ30"/>
      <c r="HHK30"/>
      <c r="HHL30"/>
      <c r="HHM30"/>
      <c r="HHN30"/>
      <c r="HHO30"/>
      <c r="HHP30"/>
      <c r="HHQ30"/>
      <c r="HHR30"/>
      <c r="HHS30"/>
      <c r="HHT30"/>
      <c r="HHU30"/>
      <c r="HHV30"/>
      <c r="HHW30"/>
      <c r="HHX30"/>
      <c r="HHY30"/>
      <c r="HHZ30"/>
      <c r="HIA30"/>
      <c r="HIB30"/>
      <c r="HIC30"/>
      <c r="HID30"/>
      <c r="HIE30"/>
      <c r="HIF30"/>
      <c r="HIG30"/>
      <c r="HIH30"/>
      <c r="HII30"/>
      <c r="HIJ30"/>
      <c r="HIK30"/>
      <c r="HIL30"/>
      <c r="HIM30"/>
      <c r="HIN30"/>
      <c r="HIO30"/>
      <c r="HIP30"/>
      <c r="HIQ30"/>
      <c r="HIR30"/>
      <c r="HIS30"/>
      <c r="HIT30"/>
      <c r="HIU30"/>
      <c r="HIV30"/>
      <c r="HIW30"/>
      <c r="HIX30"/>
      <c r="HIY30"/>
      <c r="HIZ30"/>
      <c r="HJA30"/>
      <c r="HJB30"/>
      <c r="HJC30"/>
      <c r="HJD30"/>
      <c r="HJE30"/>
      <c r="HJF30"/>
      <c r="HJG30"/>
      <c r="HJH30"/>
      <c r="HJI30"/>
      <c r="HJJ30"/>
      <c r="HJK30"/>
      <c r="HJL30"/>
      <c r="HJM30"/>
      <c r="HJN30"/>
      <c r="HJO30"/>
      <c r="HJP30"/>
      <c r="HJQ30"/>
      <c r="HJR30"/>
      <c r="HJS30"/>
      <c r="HJT30"/>
      <c r="HJU30"/>
      <c r="HJV30"/>
      <c r="HJW30"/>
      <c r="HJX30"/>
      <c r="HJY30"/>
      <c r="HJZ30"/>
      <c r="HKA30"/>
      <c r="HKB30"/>
      <c r="HKC30"/>
      <c r="HKD30"/>
      <c r="HKE30"/>
      <c r="HKF30"/>
      <c r="HKG30"/>
      <c r="HKH30"/>
      <c r="HKI30"/>
      <c r="HKJ30"/>
      <c r="HKK30"/>
      <c r="HKL30"/>
      <c r="HKM30"/>
      <c r="HKN30"/>
      <c r="HKO30"/>
      <c r="HKP30"/>
      <c r="HKQ30"/>
      <c r="HKR30"/>
      <c r="HKS30"/>
      <c r="HKT30"/>
      <c r="HKU30"/>
      <c r="HKV30"/>
      <c r="HKW30"/>
      <c r="HKX30"/>
      <c r="HKY30"/>
      <c r="HKZ30"/>
      <c r="HLA30"/>
      <c r="HLB30"/>
      <c r="HLC30"/>
      <c r="HLD30"/>
      <c r="HLE30"/>
      <c r="HLF30"/>
      <c r="HLG30"/>
      <c r="HLH30"/>
      <c r="HLI30"/>
      <c r="HLJ30"/>
      <c r="HLK30"/>
      <c r="HLL30"/>
      <c r="HLM30"/>
      <c r="HLN30"/>
      <c r="HLO30"/>
      <c r="HLP30"/>
      <c r="HLQ30"/>
      <c r="HLR30"/>
      <c r="HLS30"/>
      <c r="HLT30"/>
      <c r="HLU30"/>
      <c r="HLV30"/>
      <c r="HLW30"/>
      <c r="HLX30"/>
      <c r="HLY30"/>
      <c r="HLZ30"/>
      <c r="HMA30"/>
      <c r="HMB30"/>
      <c r="HMC30"/>
      <c r="HMD30"/>
      <c r="HME30"/>
      <c r="HMF30"/>
      <c r="HMG30"/>
      <c r="HMH30"/>
      <c r="HMI30"/>
      <c r="HMJ30"/>
      <c r="HMK30"/>
      <c r="HML30"/>
      <c r="HMM30"/>
      <c r="HMN30"/>
      <c r="HMO30"/>
      <c r="HMP30"/>
      <c r="HMQ30"/>
      <c r="HMR30"/>
      <c r="HMS30"/>
      <c r="HMT30"/>
      <c r="HMU30"/>
      <c r="HMV30"/>
      <c r="HMW30"/>
      <c r="HMX30"/>
      <c r="HMY30"/>
      <c r="HMZ30"/>
      <c r="HNA30"/>
      <c r="HNB30"/>
      <c r="HNC30"/>
      <c r="HND30"/>
      <c r="HNE30"/>
      <c r="HNF30"/>
      <c r="HNG30"/>
      <c r="HNH30"/>
      <c r="HNI30"/>
      <c r="HNJ30"/>
      <c r="HNK30"/>
      <c r="HNL30"/>
      <c r="HNM30"/>
      <c r="HNN30"/>
      <c r="HNO30"/>
      <c r="HNP30"/>
      <c r="HNQ30"/>
      <c r="HNR30"/>
      <c r="HNS30"/>
      <c r="HNT30"/>
      <c r="HNU30"/>
      <c r="HNV30"/>
      <c r="HNW30"/>
      <c r="HNX30"/>
      <c r="HNY30"/>
      <c r="HNZ30"/>
      <c r="HOA30"/>
      <c r="HOB30"/>
      <c r="HOC30"/>
      <c r="HOD30"/>
      <c r="HOE30"/>
      <c r="HOF30"/>
      <c r="HOG30"/>
      <c r="HOH30"/>
      <c r="HOI30"/>
      <c r="HOJ30"/>
      <c r="HOK30"/>
      <c r="HOL30"/>
      <c r="HOM30"/>
      <c r="HON30"/>
      <c r="HOO30"/>
      <c r="HOP30"/>
      <c r="HOQ30"/>
      <c r="HOR30"/>
      <c r="HOS30"/>
      <c r="HOT30"/>
      <c r="HOU30"/>
      <c r="HOV30"/>
      <c r="HOW30"/>
      <c r="HOX30"/>
      <c r="HOY30"/>
      <c r="HOZ30"/>
      <c r="HPA30"/>
      <c r="HPB30"/>
      <c r="HPC30"/>
      <c r="HPD30"/>
      <c r="HPE30"/>
      <c r="HPF30"/>
      <c r="HPG30"/>
      <c r="HPH30"/>
      <c r="HPI30"/>
      <c r="HPJ30"/>
      <c r="HPK30"/>
      <c r="HPL30"/>
      <c r="HPM30"/>
      <c r="HPN30"/>
      <c r="HPO30"/>
      <c r="HPP30"/>
      <c r="HPQ30"/>
      <c r="HPR30"/>
      <c r="HPS30"/>
      <c r="HPT30"/>
      <c r="HPU30"/>
      <c r="HPV30"/>
      <c r="HPW30"/>
      <c r="HPX30"/>
      <c r="HPY30"/>
      <c r="HPZ30"/>
      <c r="HQA30"/>
      <c r="HQB30"/>
      <c r="HQC30"/>
      <c r="HQD30"/>
      <c r="HQE30"/>
      <c r="HQF30"/>
      <c r="HQG30"/>
      <c r="HQH30"/>
      <c r="HQI30"/>
      <c r="HQJ30"/>
      <c r="HQK30"/>
      <c r="HQL30"/>
      <c r="HQM30"/>
      <c r="HQN30"/>
      <c r="HQO30"/>
      <c r="HQP30"/>
      <c r="HQQ30"/>
      <c r="HQR30"/>
      <c r="HQS30"/>
      <c r="HQT30"/>
      <c r="HQU30"/>
      <c r="HQV30"/>
      <c r="HQW30"/>
      <c r="HQX30"/>
      <c r="HQY30"/>
      <c r="HQZ30"/>
      <c r="HRA30"/>
      <c r="HRB30"/>
      <c r="HRC30"/>
      <c r="HRD30"/>
      <c r="HRE30"/>
      <c r="HRF30"/>
      <c r="HRG30"/>
      <c r="HRH30"/>
      <c r="HRI30"/>
      <c r="HRJ30"/>
      <c r="HRK30"/>
      <c r="HRL30"/>
      <c r="HRM30"/>
      <c r="HRN30"/>
      <c r="HRO30"/>
      <c r="HRP30"/>
      <c r="HRQ30"/>
      <c r="HRR30"/>
      <c r="HRS30"/>
      <c r="HRT30"/>
      <c r="HRU30"/>
      <c r="HRV30"/>
      <c r="HRW30"/>
      <c r="HRX30"/>
      <c r="HRY30"/>
      <c r="HRZ30"/>
      <c r="HSA30"/>
      <c r="HSB30"/>
      <c r="HSC30"/>
      <c r="HSD30"/>
      <c r="HSE30"/>
      <c r="HSF30"/>
      <c r="HSG30"/>
      <c r="HSH30"/>
      <c r="HSI30"/>
      <c r="HSJ30"/>
      <c r="HSK30"/>
      <c r="HSL30"/>
      <c r="HSM30"/>
      <c r="HSN30"/>
      <c r="HSO30"/>
      <c r="HSP30"/>
      <c r="HSQ30"/>
      <c r="HSR30"/>
      <c r="HSS30"/>
      <c r="HST30"/>
      <c r="HSU30"/>
      <c r="HSV30"/>
      <c r="HSW30"/>
      <c r="HSX30"/>
      <c r="HSY30"/>
      <c r="HSZ30"/>
      <c r="HTA30"/>
      <c r="HTB30"/>
      <c r="HTC30"/>
      <c r="HTD30"/>
      <c r="HTE30"/>
      <c r="HTF30"/>
      <c r="HTG30"/>
      <c r="HTH30"/>
      <c r="HTI30"/>
      <c r="HTJ30"/>
      <c r="HTK30"/>
      <c r="HTL30"/>
      <c r="HTM30"/>
      <c r="HTN30"/>
      <c r="HTO30"/>
      <c r="HTP30"/>
      <c r="HTQ30"/>
      <c r="HTR30"/>
      <c r="HTS30"/>
      <c r="HTT30"/>
      <c r="HTU30"/>
      <c r="HTV30"/>
      <c r="HTW30"/>
      <c r="HTX30"/>
      <c r="HTY30"/>
      <c r="HTZ30"/>
      <c r="HUA30"/>
      <c r="HUB30"/>
      <c r="HUC30"/>
      <c r="HUD30"/>
      <c r="HUE30"/>
      <c r="HUF30"/>
      <c r="HUG30"/>
      <c r="HUH30"/>
      <c r="HUI30"/>
      <c r="HUJ30"/>
      <c r="HUK30"/>
      <c r="HUL30"/>
      <c r="HUM30"/>
      <c r="HUN30"/>
      <c r="HUO30"/>
      <c r="HUP30"/>
      <c r="HUQ30"/>
      <c r="HUR30"/>
      <c r="HUS30"/>
      <c r="HUT30"/>
      <c r="HUU30"/>
      <c r="HUV30"/>
      <c r="HUW30"/>
      <c r="HUX30"/>
      <c r="HUY30"/>
      <c r="HUZ30"/>
      <c r="HVA30"/>
      <c r="HVB30"/>
      <c r="HVC30"/>
      <c r="HVD30"/>
      <c r="HVE30"/>
      <c r="HVF30"/>
      <c r="HVG30"/>
      <c r="HVH30"/>
      <c r="HVI30"/>
      <c r="HVJ30"/>
      <c r="HVK30"/>
      <c r="HVL30"/>
      <c r="HVM30"/>
      <c r="HVN30"/>
      <c r="HVO30"/>
      <c r="HVP30"/>
      <c r="HVQ30"/>
      <c r="HVR30"/>
      <c r="HVS30"/>
      <c r="HVT30"/>
      <c r="HVU30"/>
      <c r="HVV30"/>
      <c r="HVW30"/>
      <c r="HVX30"/>
      <c r="HVY30"/>
      <c r="HVZ30"/>
      <c r="HWA30"/>
      <c r="HWB30"/>
      <c r="HWC30"/>
      <c r="HWD30"/>
      <c r="HWE30"/>
      <c r="HWF30"/>
      <c r="HWG30"/>
      <c r="HWH30"/>
      <c r="HWI30"/>
      <c r="HWJ30"/>
      <c r="HWK30"/>
      <c r="HWL30"/>
      <c r="HWM30"/>
      <c r="HWN30"/>
      <c r="HWO30"/>
      <c r="HWP30"/>
      <c r="HWQ30"/>
      <c r="HWR30"/>
      <c r="HWS30"/>
      <c r="HWT30"/>
      <c r="HWU30"/>
      <c r="HWV30"/>
      <c r="HWW30"/>
      <c r="HWX30"/>
      <c r="HWY30"/>
      <c r="HWZ30"/>
      <c r="HXA30"/>
      <c r="HXB30"/>
      <c r="HXC30"/>
      <c r="HXD30"/>
      <c r="HXE30"/>
      <c r="HXF30"/>
      <c r="HXG30"/>
      <c r="HXH30"/>
      <c r="HXI30"/>
      <c r="HXJ30"/>
      <c r="HXK30"/>
      <c r="HXL30"/>
      <c r="HXM30"/>
      <c r="HXN30"/>
      <c r="HXO30"/>
      <c r="HXP30"/>
      <c r="HXQ30"/>
      <c r="HXR30"/>
      <c r="HXS30"/>
      <c r="HXT30"/>
      <c r="HXU30"/>
      <c r="HXV30"/>
      <c r="HXW30"/>
      <c r="HXX30"/>
      <c r="HXY30"/>
      <c r="HXZ30"/>
      <c r="HYA30"/>
      <c r="HYB30"/>
      <c r="HYC30"/>
      <c r="HYD30"/>
      <c r="HYE30"/>
      <c r="HYF30"/>
      <c r="HYG30"/>
      <c r="HYH30"/>
      <c r="HYI30"/>
      <c r="HYJ30"/>
      <c r="HYK30"/>
      <c r="HYL30"/>
      <c r="HYM30"/>
      <c r="HYN30"/>
      <c r="HYO30"/>
      <c r="HYP30"/>
      <c r="HYQ30"/>
      <c r="HYR30"/>
      <c r="HYS30"/>
      <c r="HYT30"/>
      <c r="HYU30"/>
      <c r="HYV30"/>
      <c r="HYW30"/>
      <c r="HYX30"/>
      <c r="HYY30"/>
      <c r="HYZ30"/>
      <c r="HZA30"/>
      <c r="HZB30"/>
      <c r="HZC30"/>
      <c r="HZD30"/>
      <c r="HZE30"/>
      <c r="HZF30"/>
      <c r="HZG30"/>
      <c r="HZH30"/>
      <c r="HZI30"/>
      <c r="HZJ30"/>
      <c r="HZK30"/>
      <c r="HZL30"/>
      <c r="HZM30"/>
      <c r="HZN30"/>
      <c r="HZO30"/>
      <c r="HZP30"/>
      <c r="HZQ30"/>
      <c r="HZR30"/>
      <c r="HZS30"/>
      <c r="HZT30"/>
      <c r="HZU30"/>
      <c r="HZV30"/>
      <c r="HZW30"/>
      <c r="HZX30"/>
      <c r="HZY30"/>
      <c r="HZZ30"/>
      <c r="IAA30"/>
      <c r="IAB30"/>
      <c r="IAC30"/>
      <c r="IAD30"/>
      <c r="IAE30"/>
      <c r="IAF30"/>
      <c r="IAG30"/>
      <c r="IAH30"/>
      <c r="IAI30"/>
      <c r="IAJ30"/>
      <c r="IAK30"/>
      <c r="IAL30"/>
      <c r="IAM30"/>
      <c r="IAN30"/>
      <c r="IAO30"/>
      <c r="IAP30"/>
      <c r="IAQ30"/>
      <c r="IAR30"/>
      <c r="IAS30"/>
      <c r="IAT30"/>
      <c r="IAU30"/>
      <c r="IAV30"/>
      <c r="IAW30"/>
      <c r="IAX30"/>
      <c r="IAY30"/>
      <c r="IAZ30"/>
      <c r="IBA30"/>
      <c r="IBB30"/>
      <c r="IBC30"/>
      <c r="IBD30"/>
      <c r="IBE30"/>
      <c r="IBF30"/>
      <c r="IBG30"/>
      <c r="IBH30"/>
      <c r="IBI30"/>
      <c r="IBJ30"/>
      <c r="IBK30"/>
      <c r="IBL30"/>
      <c r="IBM30"/>
      <c r="IBN30"/>
      <c r="IBO30"/>
      <c r="IBP30"/>
      <c r="IBQ30"/>
      <c r="IBR30"/>
      <c r="IBS30"/>
      <c r="IBT30"/>
      <c r="IBU30"/>
      <c r="IBV30"/>
      <c r="IBW30"/>
      <c r="IBX30"/>
      <c r="IBY30"/>
      <c r="IBZ30"/>
      <c r="ICA30"/>
      <c r="ICB30"/>
      <c r="ICC30"/>
      <c r="ICD30"/>
      <c r="ICE30"/>
      <c r="ICF30"/>
      <c r="ICG30"/>
      <c r="ICH30"/>
      <c r="ICI30"/>
      <c r="ICJ30"/>
      <c r="ICK30"/>
      <c r="ICL30"/>
      <c r="ICM30"/>
      <c r="ICN30"/>
      <c r="ICO30"/>
      <c r="ICP30"/>
      <c r="ICQ30"/>
      <c r="ICR30"/>
      <c r="ICS30"/>
      <c r="ICT30"/>
      <c r="ICU30"/>
      <c r="ICV30"/>
      <c r="ICW30"/>
      <c r="ICX30"/>
      <c r="ICY30"/>
      <c r="ICZ30"/>
      <c r="IDA30"/>
      <c r="IDB30"/>
      <c r="IDC30"/>
      <c r="IDD30"/>
      <c r="IDE30"/>
      <c r="IDF30"/>
      <c r="IDG30"/>
      <c r="IDH30"/>
      <c r="IDI30"/>
      <c r="IDJ30"/>
      <c r="IDK30"/>
      <c r="IDL30"/>
      <c r="IDM30"/>
      <c r="IDN30"/>
      <c r="IDO30"/>
      <c r="IDP30"/>
      <c r="IDQ30"/>
      <c r="IDR30"/>
      <c r="IDS30"/>
      <c r="IDT30"/>
      <c r="IDU30"/>
      <c r="IDV30"/>
      <c r="IDW30"/>
      <c r="IDX30"/>
      <c r="IDY30"/>
      <c r="IDZ30"/>
      <c r="IEA30"/>
      <c r="IEB30"/>
      <c r="IEC30"/>
      <c r="IED30"/>
      <c r="IEE30"/>
      <c r="IEF30"/>
      <c r="IEG30"/>
      <c r="IEH30"/>
      <c r="IEI30"/>
      <c r="IEJ30"/>
      <c r="IEK30"/>
      <c r="IEL30"/>
      <c r="IEM30"/>
      <c r="IEN30"/>
      <c r="IEO30"/>
      <c r="IEP30"/>
      <c r="IEQ30"/>
      <c r="IER30"/>
      <c r="IES30"/>
      <c r="IET30"/>
      <c r="IEU30"/>
      <c r="IEV30"/>
      <c r="IEW30"/>
      <c r="IEX30"/>
      <c r="IEY30"/>
      <c r="IEZ30"/>
      <c r="IFA30"/>
      <c r="IFB30"/>
      <c r="IFC30"/>
      <c r="IFD30"/>
      <c r="IFE30"/>
      <c r="IFF30"/>
      <c r="IFG30"/>
      <c r="IFH30"/>
      <c r="IFI30"/>
      <c r="IFJ30"/>
      <c r="IFK30"/>
      <c r="IFL30"/>
      <c r="IFM30"/>
      <c r="IFN30"/>
      <c r="IFO30"/>
      <c r="IFP30"/>
      <c r="IFQ30"/>
      <c r="IFR30"/>
      <c r="IFS30"/>
      <c r="IFT30"/>
      <c r="IFU30"/>
      <c r="IFV30"/>
      <c r="IFW30"/>
      <c r="IFX30"/>
      <c r="IFY30"/>
      <c r="IFZ30"/>
      <c r="IGA30"/>
      <c r="IGB30"/>
      <c r="IGC30"/>
      <c r="IGD30"/>
      <c r="IGE30"/>
      <c r="IGF30"/>
      <c r="IGG30"/>
      <c r="IGH30"/>
      <c r="IGI30"/>
      <c r="IGJ30"/>
      <c r="IGK30"/>
      <c r="IGL30"/>
      <c r="IGM30"/>
      <c r="IGN30"/>
      <c r="IGO30"/>
      <c r="IGP30"/>
      <c r="IGQ30"/>
      <c r="IGR30"/>
      <c r="IGS30"/>
      <c r="IGT30"/>
      <c r="IGU30"/>
      <c r="IGV30"/>
      <c r="IGW30"/>
      <c r="IGX30"/>
      <c r="IGY30"/>
      <c r="IGZ30"/>
      <c r="IHA30"/>
      <c r="IHB30"/>
      <c r="IHC30"/>
      <c r="IHD30"/>
      <c r="IHE30"/>
      <c r="IHF30"/>
      <c r="IHG30"/>
      <c r="IHH30"/>
      <c r="IHI30"/>
      <c r="IHJ30"/>
      <c r="IHK30"/>
      <c r="IHL30"/>
      <c r="IHM30"/>
      <c r="IHN30"/>
      <c r="IHO30"/>
      <c r="IHP30"/>
      <c r="IHQ30"/>
      <c r="IHR30"/>
      <c r="IHS30"/>
      <c r="IHT30"/>
      <c r="IHU30"/>
      <c r="IHV30"/>
      <c r="IHW30"/>
      <c r="IHX30"/>
      <c r="IHY30"/>
      <c r="IHZ30"/>
      <c r="IIA30"/>
      <c r="IIB30"/>
      <c r="IIC30"/>
      <c r="IID30"/>
      <c r="IIE30"/>
      <c r="IIF30"/>
      <c r="IIG30"/>
      <c r="IIH30"/>
      <c r="III30"/>
      <c r="IIJ30"/>
      <c r="IIK30"/>
      <c r="IIL30"/>
      <c r="IIM30"/>
      <c r="IIN30"/>
      <c r="IIO30"/>
      <c r="IIP30"/>
      <c r="IIQ30"/>
      <c r="IIR30"/>
      <c r="IIS30"/>
      <c r="IIT30"/>
      <c r="IIU30"/>
      <c r="IIV30"/>
      <c r="IIW30"/>
      <c r="IIX30"/>
      <c r="IIY30"/>
      <c r="IIZ30"/>
      <c r="IJA30"/>
      <c r="IJB30"/>
      <c r="IJC30"/>
      <c r="IJD30"/>
      <c r="IJE30"/>
      <c r="IJF30"/>
      <c r="IJG30"/>
      <c r="IJH30"/>
      <c r="IJI30"/>
      <c r="IJJ30"/>
      <c r="IJK30"/>
      <c r="IJL30"/>
      <c r="IJM30"/>
      <c r="IJN30"/>
      <c r="IJO30"/>
      <c r="IJP30"/>
      <c r="IJQ30"/>
      <c r="IJR30"/>
      <c r="IJS30"/>
      <c r="IJT30"/>
      <c r="IJU30"/>
      <c r="IJV30"/>
      <c r="IJW30"/>
      <c r="IJX30"/>
      <c r="IJY30"/>
      <c r="IJZ30"/>
      <c r="IKA30"/>
      <c r="IKB30"/>
      <c r="IKC30"/>
      <c r="IKD30"/>
      <c r="IKE30"/>
      <c r="IKF30"/>
      <c r="IKG30"/>
      <c r="IKH30"/>
      <c r="IKI30"/>
      <c r="IKJ30"/>
      <c r="IKK30"/>
      <c r="IKL30"/>
      <c r="IKM30"/>
      <c r="IKN30"/>
      <c r="IKO30"/>
      <c r="IKP30"/>
      <c r="IKQ30"/>
      <c r="IKR30"/>
      <c r="IKS30"/>
      <c r="IKT30"/>
      <c r="IKU30"/>
      <c r="IKV30"/>
      <c r="IKW30"/>
      <c r="IKX30"/>
      <c r="IKY30"/>
      <c r="IKZ30"/>
      <c r="ILA30"/>
      <c r="ILB30"/>
      <c r="ILC30"/>
      <c r="ILD30"/>
      <c r="ILE30"/>
      <c r="ILF30"/>
      <c r="ILG30"/>
      <c r="ILH30"/>
      <c r="ILI30"/>
      <c r="ILJ30"/>
      <c r="ILK30"/>
      <c r="ILL30"/>
      <c r="ILM30"/>
      <c r="ILN30"/>
      <c r="ILO30"/>
      <c r="ILP30"/>
      <c r="ILQ30"/>
      <c r="ILR30"/>
      <c r="ILS30"/>
      <c r="ILT30"/>
      <c r="ILU30"/>
      <c r="ILV30"/>
      <c r="ILW30"/>
      <c r="ILX30"/>
      <c r="ILY30"/>
      <c r="ILZ30"/>
      <c r="IMA30"/>
      <c r="IMB30"/>
      <c r="IMC30"/>
      <c r="IMD30"/>
      <c r="IME30"/>
      <c r="IMF30"/>
      <c r="IMG30"/>
      <c r="IMH30"/>
      <c r="IMI30"/>
      <c r="IMJ30"/>
      <c r="IMK30"/>
      <c r="IML30"/>
      <c r="IMM30"/>
      <c r="IMN30"/>
      <c r="IMO30"/>
      <c r="IMP30"/>
      <c r="IMQ30"/>
      <c r="IMR30"/>
      <c r="IMS30"/>
      <c r="IMT30"/>
      <c r="IMU30"/>
      <c r="IMV30"/>
      <c r="IMW30"/>
      <c r="IMX30"/>
      <c r="IMY30"/>
      <c r="IMZ30"/>
      <c r="INA30"/>
      <c r="INB30"/>
      <c r="INC30"/>
      <c r="IND30"/>
      <c r="INE30"/>
      <c r="INF30"/>
      <c r="ING30"/>
      <c r="INH30"/>
      <c r="INI30"/>
      <c r="INJ30"/>
      <c r="INK30"/>
      <c r="INL30"/>
      <c r="INM30"/>
      <c r="INN30"/>
      <c r="INO30"/>
      <c r="INP30"/>
      <c r="INQ30"/>
      <c r="INR30"/>
      <c r="INS30"/>
      <c r="INT30"/>
      <c r="INU30"/>
      <c r="INV30"/>
      <c r="INW30"/>
      <c r="INX30"/>
      <c r="INY30"/>
      <c r="INZ30"/>
      <c r="IOA30"/>
      <c r="IOB30"/>
      <c r="IOC30"/>
      <c r="IOD30"/>
      <c r="IOE30"/>
      <c r="IOF30"/>
      <c r="IOG30"/>
      <c r="IOH30"/>
      <c r="IOI30"/>
      <c r="IOJ30"/>
      <c r="IOK30"/>
      <c r="IOL30"/>
      <c r="IOM30"/>
      <c r="ION30"/>
      <c r="IOO30"/>
      <c r="IOP30"/>
      <c r="IOQ30"/>
      <c r="IOR30"/>
      <c r="IOS30"/>
      <c r="IOT30"/>
      <c r="IOU30"/>
      <c r="IOV30"/>
      <c r="IOW30"/>
      <c r="IOX30"/>
      <c r="IOY30"/>
      <c r="IOZ30"/>
      <c r="IPA30"/>
      <c r="IPB30"/>
      <c r="IPC30"/>
      <c r="IPD30"/>
      <c r="IPE30"/>
      <c r="IPF30"/>
      <c r="IPG30"/>
      <c r="IPH30"/>
      <c r="IPI30"/>
      <c r="IPJ30"/>
      <c r="IPK30"/>
      <c r="IPL30"/>
      <c r="IPM30"/>
      <c r="IPN30"/>
      <c r="IPO30"/>
      <c r="IPP30"/>
      <c r="IPQ30"/>
      <c r="IPR30"/>
      <c r="IPS30"/>
      <c r="IPT30"/>
      <c r="IPU30"/>
      <c r="IPV30"/>
      <c r="IPW30"/>
      <c r="IPX30"/>
      <c r="IPY30"/>
      <c r="IPZ30"/>
      <c r="IQA30"/>
      <c r="IQB30"/>
      <c r="IQC30"/>
      <c r="IQD30"/>
      <c r="IQE30"/>
      <c r="IQF30"/>
      <c r="IQG30"/>
      <c r="IQH30"/>
      <c r="IQI30"/>
      <c r="IQJ30"/>
      <c r="IQK30"/>
      <c r="IQL30"/>
      <c r="IQM30"/>
      <c r="IQN30"/>
      <c r="IQO30"/>
      <c r="IQP30"/>
      <c r="IQQ30"/>
      <c r="IQR30"/>
      <c r="IQS30"/>
      <c r="IQT30"/>
      <c r="IQU30"/>
      <c r="IQV30"/>
      <c r="IQW30"/>
      <c r="IQX30"/>
      <c r="IQY30"/>
      <c r="IQZ30"/>
      <c r="IRA30"/>
      <c r="IRB30"/>
      <c r="IRC30"/>
      <c r="IRD30"/>
      <c r="IRE30"/>
      <c r="IRF30"/>
      <c r="IRG30"/>
      <c r="IRH30"/>
      <c r="IRI30"/>
      <c r="IRJ30"/>
      <c r="IRK30"/>
      <c r="IRL30"/>
      <c r="IRM30"/>
      <c r="IRN30"/>
      <c r="IRO30"/>
      <c r="IRP30"/>
      <c r="IRQ30"/>
      <c r="IRR30"/>
      <c r="IRS30"/>
      <c r="IRT30"/>
      <c r="IRU30"/>
      <c r="IRV30"/>
      <c r="IRW30"/>
      <c r="IRX30"/>
      <c r="IRY30"/>
      <c r="IRZ30"/>
      <c r="ISA30"/>
      <c r="ISB30"/>
      <c r="ISC30"/>
      <c r="ISD30"/>
      <c r="ISE30"/>
      <c r="ISF30"/>
      <c r="ISG30"/>
      <c r="ISH30"/>
      <c r="ISI30"/>
      <c r="ISJ30"/>
      <c r="ISK30"/>
      <c r="ISL30"/>
      <c r="ISM30"/>
      <c r="ISN30"/>
      <c r="ISO30"/>
      <c r="ISP30"/>
      <c r="ISQ30"/>
      <c r="ISR30"/>
      <c r="ISS30"/>
      <c r="IST30"/>
      <c r="ISU30"/>
      <c r="ISV30"/>
      <c r="ISW30"/>
      <c r="ISX30"/>
      <c r="ISY30"/>
      <c r="ISZ30"/>
      <c r="ITA30"/>
      <c r="ITB30"/>
      <c r="ITC30"/>
      <c r="ITD30"/>
      <c r="ITE30"/>
      <c r="ITF30"/>
      <c r="ITG30"/>
      <c r="ITH30"/>
      <c r="ITI30"/>
      <c r="ITJ30"/>
      <c r="ITK30"/>
      <c r="ITL30"/>
      <c r="ITM30"/>
      <c r="ITN30"/>
      <c r="ITO30"/>
      <c r="ITP30"/>
      <c r="ITQ30"/>
      <c r="ITR30"/>
      <c r="ITS30"/>
      <c r="ITT30"/>
      <c r="ITU30"/>
      <c r="ITV30"/>
      <c r="ITW30"/>
      <c r="ITX30"/>
      <c r="ITY30"/>
      <c r="ITZ30"/>
      <c r="IUA30"/>
      <c r="IUB30"/>
      <c r="IUC30"/>
      <c r="IUD30"/>
      <c r="IUE30"/>
      <c r="IUF30"/>
      <c r="IUG30"/>
      <c r="IUH30"/>
      <c r="IUI30"/>
      <c r="IUJ30"/>
      <c r="IUK30"/>
      <c r="IUL30"/>
      <c r="IUM30"/>
      <c r="IUN30"/>
      <c r="IUO30"/>
      <c r="IUP30"/>
      <c r="IUQ30"/>
      <c r="IUR30"/>
      <c r="IUS30"/>
      <c r="IUT30"/>
      <c r="IUU30"/>
      <c r="IUV30"/>
      <c r="IUW30"/>
      <c r="IUX30"/>
      <c r="IUY30"/>
      <c r="IUZ30"/>
      <c r="IVA30"/>
      <c r="IVB30"/>
      <c r="IVC30"/>
      <c r="IVD30"/>
      <c r="IVE30"/>
      <c r="IVF30"/>
      <c r="IVG30"/>
      <c r="IVH30"/>
      <c r="IVI30"/>
      <c r="IVJ30"/>
      <c r="IVK30"/>
      <c r="IVL30"/>
      <c r="IVM30"/>
      <c r="IVN30"/>
      <c r="IVO30"/>
      <c r="IVP30"/>
      <c r="IVQ30"/>
      <c r="IVR30"/>
      <c r="IVS30"/>
      <c r="IVT30"/>
      <c r="IVU30"/>
      <c r="IVV30"/>
      <c r="IVW30"/>
      <c r="IVX30"/>
      <c r="IVY30"/>
      <c r="IVZ30"/>
      <c r="IWA30"/>
      <c r="IWB30"/>
      <c r="IWC30"/>
      <c r="IWD30"/>
      <c r="IWE30"/>
      <c r="IWF30"/>
      <c r="IWG30"/>
      <c r="IWH30"/>
      <c r="IWI30"/>
      <c r="IWJ30"/>
      <c r="IWK30"/>
      <c r="IWL30"/>
      <c r="IWM30"/>
      <c r="IWN30"/>
      <c r="IWO30"/>
      <c r="IWP30"/>
      <c r="IWQ30"/>
      <c r="IWR30"/>
      <c r="IWS30"/>
      <c r="IWT30"/>
      <c r="IWU30"/>
      <c r="IWV30"/>
      <c r="IWW30"/>
      <c r="IWX30"/>
      <c r="IWY30"/>
      <c r="IWZ30"/>
      <c r="IXA30"/>
      <c r="IXB30"/>
      <c r="IXC30"/>
      <c r="IXD30"/>
      <c r="IXE30"/>
      <c r="IXF30"/>
      <c r="IXG30"/>
      <c r="IXH30"/>
      <c r="IXI30"/>
      <c r="IXJ30"/>
      <c r="IXK30"/>
      <c r="IXL30"/>
      <c r="IXM30"/>
      <c r="IXN30"/>
      <c r="IXO30"/>
      <c r="IXP30"/>
      <c r="IXQ30"/>
      <c r="IXR30"/>
      <c r="IXS30"/>
      <c r="IXT30"/>
      <c r="IXU30"/>
      <c r="IXV30"/>
      <c r="IXW30"/>
      <c r="IXX30"/>
      <c r="IXY30"/>
      <c r="IXZ30"/>
      <c r="IYA30"/>
      <c r="IYB30"/>
      <c r="IYC30"/>
      <c r="IYD30"/>
      <c r="IYE30"/>
      <c r="IYF30"/>
      <c r="IYG30"/>
      <c r="IYH30"/>
      <c r="IYI30"/>
      <c r="IYJ30"/>
      <c r="IYK30"/>
      <c r="IYL30"/>
      <c r="IYM30"/>
      <c r="IYN30"/>
      <c r="IYO30"/>
      <c r="IYP30"/>
      <c r="IYQ30"/>
      <c r="IYR30"/>
      <c r="IYS30"/>
      <c r="IYT30"/>
      <c r="IYU30"/>
      <c r="IYV30"/>
      <c r="IYW30"/>
      <c r="IYX30"/>
      <c r="IYY30"/>
      <c r="IYZ30"/>
      <c r="IZA30"/>
      <c r="IZB30"/>
      <c r="IZC30"/>
      <c r="IZD30"/>
      <c r="IZE30"/>
      <c r="IZF30"/>
      <c r="IZG30"/>
      <c r="IZH30"/>
      <c r="IZI30"/>
      <c r="IZJ30"/>
      <c r="IZK30"/>
      <c r="IZL30"/>
      <c r="IZM30"/>
      <c r="IZN30"/>
      <c r="IZO30"/>
      <c r="IZP30"/>
      <c r="IZQ30"/>
      <c r="IZR30"/>
      <c r="IZS30"/>
      <c r="IZT30"/>
      <c r="IZU30"/>
      <c r="IZV30"/>
      <c r="IZW30"/>
      <c r="IZX30"/>
      <c r="IZY30"/>
      <c r="IZZ30"/>
      <c r="JAA30"/>
      <c r="JAB30"/>
      <c r="JAC30"/>
      <c r="JAD30"/>
      <c r="JAE30"/>
      <c r="JAF30"/>
      <c r="JAG30"/>
      <c r="JAH30"/>
      <c r="JAI30"/>
      <c r="JAJ30"/>
      <c r="JAK30"/>
      <c r="JAL30"/>
      <c r="JAM30"/>
      <c r="JAN30"/>
      <c r="JAO30"/>
      <c r="JAP30"/>
      <c r="JAQ30"/>
      <c r="JAR30"/>
      <c r="JAS30"/>
      <c r="JAT30"/>
      <c r="JAU30"/>
      <c r="JAV30"/>
      <c r="JAW30"/>
      <c r="JAX30"/>
      <c r="JAY30"/>
      <c r="JAZ30"/>
      <c r="JBA30"/>
      <c r="JBB30"/>
      <c r="JBC30"/>
      <c r="JBD30"/>
      <c r="JBE30"/>
      <c r="JBF30"/>
      <c r="JBG30"/>
      <c r="JBH30"/>
      <c r="JBI30"/>
      <c r="JBJ30"/>
      <c r="JBK30"/>
      <c r="JBL30"/>
      <c r="JBM30"/>
      <c r="JBN30"/>
      <c r="JBO30"/>
      <c r="JBP30"/>
      <c r="JBQ30"/>
      <c r="JBR30"/>
      <c r="JBS30"/>
      <c r="JBT30"/>
      <c r="JBU30"/>
      <c r="JBV30"/>
      <c r="JBW30"/>
      <c r="JBX30"/>
      <c r="JBY30"/>
      <c r="JBZ30"/>
      <c r="JCA30"/>
      <c r="JCB30"/>
      <c r="JCC30"/>
      <c r="JCD30"/>
      <c r="JCE30"/>
      <c r="JCF30"/>
      <c r="JCG30"/>
      <c r="JCH30"/>
      <c r="JCI30"/>
      <c r="JCJ30"/>
      <c r="JCK30"/>
      <c r="JCL30"/>
      <c r="JCM30"/>
      <c r="JCN30"/>
      <c r="JCO30"/>
      <c r="JCP30"/>
      <c r="JCQ30"/>
      <c r="JCR30"/>
      <c r="JCS30"/>
      <c r="JCT30"/>
      <c r="JCU30"/>
      <c r="JCV30"/>
      <c r="JCW30"/>
      <c r="JCX30"/>
      <c r="JCY30"/>
      <c r="JCZ30"/>
      <c r="JDA30"/>
      <c r="JDB30"/>
      <c r="JDC30"/>
      <c r="JDD30"/>
      <c r="JDE30"/>
      <c r="JDF30"/>
      <c r="JDG30"/>
      <c r="JDH30"/>
      <c r="JDI30"/>
      <c r="JDJ30"/>
      <c r="JDK30"/>
      <c r="JDL30"/>
      <c r="JDM30"/>
      <c r="JDN30"/>
      <c r="JDO30"/>
      <c r="JDP30"/>
      <c r="JDQ30"/>
      <c r="JDR30"/>
      <c r="JDS30"/>
      <c r="JDT30"/>
      <c r="JDU30"/>
      <c r="JDV30"/>
      <c r="JDW30"/>
      <c r="JDX30"/>
      <c r="JDY30"/>
      <c r="JDZ30"/>
      <c r="JEA30"/>
      <c r="JEB30"/>
      <c r="JEC30"/>
      <c r="JED30"/>
      <c r="JEE30"/>
      <c r="JEF30"/>
      <c r="JEG30"/>
      <c r="JEH30"/>
      <c r="JEI30"/>
      <c r="JEJ30"/>
      <c r="JEK30"/>
      <c r="JEL30"/>
      <c r="JEM30"/>
      <c r="JEN30"/>
      <c r="JEO30"/>
      <c r="JEP30"/>
      <c r="JEQ30"/>
      <c r="JER30"/>
      <c r="JES30"/>
      <c r="JET30"/>
      <c r="JEU30"/>
      <c r="JEV30"/>
      <c r="JEW30"/>
      <c r="JEX30"/>
      <c r="JEY30"/>
      <c r="JEZ30"/>
      <c r="JFA30"/>
      <c r="JFB30"/>
      <c r="JFC30"/>
      <c r="JFD30"/>
      <c r="JFE30"/>
      <c r="JFF30"/>
      <c r="JFG30"/>
      <c r="JFH30"/>
      <c r="JFI30"/>
      <c r="JFJ30"/>
      <c r="JFK30"/>
      <c r="JFL30"/>
      <c r="JFM30"/>
      <c r="JFN30"/>
      <c r="JFO30"/>
      <c r="JFP30"/>
      <c r="JFQ30"/>
      <c r="JFR30"/>
      <c r="JFS30"/>
      <c r="JFT30"/>
      <c r="JFU30"/>
      <c r="JFV30"/>
      <c r="JFW30"/>
      <c r="JFX30"/>
      <c r="JFY30"/>
      <c r="JFZ30"/>
      <c r="JGA30"/>
      <c r="JGB30"/>
      <c r="JGC30"/>
      <c r="JGD30"/>
      <c r="JGE30"/>
      <c r="JGF30"/>
      <c r="JGG30"/>
      <c r="JGH30"/>
      <c r="JGI30"/>
      <c r="JGJ30"/>
      <c r="JGK30"/>
      <c r="JGL30"/>
      <c r="JGM30"/>
      <c r="JGN30"/>
      <c r="JGO30"/>
      <c r="JGP30"/>
      <c r="JGQ30"/>
      <c r="JGR30"/>
      <c r="JGS30"/>
      <c r="JGT30"/>
      <c r="JGU30"/>
      <c r="JGV30"/>
      <c r="JGW30"/>
      <c r="JGX30"/>
      <c r="JGY30"/>
      <c r="JGZ30"/>
      <c r="JHA30"/>
      <c r="JHB30"/>
      <c r="JHC30"/>
      <c r="JHD30"/>
      <c r="JHE30"/>
      <c r="JHF30"/>
      <c r="JHG30"/>
      <c r="JHH30"/>
      <c r="JHI30"/>
      <c r="JHJ30"/>
      <c r="JHK30"/>
      <c r="JHL30"/>
      <c r="JHM30"/>
      <c r="JHN30"/>
      <c r="JHO30"/>
      <c r="JHP30"/>
      <c r="JHQ30"/>
      <c r="JHR30"/>
      <c r="JHS30"/>
      <c r="JHT30"/>
      <c r="JHU30"/>
      <c r="JHV30"/>
      <c r="JHW30"/>
      <c r="JHX30"/>
      <c r="JHY30"/>
      <c r="JHZ30"/>
      <c r="JIA30"/>
      <c r="JIB30"/>
      <c r="JIC30"/>
      <c r="JID30"/>
      <c r="JIE30"/>
      <c r="JIF30"/>
      <c r="JIG30"/>
      <c r="JIH30"/>
      <c r="JII30"/>
      <c r="JIJ30"/>
      <c r="JIK30"/>
      <c r="JIL30"/>
      <c r="JIM30"/>
      <c r="JIN30"/>
      <c r="JIO30"/>
      <c r="JIP30"/>
      <c r="JIQ30"/>
      <c r="JIR30"/>
      <c r="JIS30"/>
      <c r="JIT30"/>
      <c r="JIU30"/>
      <c r="JIV30"/>
      <c r="JIW30"/>
      <c r="JIX30"/>
      <c r="JIY30"/>
      <c r="JIZ30"/>
      <c r="JJA30"/>
      <c r="JJB30"/>
      <c r="JJC30"/>
      <c r="JJD30"/>
      <c r="JJE30"/>
      <c r="JJF30"/>
      <c r="JJG30"/>
      <c r="JJH30"/>
      <c r="JJI30"/>
      <c r="JJJ30"/>
      <c r="JJK30"/>
      <c r="JJL30"/>
      <c r="JJM30"/>
      <c r="JJN30"/>
      <c r="JJO30"/>
      <c r="JJP30"/>
      <c r="JJQ30"/>
      <c r="JJR30"/>
      <c r="JJS30"/>
      <c r="JJT30"/>
      <c r="JJU30"/>
      <c r="JJV30"/>
      <c r="JJW30"/>
      <c r="JJX30"/>
      <c r="JJY30"/>
      <c r="JJZ30"/>
      <c r="JKA30"/>
      <c r="JKB30"/>
      <c r="JKC30"/>
      <c r="JKD30"/>
      <c r="JKE30"/>
      <c r="JKF30"/>
      <c r="JKG30"/>
      <c r="JKH30"/>
      <c r="JKI30"/>
      <c r="JKJ30"/>
      <c r="JKK30"/>
      <c r="JKL30"/>
      <c r="JKM30"/>
      <c r="JKN30"/>
      <c r="JKO30"/>
      <c r="JKP30"/>
      <c r="JKQ30"/>
      <c r="JKR30"/>
      <c r="JKS30"/>
      <c r="JKT30"/>
      <c r="JKU30"/>
      <c r="JKV30"/>
      <c r="JKW30"/>
      <c r="JKX30"/>
      <c r="JKY30"/>
      <c r="JKZ30"/>
      <c r="JLA30"/>
      <c r="JLB30"/>
      <c r="JLC30"/>
      <c r="JLD30"/>
      <c r="JLE30"/>
      <c r="JLF30"/>
      <c r="JLG30"/>
      <c r="JLH30"/>
      <c r="JLI30"/>
      <c r="JLJ30"/>
      <c r="JLK30"/>
      <c r="JLL30"/>
      <c r="JLM30"/>
      <c r="JLN30"/>
      <c r="JLO30"/>
      <c r="JLP30"/>
      <c r="JLQ30"/>
      <c r="JLR30"/>
      <c r="JLS30"/>
      <c r="JLT30"/>
      <c r="JLU30"/>
      <c r="JLV30"/>
      <c r="JLW30"/>
      <c r="JLX30"/>
      <c r="JLY30"/>
      <c r="JLZ30"/>
      <c r="JMA30"/>
      <c r="JMB30"/>
      <c r="JMC30"/>
      <c r="JMD30"/>
      <c r="JME30"/>
      <c r="JMF30"/>
      <c r="JMG30"/>
      <c r="JMH30"/>
      <c r="JMI30"/>
      <c r="JMJ30"/>
      <c r="JMK30"/>
      <c r="JML30"/>
      <c r="JMM30"/>
      <c r="JMN30"/>
      <c r="JMO30"/>
      <c r="JMP30"/>
      <c r="JMQ30"/>
      <c r="JMR30"/>
      <c r="JMS30"/>
      <c r="JMT30"/>
      <c r="JMU30"/>
      <c r="JMV30"/>
      <c r="JMW30"/>
      <c r="JMX30"/>
      <c r="JMY30"/>
      <c r="JMZ30"/>
      <c r="JNA30"/>
      <c r="JNB30"/>
      <c r="JNC30"/>
      <c r="JND30"/>
      <c r="JNE30"/>
      <c r="JNF30"/>
      <c r="JNG30"/>
      <c r="JNH30"/>
      <c r="JNI30"/>
      <c r="JNJ30"/>
      <c r="JNK30"/>
      <c r="JNL30"/>
      <c r="JNM30"/>
      <c r="JNN30"/>
      <c r="JNO30"/>
      <c r="JNP30"/>
      <c r="JNQ30"/>
      <c r="JNR30"/>
      <c r="JNS30"/>
      <c r="JNT30"/>
      <c r="JNU30"/>
      <c r="JNV30"/>
      <c r="JNW30"/>
      <c r="JNX30"/>
      <c r="JNY30"/>
      <c r="JNZ30"/>
      <c r="JOA30"/>
      <c r="JOB30"/>
      <c r="JOC30"/>
      <c r="JOD30"/>
      <c r="JOE30"/>
      <c r="JOF30"/>
      <c r="JOG30"/>
      <c r="JOH30"/>
      <c r="JOI30"/>
      <c r="JOJ30"/>
      <c r="JOK30"/>
      <c r="JOL30"/>
      <c r="JOM30"/>
      <c r="JON30"/>
      <c r="JOO30"/>
      <c r="JOP30"/>
      <c r="JOQ30"/>
      <c r="JOR30"/>
      <c r="JOS30"/>
      <c r="JOT30"/>
      <c r="JOU30"/>
      <c r="JOV30"/>
      <c r="JOW30"/>
      <c r="JOX30"/>
      <c r="JOY30"/>
      <c r="JOZ30"/>
      <c r="JPA30"/>
      <c r="JPB30"/>
      <c r="JPC30"/>
      <c r="JPD30"/>
      <c r="JPE30"/>
      <c r="JPF30"/>
      <c r="JPG30"/>
      <c r="JPH30"/>
      <c r="JPI30"/>
      <c r="JPJ30"/>
      <c r="JPK30"/>
      <c r="JPL30"/>
      <c r="JPM30"/>
      <c r="JPN30"/>
      <c r="JPO30"/>
      <c r="JPP30"/>
      <c r="JPQ30"/>
      <c r="JPR30"/>
      <c r="JPS30"/>
      <c r="JPT30"/>
      <c r="JPU30"/>
      <c r="JPV30"/>
      <c r="JPW30"/>
      <c r="JPX30"/>
      <c r="JPY30"/>
      <c r="JPZ30"/>
      <c r="JQA30"/>
      <c r="JQB30"/>
      <c r="JQC30"/>
      <c r="JQD30"/>
      <c r="JQE30"/>
      <c r="JQF30"/>
      <c r="JQG30"/>
      <c r="JQH30"/>
      <c r="JQI30"/>
      <c r="JQJ30"/>
      <c r="JQK30"/>
      <c r="JQL30"/>
      <c r="JQM30"/>
      <c r="JQN30"/>
      <c r="JQO30"/>
      <c r="JQP30"/>
      <c r="JQQ30"/>
      <c r="JQR30"/>
      <c r="JQS30"/>
      <c r="JQT30"/>
      <c r="JQU30"/>
      <c r="JQV30"/>
      <c r="JQW30"/>
      <c r="JQX30"/>
      <c r="JQY30"/>
      <c r="JQZ30"/>
      <c r="JRA30"/>
      <c r="JRB30"/>
      <c r="JRC30"/>
      <c r="JRD30"/>
      <c r="JRE30"/>
      <c r="JRF30"/>
      <c r="JRG30"/>
      <c r="JRH30"/>
      <c r="JRI30"/>
      <c r="JRJ30"/>
      <c r="JRK30"/>
      <c r="JRL30"/>
      <c r="JRM30"/>
      <c r="JRN30"/>
      <c r="JRO30"/>
      <c r="JRP30"/>
      <c r="JRQ30"/>
      <c r="JRR30"/>
      <c r="JRS30"/>
      <c r="JRT30"/>
      <c r="JRU30"/>
      <c r="JRV30"/>
      <c r="JRW30"/>
      <c r="JRX30"/>
      <c r="JRY30"/>
      <c r="JRZ30"/>
      <c r="JSA30"/>
      <c r="JSB30"/>
      <c r="JSC30"/>
      <c r="JSD30"/>
      <c r="JSE30"/>
      <c r="JSF30"/>
      <c r="JSG30"/>
      <c r="JSH30"/>
      <c r="JSI30"/>
      <c r="JSJ30"/>
      <c r="JSK30"/>
      <c r="JSL30"/>
      <c r="JSM30"/>
      <c r="JSN30"/>
      <c r="JSO30"/>
      <c r="JSP30"/>
      <c r="JSQ30"/>
      <c r="JSR30"/>
      <c r="JSS30"/>
      <c r="JST30"/>
      <c r="JSU30"/>
      <c r="JSV30"/>
      <c r="JSW30"/>
      <c r="JSX30"/>
      <c r="JSY30"/>
      <c r="JSZ30"/>
      <c r="JTA30"/>
      <c r="JTB30"/>
      <c r="JTC30"/>
      <c r="JTD30"/>
      <c r="JTE30"/>
      <c r="JTF30"/>
      <c r="JTG30"/>
      <c r="JTH30"/>
      <c r="JTI30"/>
      <c r="JTJ30"/>
      <c r="JTK30"/>
      <c r="JTL30"/>
      <c r="JTM30"/>
      <c r="JTN30"/>
      <c r="JTO30"/>
      <c r="JTP30"/>
      <c r="JTQ30"/>
      <c r="JTR30"/>
      <c r="JTS30"/>
      <c r="JTT30"/>
      <c r="JTU30"/>
      <c r="JTV30"/>
      <c r="JTW30"/>
      <c r="JTX30"/>
      <c r="JTY30"/>
      <c r="JTZ30"/>
      <c r="JUA30"/>
      <c r="JUB30"/>
      <c r="JUC30"/>
      <c r="JUD30"/>
      <c r="JUE30"/>
      <c r="JUF30"/>
      <c r="JUG30"/>
      <c r="JUH30"/>
      <c r="JUI30"/>
      <c r="JUJ30"/>
      <c r="JUK30"/>
      <c r="JUL30"/>
      <c r="JUM30"/>
      <c r="JUN30"/>
      <c r="JUO30"/>
      <c r="JUP30"/>
      <c r="JUQ30"/>
      <c r="JUR30"/>
      <c r="JUS30"/>
      <c r="JUT30"/>
      <c r="JUU30"/>
      <c r="JUV30"/>
      <c r="JUW30"/>
      <c r="JUX30"/>
      <c r="JUY30"/>
      <c r="JUZ30"/>
      <c r="JVA30"/>
      <c r="JVB30"/>
      <c r="JVC30"/>
      <c r="JVD30"/>
      <c r="JVE30"/>
      <c r="JVF30"/>
      <c r="JVG30"/>
      <c r="JVH30"/>
      <c r="JVI30"/>
      <c r="JVJ30"/>
      <c r="JVK30"/>
      <c r="JVL30"/>
      <c r="JVM30"/>
      <c r="JVN30"/>
      <c r="JVO30"/>
      <c r="JVP30"/>
      <c r="JVQ30"/>
      <c r="JVR30"/>
      <c r="JVS30"/>
      <c r="JVT30"/>
      <c r="JVU30"/>
      <c r="JVV30"/>
      <c r="JVW30"/>
      <c r="JVX30"/>
      <c r="JVY30"/>
      <c r="JVZ30"/>
      <c r="JWA30"/>
      <c r="JWB30"/>
      <c r="JWC30"/>
      <c r="JWD30"/>
      <c r="JWE30"/>
      <c r="JWF30"/>
      <c r="JWG30"/>
      <c r="JWH30"/>
      <c r="JWI30"/>
      <c r="JWJ30"/>
      <c r="JWK30"/>
      <c r="JWL30"/>
      <c r="JWM30"/>
      <c r="JWN30"/>
      <c r="JWO30"/>
      <c r="JWP30"/>
      <c r="JWQ30"/>
      <c r="JWR30"/>
      <c r="JWS30"/>
      <c r="JWT30"/>
      <c r="JWU30"/>
      <c r="JWV30"/>
      <c r="JWW30"/>
      <c r="JWX30"/>
      <c r="JWY30"/>
      <c r="JWZ30"/>
      <c r="JXA30"/>
      <c r="JXB30"/>
      <c r="JXC30"/>
      <c r="JXD30"/>
      <c r="JXE30"/>
      <c r="JXF30"/>
      <c r="JXG30"/>
      <c r="JXH30"/>
      <c r="JXI30"/>
      <c r="JXJ30"/>
      <c r="JXK30"/>
      <c r="JXL30"/>
      <c r="JXM30"/>
      <c r="JXN30"/>
      <c r="JXO30"/>
      <c r="JXP30"/>
      <c r="JXQ30"/>
      <c r="JXR30"/>
      <c r="JXS30"/>
      <c r="JXT30"/>
      <c r="JXU30"/>
      <c r="JXV30"/>
      <c r="JXW30"/>
      <c r="JXX30"/>
      <c r="JXY30"/>
      <c r="JXZ30"/>
      <c r="JYA30"/>
      <c r="JYB30"/>
      <c r="JYC30"/>
      <c r="JYD30"/>
      <c r="JYE30"/>
      <c r="JYF30"/>
      <c r="JYG30"/>
      <c r="JYH30"/>
      <c r="JYI30"/>
      <c r="JYJ30"/>
      <c r="JYK30"/>
      <c r="JYL30"/>
      <c r="JYM30"/>
      <c r="JYN30"/>
      <c r="JYO30"/>
      <c r="JYP30"/>
      <c r="JYQ30"/>
      <c r="JYR30"/>
      <c r="JYS30"/>
      <c r="JYT30"/>
      <c r="JYU30"/>
      <c r="JYV30"/>
      <c r="JYW30"/>
      <c r="JYX30"/>
      <c r="JYY30"/>
      <c r="JYZ30"/>
      <c r="JZA30"/>
      <c r="JZB30"/>
      <c r="JZC30"/>
      <c r="JZD30"/>
      <c r="JZE30"/>
      <c r="JZF30"/>
      <c r="JZG30"/>
      <c r="JZH30"/>
      <c r="JZI30"/>
      <c r="JZJ30"/>
      <c r="JZK30"/>
      <c r="JZL30"/>
      <c r="JZM30"/>
      <c r="JZN30"/>
      <c r="JZO30"/>
      <c r="JZP30"/>
      <c r="JZQ30"/>
      <c r="JZR30"/>
      <c r="JZS30"/>
      <c r="JZT30"/>
      <c r="JZU30"/>
      <c r="JZV30"/>
      <c r="JZW30"/>
      <c r="JZX30"/>
      <c r="JZY30"/>
      <c r="JZZ30"/>
      <c r="KAA30"/>
      <c r="KAB30"/>
      <c r="KAC30"/>
      <c r="KAD30"/>
      <c r="KAE30"/>
      <c r="KAF30"/>
      <c r="KAG30"/>
      <c r="KAH30"/>
      <c r="KAI30"/>
      <c r="KAJ30"/>
      <c r="KAK30"/>
      <c r="KAL30"/>
      <c r="KAM30"/>
      <c r="KAN30"/>
      <c r="KAO30"/>
      <c r="KAP30"/>
      <c r="KAQ30"/>
      <c r="KAR30"/>
      <c r="KAS30"/>
      <c r="KAT30"/>
      <c r="KAU30"/>
      <c r="KAV30"/>
      <c r="KAW30"/>
      <c r="KAX30"/>
      <c r="KAY30"/>
      <c r="KAZ30"/>
      <c r="KBA30"/>
      <c r="KBB30"/>
      <c r="KBC30"/>
      <c r="KBD30"/>
      <c r="KBE30"/>
      <c r="KBF30"/>
      <c r="KBG30"/>
      <c r="KBH30"/>
      <c r="KBI30"/>
      <c r="KBJ30"/>
      <c r="KBK30"/>
      <c r="KBL30"/>
      <c r="KBM30"/>
      <c r="KBN30"/>
      <c r="KBO30"/>
      <c r="KBP30"/>
      <c r="KBQ30"/>
      <c r="KBR30"/>
      <c r="KBS30"/>
      <c r="KBT30"/>
      <c r="KBU30"/>
      <c r="KBV30"/>
      <c r="KBW30"/>
      <c r="KBX30"/>
      <c r="KBY30"/>
      <c r="KBZ30"/>
      <c r="KCA30"/>
      <c r="KCB30"/>
      <c r="KCC30"/>
      <c r="KCD30"/>
      <c r="KCE30"/>
      <c r="KCF30"/>
      <c r="KCG30"/>
      <c r="KCH30"/>
      <c r="KCI30"/>
      <c r="KCJ30"/>
      <c r="KCK30"/>
      <c r="KCL30"/>
      <c r="KCM30"/>
      <c r="KCN30"/>
      <c r="KCO30"/>
      <c r="KCP30"/>
      <c r="KCQ30"/>
      <c r="KCR30"/>
      <c r="KCS30"/>
      <c r="KCT30"/>
      <c r="KCU30"/>
      <c r="KCV30"/>
      <c r="KCW30"/>
      <c r="KCX30"/>
      <c r="KCY30"/>
      <c r="KCZ30"/>
      <c r="KDA30"/>
      <c r="KDB30"/>
      <c r="KDC30"/>
      <c r="KDD30"/>
      <c r="KDE30"/>
      <c r="KDF30"/>
      <c r="KDG30"/>
      <c r="KDH30"/>
      <c r="KDI30"/>
      <c r="KDJ30"/>
      <c r="KDK30"/>
      <c r="KDL30"/>
      <c r="KDM30"/>
      <c r="KDN30"/>
      <c r="KDO30"/>
      <c r="KDP30"/>
      <c r="KDQ30"/>
      <c r="KDR30"/>
      <c r="KDS30"/>
      <c r="KDT30"/>
      <c r="KDU30"/>
      <c r="KDV30"/>
      <c r="KDW30"/>
      <c r="KDX30"/>
      <c r="KDY30"/>
      <c r="KDZ30"/>
      <c r="KEA30"/>
      <c r="KEB30"/>
      <c r="KEC30"/>
      <c r="KED30"/>
      <c r="KEE30"/>
      <c r="KEF30"/>
      <c r="KEG30"/>
      <c r="KEH30"/>
      <c r="KEI30"/>
      <c r="KEJ30"/>
      <c r="KEK30"/>
      <c r="KEL30"/>
      <c r="KEM30"/>
      <c r="KEN30"/>
      <c r="KEO30"/>
      <c r="KEP30"/>
      <c r="KEQ30"/>
      <c r="KER30"/>
      <c r="KES30"/>
      <c r="KET30"/>
      <c r="KEU30"/>
      <c r="KEV30"/>
      <c r="KEW30"/>
      <c r="KEX30"/>
      <c r="KEY30"/>
      <c r="KEZ30"/>
      <c r="KFA30"/>
      <c r="KFB30"/>
      <c r="KFC30"/>
      <c r="KFD30"/>
      <c r="KFE30"/>
      <c r="KFF30"/>
      <c r="KFG30"/>
      <c r="KFH30"/>
      <c r="KFI30"/>
      <c r="KFJ30"/>
      <c r="KFK30"/>
      <c r="KFL30"/>
      <c r="KFM30"/>
      <c r="KFN30"/>
      <c r="KFO30"/>
      <c r="KFP30"/>
      <c r="KFQ30"/>
      <c r="KFR30"/>
      <c r="KFS30"/>
      <c r="KFT30"/>
      <c r="KFU30"/>
      <c r="KFV30"/>
      <c r="KFW30"/>
      <c r="KFX30"/>
      <c r="KFY30"/>
      <c r="KFZ30"/>
      <c r="KGA30"/>
      <c r="KGB30"/>
      <c r="KGC30"/>
      <c r="KGD30"/>
      <c r="KGE30"/>
      <c r="KGF30"/>
      <c r="KGG30"/>
      <c r="KGH30"/>
      <c r="KGI30"/>
      <c r="KGJ30"/>
      <c r="KGK30"/>
      <c r="KGL30"/>
      <c r="KGM30"/>
      <c r="KGN30"/>
      <c r="KGO30"/>
      <c r="KGP30"/>
      <c r="KGQ30"/>
      <c r="KGR30"/>
      <c r="KGS30"/>
      <c r="KGT30"/>
      <c r="KGU30"/>
      <c r="KGV30"/>
      <c r="KGW30"/>
      <c r="KGX30"/>
      <c r="KGY30"/>
      <c r="KGZ30"/>
      <c r="KHA30"/>
      <c r="KHB30"/>
      <c r="KHC30"/>
      <c r="KHD30"/>
      <c r="KHE30"/>
      <c r="KHF30"/>
      <c r="KHG30"/>
      <c r="KHH30"/>
      <c r="KHI30"/>
      <c r="KHJ30"/>
      <c r="KHK30"/>
      <c r="KHL30"/>
      <c r="KHM30"/>
      <c r="KHN30"/>
      <c r="KHO30"/>
      <c r="KHP30"/>
      <c r="KHQ30"/>
      <c r="KHR30"/>
      <c r="KHS30"/>
      <c r="KHT30"/>
      <c r="KHU30"/>
      <c r="KHV30"/>
      <c r="KHW30"/>
      <c r="KHX30"/>
      <c r="KHY30"/>
      <c r="KHZ30"/>
      <c r="KIA30"/>
      <c r="KIB30"/>
      <c r="KIC30"/>
      <c r="KID30"/>
      <c r="KIE30"/>
      <c r="KIF30"/>
      <c r="KIG30"/>
      <c r="KIH30"/>
      <c r="KII30"/>
      <c r="KIJ30"/>
      <c r="KIK30"/>
      <c r="KIL30"/>
      <c r="KIM30"/>
      <c r="KIN30"/>
      <c r="KIO30"/>
      <c r="KIP30"/>
      <c r="KIQ30"/>
      <c r="KIR30"/>
      <c r="KIS30"/>
      <c r="KIT30"/>
      <c r="KIU30"/>
      <c r="KIV30"/>
      <c r="KIW30"/>
      <c r="KIX30"/>
      <c r="KIY30"/>
      <c r="KIZ30"/>
      <c r="KJA30"/>
      <c r="KJB30"/>
      <c r="KJC30"/>
      <c r="KJD30"/>
      <c r="KJE30"/>
      <c r="KJF30"/>
      <c r="KJG30"/>
      <c r="KJH30"/>
      <c r="KJI30"/>
      <c r="KJJ30"/>
      <c r="KJK30"/>
      <c r="KJL30"/>
      <c r="KJM30"/>
      <c r="KJN30"/>
      <c r="KJO30"/>
      <c r="KJP30"/>
      <c r="KJQ30"/>
      <c r="KJR30"/>
      <c r="KJS30"/>
      <c r="KJT30"/>
      <c r="KJU30"/>
      <c r="KJV30"/>
      <c r="KJW30"/>
      <c r="KJX30"/>
      <c r="KJY30"/>
      <c r="KJZ30"/>
      <c r="KKA30"/>
      <c r="KKB30"/>
      <c r="KKC30"/>
      <c r="KKD30"/>
      <c r="KKE30"/>
      <c r="KKF30"/>
      <c r="KKG30"/>
      <c r="KKH30"/>
      <c r="KKI30"/>
      <c r="KKJ30"/>
      <c r="KKK30"/>
      <c r="KKL30"/>
      <c r="KKM30"/>
      <c r="KKN30"/>
      <c r="KKO30"/>
      <c r="KKP30"/>
      <c r="KKQ30"/>
      <c r="KKR30"/>
      <c r="KKS30"/>
      <c r="KKT30"/>
      <c r="KKU30"/>
      <c r="KKV30"/>
      <c r="KKW30"/>
      <c r="KKX30"/>
      <c r="KKY30"/>
      <c r="KKZ30"/>
      <c r="KLA30"/>
      <c r="KLB30"/>
      <c r="KLC30"/>
      <c r="KLD30"/>
      <c r="KLE30"/>
      <c r="KLF30"/>
      <c r="KLG30"/>
      <c r="KLH30"/>
      <c r="KLI30"/>
      <c r="KLJ30"/>
      <c r="KLK30"/>
      <c r="KLL30"/>
      <c r="KLM30"/>
      <c r="KLN30"/>
      <c r="KLO30"/>
      <c r="KLP30"/>
      <c r="KLQ30"/>
      <c r="KLR30"/>
      <c r="KLS30"/>
      <c r="KLT30"/>
      <c r="KLU30"/>
      <c r="KLV30"/>
      <c r="KLW30"/>
      <c r="KLX30"/>
      <c r="KLY30"/>
      <c r="KLZ30"/>
      <c r="KMA30"/>
      <c r="KMB30"/>
      <c r="KMC30"/>
      <c r="KMD30"/>
      <c r="KME30"/>
      <c r="KMF30"/>
      <c r="KMG30"/>
      <c r="KMH30"/>
      <c r="KMI30"/>
      <c r="KMJ30"/>
      <c r="KMK30"/>
      <c r="KML30"/>
      <c r="KMM30"/>
      <c r="KMN30"/>
      <c r="KMO30"/>
      <c r="KMP30"/>
      <c r="KMQ30"/>
      <c r="KMR30"/>
      <c r="KMS30"/>
      <c r="KMT30"/>
      <c r="KMU30"/>
      <c r="KMV30"/>
      <c r="KMW30"/>
      <c r="KMX30"/>
      <c r="KMY30"/>
      <c r="KMZ30"/>
      <c r="KNA30"/>
      <c r="KNB30"/>
      <c r="KNC30"/>
      <c r="KND30"/>
      <c r="KNE30"/>
      <c r="KNF30"/>
      <c r="KNG30"/>
      <c r="KNH30"/>
      <c r="KNI30"/>
      <c r="KNJ30"/>
      <c r="KNK30"/>
      <c r="KNL30"/>
      <c r="KNM30"/>
      <c r="KNN30"/>
      <c r="KNO30"/>
      <c r="KNP30"/>
      <c r="KNQ30"/>
      <c r="KNR30"/>
      <c r="KNS30"/>
      <c r="KNT30"/>
      <c r="KNU30"/>
      <c r="KNV30"/>
      <c r="KNW30"/>
      <c r="KNX30"/>
      <c r="KNY30"/>
      <c r="KNZ30"/>
      <c r="KOA30"/>
      <c r="KOB30"/>
      <c r="KOC30"/>
      <c r="KOD30"/>
      <c r="KOE30"/>
      <c r="KOF30"/>
      <c r="KOG30"/>
      <c r="KOH30"/>
      <c r="KOI30"/>
      <c r="KOJ30"/>
      <c r="KOK30"/>
      <c r="KOL30"/>
      <c r="KOM30"/>
      <c r="KON30"/>
      <c r="KOO30"/>
      <c r="KOP30"/>
      <c r="KOQ30"/>
      <c r="KOR30"/>
      <c r="KOS30"/>
      <c r="KOT30"/>
      <c r="KOU30"/>
      <c r="KOV30"/>
      <c r="KOW30"/>
      <c r="KOX30"/>
      <c r="KOY30"/>
      <c r="KOZ30"/>
      <c r="KPA30"/>
      <c r="KPB30"/>
      <c r="KPC30"/>
      <c r="KPD30"/>
      <c r="KPE30"/>
      <c r="KPF30"/>
      <c r="KPG30"/>
      <c r="KPH30"/>
      <c r="KPI30"/>
      <c r="KPJ30"/>
      <c r="KPK30"/>
      <c r="KPL30"/>
      <c r="KPM30"/>
      <c r="KPN30"/>
      <c r="KPO30"/>
      <c r="KPP30"/>
      <c r="KPQ30"/>
      <c r="KPR30"/>
      <c r="KPS30"/>
      <c r="KPT30"/>
      <c r="KPU30"/>
      <c r="KPV30"/>
      <c r="KPW30"/>
      <c r="KPX30"/>
      <c r="KPY30"/>
      <c r="KPZ30"/>
      <c r="KQA30"/>
      <c r="KQB30"/>
      <c r="KQC30"/>
      <c r="KQD30"/>
      <c r="KQE30"/>
      <c r="KQF30"/>
      <c r="KQG30"/>
      <c r="KQH30"/>
      <c r="KQI30"/>
      <c r="KQJ30"/>
      <c r="KQK30"/>
      <c r="KQL30"/>
      <c r="KQM30"/>
      <c r="KQN30"/>
      <c r="KQO30"/>
      <c r="KQP30"/>
      <c r="KQQ30"/>
      <c r="KQR30"/>
      <c r="KQS30"/>
      <c r="KQT30"/>
      <c r="KQU30"/>
      <c r="KQV30"/>
      <c r="KQW30"/>
      <c r="KQX30"/>
      <c r="KQY30"/>
      <c r="KQZ30"/>
      <c r="KRA30"/>
      <c r="KRB30"/>
      <c r="KRC30"/>
      <c r="KRD30"/>
      <c r="KRE30"/>
      <c r="KRF30"/>
      <c r="KRG30"/>
      <c r="KRH30"/>
      <c r="KRI30"/>
      <c r="KRJ30"/>
      <c r="KRK30"/>
      <c r="KRL30"/>
      <c r="KRM30"/>
      <c r="KRN30"/>
      <c r="KRO30"/>
      <c r="KRP30"/>
      <c r="KRQ30"/>
      <c r="KRR30"/>
      <c r="KRS30"/>
      <c r="KRT30"/>
      <c r="KRU30"/>
      <c r="KRV30"/>
      <c r="KRW30"/>
      <c r="KRX30"/>
      <c r="KRY30"/>
      <c r="KRZ30"/>
      <c r="KSA30"/>
      <c r="KSB30"/>
      <c r="KSC30"/>
      <c r="KSD30"/>
      <c r="KSE30"/>
      <c r="KSF30"/>
      <c r="KSG30"/>
      <c r="KSH30"/>
      <c r="KSI30"/>
      <c r="KSJ30"/>
      <c r="KSK30"/>
      <c r="KSL30"/>
      <c r="KSM30"/>
      <c r="KSN30"/>
      <c r="KSO30"/>
      <c r="KSP30"/>
      <c r="KSQ30"/>
      <c r="KSR30"/>
      <c r="KSS30"/>
      <c r="KST30"/>
      <c r="KSU30"/>
      <c r="KSV30"/>
      <c r="KSW30"/>
      <c r="KSX30"/>
      <c r="KSY30"/>
      <c r="KSZ30"/>
      <c r="KTA30"/>
      <c r="KTB30"/>
      <c r="KTC30"/>
      <c r="KTD30"/>
      <c r="KTE30"/>
      <c r="KTF30"/>
      <c r="KTG30"/>
      <c r="KTH30"/>
      <c r="KTI30"/>
      <c r="KTJ30"/>
      <c r="KTK30"/>
      <c r="KTL30"/>
      <c r="KTM30"/>
      <c r="KTN30"/>
      <c r="KTO30"/>
      <c r="KTP30"/>
      <c r="KTQ30"/>
      <c r="KTR30"/>
      <c r="KTS30"/>
      <c r="KTT30"/>
      <c r="KTU30"/>
      <c r="KTV30"/>
      <c r="KTW30"/>
      <c r="KTX30"/>
      <c r="KTY30"/>
      <c r="KTZ30"/>
      <c r="KUA30"/>
      <c r="KUB30"/>
      <c r="KUC30"/>
      <c r="KUD30"/>
      <c r="KUE30"/>
      <c r="KUF30"/>
      <c r="KUG30"/>
      <c r="KUH30"/>
      <c r="KUI30"/>
      <c r="KUJ30"/>
      <c r="KUK30"/>
      <c r="KUL30"/>
      <c r="KUM30"/>
      <c r="KUN30"/>
      <c r="KUO30"/>
      <c r="KUP30"/>
      <c r="KUQ30"/>
      <c r="KUR30"/>
      <c r="KUS30"/>
      <c r="KUT30"/>
      <c r="KUU30"/>
      <c r="KUV30"/>
      <c r="KUW30"/>
      <c r="KUX30"/>
      <c r="KUY30"/>
      <c r="KUZ30"/>
      <c r="KVA30"/>
      <c r="KVB30"/>
      <c r="KVC30"/>
      <c r="KVD30"/>
      <c r="KVE30"/>
      <c r="KVF30"/>
      <c r="KVG30"/>
      <c r="KVH30"/>
      <c r="KVI30"/>
      <c r="KVJ30"/>
      <c r="KVK30"/>
      <c r="KVL30"/>
      <c r="KVM30"/>
      <c r="KVN30"/>
      <c r="KVO30"/>
      <c r="KVP30"/>
      <c r="KVQ30"/>
      <c r="KVR30"/>
      <c r="KVS30"/>
      <c r="KVT30"/>
      <c r="KVU30"/>
      <c r="KVV30"/>
      <c r="KVW30"/>
      <c r="KVX30"/>
      <c r="KVY30"/>
      <c r="KVZ30"/>
      <c r="KWA30"/>
      <c r="KWB30"/>
      <c r="KWC30"/>
      <c r="KWD30"/>
      <c r="KWE30"/>
      <c r="KWF30"/>
      <c r="KWG30"/>
      <c r="KWH30"/>
      <c r="KWI30"/>
      <c r="KWJ30"/>
      <c r="KWK30"/>
      <c r="KWL30"/>
      <c r="KWM30"/>
      <c r="KWN30"/>
      <c r="KWO30"/>
      <c r="KWP30"/>
      <c r="KWQ30"/>
      <c r="KWR30"/>
      <c r="KWS30"/>
      <c r="KWT30"/>
      <c r="KWU30"/>
      <c r="KWV30"/>
      <c r="KWW30"/>
      <c r="KWX30"/>
      <c r="KWY30"/>
      <c r="KWZ30"/>
      <c r="KXA30"/>
      <c r="KXB30"/>
      <c r="KXC30"/>
      <c r="KXD30"/>
      <c r="KXE30"/>
      <c r="KXF30"/>
      <c r="KXG30"/>
      <c r="KXH30"/>
      <c r="KXI30"/>
      <c r="KXJ30"/>
      <c r="KXK30"/>
      <c r="KXL30"/>
      <c r="KXM30"/>
      <c r="KXN30"/>
      <c r="KXO30"/>
      <c r="KXP30"/>
      <c r="KXQ30"/>
      <c r="KXR30"/>
      <c r="KXS30"/>
      <c r="KXT30"/>
      <c r="KXU30"/>
      <c r="KXV30"/>
      <c r="KXW30"/>
      <c r="KXX30"/>
      <c r="KXY30"/>
      <c r="KXZ30"/>
      <c r="KYA30"/>
      <c r="KYB30"/>
      <c r="KYC30"/>
      <c r="KYD30"/>
      <c r="KYE30"/>
      <c r="KYF30"/>
      <c r="KYG30"/>
      <c r="KYH30"/>
      <c r="KYI30"/>
      <c r="KYJ30"/>
      <c r="KYK30"/>
      <c r="KYL30"/>
      <c r="KYM30"/>
      <c r="KYN30"/>
      <c r="KYO30"/>
      <c r="KYP30"/>
      <c r="KYQ30"/>
      <c r="KYR30"/>
      <c r="KYS30"/>
      <c r="KYT30"/>
      <c r="KYU30"/>
      <c r="KYV30"/>
      <c r="KYW30"/>
      <c r="KYX30"/>
      <c r="KYY30"/>
      <c r="KYZ30"/>
      <c r="KZA30"/>
      <c r="KZB30"/>
      <c r="KZC30"/>
      <c r="KZD30"/>
      <c r="KZE30"/>
      <c r="KZF30"/>
      <c r="KZG30"/>
      <c r="KZH30"/>
      <c r="KZI30"/>
      <c r="KZJ30"/>
      <c r="KZK30"/>
      <c r="KZL30"/>
      <c r="KZM30"/>
      <c r="KZN30"/>
      <c r="KZO30"/>
      <c r="KZP30"/>
      <c r="KZQ30"/>
      <c r="KZR30"/>
      <c r="KZS30"/>
      <c r="KZT30"/>
      <c r="KZU30"/>
      <c r="KZV30"/>
      <c r="KZW30"/>
      <c r="KZX30"/>
      <c r="KZY30"/>
      <c r="KZZ30"/>
      <c r="LAA30"/>
      <c r="LAB30"/>
      <c r="LAC30"/>
      <c r="LAD30"/>
      <c r="LAE30"/>
      <c r="LAF30"/>
      <c r="LAG30"/>
      <c r="LAH30"/>
      <c r="LAI30"/>
      <c r="LAJ30"/>
      <c r="LAK30"/>
      <c r="LAL30"/>
      <c r="LAM30"/>
      <c r="LAN30"/>
      <c r="LAO30"/>
      <c r="LAP30"/>
      <c r="LAQ30"/>
      <c r="LAR30"/>
      <c r="LAS30"/>
      <c r="LAT30"/>
      <c r="LAU30"/>
      <c r="LAV30"/>
      <c r="LAW30"/>
      <c r="LAX30"/>
      <c r="LAY30"/>
      <c r="LAZ30"/>
      <c r="LBA30"/>
      <c r="LBB30"/>
      <c r="LBC30"/>
      <c r="LBD30"/>
      <c r="LBE30"/>
      <c r="LBF30"/>
      <c r="LBG30"/>
      <c r="LBH30"/>
      <c r="LBI30"/>
      <c r="LBJ30"/>
      <c r="LBK30"/>
      <c r="LBL30"/>
      <c r="LBM30"/>
      <c r="LBN30"/>
      <c r="LBO30"/>
      <c r="LBP30"/>
      <c r="LBQ30"/>
      <c r="LBR30"/>
      <c r="LBS30"/>
      <c r="LBT30"/>
      <c r="LBU30"/>
      <c r="LBV30"/>
      <c r="LBW30"/>
      <c r="LBX30"/>
      <c r="LBY30"/>
      <c r="LBZ30"/>
      <c r="LCA30"/>
      <c r="LCB30"/>
      <c r="LCC30"/>
      <c r="LCD30"/>
      <c r="LCE30"/>
      <c r="LCF30"/>
      <c r="LCG30"/>
      <c r="LCH30"/>
      <c r="LCI30"/>
      <c r="LCJ30"/>
      <c r="LCK30"/>
      <c r="LCL30"/>
      <c r="LCM30"/>
      <c r="LCN30"/>
      <c r="LCO30"/>
      <c r="LCP30"/>
      <c r="LCQ30"/>
      <c r="LCR30"/>
      <c r="LCS30"/>
      <c r="LCT30"/>
      <c r="LCU30"/>
      <c r="LCV30"/>
      <c r="LCW30"/>
      <c r="LCX30"/>
      <c r="LCY30"/>
      <c r="LCZ30"/>
      <c r="LDA30"/>
      <c r="LDB30"/>
      <c r="LDC30"/>
      <c r="LDD30"/>
      <c r="LDE30"/>
      <c r="LDF30"/>
      <c r="LDG30"/>
      <c r="LDH30"/>
      <c r="LDI30"/>
      <c r="LDJ30"/>
      <c r="LDK30"/>
      <c r="LDL30"/>
      <c r="LDM30"/>
      <c r="LDN30"/>
      <c r="LDO30"/>
      <c r="LDP30"/>
      <c r="LDQ30"/>
      <c r="LDR30"/>
      <c r="LDS30"/>
      <c r="LDT30"/>
      <c r="LDU30"/>
      <c r="LDV30"/>
      <c r="LDW30"/>
      <c r="LDX30"/>
      <c r="LDY30"/>
      <c r="LDZ30"/>
      <c r="LEA30"/>
      <c r="LEB30"/>
      <c r="LEC30"/>
      <c r="LED30"/>
      <c r="LEE30"/>
      <c r="LEF30"/>
      <c r="LEG30"/>
      <c r="LEH30"/>
      <c r="LEI30"/>
      <c r="LEJ30"/>
      <c r="LEK30"/>
      <c r="LEL30"/>
      <c r="LEM30"/>
      <c r="LEN30"/>
      <c r="LEO30"/>
      <c r="LEP30"/>
      <c r="LEQ30"/>
      <c r="LER30"/>
      <c r="LES30"/>
      <c r="LET30"/>
      <c r="LEU30"/>
      <c r="LEV30"/>
      <c r="LEW30"/>
      <c r="LEX30"/>
      <c r="LEY30"/>
      <c r="LEZ30"/>
      <c r="LFA30"/>
      <c r="LFB30"/>
      <c r="LFC30"/>
      <c r="LFD30"/>
      <c r="LFE30"/>
      <c r="LFF30"/>
      <c r="LFG30"/>
      <c r="LFH30"/>
      <c r="LFI30"/>
      <c r="LFJ30"/>
      <c r="LFK30"/>
      <c r="LFL30"/>
      <c r="LFM30"/>
      <c r="LFN30"/>
      <c r="LFO30"/>
      <c r="LFP30"/>
      <c r="LFQ30"/>
      <c r="LFR30"/>
      <c r="LFS30"/>
      <c r="LFT30"/>
      <c r="LFU30"/>
      <c r="LFV30"/>
      <c r="LFW30"/>
      <c r="LFX30"/>
      <c r="LFY30"/>
      <c r="LFZ30"/>
      <c r="LGA30"/>
      <c r="LGB30"/>
      <c r="LGC30"/>
      <c r="LGD30"/>
      <c r="LGE30"/>
      <c r="LGF30"/>
      <c r="LGG30"/>
      <c r="LGH30"/>
      <c r="LGI30"/>
      <c r="LGJ30"/>
      <c r="LGK30"/>
      <c r="LGL30"/>
      <c r="LGM30"/>
      <c r="LGN30"/>
      <c r="LGO30"/>
      <c r="LGP30"/>
      <c r="LGQ30"/>
      <c r="LGR30"/>
      <c r="LGS30"/>
      <c r="LGT30"/>
      <c r="LGU30"/>
      <c r="LGV30"/>
      <c r="LGW30"/>
      <c r="LGX30"/>
      <c r="LGY30"/>
      <c r="LGZ30"/>
      <c r="LHA30"/>
      <c r="LHB30"/>
      <c r="LHC30"/>
      <c r="LHD30"/>
      <c r="LHE30"/>
      <c r="LHF30"/>
      <c r="LHG30"/>
      <c r="LHH30"/>
      <c r="LHI30"/>
      <c r="LHJ30"/>
      <c r="LHK30"/>
      <c r="LHL30"/>
      <c r="LHM30"/>
      <c r="LHN30"/>
      <c r="LHO30"/>
      <c r="LHP30"/>
      <c r="LHQ30"/>
      <c r="LHR30"/>
      <c r="LHS30"/>
      <c r="LHT30"/>
      <c r="LHU30"/>
      <c r="LHV30"/>
      <c r="LHW30"/>
      <c r="LHX30"/>
      <c r="LHY30"/>
      <c r="LHZ30"/>
      <c r="LIA30"/>
      <c r="LIB30"/>
      <c r="LIC30"/>
      <c r="LID30"/>
      <c r="LIE30"/>
      <c r="LIF30"/>
      <c r="LIG30"/>
      <c r="LIH30"/>
      <c r="LII30"/>
      <c r="LIJ30"/>
      <c r="LIK30"/>
      <c r="LIL30"/>
      <c r="LIM30"/>
      <c r="LIN30"/>
      <c r="LIO30"/>
      <c r="LIP30"/>
      <c r="LIQ30"/>
      <c r="LIR30"/>
      <c r="LIS30"/>
      <c r="LIT30"/>
      <c r="LIU30"/>
      <c r="LIV30"/>
      <c r="LIW30"/>
      <c r="LIX30"/>
      <c r="LIY30"/>
      <c r="LIZ30"/>
      <c r="LJA30"/>
      <c r="LJB30"/>
      <c r="LJC30"/>
      <c r="LJD30"/>
      <c r="LJE30"/>
      <c r="LJF30"/>
      <c r="LJG30"/>
      <c r="LJH30"/>
      <c r="LJI30"/>
      <c r="LJJ30"/>
      <c r="LJK30"/>
      <c r="LJL30"/>
      <c r="LJM30"/>
      <c r="LJN30"/>
      <c r="LJO30"/>
      <c r="LJP30"/>
      <c r="LJQ30"/>
      <c r="LJR30"/>
      <c r="LJS30"/>
      <c r="LJT30"/>
      <c r="LJU30"/>
      <c r="LJV30"/>
      <c r="LJW30"/>
      <c r="LJX30"/>
      <c r="LJY30"/>
      <c r="LJZ30"/>
      <c r="LKA30"/>
      <c r="LKB30"/>
      <c r="LKC30"/>
      <c r="LKD30"/>
      <c r="LKE30"/>
      <c r="LKF30"/>
      <c r="LKG30"/>
      <c r="LKH30"/>
      <c r="LKI30"/>
      <c r="LKJ30"/>
      <c r="LKK30"/>
      <c r="LKL30"/>
      <c r="LKM30"/>
      <c r="LKN30"/>
      <c r="LKO30"/>
      <c r="LKP30"/>
      <c r="LKQ30"/>
      <c r="LKR30"/>
      <c r="LKS30"/>
      <c r="LKT30"/>
      <c r="LKU30"/>
      <c r="LKV30"/>
      <c r="LKW30"/>
      <c r="LKX30"/>
      <c r="LKY30"/>
      <c r="LKZ30"/>
      <c r="LLA30"/>
      <c r="LLB30"/>
      <c r="LLC30"/>
      <c r="LLD30"/>
      <c r="LLE30"/>
      <c r="LLF30"/>
      <c r="LLG30"/>
      <c r="LLH30"/>
      <c r="LLI30"/>
      <c r="LLJ30"/>
      <c r="LLK30"/>
      <c r="LLL30"/>
      <c r="LLM30"/>
      <c r="LLN30"/>
      <c r="LLO30"/>
      <c r="LLP30"/>
      <c r="LLQ30"/>
      <c r="LLR30"/>
      <c r="LLS30"/>
      <c r="LLT30"/>
      <c r="LLU30"/>
      <c r="LLV30"/>
      <c r="LLW30"/>
      <c r="LLX30"/>
      <c r="LLY30"/>
      <c r="LLZ30"/>
      <c r="LMA30"/>
      <c r="LMB30"/>
      <c r="LMC30"/>
      <c r="LMD30"/>
      <c r="LME30"/>
      <c r="LMF30"/>
      <c r="LMG30"/>
      <c r="LMH30"/>
      <c r="LMI30"/>
      <c r="LMJ30"/>
      <c r="LMK30"/>
      <c r="LML30"/>
      <c r="LMM30"/>
      <c r="LMN30"/>
      <c r="LMO30"/>
      <c r="LMP30"/>
      <c r="LMQ30"/>
      <c r="LMR30"/>
      <c r="LMS30"/>
      <c r="LMT30"/>
      <c r="LMU30"/>
      <c r="LMV30"/>
      <c r="LMW30"/>
      <c r="LMX30"/>
      <c r="LMY30"/>
      <c r="LMZ30"/>
      <c r="LNA30"/>
      <c r="LNB30"/>
      <c r="LNC30"/>
      <c r="LND30"/>
      <c r="LNE30"/>
      <c r="LNF30"/>
      <c r="LNG30"/>
      <c r="LNH30"/>
      <c r="LNI30"/>
      <c r="LNJ30"/>
      <c r="LNK30"/>
      <c r="LNL30"/>
      <c r="LNM30"/>
      <c r="LNN30"/>
      <c r="LNO30"/>
      <c r="LNP30"/>
      <c r="LNQ30"/>
      <c r="LNR30"/>
      <c r="LNS30"/>
      <c r="LNT30"/>
      <c r="LNU30"/>
      <c r="LNV30"/>
      <c r="LNW30"/>
      <c r="LNX30"/>
      <c r="LNY30"/>
      <c r="LNZ30"/>
      <c r="LOA30"/>
      <c r="LOB30"/>
      <c r="LOC30"/>
      <c r="LOD30"/>
      <c r="LOE30"/>
      <c r="LOF30"/>
      <c r="LOG30"/>
      <c r="LOH30"/>
      <c r="LOI30"/>
      <c r="LOJ30"/>
      <c r="LOK30"/>
      <c r="LOL30"/>
      <c r="LOM30"/>
      <c r="LON30"/>
      <c r="LOO30"/>
      <c r="LOP30"/>
      <c r="LOQ30"/>
      <c r="LOR30"/>
      <c r="LOS30"/>
      <c r="LOT30"/>
      <c r="LOU30"/>
      <c r="LOV30"/>
      <c r="LOW30"/>
      <c r="LOX30"/>
      <c r="LOY30"/>
      <c r="LOZ30"/>
      <c r="LPA30"/>
      <c r="LPB30"/>
      <c r="LPC30"/>
      <c r="LPD30"/>
      <c r="LPE30"/>
      <c r="LPF30"/>
      <c r="LPG30"/>
      <c r="LPH30"/>
      <c r="LPI30"/>
      <c r="LPJ30"/>
      <c r="LPK30"/>
      <c r="LPL30"/>
      <c r="LPM30"/>
      <c r="LPN30"/>
      <c r="LPO30"/>
      <c r="LPP30"/>
      <c r="LPQ30"/>
      <c r="LPR30"/>
      <c r="LPS30"/>
      <c r="LPT30"/>
      <c r="LPU30"/>
      <c r="LPV30"/>
      <c r="LPW30"/>
      <c r="LPX30"/>
      <c r="LPY30"/>
      <c r="LPZ30"/>
      <c r="LQA30"/>
      <c r="LQB30"/>
      <c r="LQC30"/>
      <c r="LQD30"/>
      <c r="LQE30"/>
      <c r="LQF30"/>
      <c r="LQG30"/>
      <c r="LQH30"/>
      <c r="LQI30"/>
      <c r="LQJ30"/>
      <c r="LQK30"/>
      <c r="LQL30"/>
      <c r="LQM30"/>
      <c r="LQN30"/>
      <c r="LQO30"/>
      <c r="LQP30"/>
      <c r="LQQ30"/>
      <c r="LQR30"/>
      <c r="LQS30"/>
      <c r="LQT30"/>
      <c r="LQU30"/>
      <c r="LQV30"/>
      <c r="LQW30"/>
      <c r="LQX30"/>
      <c r="LQY30"/>
      <c r="LQZ30"/>
      <c r="LRA30"/>
      <c r="LRB30"/>
      <c r="LRC30"/>
      <c r="LRD30"/>
      <c r="LRE30"/>
      <c r="LRF30"/>
      <c r="LRG30"/>
      <c r="LRH30"/>
      <c r="LRI30"/>
      <c r="LRJ30"/>
      <c r="LRK30"/>
      <c r="LRL30"/>
      <c r="LRM30"/>
      <c r="LRN30"/>
      <c r="LRO30"/>
      <c r="LRP30"/>
      <c r="LRQ30"/>
      <c r="LRR30"/>
      <c r="LRS30"/>
      <c r="LRT30"/>
      <c r="LRU30"/>
      <c r="LRV30"/>
      <c r="LRW30"/>
      <c r="LRX30"/>
      <c r="LRY30"/>
      <c r="LRZ30"/>
      <c r="LSA30"/>
      <c r="LSB30"/>
      <c r="LSC30"/>
      <c r="LSD30"/>
      <c r="LSE30"/>
      <c r="LSF30"/>
      <c r="LSG30"/>
      <c r="LSH30"/>
      <c r="LSI30"/>
      <c r="LSJ30"/>
      <c r="LSK30"/>
      <c r="LSL30"/>
      <c r="LSM30"/>
      <c r="LSN30"/>
      <c r="LSO30"/>
      <c r="LSP30"/>
      <c r="LSQ30"/>
      <c r="LSR30"/>
      <c r="LSS30"/>
      <c r="LST30"/>
      <c r="LSU30"/>
      <c r="LSV30"/>
      <c r="LSW30"/>
      <c r="LSX30"/>
      <c r="LSY30"/>
      <c r="LSZ30"/>
      <c r="LTA30"/>
      <c r="LTB30"/>
      <c r="LTC30"/>
      <c r="LTD30"/>
      <c r="LTE30"/>
      <c r="LTF30"/>
      <c r="LTG30"/>
      <c r="LTH30"/>
      <c r="LTI30"/>
      <c r="LTJ30"/>
      <c r="LTK30"/>
      <c r="LTL30"/>
      <c r="LTM30"/>
      <c r="LTN30"/>
      <c r="LTO30"/>
      <c r="LTP30"/>
      <c r="LTQ30"/>
      <c r="LTR30"/>
      <c r="LTS30"/>
      <c r="LTT30"/>
      <c r="LTU30"/>
      <c r="LTV30"/>
      <c r="LTW30"/>
      <c r="LTX30"/>
      <c r="LTY30"/>
      <c r="LTZ30"/>
      <c r="LUA30"/>
      <c r="LUB30"/>
      <c r="LUC30"/>
      <c r="LUD30"/>
      <c r="LUE30"/>
      <c r="LUF30"/>
      <c r="LUG30"/>
      <c r="LUH30"/>
      <c r="LUI30"/>
      <c r="LUJ30"/>
      <c r="LUK30"/>
      <c r="LUL30"/>
      <c r="LUM30"/>
      <c r="LUN30"/>
      <c r="LUO30"/>
      <c r="LUP30"/>
      <c r="LUQ30"/>
      <c r="LUR30"/>
      <c r="LUS30"/>
      <c r="LUT30"/>
      <c r="LUU30"/>
      <c r="LUV30"/>
      <c r="LUW30"/>
      <c r="LUX30"/>
      <c r="LUY30"/>
      <c r="LUZ30"/>
      <c r="LVA30"/>
      <c r="LVB30"/>
      <c r="LVC30"/>
      <c r="LVD30"/>
      <c r="LVE30"/>
      <c r="LVF30"/>
      <c r="LVG30"/>
      <c r="LVH30"/>
      <c r="LVI30"/>
      <c r="LVJ30"/>
      <c r="LVK30"/>
      <c r="LVL30"/>
      <c r="LVM30"/>
      <c r="LVN30"/>
      <c r="LVO30"/>
      <c r="LVP30"/>
      <c r="LVQ30"/>
      <c r="LVR30"/>
      <c r="LVS30"/>
      <c r="LVT30"/>
      <c r="LVU30"/>
      <c r="LVV30"/>
      <c r="LVW30"/>
      <c r="LVX30"/>
      <c r="LVY30"/>
      <c r="LVZ30"/>
      <c r="LWA30"/>
      <c r="LWB30"/>
      <c r="LWC30"/>
      <c r="LWD30"/>
      <c r="LWE30"/>
      <c r="LWF30"/>
      <c r="LWG30"/>
      <c r="LWH30"/>
      <c r="LWI30"/>
      <c r="LWJ30"/>
      <c r="LWK30"/>
      <c r="LWL30"/>
      <c r="LWM30"/>
      <c r="LWN30"/>
      <c r="LWO30"/>
      <c r="LWP30"/>
      <c r="LWQ30"/>
      <c r="LWR30"/>
      <c r="LWS30"/>
      <c r="LWT30"/>
      <c r="LWU30"/>
      <c r="LWV30"/>
      <c r="LWW30"/>
      <c r="LWX30"/>
      <c r="LWY30"/>
      <c r="LWZ30"/>
      <c r="LXA30"/>
      <c r="LXB30"/>
      <c r="LXC30"/>
      <c r="LXD30"/>
      <c r="LXE30"/>
      <c r="LXF30"/>
      <c r="LXG30"/>
      <c r="LXH30"/>
      <c r="LXI30"/>
      <c r="LXJ30"/>
      <c r="LXK30"/>
      <c r="LXL30"/>
      <c r="LXM30"/>
      <c r="LXN30"/>
      <c r="LXO30"/>
      <c r="LXP30"/>
      <c r="LXQ30"/>
      <c r="LXR30"/>
      <c r="LXS30"/>
      <c r="LXT30"/>
      <c r="LXU30"/>
      <c r="LXV30"/>
      <c r="LXW30"/>
      <c r="LXX30"/>
      <c r="LXY30"/>
      <c r="LXZ30"/>
      <c r="LYA30"/>
      <c r="LYB30"/>
      <c r="LYC30"/>
      <c r="LYD30"/>
      <c r="LYE30"/>
      <c r="LYF30"/>
      <c r="LYG30"/>
      <c r="LYH30"/>
      <c r="LYI30"/>
      <c r="LYJ30"/>
      <c r="LYK30"/>
      <c r="LYL30"/>
      <c r="LYM30"/>
      <c r="LYN30"/>
      <c r="LYO30"/>
      <c r="LYP30"/>
      <c r="LYQ30"/>
      <c r="LYR30"/>
      <c r="LYS30"/>
      <c r="LYT30"/>
      <c r="LYU30"/>
      <c r="LYV30"/>
      <c r="LYW30"/>
      <c r="LYX30"/>
      <c r="LYY30"/>
      <c r="LYZ30"/>
      <c r="LZA30"/>
      <c r="LZB30"/>
      <c r="LZC30"/>
      <c r="LZD30"/>
      <c r="LZE30"/>
      <c r="LZF30"/>
      <c r="LZG30"/>
      <c r="LZH30"/>
      <c r="LZI30"/>
      <c r="LZJ30"/>
      <c r="LZK30"/>
      <c r="LZL30"/>
      <c r="LZM30"/>
      <c r="LZN30"/>
      <c r="LZO30"/>
      <c r="LZP30"/>
      <c r="LZQ30"/>
      <c r="LZR30"/>
      <c r="LZS30"/>
      <c r="LZT30"/>
      <c r="LZU30"/>
      <c r="LZV30"/>
      <c r="LZW30"/>
      <c r="LZX30"/>
      <c r="LZY30"/>
      <c r="LZZ30"/>
      <c r="MAA30"/>
      <c r="MAB30"/>
      <c r="MAC30"/>
      <c r="MAD30"/>
      <c r="MAE30"/>
      <c r="MAF30"/>
      <c r="MAG30"/>
      <c r="MAH30"/>
      <c r="MAI30"/>
      <c r="MAJ30"/>
      <c r="MAK30"/>
      <c r="MAL30"/>
      <c r="MAM30"/>
      <c r="MAN30"/>
      <c r="MAO30"/>
      <c r="MAP30"/>
      <c r="MAQ30"/>
      <c r="MAR30"/>
      <c r="MAS30"/>
      <c r="MAT30"/>
      <c r="MAU30"/>
      <c r="MAV30"/>
      <c r="MAW30"/>
      <c r="MAX30"/>
      <c r="MAY30"/>
      <c r="MAZ30"/>
      <c r="MBA30"/>
      <c r="MBB30"/>
      <c r="MBC30"/>
      <c r="MBD30"/>
      <c r="MBE30"/>
      <c r="MBF30"/>
      <c r="MBG30"/>
      <c r="MBH30"/>
      <c r="MBI30"/>
      <c r="MBJ30"/>
      <c r="MBK30"/>
      <c r="MBL30"/>
      <c r="MBM30"/>
      <c r="MBN30"/>
      <c r="MBO30"/>
      <c r="MBP30"/>
      <c r="MBQ30"/>
      <c r="MBR30"/>
      <c r="MBS30"/>
      <c r="MBT30"/>
      <c r="MBU30"/>
      <c r="MBV30"/>
      <c r="MBW30"/>
      <c r="MBX30"/>
      <c r="MBY30"/>
      <c r="MBZ30"/>
      <c r="MCA30"/>
      <c r="MCB30"/>
      <c r="MCC30"/>
      <c r="MCD30"/>
      <c r="MCE30"/>
      <c r="MCF30"/>
      <c r="MCG30"/>
      <c r="MCH30"/>
      <c r="MCI30"/>
      <c r="MCJ30"/>
      <c r="MCK30"/>
      <c r="MCL30"/>
      <c r="MCM30"/>
      <c r="MCN30"/>
      <c r="MCO30"/>
      <c r="MCP30"/>
      <c r="MCQ30"/>
      <c r="MCR30"/>
      <c r="MCS30"/>
      <c r="MCT30"/>
      <c r="MCU30"/>
      <c r="MCV30"/>
      <c r="MCW30"/>
      <c r="MCX30"/>
      <c r="MCY30"/>
      <c r="MCZ30"/>
      <c r="MDA30"/>
      <c r="MDB30"/>
      <c r="MDC30"/>
      <c r="MDD30"/>
      <c r="MDE30"/>
      <c r="MDF30"/>
      <c r="MDG30"/>
      <c r="MDH30"/>
      <c r="MDI30"/>
      <c r="MDJ30"/>
      <c r="MDK30"/>
      <c r="MDL30"/>
      <c r="MDM30"/>
      <c r="MDN30"/>
      <c r="MDO30"/>
      <c r="MDP30"/>
      <c r="MDQ30"/>
      <c r="MDR30"/>
      <c r="MDS30"/>
      <c r="MDT30"/>
      <c r="MDU30"/>
      <c r="MDV30"/>
      <c r="MDW30"/>
      <c r="MDX30"/>
      <c r="MDY30"/>
      <c r="MDZ30"/>
      <c r="MEA30"/>
      <c r="MEB30"/>
      <c r="MEC30"/>
      <c r="MED30"/>
      <c r="MEE30"/>
      <c r="MEF30"/>
      <c r="MEG30"/>
      <c r="MEH30"/>
      <c r="MEI30"/>
      <c r="MEJ30"/>
      <c r="MEK30"/>
      <c r="MEL30"/>
      <c r="MEM30"/>
      <c r="MEN30"/>
      <c r="MEO30"/>
      <c r="MEP30"/>
      <c r="MEQ30"/>
      <c r="MER30"/>
      <c r="MES30"/>
      <c r="MET30"/>
      <c r="MEU30"/>
      <c r="MEV30"/>
      <c r="MEW30"/>
      <c r="MEX30"/>
      <c r="MEY30"/>
      <c r="MEZ30"/>
      <c r="MFA30"/>
      <c r="MFB30"/>
      <c r="MFC30"/>
      <c r="MFD30"/>
      <c r="MFE30"/>
      <c r="MFF30"/>
      <c r="MFG30"/>
      <c r="MFH30"/>
      <c r="MFI30"/>
      <c r="MFJ30"/>
      <c r="MFK30"/>
      <c r="MFL30"/>
      <c r="MFM30"/>
      <c r="MFN30"/>
      <c r="MFO30"/>
      <c r="MFP30"/>
      <c r="MFQ30"/>
      <c r="MFR30"/>
      <c r="MFS30"/>
      <c r="MFT30"/>
      <c r="MFU30"/>
      <c r="MFV30"/>
      <c r="MFW30"/>
      <c r="MFX30"/>
      <c r="MFY30"/>
      <c r="MFZ30"/>
      <c r="MGA30"/>
      <c r="MGB30"/>
      <c r="MGC30"/>
      <c r="MGD30"/>
      <c r="MGE30"/>
      <c r="MGF30"/>
      <c r="MGG30"/>
      <c r="MGH30"/>
      <c r="MGI30"/>
      <c r="MGJ30"/>
      <c r="MGK30"/>
      <c r="MGL30"/>
      <c r="MGM30"/>
      <c r="MGN30"/>
      <c r="MGO30"/>
      <c r="MGP30"/>
      <c r="MGQ30"/>
      <c r="MGR30"/>
      <c r="MGS30"/>
      <c r="MGT30"/>
      <c r="MGU30"/>
      <c r="MGV30"/>
      <c r="MGW30"/>
      <c r="MGX30"/>
      <c r="MGY30"/>
      <c r="MGZ30"/>
      <c r="MHA30"/>
      <c r="MHB30"/>
      <c r="MHC30"/>
      <c r="MHD30"/>
      <c r="MHE30"/>
      <c r="MHF30"/>
      <c r="MHG30"/>
      <c r="MHH30"/>
      <c r="MHI30"/>
      <c r="MHJ30"/>
      <c r="MHK30"/>
      <c r="MHL30"/>
      <c r="MHM30"/>
      <c r="MHN30"/>
      <c r="MHO30"/>
      <c r="MHP30"/>
      <c r="MHQ30"/>
      <c r="MHR30"/>
      <c r="MHS30"/>
      <c r="MHT30"/>
      <c r="MHU30"/>
      <c r="MHV30"/>
      <c r="MHW30"/>
      <c r="MHX30"/>
      <c r="MHY30"/>
      <c r="MHZ30"/>
      <c r="MIA30"/>
      <c r="MIB30"/>
      <c r="MIC30"/>
      <c r="MID30"/>
      <c r="MIE30"/>
      <c r="MIF30"/>
      <c r="MIG30"/>
      <c r="MIH30"/>
      <c r="MII30"/>
      <c r="MIJ30"/>
      <c r="MIK30"/>
      <c r="MIL30"/>
      <c r="MIM30"/>
      <c r="MIN30"/>
      <c r="MIO30"/>
      <c r="MIP30"/>
      <c r="MIQ30"/>
      <c r="MIR30"/>
      <c r="MIS30"/>
      <c r="MIT30"/>
      <c r="MIU30"/>
      <c r="MIV30"/>
      <c r="MIW30"/>
      <c r="MIX30"/>
      <c r="MIY30"/>
      <c r="MIZ30"/>
      <c r="MJA30"/>
      <c r="MJB30"/>
      <c r="MJC30"/>
      <c r="MJD30"/>
      <c r="MJE30"/>
      <c r="MJF30"/>
      <c r="MJG30"/>
      <c r="MJH30"/>
      <c r="MJI30"/>
      <c r="MJJ30"/>
      <c r="MJK30"/>
      <c r="MJL30"/>
      <c r="MJM30"/>
      <c r="MJN30"/>
      <c r="MJO30"/>
      <c r="MJP30"/>
      <c r="MJQ30"/>
      <c r="MJR30"/>
      <c r="MJS30"/>
      <c r="MJT30"/>
      <c r="MJU30"/>
      <c r="MJV30"/>
      <c r="MJW30"/>
      <c r="MJX30"/>
      <c r="MJY30"/>
      <c r="MJZ30"/>
      <c r="MKA30"/>
      <c r="MKB30"/>
      <c r="MKC30"/>
      <c r="MKD30"/>
      <c r="MKE30"/>
      <c r="MKF30"/>
      <c r="MKG30"/>
      <c r="MKH30"/>
      <c r="MKI30"/>
      <c r="MKJ30"/>
      <c r="MKK30"/>
      <c r="MKL30"/>
      <c r="MKM30"/>
      <c r="MKN30"/>
      <c r="MKO30"/>
      <c r="MKP30"/>
      <c r="MKQ30"/>
      <c r="MKR30"/>
      <c r="MKS30"/>
      <c r="MKT30"/>
      <c r="MKU30"/>
      <c r="MKV30"/>
      <c r="MKW30"/>
      <c r="MKX30"/>
      <c r="MKY30"/>
      <c r="MKZ30"/>
      <c r="MLA30"/>
      <c r="MLB30"/>
      <c r="MLC30"/>
      <c r="MLD30"/>
      <c r="MLE30"/>
      <c r="MLF30"/>
      <c r="MLG30"/>
      <c r="MLH30"/>
      <c r="MLI30"/>
      <c r="MLJ30"/>
      <c r="MLK30"/>
      <c r="MLL30"/>
      <c r="MLM30"/>
      <c r="MLN30"/>
      <c r="MLO30"/>
      <c r="MLP30"/>
      <c r="MLQ30"/>
      <c r="MLR30"/>
      <c r="MLS30"/>
      <c r="MLT30"/>
      <c r="MLU30"/>
      <c r="MLV30"/>
      <c r="MLW30"/>
      <c r="MLX30"/>
      <c r="MLY30"/>
      <c r="MLZ30"/>
      <c r="MMA30"/>
      <c r="MMB30"/>
      <c r="MMC30"/>
      <c r="MMD30"/>
      <c r="MME30"/>
      <c r="MMF30"/>
      <c r="MMG30"/>
      <c r="MMH30"/>
      <c r="MMI30"/>
      <c r="MMJ30"/>
      <c r="MMK30"/>
      <c r="MML30"/>
      <c r="MMM30"/>
      <c r="MMN30"/>
      <c r="MMO30"/>
      <c r="MMP30"/>
      <c r="MMQ30"/>
      <c r="MMR30"/>
      <c r="MMS30"/>
      <c r="MMT30"/>
      <c r="MMU30"/>
      <c r="MMV30"/>
      <c r="MMW30"/>
      <c r="MMX30"/>
      <c r="MMY30"/>
      <c r="MMZ30"/>
      <c r="MNA30"/>
      <c r="MNB30"/>
      <c r="MNC30"/>
      <c r="MND30"/>
      <c r="MNE30"/>
      <c r="MNF30"/>
      <c r="MNG30"/>
      <c r="MNH30"/>
      <c r="MNI30"/>
      <c r="MNJ30"/>
      <c r="MNK30"/>
      <c r="MNL30"/>
      <c r="MNM30"/>
      <c r="MNN30"/>
      <c r="MNO30"/>
      <c r="MNP30"/>
      <c r="MNQ30"/>
      <c r="MNR30"/>
      <c r="MNS30"/>
      <c r="MNT30"/>
      <c r="MNU30"/>
      <c r="MNV30"/>
      <c r="MNW30"/>
      <c r="MNX30"/>
      <c r="MNY30"/>
      <c r="MNZ30"/>
      <c r="MOA30"/>
      <c r="MOB30"/>
      <c r="MOC30"/>
      <c r="MOD30"/>
      <c r="MOE30"/>
      <c r="MOF30"/>
      <c r="MOG30"/>
      <c r="MOH30"/>
      <c r="MOI30"/>
      <c r="MOJ30"/>
      <c r="MOK30"/>
      <c r="MOL30"/>
      <c r="MOM30"/>
      <c r="MON30"/>
      <c r="MOO30"/>
      <c r="MOP30"/>
      <c r="MOQ30"/>
      <c r="MOR30"/>
      <c r="MOS30"/>
      <c r="MOT30"/>
      <c r="MOU30"/>
      <c r="MOV30"/>
      <c r="MOW30"/>
      <c r="MOX30"/>
      <c r="MOY30"/>
      <c r="MOZ30"/>
      <c r="MPA30"/>
      <c r="MPB30"/>
      <c r="MPC30"/>
      <c r="MPD30"/>
      <c r="MPE30"/>
      <c r="MPF30"/>
      <c r="MPG30"/>
      <c r="MPH30"/>
      <c r="MPI30"/>
      <c r="MPJ30"/>
      <c r="MPK30"/>
      <c r="MPL30"/>
      <c r="MPM30"/>
      <c r="MPN30"/>
      <c r="MPO30"/>
      <c r="MPP30"/>
      <c r="MPQ30"/>
      <c r="MPR30"/>
      <c r="MPS30"/>
      <c r="MPT30"/>
      <c r="MPU30"/>
      <c r="MPV30"/>
      <c r="MPW30"/>
      <c r="MPX30"/>
      <c r="MPY30"/>
      <c r="MPZ30"/>
      <c r="MQA30"/>
      <c r="MQB30"/>
      <c r="MQC30"/>
      <c r="MQD30"/>
      <c r="MQE30"/>
      <c r="MQF30"/>
      <c r="MQG30"/>
      <c r="MQH30"/>
      <c r="MQI30"/>
      <c r="MQJ30"/>
      <c r="MQK30"/>
      <c r="MQL30"/>
      <c r="MQM30"/>
      <c r="MQN30"/>
      <c r="MQO30"/>
      <c r="MQP30"/>
      <c r="MQQ30"/>
      <c r="MQR30"/>
      <c r="MQS30"/>
      <c r="MQT30"/>
      <c r="MQU30"/>
      <c r="MQV30"/>
      <c r="MQW30"/>
      <c r="MQX30"/>
      <c r="MQY30"/>
      <c r="MQZ30"/>
      <c r="MRA30"/>
      <c r="MRB30"/>
      <c r="MRC30"/>
      <c r="MRD30"/>
      <c r="MRE30"/>
      <c r="MRF30"/>
      <c r="MRG30"/>
      <c r="MRH30"/>
      <c r="MRI30"/>
      <c r="MRJ30"/>
      <c r="MRK30"/>
      <c r="MRL30"/>
      <c r="MRM30"/>
      <c r="MRN30"/>
      <c r="MRO30"/>
      <c r="MRP30"/>
      <c r="MRQ30"/>
      <c r="MRR30"/>
      <c r="MRS30"/>
      <c r="MRT30"/>
      <c r="MRU30"/>
      <c r="MRV30"/>
      <c r="MRW30"/>
      <c r="MRX30"/>
      <c r="MRY30"/>
      <c r="MRZ30"/>
      <c r="MSA30"/>
      <c r="MSB30"/>
      <c r="MSC30"/>
      <c r="MSD30"/>
      <c r="MSE30"/>
      <c r="MSF30"/>
      <c r="MSG30"/>
      <c r="MSH30"/>
      <c r="MSI30"/>
      <c r="MSJ30"/>
      <c r="MSK30"/>
      <c r="MSL30"/>
      <c r="MSM30"/>
      <c r="MSN30"/>
      <c r="MSO30"/>
      <c r="MSP30"/>
      <c r="MSQ30"/>
      <c r="MSR30"/>
      <c r="MSS30"/>
      <c r="MST30"/>
      <c r="MSU30"/>
      <c r="MSV30"/>
      <c r="MSW30"/>
      <c r="MSX30"/>
      <c r="MSY30"/>
      <c r="MSZ30"/>
      <c r="MTA30"/>
      <c r="MTB30"/>
      <c r="MTC30"/>
      <c r="MTD30"/>
      <c r="MTE30"/>
      <c r="MTF30"/>
      <c r="MTG30"/>
      <c r="MTH30"/>
      <c r="MTI30"/>
      <c r="MTJ30"/>
      <c r="MTK30"/>
      <c r="MTL30"/>
      <c r="MTM30"/>
      <c r="MTN30"/>
      <c r="MTO30"/>
      <c r="MTP30"/>
      <c r="MTQ30"/>
      <c r="MTR30"/>
      <c r="MTS30"/>
      <c r="MTT30"/>
      <c r="MTU30"/>
      <c r="MTV30"/>
      <c r="MTW30"/>
      <c r="MTX30"/>
      <c r="MTY30"/>
      <c r="MTZ30"/>
      <c r="MUA30"/>
      <c r="MUB30"/>
      <c r="MUC30"/>
      <c r="MUD30"/>
      <c r="MUE30"/>
      <c r="MUF30"/>
      <c r="MUG30"/>
      <c r="MUH30"/>
      <c r="MUI30"/>
      <c r="MUJ30"/>
      <c r="MUK30"/>
      <c r="MUL30"/>
      <c r="MUM30"/>
      <c r="MUN30"/>
      <c r="MUO30"/>
      <c r="MUP30"/>
      <c r="MUQ30"/>
      <c r="MUR30"/>
      <c r="MUS30"/>
      <c r="MUT30"/>
      <c r="MUU30"/>
      <c r="MUV30"/>
      <c r="MUW30"/>
      <c r="MUX30"/>
      <c r="MUY30"/>
      <c r="MUZ30"/>
      <c r="MVA30"/>
      <c r="MVB30"/>
      <c r="MVC30"/>
      <c r="MVD30"/>
      <c r="MVE30"/>
      <c r="MVF30"/>
      <c r="MVG30"/>
      <c r="MVH30"/>
      <c r="MVI30"/>
      <c r="MVJ30"/>
      <c r="MVK30"/>
      <c r="MVL30"/>
      <c r="MVM30"/>
      <c r="MVN30"/>
      <c r="MVO30"/>
      <c r="MVP30"/>
      <c r="MVQ30"/>
      <c r="MVR30"/>
      <c r="MVS30"/>
      <c r="MVT30"/>
      <c r="MVU30"/>
      <c r="MVV30"/>
      <c r="MVW30"/>
      <c r="MVX30"/>
      <c r="MVY30"/>
      <c r="MVZ30"/>
      <c r="MWA30"/>
      <c r="MWB30"/>
      <c r="MWC30"/>
      <c r="MWD30"/>
      <c r="MWE30"/>
      <c r="MWF30"/>
      <c r="MWG30"/>
      <c r="MWH30"/>
      <c r="MWI30"/>
      <c r="MWJ30"/>
      <c r="MWK30"/>
      <c r="MWL30"/>
      <c r="MWM30"/>
      <c r="MWN30"/>
      <c r="MWO30"/>
      <c r="MWP30"/>
      <c r="MWQ30"/>
      <c r="MWR30"/>
      <c r="MWS30"/>
      <c r="MWT30"/>
      <c r="MWU30"/>
      <c r="MWV30"/>
      <c r="MWW30"/>
      <c r="MWX30"/>
      <c r="MWY30"/>
      <c r="MWZ30"/>
      <c r="MXA30"/>
      <c r="MXB30"/>
      <c r="MXC30"/>
      <c r="MXD30"/>
      <c r="MXE30"/>
      <c r="MXF30"/>
      <c r="MXG30"/>
      <c r="MXH30"/>
      <c r="MXI30"/>
      <c r="MXJ30"/>
      <c r="MXK30"/>
      <c r="MXL30"/>
      <c r="MXM30"/>
      <c r="MXN30"/>
      <c r="MXO30"/>
      <c r="MXP30"/>
      <c r="MXQ30"/>
      <c r="MXR30"/>
      <c r="MXS30"/>
      <c r="MXT30"/>
      <c r="MXU30"/>
      <c r="MXV30"/>
      <c r="MXW30"/>
      <c r="MXX30"/>
      <c r="MXY30"/>
      <c r="MXZ30"/>
      <c r="MYA30"/>
      <c r="MYB30"/>
      <c r="MYC30"/>
      <c r="MYD30"/>
      <c r="MYE30"/>
      <c r="MYF30"/>
      <c r="MYG30"/>
      <c r="MYH30"/>
      <c r="MYI30"/>
      <c r="MYJ30"/>
      <c r="MYK30"/>
      <c r="MYL30"/>
      <c r="MYM30"/>
      <c r="MYN30"/>
      <c r="MYO30"/>
      <c r="MYP30"/>
      <c r="MYQ30"/>
      <c r="MYR30"/>
      <c r="MYS30"/>
      <c r="MYT30"/>
      <c r="MYU30"/>
      <c r="MYV30"/>
      <c r="MYW30"/>
      <c r="MYX30"/>
      <c r="MYY30"/>
      <c r="MYZ30"/>
      <c r="MZA30"/>
      <c r="MZB30"/>
      <c r="MZC30"/>
      <c r="MZD30"/>
      <c r="MZE30"/>
      <c r="MZF30"/>
      <c r="MZG30"/>
      <c r="MZH30"/>
      <c r="MZI30"/>
      <c r="MZJ30"/>
      <c r="MZK30"/>
      <c r="MZL30"/>
      <c r="MZM30"/>
      <c r="MZN30"/>
      <c r="MZO30"/>
      <c r="MZP30"/>
      <c r="MZQ30"/>
      <c r="MZR30"/>
      <c r="MZS30"/>
      <c r="MZT30"/>
      <c r="MZU30"/>
      <c r="MZV30"/>
      <c r="MZW30"/>
      <c r="MZX30"/>
      <c r="MZY30"/>
      <c r="MZZ30"/>
      <c r="NAA30"/>
      <c r="NAB30"/>
      <c r="NAC30"/>
      <c r="NAD30"/>
      <c r="NAE30"/>
      <c r="NAF30"/>
      <c r="NAG30"/>
      <c r="NAH30"/>
      <c r="NAI30"/>
      <c r="NAJ30"/>
      <c r="NAK30"/>
      <c r="NAL30"/>
      <c r="NAM30"/>
      <c r="NAN30"/>
      <c r="NAO30"/>
      <c r="NAP30"/>
      <c r="NAQ30"/>
      <c r="NAR30"/>
      <c r="NAS30"/>
      <c r="NAT30"/>
      <c r="NAU30"/>
      <c r="NAV30"/>
      <c r="NAW30"/>
      <c r="NAX30"/>
      <c r="NAY30"/>
      <c r="NAZ30"/>
      <c r="NBA30"/>
      <c r="NBB30"/>
      <c r="NBC30"/>
      <c r="NBD30"/>
      <c r="NBE30"/>
      <c r="NBF30"/>
      <c r="NBG30"/>
      <c r="NBH30"/>
      <c r="NBI30"/>
      <c r="NBJ30"/>
      <c r="NBK30"/>
      <c r="NBL30"/>
      <c r="NBM30"/>
      <c r="NBN30"/>
      <c r="NBO30"/>
      <c r="NBP30"/>
      <c r="NBQ30"/>
      <c r="NBR30"/>
      <c r="NBS30"/>
      <c r="NBT30"/>
      <c r="NBU30"/>
      <c r="NBV30"/>
      <c r="NBW30"/>
      <c r="NBX30"/>
      <c r="NBY30"/>
      <c r="NBZ30"/>
      <c r="NCA30"/>
      <c r="NCB30"/>
      <c r="NCC30"/>
      <c r="NCD30"/>
      <c r="NCE30"/>
      <c r="NCF30"/>
      <c r="NCG30"/>
      <c r="NCH30"/>
      <c r="NCI30"/>
      <c r="NCJ30"/>
      <c r="NCK30"/>
      <c r="NCL30"/>
      <c r="NCM30"/>
      <c r="NCN30"/>
      <c r="NCO30"/>
      <c r="NCP30"/>
      <c r="NCQ30"/>
      <c r="NCR30"/>
      <c r="NCS30"/>
      <c r="NCT30"/>
      <c r="NCU30"/>
      <c r="NCV30"/>
      <c r="NCW30"/>
      <c r="NCX30"/>
      <c r="NCY30"/>
      <c r="NCZ30"/>
      <c r="NDA30"/>
      <c r="NDB30"/>
      <c r="NDC30"/>
      <c r="NDD30"/>
      <c r="NDE30"/>
      <c r="NDF30"/>
      <c r="NDG30"/>
      <c r="NDH30"/>
      <c r="NDI30"/>
      <c r="NDJ30"/>
      <c r="NDK30"/>
      <c r="NDL30"/>
      <c r="NDM30"/>
      <c r="NDN30"/>
      <c r="NDO30"/>
      <c r="NDP30"/>
      <c r="NDQ30"/>
      <c r="NDR30"/>
      <c r="NDS30"/>
      <c r="NDT30"/>
      <c r="NDU30"/>
      <c r="NDV30"/>
      <c r="NDW30"/>
      <c r="NDX30"/>
      <c r="NDY30"/>
      <c r="NDZ30"/>
      <c r="NEA30"/>
      <c r="NEB30"/>
      <c r="NEC30"/>
      <c r="NED30"/>
      <c r="NEE30"/>
      <c r="NEF30"/>
      <c r="NEG30"/>
      <c r="NEH30"/>
      <c r="NEI30"/>
      <c r="NEJ30"/>
      <c r="NEK30"/>
      <c r="NEL30"/>
      <c r="NEM30"/>
      <c r="NEN30"/>
      <c r="NEO30"/>
      <c r="NEP30"/>
      <c r="NEQ30"/>
      <c r="NER30"/>
      <c r="NES30"/>
      <c r="NET30"/>
      <c r="NEU30"/>
      <c r="NEV30"/>
      <c r="NEW30"/>
      <c r="NEX30"/>
      <c r="NEY30"/>
      <c r="NEZ30"/>
      <c r="NFA30"/>
      <c r="NFB30"/>
      <c r="NFC30"/>
      <c r="NFD30"/>
      <c r="NFE30"/>
      <c r="NFF30"/>
      <c r="NFG30"/>
      <c r="NFH30"/>
      <c r="NFI30"/>
      <c r="NFJ30"/>
      <c r="NFK30"/>
      <c r="NFL30"/>
      <c r="NFM30"/>
      <c r="NFN30"/>
      <c r="NFO30"/>
      <c r="NFP30"/>
      <c r="NFQ30"/>
      <c r="NFR30"/>
      <c r="NFS30"/>
      <c r="NFT30"/>
      <c r="NFU30"/>
      <c r="NFV30"/>
      <c r="NFW30"/>
      <c r="NFX30"/>
      <c r="NFY30"/>
      <c r="NFZ30"/>
      <c r="NGA30"/>
      <c r="NGB30"/>
      <c r="NGC30"/>
      <c r="NGD30"/>
      <c r="NGE30"/>
      <c r="NGF30"/>
      <c r="NGG30"/>
      <c r="NGH30"/>
      <c r="NGI30"/>
      <c r="NGJ30"/>
      <c r="NGK30"/>
      <c r="NGL30"/>
      <c r="NGM30"/>
      <c r="NGN30"/>
      <c r="NGO30"/>
      <c r="NGP30"/>
      <c r="NGQ30"/>
      <c r="NGR30"/>
      <c r="NGS30"/>
      <c r="NGT30"/>
      <c r="NGU30"/>
      <c r="NGV30"/>
      <c r="NGW30"/>
      <c r="NGX30"/>
      <c r="NGY30"/>
      <c r="NGZ30"/>
      <c r="NHA30"/>
      <c r="NHB30"/>
      <c r="NHC30"/>
      <c r="NHD30"/>
      <c r="NHE30"/>
      <c r="NHF30"/>
      <c r="NHG30"/>
      <c r="NHH30"/>
      <c r="NHI30"/>
      <c r="NHJ30"/>
      <c r="NHK30"/>
      <c r="NHL30"/>
      <c r="NHM30"/>
      <c r="NHN30"/>
      <c r="NHO30"/>
      <c r="NHP30"/>
      <c r="NHQ30"/>
      <c r="NHR30"/>
      <c r="NHS30"/>
      <c r="NHT30"/>
      <c r="NHU30"/>
      <c r="NHV30"/>
      <c r="NHW30"/>
      <c r="NHX30"/>
      <c r="NHY30"/>
      <c r="NHZ30"/>
      <c r="NIA30"/>
      <c r="NIB30"/>
      <c r="NIC30"/>
      <c r="NID30"/>
      <c r="NIE30"/>
      <c r="NIF30"/>
      <c r="NIG30"/>
      <c r="NIH30"/>
      <c r="NII30"/>
      <c r="NIJ30"/>
      <c r="NIK30"/>
      <c r="NIL30"/>
      <c r="NIM30"/>
      <c r="NIN30"/>
      <c r="NIO30"/>
      <c r="NIP30"/>
      <c r="NIQ30"/>
      <c r="NIR30"/>
      <c r="NIS30"/>
      <c r="NIT30"/>
      <c r="NIU30"/>
      <c r="NIV30"/>
      <c r="NIW30"/>
      <c r="NIX30"/>
      <c r="NIY30"/>
      <c r="NIZ30"/>
      <c r="NJA30"/>
      <c r="NJB30"/>
      <c r="NJC30"/>
      <c r="NJD30"/>
      <c r="NJE30"/>
      <c r="NJF30"/>
      <c r="NJG30"/>
      <c r="NJH30"/>
      <c r="NJI30"/>
      <c r="NJJ30"/>
      <c r="NJK30"/>
      <c r="NJL30"/>
      <c r="NJM30"/>
      <c r="NJN30"/>
      <c r="NJO30"/>
      <c r="NJP30"/>
      <c r="NJQ30"/>
      <c r="NJR30"/>
      <c r="NJS30"/>
      <c r="NJT30"/>
      <c r="NJU30"/>
      <c r="NJV30"/>
      <c r="NJW30"/>
      <c r="NJX30"/>
      <c r="NJY30"/>
      <c r="NJZ30"/>
      <c r="NKA30"/>
      <c r="NKB30"/>
      <c r="NKC30"/>
      <c r="NKD30"/>
      <c r="NKE30"/>
      <c r="NKF30"/>
      <c r="NKG30"/>
      <c r="NKH30"/>
      <c r="NKI30"/>
      <c r="NKJ30"/>
      <c r="NKK30"/>
      <c r="NKL30"/>
      <c r="NKM30"/>
      <c r="NKN30"/>
      <c r="NKO30"/>
      <c r="NKP30"/>
      <c r="NKQ30"/>
      <c r="NKR30"/>
      <c r="NKS30"/>
      <c r="NKT30"/>
      <c r="NKU30"/>
      <c r="NKV30"/>
      <c r="NKW30"/>
      <c r="NKX30"/>
      <c r="NKY30"/>
      <c r="NKZ30"/>
      <c r="NLA30"/>
      <c r="NLB30"/>
      <c r="NLC30"/>
      <c r="NLD30"/>
      <c r="NLE30"/>
      <c r="NLF30"/>
      <c r="NLG30"/>
      <c r="NLH30"/>
      <c r="NLI30"/>
      <c r="NLJ30"/>
      <c r="NLK30"/>
      <c r="NLL30"/>
      <c r="NLM30"/>
      <c r="NLN30"/>
      <c r="NLO30"/>
      <c r="NLP30"/>
      <c r="NLQ30"/>
      <c r="NLR30"/>
      <c r="NLS30"/>
      <c r="NLT30"/>
      <c r="NLU30"/>
      <c r="NLV30"/>
      <c r="NLW30"/>
      <c r="NLX30"/>
      <c r="NLY30"/>
      <c r="NLZ30"/>
      <c r="NMA30"/>
      <c r="NMB30"/>
      <c r="NMC30"/>
      <c r="NMD30"/>
      <c r="NME30"/>
      <c r="NMF30"/>
      <c r="NMG30"/>
      <c r="NMH30"/>
      <c r="NMI30"/>
      <c r="NMJ30"/>
      <c r="NMK30"/>
      <c r="NML30"/>
      <c r="NMM30"/>
      <c r="NMN30"/>
      <c r="NMO30"/>
      <c r="NMP30"/>
      <c r="NMQ30"/>
      <c r="NMR30"/>
      <c r="NMS30"/>
      <c r="NMT30"/>
      <c r="NMU30"/>
      <c r="NMV30"/>
      <c r="NMW30"/>
      <c r="NMX30"/>
      <c r="NMY30"/>
      <c r="NMZ30"/>
      <c r="NNA30"/>
      <c r="NNB30"/>
      <c r="NNC30"/>
      <c r="NND30"/>
      <c r="NNE30"/>
      <c r="NNF30"/>
      <c r="NNG30"/>
      <c r="NNH30"/>
      <c r="NNI30"/>
      <c r="NNJ30"/>
      <c r="NNK30"/>
      <c r="NNL30"/>
      <c r="NNM30"/>
      <c r="NNN30"/>
      <c r="NNO30"/>
      <c r="NNP30"/>
      <c r="NNQ30"/>
      <c r="NNR30"/>
      <c r="NNS30"/>
      <c r="NNT30"/>
      <c r="NNU30"/>
      <c r="NNV30"/>
      <c r="NNW30"/>
      <c r="NNX30"/>
      <c r="NNY30"/>
      <c r="NNZ30"/>
      <c r="NOA30"/>
      <c r="NOB30"/>
      <c r="NOC30"/>
      <c r="NOD30"/>
      <c r="NOE30"/>
      <c r="NOF30"/>
      <c r="NOG30"/>
      <c r="NOH30"/>
      <c r="NOI30"/>
      <c r="NOJ30"/>
      <c r="NOK30"/>
      <c r="NOL30"/>
      <c r="NOM30"/>
      <c r="NON30"/>
      <c r="NOO30"/>
      <c r="NOP30"/>
      <c r="NOQ30"/>
      <c r="NOR30"/>
      <c r="NOS30"/>
      <c r="NOT30"/>
      <c r="NOU30"/>
      <c r="NOV30"/>
      <c r="NOW30"/>
      <c r="NOX30"/>
      <c r="NOY30"/>
      <c r="NOZ30"/>
      <c r="NPA30"/>
      <c r="NPB30"/>
      <c r="NPC30"/>
      <c r="NPD30"/>
      <c r="NPE30"/>
      <c r="NPF30"/>
      <c r="NPG30"/>
      <c r="NPH30"/>
      <c r="NPI30"/>
      <c r="NPJ30"/>
      <c r="NPK30"/>
      <c r="NPL30"/>
      <c r="NPM30"/>
      <c r="NPN30"/>
      <c r="NPO30"/>
      <c r="NPP30"/>
      <c r="NPQ30"/>
      <c r="NPR30"/>
      <c r="NPS30"/>
      <c r="NPT30"/>
      <c r="NPU30"/>
      <c r="NPV30"/>
      <c r="NPW30"/>
      <c r="NPX30"/>
      <c r="NPY30"/>
      <c r="NPZ30"/>
      <c r="NQA30"/>
      <c r="NQB30"/>
      <c r="NQC30"/>
      <c r="NQD30"/>
      <c r="NQE30"/>
      <c r="NQF30"/>
      <c r="NQG30"/>
      <c r="NQH30"/>
      <c r="NQI30"/>
      <c r="NQJ30"/>
      <c r="NQK30"/>
      <c r="NQL30"/>
      <c r="NQM30"/>
      <c r="NQN30"/>
      <c r="NQO30"/>
      <c r="NQP30"/>
      <c r="NQQ30"/>
      <c r="NQR30"/>
      <c r="NQS30"/>
      <c r="NQT30"/>
      <c r="NQU30"/>
      <c r="NQV30"/>
      <c r="NQW30"/>
      <c r="NQX30"/>
      <c r="NQY30"/>
      <c r="NQZ30"/>
      <c r="NRA30"/>
      <c r="NRB30"/>
      <c r="NRC30"/>
      <c r="NRD30"/>
      <c r="NRE30"/>
      <c r="NRF30"/>
      <c r="NRG30"/>
      <c r="NRH30"/>
      <c r="NRI30"/>
      <c r="NRJ30"/>
      <c r="NRK30"/>
      <c r="NRL30"/>
      <c r="NRM30"/>
      <c r="NRN30"/>
      <c r="NRO30"/>
      <c r="NRP30"/>
      <c r="NRQ30"/>
      <c r="NRR30"/>
      <c r="NRS30"/>
      <c r="NRT30"/>
      <c r="NRU30"/>
      <c r="NRV30"/>
      <c r="NRW30"/>
      <c r="NRX30"/>
      <c r="NRY30"/>
      <c r="NRZ30"/>
      <c r="NSA30"/>
      <c r="NSB30"/>
      <c r="NSC30"/>
      <c r="NSD30"/>
      <c r="NSE30"/>
      <c r="NSF30"/>
      <c r="NSG30"/>
      <c r="NSH30"/>
      <c r="NSI30"/>
      <c r="NSJ30"/>
      <c r="NSK30"/>
      <c r="NSL30"/>
      <c r="NSM30"/>
      <c r="NSN30"/>
      <c r="NSO30"/>
      <c r="NSP30"/>
      <c r="NSQ30"/>
      <c r="NSR30"/>
      <c r="NSS30"/>
      <c r="NST30"/>
      <c r="NSU30"/>
      <c r="NSV30"/>
      <c r="NSW30"/>
      <c r="NSX30"/>
      <c r="NSY30"/>
      <c r="NSZ30"/>
      <c r="NTA30"/>
      <c r="NTB30"/>
      <c r="NTC30"/>
      <c r="NTD30"/>
      <c r="NTE30"/>
      <c r="NTF30"/>
      <c r="NTG30"/>
      <c r="NTH30"/>
      <c r="NTI30"/>
      <c r="NTJ30"/>
      <c r="NTK30"/>
      <c r="NTL30"/>
      <c r="NTM30"/>
      <c r="NTN30"/>
      <c r="NTO30"/>
      <c r="NTP30"/>
      <c r="NTQ30"/>
      <c r="NTR30"/>
      <c r="NTS30"/>
      <c r="NTT30"/>
      <c r="NTU30"/>
      <c r="NTV30"/>
      <c r="NTW30"/>
      <c r="NTX30"/>
      <c r="NTY30"/>
      <c r="NTZ30"/>
      <c r="NUA30"/>
      <c r="NUB30"/>
      <c r="NUC30"/>
      <c r="NUD30"/>
      <c r="NUE30"/>
      <c r="NUF30"/>
      <c r="NUG30"/>
      <c r="NUH30"/>
      <c r="NUI30"/>
      <c r="NUJ30"/>
      <c r="NUK30"/>
      <c r="NUL30"/>
      <c r="NUM30"/>
      <c r="NUN30"/>
      <c r="NUO30"/>
      <c r="NUP30"/>
      <c r="NUQ30"/>
      <c r="NUR30"/>
      <c r="NUS30"/>
      <c r="NUT30"/>
      <c r="NUU30"/>
      <c r="NUV30"/>
      <c r="NUW30"/>
      <c r="NUX30"/>
      <c r="NUY30"/>
      <c r="NUZ30"/>
      <c r="NVA30"/>
      <c r="NVB30"/>
      <c r="NVC30"/>
      <c r="NVD30"/>
      <c r="NVE30"/>
      <c r="NVF30"/>
      <c r="NVG30"/>
      <c r="NVH30"/>
      <c r="NVI30"/>
      <c r="NVJ30"/>
      <c r="NVK30"/>
      <c r="NVL30"/>
      <c r="NVM30"/>
      <c r="NVN30"/>
      <c r="NVO30"/>
      <c r="NVP30"/>
      <c r="NVQ30"/>
      <c r="NVR30"/>
      <c r="NVS30"/>
      <c r="NVT30"/>
      <c r="NVU30"/>
      <c r="NVV30"/>
      <c r="NVW30"/>
      <c r="NVX30"/>
      <c r="NVY30"/>
      <c r="NVZ30"/>
      <c r="NWA30"/>
      <c r="NWB30"/>
      <c r="NWC30"/>
      <c r="NWD30"/>
      <c r="NWE30"/>
      <c r="NWF30"/>
      <c r="NWG30"/>
      <c r="NWH30"/>
      <c r="NWI30"/>
      <c r="NWJ30"/>
      <c r="NWK30"/>
      <c r="NWL30"/>
      <c r="NWM30"/>
      <c r="NWN30"/>
      <c r="NWO30"/>
      <c r="NWP30"/>
      <c r="NWQ30"/>
      <c r="NWR30"/>
      <c r="NWS30"/>
      <c r="NWT30"/>
      <c r="NWU30"/>
      <c r="NWV30"/>
      <c r="NWW30"/>
      <c r="NWX30"/>
      <c r="NWY30"/>
      <c r="NWZ30"/>
      <c r="NXA30"/>
      <c r="NXB30"/>
      <c r="NXC30"/>
      <c r="NXD30"/>
      <c r="NXE30"/>
      <c r="NXF30"/>
      <c r="NXG30"/>
      <c r="NXH30"/>
      <c r="NXI30"/>
      <c r="NXJ30"/>
      <c r="NXK30"/>
      <c r="NXL30"/>
      <c r="NXM30"/>
      <c r="NXN30"/>
      <c r="NXO30"/>
      <c r="NXP30"/>
      <c r="NXQ30"/>
      <c r="NXR30"/>
      <c r="NXS30"/>
      <c r="NXT30"/>
      <c r="NXU30"/>
      <c r="NXV30"/>
      <c r="NXW30"/>
      <c r="NXX30"/>
      <c r="NXY30"/>
      <c r="NXZ30"/>
      <c r="NYA30"/>
      <c r="NYB30"/>
      <c r="NYC30"/>
      <c r="NYD30"/>
      <c r="NYE30"/>
      <c r="NYF30"/>
      <c r="NYG30"/>
      <c r="NYH30"/>
      <c r="NYI30"/>
      <c r="NYJ30"/>
      <c r="NYK30"/>
      <c r="NYL30"/>
      <c r="NYM30"/>
      <c r="NYN30"/>
      <c r="NYO30"/>
      <c r="NYP30"/>
      <c r="NYQ30"/>
      <c r="NYR30"/>
      <c r="NYS30"/>
      <c r="NYT30"/>
      <c r="NYU30"/>
      <c r="NYV30"/>
      <c r="NYW30"/>
      <c r="NYX30"/>
      <c r="NYY30"/>
      <c r="NYZ30"/>
      <c r="NZA30"/>
      <c r="NZB30"/>
      <c r="NZC30"/>
      <c r="NZD30"/>
      <c r="NZE30"/>
      <c r="NZF30"/>
      <c r="NZG30"/>
      <c r="NZH30"/>
      <c r="NZI30"/>
      <c r="NZJ30"/>
      <c r="NZK30"/>
      <c r="NZL30"/>
      <c r="NZM30"/>
      <c r="NZN30"/>
      <c r="NZO30"/>
      <c r="NZP30"/>
      <c r="NZQ30"/>
      <c r="NZR30"/>
      <c r="NZS30"/>
      <c r="NZT30"/>
      <c r="NZU30"/>
      <c r="NZV30"/>
      <c r="NZW30"/>
      <c r="NZX30"/>
      <c r="NZY30"/>
      <c r="NZZ30"/>
      <c r="OAA30"/>
      <c r="OAB30"/>
      <c r="OAC30"/>
      <c r="OAD30"/>
      <c r="OAE30"/>
      <c r="OAF30"/>
      <c r="OAG30"/>
      <c r="OAH30"/>
      <c r="OAI30"/>
      <c r="OAJ30"/>
      <c r="OAK30"/>
      <c r="OAL30"/>
      <c r="OAM30"/>
      <c r="OAN30"/>
      <c r="OAO30"/>
      <c r="OAP30"/>
      <c r="OAQ30"/>
      <c r="OAR30"/>
      <c r="OAS30"/>
      <c r="OAT30"/>
      <c r="OAU30"/>
      <c r="OAV30"/>
      <c r="OAW30"/>
      <c r="OAX30"/>
      <c r="OAY30"/>
      <c r="OAZ30"/>
      <c r="OBA30"/>
      <c r="OBB30"/>
      <c r="OBC30"/>
      <c r="OBD30"/>
      <c r="OBE30"/>
      <c r="OBF30"/>
      <c r="OBG30"/>
      <c r="OBH30"/>
      <c r="OBI30"/>
      <c r="OBJ30"/>
      <c r="OBK30"/>
      <c r="OBL30"/>
      <c r="OBM30"/>
      <c r="OBN30"/>
      <c r="OBO30"/>
      <c r="OBP30"/>
      <c r="OBQ30"/>
      <c r="OBR30"/>
      <c r="OBS30"/>
      <c r="OBT30"/>
      <c r="OBU30"/>
      <c r="OBV30"/>
      <c r="OBW30"/>
      <c r="OBX30"/>
      <c r="OBY30"/>
      <c r="OBZ30"/>
      <c r="OCA30"/>
      <c r="OCB30"/>
      <c r="OCC30"/>
      <c r="OCD30"/>
      <c r="OCE30"/>
      <c r="OCF30"/>
      <c r="OCG30"/>
      <c r="OCH30"/>
      <c r="OCI30"/>
      <c r="OCJ30"/>
      <c r="OCK30"/>
      <c r="OCL30"/>
      <c r="OCM30"/>
      <c r="OCN30"/>
      <c r="OCO30"/>
      <c r="OCP30"/>
      <c r="OCQ30"/>
      <c r="OCR30"/>
      <c r="OCS30"/>
      <c r="OCT30"/>
      <c r="OCU30"/>
      <c r="OCV30"/>
      <c r="OCW30"/>
      <c r="OCX30"/>
      <c r="OCY30"/>
      <c r="OCZ30"/>
      <c r="ODA30"/>
      <c r="ODB30"/>
      <c r="ODC30"/>
      <c r="ODD30"/>
      <c r="ODE30"/>
      <c r="ODF30"/>
      <c r="ODG30"/>
      <c r="ODH30"/>
      <c r="ODI30"/>
      <c r="ODJ30"/>
      <c r="ODK30"/>
      <c r="ODL30"/>
      <c r="ODM30"/>
      <c r="ODN30"/>
      <c r="ODO30"/>
      <c r="ODP30"/>
      <c r="ODQ30"/>
      <c r="ODR30"/>
      <c r="ODS30"/>
      <c r="ODT30"/>
      <c r="ODU30"/>
      <c r="ODV30"/>
      <c r="ODW30"/>
      <c r="ODX30"/>
      <c r="ODY30"/>
      <c r="ODZ30"/>
      <c r="OEA30"/>
      <c r="OEB30"/>
      <c r="OEC30"/>
      <c r="OED30"/>
      <c r="OEE30"/>
      <c r="OEF30"/>
      <c r="OEG30"/>
      <c r="OEH30"/>
      <c r="OEI30"/>
      <c r="OEJ30"/>
      <c r="OEK30"/>
      <c r="OEL30"/>
      <c r="OEM30"/>
      <c r="OEN30"/>
      <c r="OEO30"/>
      <c r="OEP30"/>
      <c r="OEQ30"/>
      <c r="OER30"/>
      <c r="OES30"/>
      <c r="OET30"/>
      <c r="OEU30"/>
      <c r="OEV30"/>
      <c r="OEW30"/>
      <c r="OEX30"/>
      <c r="OEY30"/>
      <c r="OEZ30"/>
      <c r="OFA30"/>
      <c r="OFB30"/>
      <c r="OFC30"/>
      <c r="OFD30"/>
      <c r="OFE30"/>
      <c r="OFF30"/>
      <c r="OFG30"/>
      <c r="OFH30"/>
      <c r="OFI30"/>
      <c r="OFJ30"/>
      <c r="OFK30"/>
      <c r="OFL30"/>
      <c r="OFM30"/>
      <c r="OFN30"/>
      <c r="OFO30"/>
      <c r="OFP30"/>
      <c r="OFQ30"/>
      <c r="OFR30"/>
      <c r="OFS30"/>
      <c r="OFT30"/>
      <c r="OFU30"/>
      <c r="OFV30"/>
      <c r="OFW30"/>
      <c r="OFX30"/>
      <c r="OFY30"/>
      <c r="OFZ30"/>
      <c r="OGA30"/>
      <c r="OGB30"/>
      <c r="OGC30"/>
      <c r="OGD30"/>
      <c r="OGE30"/>
      <c r="OGF30"/>
      <c r="OGG30"/>
      <c r="OGH30"/>
      <c r="OGI30"/>
      <c r="OGJ30"/>
      <c r="OGK30"/>
      <c r="OGL30"/>
      <c r="OGM30"/>
      <c r="OGN30"/>
      <c r="OGO30"/>
      <c r="OGP30"/>
      <c r="OGQ30"/>
      <c r="OGR30"/>
      <c r="OGS30"/>
      <c r="OGT30"/>
      <c r="OGU30"/>
      <c r="OGV30"/>
      <c r="OGW30"/>
      <c r="OGX30"/>
      <c r="OGY30"/>
      <c r="OGZ30"/>
      <c r="OHA30"/>
      <c r="OHB30"/>
      <c r="OHC30"/>
      <c r="OHD30"/>
      <c r="OHE30"/>
      <c r="OHF30"/>
      <c r="OHG30"/>
      <c r="OHH30"/>
      <c r="OHI30"/>
      <c r="OHJ30"/>
      <c r="OHK30"/>
      <c r="OHL30"/>
      <c r="OHM30"/>
      <c r="OHN30"/>
      <c r="OHO30"/>
      <c r="OHP30"/>
      <c r="OHQ30"/>
      <c r="OHR30"/>
      <c r="OHS30"/>
      <c r="OHT30"/>
      <c r="OHU30"/>
      <c r="OHV30"/>
      <c r="OHW30"/>
      <c r="OHX30"/>
      <c r="OHY30"/>
      <c r="OHZ30"/>
      <c r="OIA30"/>
      <c r="OIB30"/>
      <c r="OIC30"/>
      <c r="OID30"/>
      <c r="OIE30"/>
      <c r="OIF30"/>
      <c r="OIG30"/>
      <c r="OIH30"/>
      <c r="OII30"/>
      <c r="OIJ30"/>
      <c r="OIK30"/>
      <c r="OIL30"/>
      <c r="OIM30"/>
      <c r="OIN30"/>
      <c r="OIO30"/>
      <c r="OIP30"/>
      <c r="OIQ30"/>
      <c r="OIR30"/>
      <c r="OIS30"/>
      <c r="OIT30"/>
      <c r="OIU30"/>
      <c r="OIV30"/>
      <c r="OIW30"/>
      <c r="OIX30"/>
      <c r="OIY30"/>
      <c r="OIZ30"/>
      <c r="OJA30"/>
      <c r="OJB30"/>
      <c r="OJC30"/>
      <c r="OJD30"/>
      <c r="OJE30"/>
      <c r="OJF30"/>
      <c r="OJG30"/>
      <c r="OJH30"/>
      <c r="OJI30"/>
      <c r="OJJ30"/>
      <c r="OJK30"/>
      <c r="OJL30"/>
      <c r="OJM30"/>
      <c r="OJN30"/>
      <c r="OJO30"/>
      <c r="OJP30"/>
      <c r="OJQ30"/>
      <c r="OJR30"/>
      <c r="OJS30"/>
      <c r="OJT30"/>
      <c r="OJU30"/>
      <c r="OJV30"/>
      <c r="OJW30"/>
      <c r="OJX30"/>
      <c r="OJY30"/>
      <c r="OJZ30"/>
      <c r="OKA30"/>
      <c r="OKB30"/>
      <c r="OKC30"/>
      <c r="OKD30"/>
      <c r="OKE30"/>
      <c r="OKF30"/>
      <c r="OKG30"/>
      <c r="OKH30"/>
      <c r="OKI30"/>
      <c r="OKJ30"/>
      <c r="OKK30"/>
      <c r="OKL30"/>
      <c r="OKM30"/>
      <c r="OKN30"/>
      <c r="OKO30"/>
      <c r="OKP30"/>
      <c r="OKQ30"/>
      <c r="OKR30"/>
      <c r="OKS30"/>
      <c r="OKT30"/>
      <c r="OKU30"/>
      <c r="OKV30"/>
      <c r="OKW30"/>
      <c r="OKX30"/>
      <c r="OKY30"/>
      <c r="OKZ30"/>
      <c r="OLA30"/>
      <c r="OLB30"/>
      <c r="OLC30"/>
      <c r="OLD30"/>
      <c r="OLE30"/>
      <c r="OLF30"/>
      <c r="OLG30"/>
      <c r="OLH30"/>
      <c r="OLI30"/>
      <c r="OLJ30"/>
      <c r="OLK30"/>
      <c r="OLL30"/>
      <c r="OLM30"/>
      <c r="OLN30"/>
      <c r="OLO30"/>
      <c r="OLP30"/>
      <c r="OLQ30"/>
      <c r="OLR30"/>
      <c r="OLS30"/>
      <c r="OLT30"/>
      <c r="OLU30"/>
      <c r="OLV30"/>
      <c r="OLW30"/>
      <c r="OLX30"/>
      <c r="OLY30"/>
      <c r="OLZ30"/>
      <c r="OMA30"/>
      <c r="OMB30"/>
      <c r="OMC30"/>
      <c r="OMD30"/>
      <c r="OME30"/>
      <c r="OMF30"/>
      <c r="OMG30"/>
      <c r="OMH30"/>
      <c r="OMI30"/>
      <c r="OMJ30"/>
      <c r="OMK30"/>
      <c r="OML30"/>
      <c r="OMM30"/>
      <c r="OMN30"/>
      <c r="OMO30"/>
      <c r="OMP30"/>
      <c r="OMQ30"/>
      <c r="OMR30"/>
      <c r="OMS30"/>
      <c r="OMT30"/>
      <c r="OMU30"/>
      <c r="OMV30"/>
      <c r="OMW30"/>
      <c r="OMX30"/>
      <c r="OMY30"/>
      <c r="OMZ30"/>
      <c r="ONA30"/>
      <c r="ONB30"/>
      <c r="ONC30"/>
      <c r="OND30"/>
      <c r="ONE30"/>
      <c r="ONF30"/>
      <c r="ONG30"/>
      <c r="ONH30"/>
      <c r="ONI30"/>
      <c r="ONJ30"/>
      <c r="ONK30"/>
      <c r="ONL30"/>
      <c r="ONM30"/>
      <c r="ONN30"/>
      <c r="ONO30"/>
      <c r="ONP30"/>
      <c r="ONQ30"/>
      <c r="ONR30"/>
      <c r="ONS30"/>
      <c r="ONT30"/>
      <c r="ONU30"/>
      <c r="ONV30"/>
      <c r="ONW30"/>
      <c r="ONX30"/>
      <c r="ONY30"/>
      <c r="ONZ30"/>
      <c r="OOA30"/>
      <c r="OOB30"/>
      <c r="OOC30"/>
      <c r="OOD30"/>
      <c r="OOE30"/>
      <c r="OOF30"/>
      <c r="OOG30"/>
      <c r="OOH30"/>
      <c r="OOI30"/>
      <c r="OOJ30"/>
      <c r="OOK30"/>
      <c r="OOL30"/>
      <c r="OOM30"/>
      <c r="OON30"/>
      <c r="OOO30"/>
      <c r="OOP30"/>
      <c r="OOQ30"/>
      <c r="OOR30"/>
      <c r="OOS30"/>
      <c r="OOT30"/>
      <c r="OOU30"/>
      <c r="OOV30"/>
      <c r="OOW30"/>
      <c r="OOX30"/>
      <c r="OOY30"/>
      <c r="OOZ30"/>
      <c r="OPA30"/>
      <c r="OPB30"/>
      <c r="OPC30"/>
      <c r="OPD30"/>
      <c r="OPE30"/>
      <c r="OPF30"/>
      <c r="OPG30"/>
      <c r="OPH30"/>
      <c r="OPI30"/>
      <c r="OPJ30"/>
      <c r="OPK30"/>
      <c r="OPL30"/>
      <c r="OPM30"/>
      <c r="OPN30"/>
      <c r="OPO30"/>
      <c r="OPP30"/>
      <c r="OPQ30"/>
      <c r="OPR30"/>
      <c r="OPS30"/>
      <c r="OPT30"/>
      <c r="OPU30"/>
      <c r="OPV30"/>
      <c r="OPW30"/>
      <c r="OPX30"/>
      <c r="OPY30"/>
      <c r="OPZ30"/>
      <c r="OQA30"/>
      <c r="OQB30"/>
      <c r="OQC30"/>
      <c r="OQD30"/>
      <c r="OQE30"/>
      <c r="OQF30"/>
      <c r="OQG30"/>
      <c r="OQH30"/>
      <c r="OQI30"/>
      <c r="OQJ30"/>
      <c r="OQK30"/>
      <c r="OQL30"/>
      <c r="OQM30"/>
      <c r="OQN30"/>
      <c r="OQO30"/>
      <c r="OQP30"/>
      <c r="OQQ30"/>
      <c r="OQR30"/>
      <c r="OQS30"/>
      <c r="OQT30"/>
      <c r="OQU30"/>
      <c r="OQV30"/>
      <c r="OQW30"/>
      <c r="OQX30"/>
      <c r="OQY30"/>
      <c r="OQZ30"/>
      <c r="ORA30"/>
      <c r="ORB30"/>
      <c r="ORC30"/>
      <c r="ORD30"/>
      <c r="ORE30"/>
      <c r="ORF30"/>
      <c r="ORG30"/>
      <c r="ORH30"/>
      <c r="ORI30"/>
      <c r="ORJ30"/>
      <c r="ORK30"/>
      <c r="ORL30"/>
      <c r="ORM30"/>
      <c r="ORN30"/>
      <c r="ORO30"/>
      <c r="ORP30"/>
      <c r="ORQ30"/>
      <c r="ORR30"/>
      <c r="ORS30"/>
      <c r="ORT30"/>
      <c r="ORU30"/>
      <c r="ORV30"/>
      <c r="ORW30"/>
      <c r="ORX30"/>
      <c r="ORY30"/>
      <c r="ORZ30"/>
      <c r="OSA30"/>
      <c r="OSB30"/>
      <c r="OSC30"/>
      <c r="OSD30"/>
      <c r="OSE30"/>
      <c r="OSF30"/>
      <c r="OSG30"/>
      <c r="OSH30"/>
      <c r="OSI30"/>
      <c r="OSJ30"/>
      <c r="OSK30"/>
      <c r="OSL30"/>
      <c r="OSM30"/>
      <c r="OSN30"/>
      <c r="OSO30"/>
      <c r="OSP30"/>
      <c r="OSQ30"/>
      <c r="OSR30"/>
      <c r="OSS30"/>
      <c r="OST30"/>
      <c r="OSU30"/>
      <c r="OSV30"/>
      <c r="OSW30"/>
      <c r="OSX30"/>
      <c r="OSY30"/>
      <c r="OSZ30"/>
      <c r="OTA30"/>
      <c r="OTB30"/>
      <c r="OTC30"/>
      <c r="OTD30"/>
      <c r="OTE30"/>
      <c r="OTF30"/>
      <c r="OTG30"/>
      <c r="OTH30"/>
      <c r="OTI30"/>
      <c r="OTJ30"/>
      <c r="OTK30"/>
      <c r="OTL30"/>
      <c r="OTM30"/>
      <c r="OTN30"/>
      <c r="OTO30"/>
      <c r="OTP30"/>
      <c r="OTQ30"/>
      <c r="OTR30"/>
      <c r="OTS30"/>
      <c r="OTT30"/>
      <c r="OTU30"/>
      <c r="OTV30"/>
      <c r="OTW30"/>
      <c r="OTX30"/>
      <c r="OTY30"/>
      <c r="OTZ30"/>
      <c r="OUA30"/>
      <c r="OUB30"/>
      <c r="OUC30"/>
      <c r="OUD30"/>
      <c r="OUE30"/>
      <c r="OUF30"/>
      <c r="OUG30"/>
      <c r="OUH30"/>
      <c r="OUI30"/>
      <c r="OUJ30"/>
      <c r="OUK30"/>
      <c r="OUL30"/>
      <c r="OUM30"/>
      <c r="OUN30"/>
      <c r="OUO30"/>
      <c r="OUP30"/>
      <c r="OUQ30"/>
      <c r="OUR30"/>
      <c r="OUS30"/>
      <c r="OUT30"/>
      <c r="OUU30"/>
      <c r="OUV30"/>
      <c r="OUW30"/>
      <c r="OUX30"/>
      <c r="OUY30"/>
      <c r="OUZ30"/>
      <c r="OVA30"/>
      <c r="OVB30"/>
      <c r="OVC30"/>
      <c r="OVD30"/>
      <c r="OVE30"/>
      <c r="OVF30"/>
      <c r="OVG30"/>
      <c r="OVH30"/>
      <c r="OVI30"/>
      <c r="OVJ30"/>
      <c r="OVK30"/>
      <c r="OVL30"/>
      <c r="OVM30"/>
      <c r="OVN30"/>
      <c r="OVO30"/>
      <c r="OVP30"/>
      <c r="OVQ30"/>
      <c r="OVR30"/>
      <c r="OVS30"/>
      <c r="OVT30"/>
      <c r="OVU30"/>
      <c r="OVV30"/>
      <c r="OVW30"/>
      <c r="OVX30"/>
      <c r="OVY30"/>
      <c r="OVZ30"/>
      <c r="OWA30"/>
      <c r="OWB30"/>
      <c r="OWC30"/>
      <c r="OWD30"/>
      <c r="OWE30"/>
      <c r="OWF30"/>
      <c r="OWG30"/>
      <c r="OWH30"/>
      <c r="OWI30"/>
      <c r="OWJ30"/>
      <c r="OWK30"/>
      <c r="OWL30"/>
      <c r="OWM30"/>
      <c r="OWN30"/>
      <c r="OWO30"/>
      <c r="OWP30"/>
      <c r="OWQ30"/>
      <c r="OWR30"/>
      <c r="OWS30"/>
      <c r="OWT30"/>
      <c r="OWU30"/>
      <c r="OWV30"/>
      <c r="OWW30"/>
      <c r="OWX30"/>
      <c r="OWY30"/>
      <c r="OWZ30"/>
      <c r="OXA30"/>
      <c r="OXB30"/>
      <c r="OXC30"/>
      <c r="OXD30"/>
      <c r="OXE30"/>
      <c r="OXF30"/>
      <c r="OXG30"/>
      <c r="OXH30"/>
      <c r="OXI30"/>
      <c r="OXJ30"/>
      <c r="OXK30"/>
      <c r="OXL30"/>
      <c r="OXM30"/>
      <c r="OXN30"/>
      <c r="OXO30"/>
      <c r="OXP30"/>
      <c r="OXQ30"/>
      <c r="OXR30"/>
      <c r="OXS30"/>
      <c r="OXT30"/>
      <c r="OXU30"/>
      <c r="OXV30"/>
      <c r="OXW30"/>
      <c r="OXX30"/>
      <c r="OXY30"/>
      <c r="OXZ30"/>
      <c r="OYA30"/>
      <c r="OYB30"/>
      <c r="OYC30"/>
      <c r="OYD30"/>
      <c r="OYE30"/>
      <c r="OYF30"/>
      <c r="OYG30"/>
      <c r="OYH30"/>
      <c r="OYI30"/>
      <c r="OYJ30"/>
      <c r="OYK30"/>
      <c r="OYL30"/>
      <c r="OYM30"/>
      <c r="OYN30"/>
      <c r="OYO30"/>
      <c r="OYP30"/>
      <c r="OYQ30"/>
      <c r="OYR30"/>
      <c r="OYS30"/>
      <c r="OYT30"/>
      <c r="OYU30"/>
      <c r="OYV30"/>
      <c r="OYW30"/>
      <c r="OYX30"/>
      <c r="OYY30"/>
      <c r="OYZ30"/>
      <c r="OZA30"/>
      <c r="OZB30"/>
      <c r="OZC30"/>
      <c r="OZD30"/>
      <c r="OZE30"/>
      <c r="OZF30"/>
      <c r="OZG30"/>
      <c r="OZH30"/>
      <c r="OZI30"/>
      <c r="OZJ30"/>
      <c r="OZK30"/>
      <c r="OZL30"/>
      <c r="OZM30"/>
      <c r="OZN30"/>
      <c r="OZO30"/>
      <c r="OZP30"/>
      <c r="OZQ30"/>
      <c r="OZR30"/>
      <c r="OZS30"/>
      <c r="OZT30"/>
      <c r="OZU30"/>
      <c r="OZV30"/>
      <c r="OZW30"/>
      <c r="OZX30"/>
      <c r="OZY30"/>
      <c r="OZZ30"/>
      <c r="PAA30"/>
      <c r="PAB30"/>
      <c r="PAC30"/>
      <c r="PAD30"/>
      <c r="PAE30"/>
      <c r="PAF30"/>
      <c r="PAG30"/>
      <c r="PAH30"/>
      <c r="PAI30"/>
      <c r="PAJ30"/>
      <c r="PAK30"/>
      <c r="PAL30"/>
      <c r="PAM30"/>
      <c r="PAN30"/>
      <c r="PAO30"/>
      <c r="PAP30"/>
      <c r="PAQ30"/>
      <c r="PAR30"/>
      <c r="PAS30"/>
      <c r="PAT30"/>
      <c r="PAU30"/>
      <c r="PAV30"/>
      <c r="PAW30"/>
      <c r="PAX30"/>
      <c r="PAY30"/>
      <c r="PAZ30"/>
      <c r="PBA30"/>
      <c r="PBB30"/>
      <c r="PBC30"/>
      <c r="PBD30"/>
      <c r="PBE30"/>
      <c r="PBF30"/>
      <c r="PBG30"/>
      <c r="PBH30"/>
      <c r="PBI30"/>
      <c r="PBJ30"/>
      <c r="PBK30"/>
      <c r="PBL30"/>
      <c r="PBM30"/>
      <c r="PBN30"/>
      <c r="PBO30"/>
      <c r="PBP30"/>
      <c r="PBQ30"/>
      <c r="PBR30"/>
      <c r="PBS30"/>
      <c r="PBT30"/>
      <c r="PBU30"/>
      <c r="PBV30"/>
      <c r="PBW30"/>
      <c r="PBX30"/>
      <c r="PBY30"/>
      <c r="PBZ30"/>
      <c r="PCA30"/>
      <c r="PCB30"/>
      <c r="PCC30"/>
      <c r="PCD30"/>
      <c r="PCE30"/>
      <c r="PCF30"/>
      <c r="PCG30"/>
      <c r="PCH30"/>
      <c r="PCI30"/>
      <c r="PCJ30"/>
      <c r="PCK30"/>
      <c r="PCL30"/>
      <c r="PCM30"/>
      <c r="PCN30"/>
      <c r="PCO30"/>
      <c r="PCP30"/>
      <c r="PCQ30"/>
      <c r="PCR30"/>
      <c r="PCS30"/>
      <c r="PCT30"/>
      <c r="PCU30"/>
      <c r="PCV30"/>
      <c r="PCW30"/>
      <c r="PCX30"/>
      <c r="PCY30"/>
      <c r="PCZ30"/>
      <c r="PDA30"/>
      <c r="PDB30"/>
      <c r="PDC30"/>
      <c r="PDD30"/>
      <c r="PDE30"/>
      <c r="PDF30"/>
      <c r="PDG30"/>
      <c r="PDH30"/>
      <c r="PDI30"/>
      <c r="PDJ30"/>
      <c r="PDK30"/>
      <c r="PDL30"/>
      <c r="PDM30"/>
      <c r="PDN30"/>
      <c r="PDO30"/>
      <c r="PDP30"/>
      <c r="PDQ30"/>
      <c r="PDR30"/>
      <c r="PDS30"/>
      <c r="PDT30"/>
      <c r="PDU30"/>
      <c r="PDV30"/>
      <c r="PDW30"/>
      <c r="PDX30"/>
      <c r="PDY30"/>
      <c r="PDZ30"/>
      <c r="PEA30"/>
      <c r="PEB30"/>
      <c r="PEC30"/>
      <c r="PED30"/>
      <c r="PEE30"/>
      <c r="PEF30"/>
      <c r="PEG30"/>
      <c r="PEH30"/>
      <c r="PEI30"/>
      <c r="PEJ30"/>
      <c r="PEK30"/>
      <c r="PEL30"/>
      <c r="PEM30"/>
      <c r="PEN30"/>
      <c r="PEO30"/>
      <c r="PEP30"/>
      <c r="PEQ30"/>
      <c r="PER30"/>
      <c r="PES30"/>
      <c r="PET30"/>
      <c r="PEU30"/>
      <c r="PEV30"/>
      <c r="PEW30"/>
      <c r="PEX30"/>
      <c r="PEY30"/>
      <c r="PEZ30"/>
      <c r="PFA30"/>
      <c r="PFB30"/>
      <c r="PFC30"/>
      <c r="PFD30"/>
      <c r="PFE30"/>
      <c r="PFF30"/>
      <c r="PFG30"/>
      <c r="PFH30"/>
      <c r="PFI30"/>
      <c r="PFJ30"/>
      <c r="PFK30"/>
      <c r="PFL30"/>
      <c r="PFM30"/>
      <c r="PFN30"/>
      <c r="PFO30"/>
      <c r="PFP30"/>
      <c r="PFQ30"/>
      <c r="PFR30"/>
      <c r="PFS30"/>
      <c r="PFT30"/>
      <c r="PFU30"/>
      <c r="PFV30"/>
      <c r="PFW30"/>
      <c r="PFX30"/>
      <c r="PFY30"/>
      <c r="PFZ30"/>
      <c r="PGA30"/>
      <c r="PGB30"/>
      <c r="PGC30"/>
      <c r="PGD30"/>
      <c r="PGE30"/>
      <c r="PGF30"/>
      <c r="PGG30"/>
      <c r="PGH30"/>
      <c r="PGI30"/>
      <c r="PGJ30"/>
      <c r="PGK30"/>
      <c r="PGL30"/>
      <c r="PGM30"/>
      <c r="PGN30"/>
      <c r="PGO30"/>
      <c r="PGP30"/>
      <c r="PGQ30"/>
      <c r="PGR30"/>
      <c r="PGS30"/>
      <c r="PGT30"/>
      <c r="PGU30"/>
      <c r="PGV30"/>
      <c r="PGW30"/>
      <c r="PGX30"/>
      <c r="PGY30"/>
      <c r="PGZ30"/>
      <c r="PHA30"/>
      <c r="PHB30"/>
      <c r="PHC30"/>
      <c r="PHD30"/>
      <c r="PHE30"/>
      <c r="PHF30"/>
      <c r="PHG30"/>
      <c r="PHH30"/>
      <c r="PHI30"/>
      <c r="PHJ30"/>
      <c r="PHK30"/>
      <c r="PHL30"/>
      <c r="PHM30"/>
      <c r="PHN30"/>
      <c r="PHO30"/>
      <c r="PHP30"/>
      <c r="PHQ30"/>
      <c r="PHR30"/>
      <c r="PHS30"/>
      <c r="PHT30"/>
      <c r="PHU30"/>
      <c r="PHV30"/>
      <c r="PHW30"/>
      <c r="PHX30"/>
      <c r="PHY30"/>
      <c r="PHZ30"/>
      <c r="PIA30"/>
      <c r="PIB30"/>
      <c r="PIC30"/>
      <c r="PID30"/>
      <c r="PIE30"/>
      <c r="PIF30"/>
      <c r="PIG30"/>
      <c r="PIH30"/>
      <c r="PII30"/>
      <c r="PIJ30"/>
      <c r="PIK30"/>
      <c r="PIL30"/>
      <c r="PIM30"/>
      <c r="PIN30"/>
      <c r="PIO30"/>
      <c r="PIP30"/>
      <c r="PIQ30"/>
      <c r="PIR30"/>
      <c r="PIS30"/>
      <c r="PIT30"/>
      <c r="PIU30"/>
      <c r="PIV30"/>
      <c r="PIW30"/>
      <c r="PIX30"/>
      <c r="PIY30"/>
      <c r="PIZ30"/>
      <c r="PJA30"/>
      <c r="PJB30"/>
      <c r="PJC30"/>
      <c r="PJD30"/>
      <c r="PJE30"/>
      <c r="PJF30"/>
      <c r="PJG30"/>
      <c r="PJH30"/>
      <c r="PJI30"/>
      <c r="PJJ30"/>
      <c r="PJK30"/>
      <c r="PJL30"/>
      <c r="PJM30"/>
      <c r="PJN30"/>
      <c r="PJO30"/>
      <c r="PJP30"/>
      <c r="PJQ30"/>
      <c r="PJR30"/>
      <c r="PJS30"/>
      <c r="PJT30"/>
      <c r="PJU30"/>
      <c r="PJV30"/>
      <c r="PJW30"/>
      <c r="PJX30"/>
      <c r="PJY30"/>
      <c r="PJZ30"/>
      <c r="PKA30"/>
      <c r="PKB30"/>
      <c r="PKC30"/>
      <c r="PKD30"/>
      <c r="PKE30"/>
      <c r="PKF30"/>
      <c r="PKG30"/>
      <c r="PKH30"/>
      <c r="PKI30"/>
      <c r="PKJ30"/>
      <c r="PKK30"/>
      <c r="PKL30"/>
      <c r="PKM30"/>
      <c r="PKN30"/>
      <c r="PKO30"/>
      <c r="PKP30"/>
      <c r="PKQ30"/>
      <c r="PKR30"/>
      <c r="PKS30"/>
      <c r="PKT30"/>
      <c r="PKU30"/>
      <c r="PKV30"/>
      <c r="PKW30"/>
      <c r="PKX30"/>
      <c r="PKY30"/>
      <c r="PKZ30"/>
      <c r="PLA30"/>
      <c r="PLB30"/>
      <c r="PLC30"/>
      <c r="PLD30"/>
      <c r="PLE30"/>
      <c r="PLF30"/>
      <c r="PLG30"/>
      <c r="PLH30"/>
      <c r="PLI30"/>
      <c r="PLJ30"/>
      <c r="PLK30"/>
      <c r="PLL30"/>
      <c r="PLM30"/>
      <c r="PLN30"/>
      <c r="PLO30"/>
      <c r="PLP30"/>
      <c r="PLQ30"/>
      <c r="PLR30"/>
      <c r="PLS30"/>
      <c r="PLT30"/>
      <c r="PLU30"/>
      <c r="PLV30"/>
      <c r="PLW30"/>
      <c r="PLX30"/>
      <c r="PLY30"/>
      <c r="PLZ30"/>
      <c r="PMA30"/>
      <c r="PMB30"/>
      <c r="PMC30"/>
      <c r="PMD30"/>
      <c r="PME30"/>
      <c r="PMF30"/>
      <c r="PMG30"/>
      <c r="PMH30"/>
      <c r="PMI30"/>
      <c r="PMJ30"/>
      <c r="PMK30"/>
      <c r="PML30"/>
      <c r="PMM30"/>
      <c r="PMN30"/>
      <c r="PMO30"/>
      <c r="PMP30"/>
      <c r="PMQ30"/>
      <c r="PMR30"/>
      <c r="PMS30"/>
      <c r="PMT30"/>
      <c r="PMU30"/>
      <c r="PMV30"/>
      <c r="PMW30"/>
      <c r="PMX30"/>
      <c r="PMY30"/>
      <c r="PMZ30"/>
      <c r="PNA30"/>
      <c r="PNB30"/>
      <c r="PNC30"/>
      <c r="PND30"/>
      <c r="PNE30"/>
      <c r="PNF30"/>
      <c r="PNG30"/>
      <c r="PNH30"/>
      <c r="PNI30"/>
      <c r="PNJ30"/>
      <c r="PNK30"/>
      <c r="PNL30"/>
      <c r="PNM30"/>
      <c r="PNN30"/>
      <c r="PNO30"/>
      <c r="PNP30"/>
      <c r="PNQ30"/>
      <c r="PNR30"/>
      <c r="PNS30"/>
      <c r="PNT30"/>
      <c r="PNU30"/>
      <c r="PNV30"/>
      <c r="PNW30"/>
      <c r="PNX30"/>
      <c r="PNY30"/>
      <c r="PNZ30"/>
      <c r="POA30"/>
      <c r="POB30"/>
      <c r="POC30"/>
      <c r="POD30"/>
      <c r="POE30"/>
      <c r="POF30"/>
      <c r="POG30"/>
      <c r="POH30"/>
      <c r="POI30"/>
      <c r="POJ30"/>
      <c r="POK30"/>
      <c r="POL30"/>
      <c r="POM30"/>
      <c r="PON30"/>
      <c r="POO30"/>
      <c r="POP30"/>
      <c r="POQ30"/>
      <c r="POR30"/>
      <c r="POS30"/>
      <c r="POT30"/>
      <c r="POU30"/>
      <c r="POV30"/>
      <c r="POW30"/>
      <c r="POX30"/>
      <c r="POY30"/>
      <c r="POZ30"/>
      <c r="PPA30"/>
      <c r="PPB30"/>
      <c r="PPC30"/>
      <c r="PPD30"/>
      <c r="PPE30"/>
      <c r="PPF30"/>
      <c r="PPG30"/>
      <c r="PPH30"/>
      <c r="PPI30"/>
      <c r="PPJ30"/>
      <c r="PPK30"/>
      <c r="PPL30"/>
      <c r="PPM30"/>
      <c r="PPN30"/>
      <c r="PPO30"/>
      <c r="PPP30"/>
      <c r="PPQ30"/>
      <c r="PPR30"/>
      <c r="PPS30"/>
      <c r="PPT30"/>
      <c r="PPU30"/>
      <c r="PPV30"/>
      <c r="PPW30"/>
      <c r="PPX30"/>
      <c r="PPY30"/>
      <c r="PPZ30"/>
      <c r="PQA30"/>
      <c r="PQB30"/>
      <c r="PQC30"/>
      <c r="PQD30"/>
      <c r="PQE30"/>
      <c r="PQF30"/>
      <c r="PQG30"/>
      <c r="PQH30"/>
      <c r="PQI30"/>
      <c r="PQJ30"/>
      <c r="PQK30"/>
      <c r="PQL30"/>
      <c r="PQM30"/>
      <c r="PQN30"/>
      <c r="PQO30"/>
      <c r="PQP30"/>
      <c r="PQQ30"/>
      <c r="PQR30"/>
      <c r="PQS30"/>
      <c r="PQT30"/>
      <c r="PQU30"/>
      <c r="PQV30"/>
      <c r="PQW30"/>
      <c r="PQX30"/>
      <c r="PQY30"/>
      <c r="PQZ30"/>
      <c r="PRA30"/>
      <c r="PRB30"/>
      <c r="PRC30"/>
      <c r="PRD30"/>
      <c r="PRE30"/>
      <c r="PRF30"/>
      <c r="PRG30"/>
      <c r="PRH30"/>
      <c r="PRI30"/>
      <c r="PRJ30"/>
      <c r="PRK30"/>
      <c r="PRL30"/>
      <c r="PRM30"/>
      <c r="PRN30"/>
      <c r="PRO30"/>
      <c r="PRP30"/>
      <c r="PRQ30"/>
      <c r="PRR30"/>
      <c r="PRS30"/>
      <c r="PRT30"/>
      <c r="PRU30"/>
      <c r="PRV30"/>
      <c r="PRW30"/>
      <c r="PRX30"/>
      <c r="PRY30"/>
      <c r="PRZ30"/>
      <c r="PSA30"/>
      <c r="PSB30"/>
      <c r="PSC30"/>
      <c r="PSD30"/>
      <c r="PSE30"/>
      <c r="PSF30"/>
      <c r="PSG30"/>
      <c r="PSH30"/>
      <c r="PSI30"/>
      <c r="PSJ30"/>
      <c r="PSK30"/>
      <c r="PSL30"/>
      <c r="PSM30"/>
      <c r="PSN30"/>
      <c r="PSO30"/>
      <c r="PSP30"/>
      <c r="PSQ30"/>
      <c r="PSR30"/>
      <c r="PSS30"/>
      <c r="PST30"/>
      <c r="PSU30"/>
      <c r="PSV30"/>
      <c r="PSW30"/>
      <c r="PSX30"/>
      <c r="PSY30"/>
      <c r="PSZ30"/>
      <c r="PTA30"/>
      <c r="PTB30"/>
      <c r="PTC30"/>
      <c r="PTD30"/>
      <c r="PTE30"/>
      <c r="PTF30"/>
      <c r="PTG30"/>
      <c r="PTH30"/>
      <c r="PTI30"/>
      <c r="PTJ30"/>
      <c r="PTK30"/>
      <c r="PTL30"/>
      <c r="PTM30"/>
      <c r="PTN30"/>
      <c r="PTO30"/>
      <c r="PTP30"/>
      <c r="PTQ30"/>
      <c r="PTR30"/>
      <c r="PTS30"/>
      <c r="PTT30"/>
      <c r="PTU30"/>
      <c r="PTV30"/>
      <c r="PTW30"/>
      <c r="PTX30"/>
      <c r="PTY30"/>
      <c r="PTZ30"/>
      <c r="PUA30"/>
      <c r="PUB30"/>
      <c r="PUC30"/>
      <c r="PUD30"/>
      <c r="PUE30"/>
      <c r="PUF30"/>
      <c r="PUG30"/>
      <c r="PUH30"/>
      <c r="PUI30"/>
      <c r="PUJ30"/>
      <c r="PUK30"/>
      <c r="PUL30"/>
      <c r="PUM30"/>
      <c r="PUN30"/>
      <c r="PUO30"/>
      <c r="PUP30"/>
      <c r="PUQ30"/>
      <c r="PUR30"/>
      <c r="PUS30"/>
      <c r="PUT30"/>
      <c r="PUU30"/>
      <c r="PUV30"/>
      <c r="PUW30"/>
      <c r="PUX30"/>
      <c r="PUY30"/>
      <c r="PUZ30"/>
      <c r="PVA30"/>
      <c r="PVB30"/>
      <c r="PVC30"/>
      <c r="PVD30"/>
      <c r="PVE30"/>
      <c r="PVF30"/>
      <c r="PVG30"/>
      <c r="PVH30"/>
      <c r="PVI30"/>
      <c r="PVJ30"/>
      <c r="PVK30"/>
      <c r="PVL30"/>
      <c r="PVM30"/>
      <c r="PVN30"/>
      <c r="PVO30"/>
      <c r="PVP30"/>
      <c r="PVQ30"/>
      <c r="PVR30"/>
      <c r="PVS30"/>
      <c r="PVT30"/>
      <c r="PVU30"/>
      <c r="PVV30"/>
      <c r="PVW30"/>
      <c r="PVX30"/>
      <c r="PVY30"/>
      <c r="PVZ30"/>
      <c r="PWA30"/>
      <c r="PWB30"/>
      <c r="PWC30"/>
      <c r="PWD30"/>
      <c r="PWE30"/>
      <c r="PWF30"/>
      <c r="PWG30"/>
      <c r="PWH30"/>
      <c r="PWI30"/>
      <c r="PWJ30"/>
      <c r="PWK30"/>
      <c r="PWL30"/>
      <c r="PWM30"/>
      <c r="PWN30"/>
      <c r="PWO30"/>
      <c r="PWP30"/>
      <c r="PWQ30"/>
      <c r="PWR30"/>
      <c r="PWS30"/>
      <c r="PWT30"/>
      <c r="PWU30"/>
      <c r="PWV30"/>
      <c r="PWW30"/>
      <c r="PWX30"/>
      <c r="PWY30"/>
      <c r="PWZ30"/>
      <c r="PXA30"/>
      <c r="PXB30"/>
      <c r="PXC30"/>
      <c r="PXD30"/>
      <c r="PXE30"/>
      <c r="PXF30"/>
      <c r="PXG30"/>
      <c r="PXH30"/>
      <c r="PXI30"/>
      <c r="PXJ30"/>
      <c r="PXK30"/>
      <c r="PXL30"/>
      <c r="PXM30"/>
      <c r="PXN30"/>
      <c r="PXO30"/>
      <c r="PXP30"/>
      <c r="PXQ30"/>
      <c r="PXR30"/>
      <c r="PXS30"/>
      <c r="PXT30"/>
      <c r="PXU30"/>
      <c r="PXV30"/>
      <c r="PXW30"/>
      <c r="PXX30"/>
      <c r="PXY30"/>
      <c r="PXZ30"/>
      <c r="PYA30"/>
      <c r="PYB30"/>
      <c r="PYC30"/>
      <c r="PYD30"/>
      <c r="PYE30"/>
      <c r="PYF30"/>
      <c r="PYG30"/>
      <c r="PYH30"/>
      <c r="PYI30"/>
      <c r="PYJ30"/>
      <c r="PYK30"/>
      <c r="PYL30"/>
      <c r="PYM30"/>
      <c r="PYN30"/>
      <c r="PYO30"/>
      <c r="PYP30"/>
      <c r="PYQ30"/>
      <c r="PYR30"/>
      <c r="PYS30"/>
      <c r="PYT30"/>
      <c r="PYU30"/>
      <c r="PYV30"/>
      <c r="PYW30"/>
      <c r="PYX30"/>
      <c r="PYY30"/>
      <c r="PYZ30"/>
      <c r="PZA30"/>
      <c r="PZB30"/>
      <c r="PZC30"/>
      <c r="PZD30"/>
      <c r="PZE30"/>
      <c r="PZF30"/>
      <c r="PZG30"/>
      <c r="PZH30"/>
      <c r="PZI30"/>
      <c r="PZJ30"/>
      <c r="PZK30"/>
      <c r="PZL30"/>
      <c r="PZM30"/>
      <c r="PZN30"/>
      <c r="PZO30"/>
      <c r="PZP30"/>
      <c r="PZQ30"/>
      <c r="PZR30"/>
      <c r="PZS30"/>
      <c r="PZT30"/>
      <c r="PZU30"/>
      <c r="PZV30"/>
      <c r="PZW30"/>
      <c r="PZX30"/>
      <c r="PZY30"/>
      <c r="PZZ30"/>
      <c r="QAA30"/>
      <c r="QAB30"/>
      <c r="QAC30"/>
      <c r="QAD30"/>
      <c r="QAE30"/>
      <c r="QAF30"/>
      <c r="QAG30"/>
      <c r="QAH30"/>
      <c r="QAI30"/>
      <c r="QAJ30"/>
      <c r="QAK30"/>
      <c r="QAL30"/>
      <c r="QAM30"/>
      <c r="QAN30"/>
      <c r="QAO30"/>
      <c r="QAP30"/>
      <c r="QAQ30"/>
      <c r="QAR30"/>
      <c r="QAS30"/>
      <c r="QAT30"/>
      <c r="QAU30"/>
      <c r="QAV30"/>
      <c r="QAW30"/>
      <c r="QAX30"/>
      <c r="QAY30"/>
      <c r="QAZ30"/>
      <c r="QBA30"/>
      <c r="QBB30"/>
      <c r="QBC30"/>
      <c r="QBD30"/>
      <c r="QBE30"/>
      <c r="QBF30"/>
      <c r="QBG30"/>
      <c r="QBH30"/>
      <c r="QBI30"/>
      <c r="QBJ30"/>
      <c r="QBK30"/>
      <c r="QBL30"/>
      <c r="QBM30"/>
      <c r="QBN30"/>
      <c r="QBO30"/>
      <c r="QBP30"/>
      <c r="QBQ30"/>
      <c r="QBR30"/>
      <c r="QBS30"/>
      <c r="QBT30"/>
      <c r="QBU30"/>
      <c r="QBV30"/>
      <c r="QBW30"/>
      <c r="QBX30"/>
      <c r="QBY30"/>
      <c r="QBZ30"/>
      <c r="QCA30"/>
      <c r="QCB30"/>
      <c r="QCC30"/>
      <c r="QCD30"/>
      <c r="QCE30"/>
      <c r="QCF30"/>
      <c r="QCG30"/>
      <c r="QCH30"/>
      <c r="QCI30"/>
      <c r="QCJ30"/>
      <c r="QCK30"/>
      <c r="QCL30"/>
      <c r="QCM30"/>
      <c r="QCN30"/>
      <c r="QCO30"/>
      <c r="QCP30"/>
      <c r="QCQ30"/>
      <c r="QCR30"/>
      <c r="QCS30"/>
      <c r="QCT30"/>
      <c r="QCU30"/>
      <c r="QCV30"/>
      <c r="QCW30"/>
      <c r="QCX30"/>
      <c r="QCY30"/>
      <c r="QCZ30"/>
      <c r="QDA30"/>
      <c r="QDB30"/>
      <c r="QDC30"/>
      <c r="QDD30"/>
      <c r="QDE30"/>
      <c r="QDF30"/>
      <c r="QDG30"/>
      <c r="QDH30"/>
      <c r="QDI30"/>
      <c r="QDJ30"/>
      <c r="QDK30"/>
      <c r="QDL30"/>
      <c r="QDM30"/>
      <c r="QDN30"/>
      <c r="QDO30"/>
      <c r="QDP30"/>
      <c r="QDQ30"/>
      <c r="QDR30"/>
      <c r="QDS30"/>
      <c r="QDT30"/>
      <c r="QDU30"/>
      <c r="QDV30"/>
      <c r="QDW30"/>
      <c r="QDX30"/>
      <c r="QDY30"/>
      <c r="QDZ30"/>
      <c r="QEA30"/>
      <c r="QEB30"/>
      <c r="QEC30"/>
      <c r="QED30"/>
      <c r="QEE30"/>
      <c r="QEF30"/>
      <c r="QEG30"/>
      <c r="QEH30"/>
      <c r="QEI30"/>
      <c r="QEJ30"/>
      <c r="QEK30"/>
      <c r="QEL30"/>
      <c r="QEM30"/>
      <c r="QEN30"/>
      <c r="QEO30"/>
      <c r="QEP30"/>
      <c r="QEQ30"/>
      <c r="QER30"/>
      <c r="QES30"/>
      <c r="QET30"/>
      <c r="QEU30"/>
      <c r="QEV30"/>
      <c r="QEW30"/>
      <c r="QEX30"/>
      <c r="QEY30"/>
      <c r="QEZ30"/>
      <c r="QFA30"/>
      <c r="QFB30"/>
      <c r="QFC30"/>
      <c r="QFD30"/>
      <c r="QFE30"/>
      <c r="QFF30"/>
      <c r="QFG30"/>
      <c r="QFH30"/>
      <c r="QFI30"/>
      <c r="QFJ30"/>
      <c r="QFK30"/>
      <c r="QFL30"/>
      <c r="QFM30"/>
      <c r="QFN30"/>
      <c r="QFO30"/>
      <c r="QFP30"/>
      <c r="QFQ30"/>
      <c r="QFR30"/>
      <c r="QFS30"/>
      <c r="QFT30"/>
      <c r="QFU30"/>
      <c r="QFV30"/>
      <c r="QFW30"/>
      <c r="QFX30"/>
      <c r="QFY30"/>
      <c r="QFZ30"/>
      <c r="QGA30"/>
      <c r="QGB30"/>
      <c r="QGC30"/>
      <c r="QGD30"/>
      <c r="QGE30"/>
      <c r="QGF30"/>
      <c r="QGG30"/>
      <c r="QGH30"/>
      <c r="QGI30"/>
      <c r="QGJ30"/>
      <c r="QGK30"/>
      <c r="QGL30"/>
      <c r="QGM30"/>
      <c r="QGN30"/>
      <c r="QGO30"/>
      <c r="QGP30"/>
      <c r="QGQ30"/>
      <c r="QGR30"/>
      <c r="QGS30"/>
      <c r="QGT30"/>
      <c r="QGU30"/>
      <c r="QGV30"/>
      <c r="QGW30"/>
      <c r="QGX30"/>
      <c r="QGY30"/>
      <c r="QGZ30"/>
      <c r="QHA30"/>
      <c r="QHB30"/>
      <c r="QHC30"/>
      <c r="QHD30"/>
      <c r="QHE30"/>
      <c r="QHF30"/>
      <c r="QHG30"/>
      <c r="QHH30"/>
      <c r="QHI30"/>
      <c r="QHJ30"/>
      <c r="QHK30"/>
      <c r="QHL30"/>
      <c r="QHM30"/>
      <c r="QHN30"/>
      <c r="QHO30"/>
      <c r="QHP30"/>
      <c r="QHQ30"/>
      <c r="QHR30"/>
      <c r="QHS30"/>
      <c r="QHT30"/>
      <c r="QHU30"/>
      <c r="QHV30"/>
      <c r="QHW30"/>
      <c r="QHX30"/>
      <c r="QHY30"/>
      <c r="QHZ30"/>
      <c r="QIA30"/>
      <c r="QIB30"/>
      <c r="QIC30"/>
      <c r="QID30"/>
      <c r="QIE30"/>
      <c r="QIF30"/>
      <c r="QIG30"/>
      <c r="QIH30"/>
      <c r="QII30"/>
      <c r="QIJ30"/>
      <c r="QIK30"/>
      <c r="QIL30"/>
      <c r="QIM30"/>
      <c r="QIN30"/>
      <c r="QIO30"/>
      <c r="QIP30"/>
      <c r="QIQ30"/>
      <c r="QIR30"/>
      <c r="QIS30"/>
      <c r="QIT30"/>
      <c r="QIU30"/>
      <c r="QIV30"/>
      <c r="QIW30"/>
      <c r="QIX30"/>
      <c r="QIY30"/>
      <c r="QIZ30"/>
      <c r="QJA30"/>
      <c r="QJB30"/>
      <c r="QJC30"/>
      <c r="QJD30"/>
      <c r="QJE30"/>
      <c r="QJF30"/>
      <c r="QJG30"/>
      <c r="QJH30"/>
      <c r="QJI30"/>
      <c r="QJJ30"/>
      <c r="QJK30"/>
      <c r="QJL30"/>
      <c r="QJM30"/>
      <c r="QJN30"/>
      <c r="QJO30"/>
      <c r="QJP30"/>
      <c r="QJQ30"/>
      <c r="QJR30"/>
      <c r="QJS30"/>
      <c r="QJT30"/>
      <c r="QJU30"/>
      <c r="QJV30"/>
      <c r="QJW30"/>
      <c r="QJX30"/>
      <c r="QJY30"/>
      <c r="QJZ30"/>
      <c r="QKA30"/>
      <c r="QKB30"/>
      <c r="QKC30"/>
      <c r="QKD30"/>
      <c r="QKE30"/>
      <c r="QKF30"/>
      <c r="QKG30"/>
      <c r="QKH30"/>
      <c r="QKI30"/>
      <c r="QKJ30"/>
      <c r="QKK30"/>
      <c r="QKL30"/>
      <c r="QKM30"/>
      <c r="QKN30"/>
      <c r="QKO30"/>
      <c r="QKP30"/>
      <c r="QKQ30"/>
      <c r="QKR30"/>
      <c r="QKS30"/>
      <c r="QKT30"/>
      <c r="QKU30"/>
      <c r="QKV30"/>
      <c r="QKW30"/>
      <c r="QKX30"/>
      <c r="QKY30"/>
      <c r="QKZ30"/>
      <c r="QLA30"/>
      <c r="QLB30"/>
      <c r="QLC30"/>
      <c r="QLD30"/>
      <c r="QLE30"/>
      <c r="QLF30"/>
      <c r="QLG30"/>
      <c r="QLH30"/>
      <c r="QLI30"/>
      <c r="QLJ30"/>
      <c r="QLK30"/>
      <c r="QLL30"/>
      <c r="QLM30"/>
      <c r="QLN30"/>
      <c r="QLO30"/>
      <c r="QLP30"/>
      <c r="QLQ30"/>
      <c r="QLR30"/>
      <c r="QLS30"/>
      <c r="QLT30"/>
      <c r="QLU30"/>
      <c r="QLV30"/>
      <c r="QLW30"/>
      <c r="QLX30"/>
      <c r="QLY30"/>
      <c r="QLZ30"/>
      <c r="QMA30"/>
      <c r="QMB30"/>
      <c r="QMC30"/>
      <c r="QMD30"/>
      <c r="QME30"/>
      <c r="QMF30"/>
      <c r="QMG30"/>
      <c r="QMH30"/>
      <c r="QMI30"/>
      <c r="QMJ30"/>
      <c r="QMK30"/>
      <c r="QML30"/>
      <c r="QMM30"/>
      <c r="QMN30"/>
      <c r="QMO30"/>
      <c r="QMP30"/>
      <c r="QMQ30"/>
      <c r="QMR30"/>
      <c r="QMS30"/>
      <c r="QMT30"/>
      <c r="QMU30"/>
      <c r="QMV30"/>
      <c r="QMW30"/>
      <c r="QMX30"/>
      <c r="QMY30"/>
      <c r="QMZ30"/>
      <c r="QNA30"/>
      <c r="QNB30"/>
      <c r="QNC30"/>
      <c r="QND30"/>
      <c r="QNE30"/>
      <c r="QNF30"/>
      <c r="QNG30"/>
      <c r="QNH30"/>
      <c r="QNI30"/>
      <c r="QNJ30"/>
      <c r="QNK30"/>
      <c r="QNL30"/>
      <c r="QNM30"/>
      <c r="QNN30"/>
      <c r="QNO30"/>
      <c r="QNP30"/>
      <c r="QNQ30"/>
      <c r="QNR30"/>
      <c r="QNS30"/>
      <c r="QNT30"/>
      <c r="QNU30"/>
      <c r="QNV30"/>
      <c r="QNW30"/>
      <c r="QNX30"/>
      <c r="QNY30"/>
      <c r="QNZ30"/>
      <c r="QOA30"/>
      <c r="QOB30"/>
      <c r="QOC30"/>
      <c r="QOD30"/>
      <c r="QOE30"/>
      <c r="QOF30"/>
      <c r="QOG30"/>
      <c r="QOH30"/>
      <c r="QOI30"/>
      <c r="QOJ30"/>
      <c r="QOK30"/>
      <c r="QOL30"/>
      <c r="QOM30"/>
      <c r="QON30"/>
      <c r="QOO30"/>
      <c r="QOP30"/>
      <c r="QOQ30"/>
      <c r="QOR30"/>
      <c r="QOS30"/>
      <c r="QOT30"/>
      <c r="QOU30"/>
      <c r="QOV30"/>
      <c r="QOW30"/>
      <c r="QOX30"/>
      <c r="QOY30"/>
      <c r="QOZ30"/>
      <c r="QPA30"/>
      <c r="QPB30"/>
      <c r="QPC30"/>
      <c r="QPD30"/>
      <c r="QPE30"/>
      <c r="QPF30"/>
      <c r="QPG30"/>
      <c r="QPH30"/>
      <c r="QPI30"/>
      <c r="QPJ30"/>
      <c r="QPK30"/>
      <c r="QPL30"/>
      <c r="QPM30"/>
      <c r="QPN30"/>
      <c r="QPO30"/>
      <c r="QPP30"/>
      <c r="QPQ30"/>
      <c r="QPR30"/>
      <c r="QPS30"/>
      <c r="QPT30"/>
      <c r="QPU30"/>
      <c r="QPV30"/>
      <c r="QPW30"/>
      <c r="QPX30"/>
      <c r="QPY30"/>
      <c r="QPZ30"/>
      <c r="QQA30"/>
      <c r="QQB30"/>
      <c r="QQC30"/>
      <c r="QQD30"/>
      <c r="QQE30"/>
      <c r="QQF30"/>
      <c r="QQG30"/>
      <c r="QQH30"/>
      <c r="QQI30"/>
      <c r="QQJ30"/>
      <c r="QQK30"/>
      <c r="QQL30"/>
      <c r="QQM30"/>
      <c r="QQN30"/>
      <c r="QQO30"/>
      <c r="QQP30"/>
      <c r="QQQ30"/>
      <c r="QQR30"/>
      <c r="QQS30"/>
      <c r="QQT30"/>
      <c r="QQU30"/>
      <c r="QQV30"/>
      <c r="QQW30"/>
      <c r="QQX30"/>
      <c r="QQY30"/>
      <c r="QQZ30"/>
      <c r="QRA30"/>
      <c r="QRB30"/>
      <c r="QRC30"/>
      <c r="QRD30"/>
      <c r="QRE30"/>
      <c r="QRF30"/>
      <c r="QRG30"/>
      <c r="QRH30"/>
      <c r="QRI30"/>
      <c r="QRJ30"/>
      <c r="QRK30"/>
      <c r="QRL30"/>
      <c r="QRM30"/>
      <c r="QRN30"/>
      <c r="QRO30"/>
      <c r="QRP30"/>
      <c r="QRQ30"/>
      <c r="QRR30"/>
      <c r="QRS30"/>
      <c r="QRT30"/>
      <c r="QRU30"/>
      <c r="QRV30"/>
      <c r="QRW30"/>
      <c r="QRX30"/>
      <c r="QRY30"/>
      <c r="QRZ30"/>
      <c r="QSA30"/>
      <c r="QSB30"/>
      <c r="QSC30"/>
      <c r="QSD30"/>
      <c r="QSE30"/>
      <c r="QSF30"/>
      <c r="QSG30"/>
      <c r="QSH30"/>
      <c r="QSI30"/>
      <c r="QSJ30"/>
      <c r="QSK30"/>
      <c r="QSL30"/>
      <c r="QSM30"/>
      <c r="QSN30"/>
      <c r="QSO30"/>
      <c r="QSP30"/>
      <c r="QSQ30"/>
      <c r="QSR30"/>
      <c r="QSS30"/>
      <c r="QST30"/>
      <c r="QSU30"/>
      <c r="QSV30"/>
      <c r="QSW30"/>
      <c r="QSX30"/>
      <c r="QSY30"/>
      <c r="QSZ30"/>
      <c r="QTA30"/>
      <c r="QTB30"/>
      <c r="QTC30"/>
      <c r="QTD30"/>
      <c r="QTE30"/>
      <c r="QTF30"/>
      <c r="QTG30"/>
      <c r="QTH30"/>
      <c r="QTI30"/>
      <c r="QTJ30"/>
      <c r="QTK30"/>
      <c r="QTL30"/>
      <c r="QTM30"/>
      <c r="QTN30"/>
      <c r="QTO30"/>
      <c r="QTP30"/>
      <c r="QTQ30"/>
      <c r="QTR30"/>
      <c r="QTS30"/>
      <c r="QTT30"/>
      <c r="QTU30"/>
      <c r="QTV30"/>
      <c r="QTW30"/>
      <c r="QTX30"/>
      <c r="QTY30"/>
      <c r="QTZ30"/>
      <c r="QUA30"/>
      <c r="QUB30"/>
      <c r="QUC30"/>
      <c r="QUD30"/>
      <c r="QUE30"/>
      <c r="QUF30"/>
      <c r="QUG30"/>
      <c r="QUH30"/>
      <c r="QUI30"/>
      <c r="QUJ30"/>
      <c r="QUK30"/>
      <c r="QUL30"/>
      <c r="QUM30"/>
      <c r="QUN30"/>
      <c r="QUO30"/>
      <c r="QUP30"/>
      <c r="QUQ30"/>
      <c r="QUR30"/>
      <c r="QUS30"/>
      <c r="QUT30"/>
      <c r="QUU30"/>
      <c r="QUV30"/>
      <c r="QUW30"/>
      <c r="QUX30"/>
      <c r="QUY30"/>
      <c r="QUZ30"/>
      <c r="QVA30"/>
      <c r="QVB30"/>
      <c r="QVC30"/>
      <c r="QVD30"/>
      <c r="QVE30"/>
      <c r="QVF30"/>
      <c r="QVG30"/>
      <c r="QVH30"/>
      <c r="QVI30"/>
      <c r="QVJ30"/>
      <c r="QVK30"/>
      <c r="QVL30"/>
      <c r="QVM30"/>
      <c r="QVN30"/>
      <c r="QVO30"/>
      <c r="QVP30"/>
      <c r="QVQ30"/>
      <c r="QVR30"/>
      <c r="QVS30"/>
      <c r="QVT30"/>
      <c r="QVU30"/>
      <c r="QVV30"/>
      <c r="QVW30"/>
      <c r="QVX30"/>
      <c r="QVY30"/>
      <c r="QVZ30"/>
      <c r="QWA30"/>
      <c r="QWB30"/>
      <c r="QWC30"/>
      <c r="QWD30"/>
      <c r="QWE30"/>
      <c r="QWF30"/>
      <c r="QWG30"/>
      <c r="QWH30"/>
      <c r="QWI30"/>
      <c r="QWJ30"/>
      <c r="QWK30"/>
      <c r="QWL30"/>
      <c r="QWM30"/>
      <c r="QWN30"/>
      <c r="QWO30"/>
      <c r="QWP30"/>
      <c r="QWQ30"/>
      <c r="QWR30"/>
      <c r="QWS30"/>
      <c r="QWT30"/>
      <c r="QWU30"/>
      <c r="QWV30"/>
      <c r="QWW30"/>
      <c r="QWX30"/>
      <c r="QWY30"/>
      <c r="QWZ30"/>
      <c r="QXA30"/>
      <c r="QXB30"/>
      <c r="QXC30"/>
      <c r="QXD30"/>
      <c r="QXE30"/>
      <c r="QXF30"/>
      <c r="QXG30"/>
      <c r="QXH30"/>
      <c r="QXI30"/>
      <c r="QXJ30"/>
      <c r="QXK30"/>
      <c r="QXL30"/>
      <c r="QXM30"/>
      <c r="QXN30"/>
      <c r="QXO30"/>
      <c r="QXP30"/>
      <c r="QXQ30"/>
      <c r="QXR30"/>
      <c r="QXS30"/>
      <c r="QXT30"/>
      <c r="QXU30"/>
      <c r="QXV30"/>
      <c r="QXW30"/>
      <c r="QXX30"/>
      <c r="QXY30"/>
      <c r="QXZ30"/>
      <c r="QYA30"/>
      <c r="QYB30"/>
      <c r="QYC30"/>
      <c r="QYD30"/>
      <c r="QYE30"/>
      <c r="QYF30"/>
      <c r="QYG30"/>
      <c r="QYH30"/>
      <c r="QYI30"/>
      <c r="QYJ30"/>
      <c r="QYK30"/>
      <c r="QYL30"/>
      <c r="QYM30"/>
      <c r="QYN30"/>
      <c r="QYO30"/>
      <c r="QYP30"/>
      <c r="QYQ30"/>
      <c r="QYR30"/>
      <c r="QYS30"/>
      <c r="QYT30"/>
      <c r="QYU30"/>
      <c r="QYV30"/>
      <c r="QYW30"/>
      <c r="QYX30"/>
      <c r="QYY30"/>
      <c r="QYZ30"/>
      <c r="QZA30"/>
      <c r="QZB30"/>
      <c r="QZC30"/>
      <c r="QZD30"/>
      <c r="QZE30"/>
      <c r="QZF30"/>
      <c r="QZG30"/>
      <c r="QZH30"/>
      <c r="QZI30"/>
      <c r="QZJ30"/>
      <c r="QZK30"/>
      <c r="QZL30"/>
      <c r="QZM30"/>
      <c r="QZN30"/>
      <c r="QZO30"/>
      <c r="QZP30"/>
      <c r="QZQ30"/>
      <c r="QZR30"/>
      <c r="QZS30"/>
      <c r="QZT30"/>
      <c r="QZU30"/>
      <c r="QZV30"/>
      <c r="QZW30"/>
      <c r="QZX30"/>
      <c r="QZY30"/>
      <c r="QZZ30"/>
      <c r="RAA30"/>
      <c r="RAB30"/>
      <c r="RAC30"/>
      <c r="RAD30"/>
      <c r="RAE30"/>
      <c r="RAF30"/>
      <c r="RAG30"/>
      <c r="RAH30"/>
      <c r="RAI30"/>
      <c r="RAJ30"/>
      <c r="RAK30"/>
      <c r="RAL30"/>
      <c r="RAM30"/>
      <c r="RAN30"/>
      <c r="RAO30"/>
      <c r="RAP30"/>
      <c r="RAQ30"/>
      <c r="RAR30"/>
      <c r="RAS30"/>
      <c r="RAT30"/>
      <c r="RAU30"/>
      <c r="RAV30"/>
      <c r="RAW30"/>
      <c r="RAX30"/>
      <c r="RAY30"/>
      <c r="RAZ30"/>
      <c r="RBA30"/>
      <c r="RBB30"/>
      <c r="RBC30"/>
      <c r="RBD30"/>
      <c r="RBE30"/>
      <c r="RBF30"/>
      <c r="RBG30"/>
      <c r="RBH30"/>
      <c r="RBI30"/>
      <c r="RBJ30"/>
      <c r="RBK30"/>
      <c r="RBL30"/>
      <c r="RBM30"/>
      <c r="RBN30"/>
      <c r="RBO30"/>
      <c r="RBP30"/>
      <c r="RBQ30"/>
      <c r="RBR30"/>
      <c r="RBS30"/>
      <c r="RBT30"/>
      <c r="RBU30"/>
      <c r="RBV30"/>
      <c r="RBW30"/>
      <c r="RBX30"/>
      <c r="RBY30"/>
      <c r="RBZ30"/>
      <c r="RCA30"/>
      <c r="RCB30"/>
      <c r="RCC30"/>
      <c r="RCD30"/>
      <c r="RCE30"/>
      <c r="RCF30"/>
      <c r="RCG30"/>
      <c r="RCH30"/>
      <c r="RCI30"/>
      <c r="RCJ30"/>
      <c r="RCK30"/>
      <c r="RCL30"/>
      <c r="RCM30"/>
      <c r="RCN30"/>
      <c r="RCO30"/>
      <c r="RCP30"/>
      <c r="RCQ30"/>
      <c r="RCR30"/>
      <c r="RCS30"/>
      <c r="RCT30"/>
      <c r="RCU30"/>
      <c r="RCV30"/>
      <c r="RCW30"/>
      <c r="RCX30"/>
      <c r="RCY30"/>
      <c r="RCZ30"/>
      <c r="RDA30"/>
      <c r="RDB30"/>
      <c r="RDC30"/>
      <c r="RDD30"/>
      <c r="RDE30"/>
      <c r="RDF30"/>
      <c r="RDG30"/>
      <c r="RDH30"/>
      <c r="RDI30"/>
      <c r="RDJ30"/>
      <c r="RDK30"/>
      <c r="RDL30"/>
      <c r="RDM30"/>
      <c r="RDN30"/>
      <c r="RDO30"/>
      <c r="RDP30"/>
      <c r="RDQ30"/>
      <c r="RDR30"/>
      <c r="RDS30"/>
      <c r="RDT30"/>
      <c r="RDU30"/>
      <c r="RDV30"/>
      <c r="RDW30"/>
      <c r="RDX30"/>
      <c r="RDY30"/>
      <c r="RDZ30"/>
      <c r="REA30"/>
      <c r="REB30"/>
      <c r="REC30"/>
      <c r="RED30"/>
      <c r="REE30"/>
      <c r="REF30"/>
      <c r="REG30"/>
      <c r="REH30"/>
      <c r="REI30"/>
      <c r="REJ30"/>
      <c r="REK30"/>
      <c r="REL30"/>
      <c r="REM30"/>
      <c r="REN30"/>
      <c r="REO30"/>
      <c r="REP30"/>
      <c r="REQ30"/>
      <c r="RER30"/>
      <c r="RES30"/>
      <c r="RET30"/>
      <c r="REU30"/>
      <c r="REV30"/>
      <c r="REW30"/>
      <c r="REX30"/>
      <c r="REY30"/>
      <c r="REZ30"/>
      <c r="RFA30"/>
      <c r="RFB30"/>
      <c r="RFC30"/>
      <c r="RFD30"/>
      <c r="RFE30"/>
      <c r="RFF30"/>
      <c r="RFG30"/>
      <c r="RFH30"/>
      <c r="RFI30"/>
      <c r="RFJ30"/>
      <c r="RFK30"/>
      <c r="RFL30"/>
      <c r="RFM30"/>
      <c r="RFN30"/>
      <c r="RFO30"/>
      <c r="RFP30"/>
      <c r="RFQ30"/>
      <c r="RFR30"/>
      <c r="RFS30"/>
      <c r="RFT30"/>
      <c r="RFU30"/>
      <c r="RFV30"/>
      <c r="RFW30"/>
      <c r="RFX30"/>
      <c r="RFY30"/>
      <c r="RFZ30"/>
      <c r="RGA30"/>
      <c r="RGB30"/>
      <c r="RGC30"/>
      <c r="RGD30"/>
      <c r="RGE30"/>
      <c r="RGF30"/>
      <c r="RGG30"/>
      <c r="RGH30"/>
      <c r="RGI30"/>
      <c r="RGJ30"/>
      <c r="RGK30"/>
      <c r="RGL30"/>
      <c r="RGM30"/>
      <c r="RGN30"/>
      <c r="RGO30"/>
      <c r="RGP30"/>
      <c r="RGQ30"/>
      <c r="RGR30"/>
      <c r="RGS30"/>
      <c r="RGT30"/>
      <c r="RGU30"/>
      <c r="RGV30"/>
      <c r="RGW30"/>
      <c r="RGX30"/>
      <c r="RGY30"/>
      <c r="RGZ30"/>
      <c r="RHA30"/>
      <c r="RHB30"/>
      <c r="RHC30"/>
      <c r="RHD30"/>
      <c r="RHE30"/>
      <c r="RHF30"/>
      <c r="RHG30"/>
      <c r="RHH30"/>
      <c r="RHI30"/>
      <c r="RHJ30"/>
      <c r="RHK30"/>
      <c r="RHL30"/>
      <c r="RHM30"/>
      <c r="RHN30"/>
      <c r="RHO30"/>
      <c r="RHP30"/>
      <c r="RHQ30"/>
      <c r="RHR30"/>
      <c r="RHS30"/>
      <c r="RHT30"/>
      <c r="RHU30"/>
      <c r="RHV30"/>
      <c r="RHW30"/>
      <c r="RHX30"/>
      <c r="RHY30"/>
      <c r="RHZ30"/>
      <c r="RIA30"/>
      <c r="RIB30"/>
      <c r="RIC30"/>
      <c r="RID30"/>
      <c r="RIE30"/>
      <c r="RIF30"/>
      <c r="RIG30"/>
      <c r="RIH30"/>
      <c r="RII30"/>
      <c r="RIJ30"/>
      <c r="RIK30"/>
      <c r="RIL30"/>
      <c r="RIM30"/>
      <c r="RIN30"/>
      <c r="RIO30"/>
      <c r="RIP30"/>
      <c r="RIQ30"/>
      <c r="RIR30"/>
      <c r="RIS30"/>
      <c r="RIT30"/>
      <c r="RIU30"/>
      <c r="RIV30"/>
      <c r="RIW30"/>
      <c r="RIX30"/>
      <c r="RIY30"/>
      <c r="RIZ30"/>
      <c r="RJA30"/>
      <c r="RJB30"/>
      <c r="RJC30"/>
      <c r="RJD30"/>
      <c r="RJE30"/>
      <c r="RJF30"/>
      <c r="RJG30"/>
      <c r="RJH30"/>
      <c r="RJI30"/>
      <c r="RJJ30"/>
      <c r="RJK30"/>
      <c r="RJL30"/>
      <c r="RJM30"/>
      <c r="RJN30"/>
      <c r="RJO30"/>
      <c r="RJP30"/>
      <c r="RJQ30"/>
      <c r="RJR30"/>
      <c r="RJS30"/>
      <c r="RJT30"/>
      <c r="RJU30"/>
      <c r="RJV30"/>
      <c r="RJW30"/>
      <c r="RJX30"/>
      <c r="RJY30"/>
      <c r="RJZ30"/>
      <c r="RKA30"/>
      <c r="RKB30"/>
      <c r="RKC30"/>
      <c r="RKD30"/>
      <c r="RKE30"/>
      <c r="RKF30"/>
      <c r="RKG30"/>
      <c r="RKH30"/>
      <c r="RKI30"/>
      <c r="RKJ30"/>
      <c r="RKK30"/>
      <c r="RKL30"/>
      <c r="RKM30"/>
      <c r="RKN30"/>
      <c r="RKO30"/>
      <c r="RKP30"/>
      <c r="RKQ30"/>
      <c r="RKR30"/>
      <c r="RKS30"/>
      <c r="RKT30"/>
      <c r="RKU30"/>
      <c r="RKV30"/>
      <c r="RKW30"/>
      <c r="RKX30"/>
      <c r="RKY30"/>
      <c r="RKZ30"/>
      <c r="RLA30"/>
      <c r="RLB30"/>
      <c r="RLC30"/>
      <c r="RLD30"/>
      <c r="RLE30"/>
      <c r="RLF30"/>
      <c r="RLG30"/>
      <c r="RLH30"/>
      <c r="RLI30"/>
      <c r="RLJ30"/>
      <c r="RLK30"/>
      <c r="RLL30"/>
      <c r="RLM30"/>
      <c r="RLN30"/>
      <c r="RLO30"/>
      <c r="RLP30"/>
      <c r="RLQ30"/>
      <c r="RLR30"/>
      <c r="RLS30"/>
      <c r="RLT30"/>
      <c r="RLU30"/>
      <c r="RLV30"/>
      <c r="RLW30"/>
      <c r="RLX30"/>
      <c r="RLY30"/>
      <c r="RLZ30"/>
      <c r="RMA30"/>
      <c r="RMB30"/>
      <c r="RMC30"/>
      <c r="RMD30"/>
      <c r="RME30"/>
      <c r="RMF30"/>
      <c r="RMG30"/>
      <c r="RMH30"/>
      <c r="RMI30"/>
      <c r="RMJ30"/>
      <c r="RMK30"/>
      <c r="RML30"/>
      <c r="RMM30"/>
      <c r="RMN30"/>
      <c r="RMO30"/>
      <c r="RMP30"/>
      <c r="RMQ30"/>
      <c r="RMR30"/>
      <c r="RMS30"/>
      <c r="RMT30"/>
      <c r="RMU30"/>
      <c r="RMV30"/>
      <c r="RMW30"/>
      <c r="RMX30"/>
      <c r="RMY30"/>
      <c r="RMZ30"/>
      <c r="RNA30"/>
      <c r="RNB30"/>
      <c r="RNC30"/>
      <c r="RND30"/>
      <c r="RNE30"/>
      <c r="RNF30"/>
      <c r="RNG30"/>
      <c r="RNH30"/>
      <c r="RNI30"/>
      <c r="RNJ30"/>
      <c r="RNK30"/>
      <c r="RNL30"/>
      <c r="RNM30"/>
      <c r="RNN30"/>
      <c r="RNO30"/>
      <c r="RNP30"/>
      <c r="RNQ30"/>
      <c r="RNR30"/>
      <c r="RNS30"/>
      <c r="RNT30"/>
      <c r="RNU30"/>
      <c r="RNV30"/>
      <c r="RNW30"/>
      <c r="RNX30"/>
      <c r="RNY30"/>
      <c r="RNZ30"/>
      <c r="ROA30"/>
      <c r="ROB30"/>
      <c r="ROC30"/>
      <c r="ROD30"/>
      <c r="ROE30"/>
      <c r="ROF30"/>
      <c r="ROG30"/>
      <c r="ROH30"/>
      <c r="ROI30"/>
      <c r="ROJ30"/>
      <c r="ROK30"/>
      <c r="ROL30"/>
      <c r="ROM30"/>
      <c r="RON30"/>
      <c r="ROO30"/>
      <c r="ROP30"/>
      <c r="ROQ30"/>
      <c r="ROR30"/>
      <c r="ROS30"/>
      <c r="ROT30"/>
      <c r="ROU30"/>
      <c r="ROV30"/>
      <c r="ROW30"/>
      <c r="ROX30"/>
      <c r="ROY30"/>
      <c r="ROZ30"/>
      <c r="RPA30"/>
      <c r="RPB30"/>
      <c r="RPC30"/>
      <c r="RPD30"/>
      <c r="RPE30"/>
      <c r="RPF30"/>
      <c r="RPG30"/>
      <c r="RPH30"/>
      <c r="RPI30"/>
      <c r="RPJ30"/>
      <c r="RPK30"/>
      <c r="RPL30"/>
      <c r="RPM30"/>
      <c r="RPN30"/>
      <c r="RPO30"/>
      <c r="RPP30"/>
      <c r="RPQ30"/>
      <c r="RPR30"/>
      <c r="RPS30"/>
      <c r="RPT30"/>
      <c r="RPU30"/>
      <c r="RPV30"/>
      <c r="RPW30"/>
      <c r="RPX30"/>
      <c r="RPY30"/>
      <c r="RPZ30"/>
      <c r="RQA30"/>
      <c r="RQB30"/>
      <c r="RQC30"/>
      <c r="RQD30"/>
      <c r="RQE30"/>
      <c r="RQF30"/>
      <c r="RQG30"/>
      <c r="RQH30"/>
      <c r="RQI30"/>
      <c r="RQJ30"/>
      <c r="RQK30"/>
      <c r="RQL30"/>
      <c r="RQM30"/>
      <c r="RQN30"/>
      <c r="RQO30"/>
      <c r="RQP30"/>
      <c r="RQQ30"/>
      <c r="RQR30"/>
      <c r="RQS30"/>
      <c r="RQT30"/>
      <c r="RQU30"/>
      <c r="RQV30"/>
      <c r="RQW30"/>
      <c r="RQX30"/>
      <c r="RQY30"/>
      <c r="RQZ30"/>
      <c r="RRA30"/>
      <c r="RRB30"/>
      <c r="RRC30"/>
      <c r="RRD30"/>
      <c r="RRE30"/>
      <c r="RRF30"/>
      <c r="RRG30"/>
      <c r="RRH30"/>
      <c r="RRI30"/>
      <c r="RRJ30"/>
      <c r="RRK30"/>
      <c r="RRL30"/>
      <c r="RRM30"/>
      <c r="RRN30"/>
      <c r="RRO30"/>
      <c r="RRP30"/>
      <c r="RRQ30"/>
      <c r="RRR30"/>
      <c r="RRS30"/>
      <c r="RRT30"/>
      <c r="RRU30"/>
      <c r="RRV30"/>
      <c r="RRW30"/>
      <c r="RRX30"/>
      <c r="RRY30"/>
      <c r="RRZ30"/>
      <c r="RSA30"/>
      <c r="RSB30"/>
      <c r="RSC30"/>
      <c r="RSD30"/>
      <c r="RSE30"/>
      <c r="RSF30"/>
      <c r="RSG30"/>
      <c r="RSH30"/>
      <c r="RSI30"/>
      <c r="RSJ30"/>
      <c r="RSK30"/>
      <c r="RSL30"/>
      <c r="RSM30"/>
      <c r="RSN30"/>
      <c r="RSO30"/>
      <c r="RSP30"/>
      <c r="RSQ30"/>
      <c r="RSR30"/>
      <c r="RSS30"/>
      <c r="RST30"/>
      <c r="RSU30"/>
      <c r="RSV30"/>
      <c r="RSW30"/>
      <c r="RSX30"/>
      <c r="RSY30"/>
      <c r="RSZ30"/>
      <c r="RTA30"/>
      <c r="RTB30"/>
      <c r="RTC30"/>
      <c r="RTD30"/>
      <c r="RTE30"/>
      <c r="RTF30"/>
      <c r="RTG30"/>
      <c r="RTH30"/>
      <c r="RTI30"/>
      <c r="RTJ30"/>
      <c r="RTK30"/>
      <c r="RTL30"/>
      <c r="RTM30"/>
      <c r="RTN30"/>
      <c r="RTO30"/>
      <c r="RTP30"/>
      <c r="RTQ30"/>
      <c r="RTR30"/>
      <c r="RTS30"/>
      <c r="RTT30"/>
      <c r="RTU30"/>
      <c r="RTV30"/>
      <c r="RTW30"/>
      <c r="RTX30"/>
      <c r="RTY30"/>
      <c r="RTZ30"/>
      <c r="RUA30"/>
      <c r="RUB30"/>
      <c r="RUC30"/>
      <c r="RUD30"/>
      <c r="RUE30"/>
      <c r="RUF30"/>
      <c r="RUG30"/>
      <c r="RUH30"/>
      <c r="RUI30"/>
      <c r="RUJ30"/>
      <c r="RUK30"/>
      <c r="RUL30"/>
      <c r="RUM30"/>
      <c r="RUN30"/>
      <c r="RUO30"/>
      <c r="RUP30"/>
      <c r="RUQ30"/>
      <c r="RUR30"/>
      <c r="RUS30"/>
      <c r="RUT30"/>
      <c r="RUU30"/>
      <c r="RUV30"/>
      <c r="RUW30"/>
      <c r="RUX30"/>
      <c r="RUY30"/>
      <c r="RUZ30"/>
      <c r="RVA30"/>
      <c r="RVB30"/>
      <c r="RVC30"/>
      <c r="RVD30"/>
      <c r="RVE30"/>
      <c r="RVF30"/>
      <c r="RVG30"/>
      <c r="RVH30"/>
      <c r="RVI30"/>
      <c r="RVJ30"/>
      <c r="RVK30"/>
      <c r="RVL30"/>
      <c r="RVM30"/>
      <c r="RVN30"/>
      <c r="RVO30"/>
      <c r="RVP30"/>
      <c r="RVQ30"/>
      <c r="RVR30"/>
      <c r="RVS30"/>
      <c r="RVT30"/>
      <c r="RVU30"/>
      <c r="RVV30"/>
      <c r="RVW30"/>
      <c r="RVX30"/>
      <c r="RVY30"/>
      <c r="RVZ30"/>
      <c r="RWA30"/>
      <c r="RWB30"/>
      <c r="RWC30"/>
      <c r="RWD30"/>
      <c r="RWE30"/>
      <c r="RWF30"/>
      <c r="RWG30"/>
      <c r="RWH30"/>
      <c r="RWI30"/>
      <c r="RWJ30"/>
      <c r="RWK30"/>
      <c r="RWL30"/>
      <c r="RWM30"/>
      <c r="RWN30"/>
      <c r="RWO30"/>
      <c r="RWP30"/>
      <c r="RWQ30"/>
      <c r="RWR30"/>
      <c r="RWS30"/>
      <c r="RWT30"/>
      <c r="RWU30"/>
      <c r="RWV30"/>
      <c r="RWW30"/>
      <c r="RWX30"/>
      <c r="RWY30"/>
      <c r="RWZ30"/>
      <c r="RXA30"/>
      <c r="RXB30"/>
      <c r="RXC30"/>
      <c r="RXD30"/>
      <c r="RXE30"/>
      <c r="RXF30"/>
      <c r="RXG30"/>
      <c r="RXH30"/>
      <c r="RXI30"/>
      <c r="RXJ30"/>
      <c r="RXK30"/>
      <c r="RXL30"/>
      <c r="RXM30"/>
      <c r="RXN30"/>
      <c r="RXO30"/>
      <c r="RXP30"/>
      <c r="RXQ30"/>
      <c r="RXR30"/>
      <c r="RXS30"/>
      <c r="RXT30"/>
      <c r="RXU30"/>
      <c r="RXV30"/>
      <c r="RXW30"/>
      <c r="RXX30"/>
      <c r="RXY30"/>
      <c r="RXZ30"/>
      <c r="RYA30"/>
      <c r="RYB30"/>
      <c r="RYC30"/>
      <c r="RYD30"/>
      <c r="RYE30"/>
      <c r="RYF30"/>
      <c r="RYG30"/>
      <c r="RYH30"/>
      <c r="RYI30"/>
      <c r="RYJ30"/>
      <c r="RYK30"/>
      <c r="RYL30"/>
      <c r="RYM30"/>
      <c r="RYN30"/>
      <c r="RYO30"/>
      <c r="RYP30"/>
      <c r="RYQ30"/>
      <c r="RYR30"/>
      <c r="RYS30"/>
      <c r="RYT30"/>
      <c r="RYU30"/>
      <c r="RYV30"/>
      <c r="RYW30"/>
      <c r="RYX30"/>
      <c r="RYY30"/>
      <c r="RYZ30"/>
      <c r="RZA30"/>
      <c r="RZB30"/>
      <c r="RZC30"/>
      <c r="RZD30"/>
      <c r="RZE30"/>
      <c r="RZF30"/>
      <c r="RZG30"/>
      <c r="RZH30"/>
      <c r="RZI30"/>
      <c r="RZJ30"/>
      <c r="RZK30"/>
      <c r="RZL30"/>
      <c r="RZM30"/>
      <c r="RZN30"/>
      <c r="RZO30"/>
      <c r="RZP30"/>
      <c r="RZQ30"/>
      <c r="RZR30"/>
      <c r="RZS30"/>
      <c r="RZT30"/>
      <c r="RZU30"/>
      <c r="RZV30"/>
      <c r="RZW30"/>
      <c r="RZX30"/>
      <c r="RZY30"/>
      <c r="RZZ30"/>
      <c r="SAA30"/>
      <c r="SAB30"/>
      <c r="SAC30"/>
      <c r="SAD30"/>
      <c r="SAE30"/>
      <c r="SAF30"/>
      <c r="SAG30"/>
      <c r="SAH30"/>
      <c r="SAI30"/>
      <c r="SAJ30"/>
      <c r="SAK30"/>
      <c r="SAL30"/>
      <c r="SAM30"/>
      <c r="SAN30"/>
      <c r="SAO30"/>
      <c r="SAP30"/>
      <c r="SAQ30"/>
      <c r="SAR30"/>
      <c r="SAS30"/>
      <c r="SAT30"/>
      <c r="SAU30"/>
      <c r="SAV30"/>
      <c r="SAW30"/>
      <c r="SAX30"/>
      <c r="SAY30"/>
      <c r="SAZ30"/>
      <c r="SBA30"/>
      <c r="SBB30"/>
      <c r="SBC30"/>
      <c r="SBD30"/>
      <c r="SBE30"/>
      <c r="SBF30"/>
      <c r="SBG30"/>
      <c r="SBH30"/>
      <c r="SBI30"/>
      <c r="SBJ30"/>
      <c r="SBK30"/>
      <c r="SBL30"/>
      <c r="SBM30"/>
      <c r="SBN30"/>
      <c r="SBO30"/>
      <c r="SBP30"/>
      <c r="SBQ30"/>
      <c r="SBR30"/>
      <c r="SBS30"/>
      <c r="SBT30"/>
      <c r="SBU30"/>
      <c r="SBV30"/>
      <c r="SBW30"/>
      <c r="SBX30"/>
      <c r="SBY30"/>
      <c r="SBZ30"/>
      <c r="SCA30"/>
      <c r="SCB30"/>
      <c r="SCC30"/>
      <c r="SCD30"/>
      <c r="SCE30"/>
      <c r="SCF30"/>
      <c r="SCG30"/>
      <c r="SCH30"/>
      <c r="SCI30"/>
      <c r="SCJ30"/>
      <c r="SCK30"/>
      <c r="SCL30"/>
      <c r="SCM30"/>
      <c r="SCN30"/>
      <c r="SCO30"/>
      <c r="SCP30"/>
      <c r="SCQ30"/>
      <c r="SCR30"/>
      <c r="SCS30"/>
      <c r="SCT30"/>
      <c r="SCU30"/>
      <c r="SCV30"/>
      <c r="SCW30"/>
      <c r="SCX30"/>
      <c r="SCY30"/>
      <c r="SCZ30"/>
      <c r="SDA30"/>
      <c r="SDB30"/>
      <c r="SDC30"/>
      <c r="SDD30"/>
      <c r="SDE30"/>
      <c r="SDF30"/>
      <c r="SDG30"/>
      <c r="SDH30"/>
      <c r="SDI30"/>
      <c r="SDJ30"/>
      <c r="SDK30"/>
      <c r="SDL30"/>
      <c r="SDM30"/>
      <c r="SDN30"/>
      <c r="SDO30"/>
      <c r="SDP30"/>
      <c r="SDQ30"/>
      <c r="SDR30"/>
      <c r="SDS30"/>
      <c r="SDT30"/>
      <c r="SDU30"/>
      <c r="SDV30"/>
      <c r="SDW30"/>
      <c r="SDX30"/>
      <c r="SDY30"/>
      <c r="SDZ30"/>
      <c r="SEA30"/>
      <c r="SEB30"/>
      <c r="SEC30"/>
      <c r="SED30"/>
      <c r="SEE30"/>
      <c r="SEF30"/>
      <c r="SEG30"/>
      <c r="SEH30"/>
      <c r="SEI30"/>
      <c r="SEJ30"/>
      <c r="SEK30"/>
      <c r="SEL30"/>
      <c r="SEM30"/>
      <c r="SEN30"/>
      <c r="SEO30"/>
      <c r="SEP30"/>
      <c r="SEQ30"/>
      <c r="SER30"/>
      <c r="SES30"/>
      <c r="SET30"/>
      <c r="SEU30"/>
      <c r="SEV30"/>
      <c r="SEW30"/>
      <c r="SEX30"/>
      <c r="SEY30"/>
      <c r="SEZ30"/>
      <c r="SFA30"/>
      <c r="SFB30"/>
      <c r="SFC30"/>
      <c r="SFD30"/>
      <c r="SFE30"/>
      <c r="SFF30"/>
      <c r="SFG30"/>
      <c r="SFH30"/>
      <c r="SFI30"/>
      <c r="SFJ30"/>
      <c r="SFK30"/>
      <c r="SFL30"/>
      <c r="SFM30"/>
      <c r="SFN30"/>
      <c r="SFO30"/>
      <c r="SFP30"/>
      <c r="SFQ30"/>
      <c r="SFR30"/>
      <c r="SFS30"/>
      <c r="SFT30"/>
      <c r="SFU30"/>
      <c r="SFV30"/>
      <c r="SFW30"/>
      <c r="SFX30"/>
      <c r="SFY30"/>
      <c r="SFZ30"/>
      <c r="SGA30"/>
      <c r="SGB30"/>
      <c r="SGC30"/>
      <c r="SGD30"/>
      <c r="SGE30"/>
      <c r="SGF30"/>
      <c r="SGG30"/>
      <c r="SGH30"/>
      <c r="SGI30"/>
      <c r="SGJ30"/>
      <c r="SGK30"/>
      <c r="SGL30"/>
      <c r="SGM30"/>
      <c r="SGN30"/>
      <c r="SGO30"/>
      <c r="SGP30"/>
      <c r="SGQ30"/>
      <c r="SGR30"/>
      <c r="SGS30"/>
      <c r="SGT30"/>
      <c r="SGU30"/>
      <c r="SGV30"/>
      <c r="SGW30"/>
      <c r="SGX30"/>
      <c r="SGY30"/>
      <c r="SGZ30"/>
      <c r="SHA30"/>
      <c r="SHB30"/>
      <c r="SHC30"/>
      <c r="SHD30"/>
      <c r="SHE30"/>
      <c r="SHF30"/>
      <c r="SHG30"/>
      <c r="SHH30"/>
      <c r="SHI30"/>
      <c r="SHJ30"/>
      <c r="SHK30"/>
      <c r="SHL30"/>
      <c r="SHM30"/>
      <c r="SHN30"/>
      <c r="SHO30"/>
      <c r="SHP30"/>
      <c r="SHQ30"/>
      <c r="SHR30"/>
      <c r="SHS30"/>
      <c r="SHT30"/>
      <c r="SHU30"/>
      <c r="SHV30"/>
      <c r="SHW30"/>
      <c r="SHX30"/>
      <c r="SHY30"/>
      <c r="SHZ30"/>
      <c r="SIA30"/>
      <c r="SIB30"/>
      <c r="SIC30"/>
      <c r="SID30"/>
      <c r="SIE30"/>
      <c r="SIF30"/>
      <c r="SIG30"/>
      <c r="SIH30"/>
      <c r="SII30"/>
      <c r="SIJ30"/>
      <c r="SIK30"/>
      <c r="SIL30"/>
      <c r="SIM30"/>
      <c r="SIN30"/>
      <c r="SIO30"/>
      <c r="SIP30"/>
      <c r="SIQ30"/>
      <c r="SIR30"/>
      <c r="SIS30"/>
      <c r="SIT30"/>
      <c r="SIU30"/>
      <c r="SIV30"/>
      <c r="SIW30"/>
      <c r="SIX30"/>
      <c r="SIY30"/>
      <c r="SIZ30"/>
      <c r="SJA30"/>
      <c r="SJB30"/>
      <c r="SJC30"/>
      <c r="SJD30"/>
      <c r="SJE30"/>
      <c r="SJF30"/>
      <c r="SJG30"/>
      <c r="SJH30"/>
      <c r="SJI30"/>
      <c r="SJJ30"/>
      <c r="SJK30"/>
      <c r="SJL30"/>
      <c r="SJM30"/>
      <c r="SJN30"/>
      <c r="SJO30"/>
      <c r="SJP30"/>
      <c r="SJQ30"/>
      <c r="SJR30"/>
      <c r="SJS30"/>
      <c r="SJT30"/>
      <c r="SJU30"/>
      <c r="SJV30"/>
      <c r="SJW30"/>
      <c r="SJX30"/>
      <c r="SJY30"/>
      <c r="SJZ30"/>
      <c r="SKA30"/>
      <c r="SKB30"/>
      <c r="SKC30"/>
      <c r="SKD30"/>
      <c r="SKE30"/>
      <c r="SKF30"/>
      <c r="SKG30"/>
      <c r="SKH30"/>
      <c r="SKI30"/>
      <c r="SKJ30"/>
      <c r="SKK30"/>
      <c r="SKL30"/>
      <c r="SKM30"/>
      <c r="SKN30"/>
      <c r="SKO30"/>
      <c r="SKP30"/>
      <c r="SKQ30"/>
      <c r="SKR30"/>
      <c r="SKS30"/>
      <c r="SKT30"/>
      <c r="SKU30"/>
      <c r="SKV30"/>
      <c r="SKW30"/>
      <c r="SKX30"/>
      <c r="SKY30"/>
      <c r="SKZ30"/>
      <c r="SLA30"/>
      <c r="SLB30"/>
      <c r="SLC30"/>
      <c r="SLD30"/>
      <c r="SLE30"/>
      <c r="SLF30"/>
      <c r="SLG30"/>
      <c r="SLH30"/>
      <c r="SLI30"/>
      <c r="SLJ30"/>
      <c r="SLK30"/>
      <c r="SLL30"/>
      <c r="SLM30"/>
      <c r="SLN30"/>
      <c r="SLO30"/>
      <c r="SLP30"/>
      <c r="SLQ30"/>
      <c r="SLR30"/>
      <c r="SLS30"/>
      <c r="SLT30"/>
      <c r="SLU30"/>
      <c r="SLV30"/>
      <c r="SLW30"/>
      <c r="SLX30"/>
      <c r="SLY30"/>
      <c r="SLZ30"/>
      <c r="SMA30"/>
      <c r="SMB30"/>
      <c r="SMC30"/>
      <c r="SMD30"/>
      <c r="SME30"/>
      <c r="SMF30"/>
      <c r="SMG30"/>
      <c r="SMH30"/>
      <c r="SMI30"/>
      <c r="SMJ30"/>
      <c r="SMK30"/>
      <c r="SML30"/>
      <c r="SMM30"/>
      <c r="SMN30"/>
      <c r="SMO30"/>
      <c r="SMP30"/>
      <c r="SMQ30"/>
      <c r="SMR30"/>
      <c r="SMS30"/>
      <c r="SMT30"/>
      <c r="SMU30"/>
      <c r="SMV30"/>
      <c r="SMW30"/>
      <c r="SMX30"/>
      <c r="SMY30"/>
      <c r="SMZ30"/>
      <c r="SNA30"/>
      <c r="SNB30"/>
      <c r="SNC30"/>
      <c r="SND30"/>
      <c r="SNE30"/>
      <c r="SNF30"/>
      <c r="SNG30"/>
      <c r="SNH30"/>
      <c r="SNI30"/>
      <c r="SNJ30"/>
      <c r="SNK30"/>
      <c r="SNL30"/>
      <c r="SNM30"/>
      <c r="SNN30"/>
      <c r="SNO30"/>
      <c r="SNP30"/>
      <c r="SNQ30"/>
      <c r="SNR30"/>
      <c r="SNS30"/>
      <c r="SNT30"/>
      <c r="SNU30"/>
      <c r="SNV30"/>
      <c r="SNW30"/>
      <c r="SNX30"/>
      <c r="SNY30"/>
      <c r="SNZ30"/>
      <c r="SOA30"/>
      <c r="SOB30"/>
      <c r="SOC30"/>
      <c r="SOD30"/>
      <c r="SOE30"/>
      <c r="SOF30"/>
      <c r="SOG30"/>
      <c r="SOH30"/>
      <c r="SOI30"/>
      <c r="SOJ30"/>
      <c r="SOK30"/>
      <c r="SOL30"/>
      <c r="SOM30"/>
      <c r="SON30"/>
      <c r="SOO30"/>
      <c r="SOP30"/>
      <c r="SOQ30"/>
      <c r="SOR30"/>
      <c r="SOS30"/>
      <c r="SOT30"/>
      <c r="SOU30"/>
      <c r="SOV30"/>
      <c r="SOW30"/>
      <c r="SOX30"/>
      <c r="SOY30"/>
      <c r="SOZ30"/>
      <c r="SPA30"/>
      <c r="SPB30"/>
      <c r="SPC30"/>
      <c r="SPD30"/>
      <c r="SPE30"/>
      <c r="SPF30"/>
      <c r="SPG30"/>
      <c r="SPH30"/>
      <c r="SPI30"/>
      <c r="SPJ30"/>
      <c r="SPK30"/>
      <c r="SPL30"/>
      <c r="SPM30"/>
      <c r="SPN30"/>
      <c r="SPO30"/>
      <c r="SPP30"/>
      <c r="SPQ30"/>
      <c r="SPR30"/>
      <c r="SPS30"/>
      <c r="SPT30"/>
      <c r="SPU30"/>
      <c r="SPV30"/>
      <c r="SPW30"/>
      <c r="SPX30"/>
      <c r="SPY30"/>
      <c r="SPZ30"/>
      <c r="SQA30"/>
      <c r="SQB30"/>
      <c r="SQC30"/>
      <c r="SQD30"/>
      <c r="SQE30"/>
      <c r="SQF30"/>
      <c r="SQG30"/>
      <c r="SQH30"/>
      <c r="SQI30"/>
      <c r="SQJ30"/>
      <c r="SQK30"/>
      <c r="SQL30"/>
      <c r="SQM30"/>
      <c r="SQN30"/>
      <c r="SQO30"/>
      <c r="SQP30"/>
      <c r="SQQ30"/>
      <c r="SQR30"/>
      <c r="SQS30"/>
      <c r="SQT30"/>
      <c r="SQU30"/>
      <c r="SQV30"/>
      <c r="SQW30"/>
      <c r="SQX30"/>
      <c r="SQY30"/>
      <c r="SQZ30"/>
      <c r="SRA30"/>
      <c r="SRB30"/>
      <c r="SRC30"/>
      <c r="SRD30"/>
      <c r="SRE30"/>
      <c r="SRF30"/>
      <c r="SRG30"/>
      <c r="SRH30"/>
      <c r="SRI30"/>
      <c r="SRJ30"/>
      <c r="SRK30"/>
      <c r="SRL30"/>
      <c r="SRM30"/>
      <c r="SRN30"/>
      <c r="SRO30"/>
      <c r="SRP30"/>
      <c r="SRQ30"/>
      <c r="SRR30"/>
      <c r="SRS30"/>
      <c r="SRT30"/>
      <c r="SRU30"/>
      <c r="SRV30"/>
      <c r="SRW30"/>
      <c r="SRX30"/>
      <c r="SRY30"/>
      <c r="SRZ30"/>
      <c r="SSA30"/>
      <c r="SSB30"/>
      <c r="SSC30"/>
      <c r="SSD30"/>
      <c r="SSE30"/>
      <c r="SSF30"/>
      <c r="SSG30"/>
      <c r="SSH30"/>
      <c r="SSI30"/>
      <c r="SSJ30"/>
      <c r="SSK30"/>
      <c r="SSL30"/>
      <c r="SSM30"/>
      <c r="SSN30"/>
      <c r="SSO30"/>
      <c r="SSP30"/>
      <c r="SSQ30"/>
      <c r="SSR30"/>
      <c r="SSS30"/>
      <c r="SST30"/>
      <c r="SSU30"/>
      <c r="SSV30"/>
      <c r="SSW30"/>
      <c r="SSX30"/>
      <c r="SSY30"/>
      <c r="SSZ30"/>
      <c r="STA30"/>
      <c r="STB30"/>
      <c r="STC30"/>
      <c r="STD30"/>
      <c r="STE30"/>
      <c r="STF30"/>
      <c r="STG30"/>
      <c r="STH30"/>
      <c r="STI30"/>
      <c r="STJ30"/>
      <c r="STK30"/>
      <c r="STL30"/>
      <c r="STM30"/>
      <c r="STN30"/>
      <c r="STO30"/>
      <c r="STP30"/>
      <c r="STQ30"/>
      <c r="STR30"/>
      <c r="STS30"/>
      <c r="STT30"/>
      <c r="STU30"/>
      <c r="STV30"/>
      <c r="STW30"/>
      <c r="STX30"/>
      <c r="STY30"/>
      <c r="STZ30"/>
      <c r="SUA30"/>
      <c r="SUB30"/>
      <c r="SUC30"/>
      <c r="SUD30"/>
      <c r="SUE30"/>
      <c r="SUF30"/>
      <c r="SUG30"/>
      <c r="SUH30"/>
      <c r="SUI30"/>
      <c r="SUJ30"/>
      <c r="SUK30"/>
      <c r="SUL30"/>
      <c r="SUM30"/>
      <c r="SUN30"/>
      <c r="SUO30"/>
      <c r="SUP30"/>
      <c r="SUQ30"/>
      <c r="SUR30"/>
      <c r="SUS30"/>
      <c r="SUT30"/>
      <c r="SUU30"/>
      <c r="SUV30"/>
      <c r="SUW30"/>
      <c r="SUX30"/>
      <c r="SUY30"/>
      <c r="SUZ30"/>
      <c r="SVA30"/>
      <c r="SVB30"/>
      <c r="SVC30"/>
      <c r="SVD30"/>
      <c r="SVE30"/>
      <c r="SVF30"/>
      <c r="SVG30"/>
      <c r="SVH30"/>
      <c r="SVI30"/>
      <c r="SVJ30"/>
      <c r="SVK30"/>
      <c r="SVL30"/>
      <c r="SVM30"/>
      <c r="SVN30"/>
      <c r="SVO30"/>
      <c r="SVP30"/>
      <c r="SVQ30"/>
      <c r="SVR30"/>
      <c r="SVS30"/>
      <c r="SVT30"/>
      <c r="SVU30"/>
      <c r="SVV30"/>
      <c r="SVW30"/>
      <c r="SVX30"/>
      <c r="SVY30"/>
      <c r="SVZ30"/>
      <c r="SWA30"/>
      <c r="SWB30"/>
      <c r="SWC30"/>
      <c r="SWD30"/>
      <c r="SWE30"/>
      <c r="SWF30"/>
      <c r="SWG30"/>
      <c r="SWH30"/>
      <c r="SWI30"/>
      <c r="SWJ30"/>
      <c r="SWK30"/>
      <c r="SWL30"/>
      <c r="SWM30"/>
      <c r="SWN30"/>
      <c r="SWO30"/>
      <c r="SWP30"/>
      <c r="SWQ30"/>
      <c r="SWR30"/>
      <c r="SWS30"/>
      <c r="SWT30"/>
      <c r="SWU30"/>
      <c r="SWV30"/>
      <c r="SWW30"/>
      <c r="SWX30"/>
      <c r="SWY30"/>
      <c r="SWZ30"/>
      <c r="SXA30"/>
      <c r="SXB30"/>
      <c r="SXC30"/>
      <c r="SXD30"/>
      <c r="SXE30"/>
      <c r="SXF30"/>
      <c r="SXG30"/>
      <c r="SXH30"/>
      <c r="SXI30"/>
      <c r="SXJ30"/>
      <c r="SXK30"/>
      <c r="SXL30"/>
      <c r="SXM30"/>
      <c r="SXN30"/>
      <c r="SXO30"/>
      <c r="SXP30"/>
      <c r="SXQ30"/>
      <c r="SXR30"/>
      <c r="SXS30"/>
      <c r="SXT30"/>
      <c r="SXU30"/>
      <c r="SXV30"/>
      <c r="SXW30"/>
      <c r="SXX30"/>
      <c r="SXY30"/>
      <c r="SXZ30"/>
      <c r="SYA30"/>
      <c r="SYB30"/>
      <c r="SYC30"/>
      <c r="SYD30"/>
      <c r="SYE30"/>
      <c r="SYF30"/>
      <c r="SYG30"/>
      <c r="SYH30"/>
      <c r="SYI30"/>
      <c r="SYJ30"/>
      <c r="SYK30"/>
      <c r="SYL30"/>
      <c r="SYM30"/>
      <c r="SYN30"/>
      <c r="SYO30"/>
      <c r="SYP30"/>
      <c r="SYQ30"/>
      <c r="SYR30"/>
      <c r="SYS30"/>
      <c r="SYT30"/>
      <c r="SYU30"/>
      <c r="SYV30"/>
      <c r="SYW30"/>
      <c r="SYX30"/>
      <c r="SYY30"/>
      <c r="SYZ30"/>
      <c r="SZA30"/>
      <c r="SZB30"/>
      <c r="SZC30"/>
      <c r="SZD30"/>
      <c r="SZE30"/>
      <c r="SZF30"/>
      <c r="SZG30"/>
      <c r="SZH30"/>
      <c r="SZI30"/>
      <c r="SZJ30"/>
      <c r="SZK30"/>
      <c r="SZL30"/>
      <c r="SZM30"/>
      <c r="SZN30"/>
      <c r="SZO30"/>
      <c r="SZP30"/>
      <c r="SZQ30"/>
      <c r="SZR30"/>
      <c r="SZS30"/>
      <c r="SZT30"/>
      <c r="SZU30"/>
      <c r="SZV30"/>
      <c r="SZW30"/>
      <c r="SZX30"/>
      <c r="SZY30"/>
      <c r="SZZ30"/>
      <c r="TAA30"/>
      <c r="TAB30"/>
      <c r="TAC30"/>
      <c r="TAD30"/>
      <c r="TAE30"/>
      <c r="TAF30"/>
      <c r="TAG30"/>
      <c r="TAH30"/>
      <c r="TAI30"/>
      <c r="TAJ30"/>
      <c r="TAK30"/>
      <c r="TAL30"/>
      <c r="TAM30"/>
      <c r="TAN30"/>
      <c r="TAO30"/>
      <c r="TAP30"/>
      <c r="TAQ30"/>
      <c r="TAR30"/>
      <c r="TAS30"/>
      <c r="TAT30"/>
      <c r="TAU30"/>
      <c r="TAV30"/>
      <c r="TAW30"/>
      <c r="TAX30"/>
      <c r="TAY30"/>
      <c r="TAZ30"/>
      <c r="TBA30"/>
      <c r="TBB30"/>
      <c r="TBC30"/>
      <c r="TBD30"/>
      <c r="TBE30"/>
      <c r="TBF30"/>
      <c r="TBG30"/>
      <c r="TBH30"/>
      <c r="TBI30"/>
      <c r="TBJ30"/>
      <c r="TBK30"/>
      <c r="TBL30"/>
      <c r="TBM30"/>
      <c r="TBN30"/>
      <c r="TBO30"/>
      <c r="TBP30"/>
      <c r="TBQ30"/>
      <c r="TBR30"/>
      <c r="TBS30"/>
      <c r="TBT30"/>
      <c r="TBU30"/>
      <c r="TBV30"/>
      <c r="TBW30"/>
      <c r="TBX30"/>
      <c r="TBY30"/>
      <c r="TBZ30"/>
      <c r="TCA30"/>
      <c r="TCB30"/>
      <c r="TCC30"/>
      <c r="TCD30"/>
      <c r="TCE30"/>
      <c r="TCF30"/>
      <c r="TCG30"/>
      <c r="TCH30"/>
      <c r="TCI30"/>
      <c r="TCJ30"/>
      <c r="TCK30"/>
      <c r="TCL30"/>
      <c r="TCM30"/>
      <c r="TCN30"/>
      <c r="TCO30"/>
      <c r="TCP30"/>
      <c r="TCQ30"/>
      <c r="TCR30"/>
      <c r="TCS30"/>
      <c r="TCT30"/>
      <c r="TCU30"/>
      <c r="TCV30"/>
      <c r="TCW30"/>
      <c r="TCX30"/>
      <c r="TCY30"/>
      <c r="TCZ30"/>
      <c r="TDA30"/>
      <c r="TDB30"/>
      <c r="TDC30"/>
      <c r="TDD30"/>
      <c r="TDE30"/>
      <c r="TDF30"/>
      <c r="TDG30"/>
      <c r="TDH30"/>
      <c r="TDI30"/>
      <c r="TDJ30"/>
      <c r="TDK30"/>
      <c r="TDL30"/>
      <c r="TDM30"/>
      <c r="TDN30"/>
      <c r="TDO30"/>
      <c r="TDP30"/>
      <c r="TDQ30"/>
      <c r="TDR30"/>
      <c r="TDS30"/>
      <c r="TDT30"/>
      <c r="TDU30"/>
      <c r="TDV30"/>
      <c r="TDW30"/>
      <c r="TDX30"/>
      <c r="TDY30"/>
      <c r="TDZ30"/>
      <c r="TEA30"/>
      <c r="TEB30"/>
      <c r="TEC30"/>
      <c r="TED30"/>
      <c r="TEE30"/>
      <c r="TEF30"/>
      <c r="TEG30"/>
      <c r="TEH30"/>
      <c r="TEI30"/>
      <c r="TEJ30"/>
      <c r="TEK30"/>
      <c r="TEL30"/>
      <c r="TEM30"/>
      <c r="TEN30"/>
      <c r="TEO30"/>
      <c r="TEP30"/>
      <c r="TEQ30"/>
      <c r="TER30"/>
      <c r="TES30"/>
      <c r="TET30"/>
      <c r="TEU30"/>
      <c r="TEV30"/>
      <c r="TEW30"/>
      <c r="TEX30"/>
      <c r="TEY30"/>
      <c r="TEZ30"/>
      <c r="TFA30"/>
      <c r="TFB30"/>
      <c r="TFC30"/>
      <c r="TFD30"/>
      <c r="TFE30"/>
      <c r="TFF30"/>
      <c r="TFG30"/>
      <c r="TFH30"/>
      <c r="TFI30"/>
      <c r="TFJ30"/>
      <c r="TFK30"/>
      <c r="TFL30"/>
      <c r="TFM30"/>
      <c r="TFN30"/>
      <c r="TFO30"/>
      <c r="TFP30"/>
      <c r="TFQ30"/>
      <c r="TFR30"/>
      <c r="TFS30"/>
      <c r="TFT30"/>
      <c r="TFU30"/>
      <c r="TFV30"/>
      <c r="TFW30"/>
      <c r="TFX30"/>
      <c r="TFY30"/>
      <c r="TFZ30"/>
      <c r="TGA30"/>
      <c r="TGB30"/>
      <c r="TGC30"/>
      <c r="TGD30"/>
      <c r="TGE30"/>
      <c r="TGF30"/>
      <c r="TGG30"/>
      <c r="TGH30"/>
      <c r="TGI30"/>
      <c r="TGJ30"/>
      <c r="TGK30"/>
      <c r="TGL30"/>
      <c r="TGM30"/>
      <c r="TGN30"/>
      <c r="TGO30"/>
      <c r="TGP30"/>
      <c r="TGQ30"/>
      <c r="TGR30"/>
      <c r="TGS30"/>
      <c r="TGT30"/>
      <c r="TGU30"/>
      <c r="TGV30"/>
      <c r="TGW30"/>
      <c r="TGX30"/>
      <c r="TGY30"/>
      <c r="TGZ30"/>
      <c r="THA30"/>
      <c r="THB30"/>
      <c r="THC30"/>
      <c r="THD30"/>
      <c r="THE30"/>
      <c r="THF30"/>
      <c r="THG30"/>
      <c r="THH30"/>
      <c r="THI30"/>
      <c r="THJ30"/>
      <c r="THK30"/>
      <c r="THL30"/>
      <c r="THM30"/>
      <c r="THN30"/>
      <c r="THO30"/>
      <c r="THP30"/>
      <c r="THQ30"/>
      <c r="THR30"/>
      <c r="THS30"/>
      <c r="THT30"/>
      <c r="THU30"/>
      <c r="THV30"/>
      <c r="THW30"/>
      <c r="THX30"/>
      <c r="THY30"/>
      <c r="THZ30"/>
      <c r="TIA30"/>
      <c r="TIB30"/>
      <c r="TIC30"/>
      <c r="TID30"/>
      <c r="TIE30"/>
      <c r="TIF30"/>
      <c r="TIG30"/>
      <c r="TIH30"/>
      <c r="TII30"/>
      <c r="TIJ30"/>
      <c r="TIK30"/>
      <c r="TIL30"/>
      <c r="TIM30"/>
      <c r="TIN30"/>
      <c r="TIO30"/>
      <c r="TIP30"/>
      <c r="TIQ30"/>
      <c r="TIR30"/>
      <c r="TIS30"/>
      <c r="TIT30"/>
      <c r="TIU30"/>
      <c r="TIV30"/>
      <c r="TIW30"/>
      <c r="TIX30"/>
      <c r="TIY30"/>
      <c r="TIZ30"/>
      <c r="TJA30"/>
      <c r="TJB30"/>
      <c r="TJC30"/>
      <c r="TJD30"/>
      <c r="TJE30"/>
      <c r="TJF30"/>
      <c r="TJG30"/>
      <c r="TJH30"/>
      <c r="TJI30"/>
      <c r="TJJ30"/>
      <c r="TJK30"/>
      <c r="TJL30"/>
      <c r="TJM30"/>
      <c r="TJN30"/>
      <c r="TJO30"/>
      <c r="TJP30"/>
      <c r="TJQ30"/>
      <c r="TJR30"/>
      <c r="TJS30"/>
      <c r="TJT30"/>
      <c r="TJU30"/>
      <c r="TJV30"/>
      <c r="TJW30"/>
      <c r="TJX30"/>
      <c r="TJY30"/>
      <c r="TJZ30"/>
      <c r="TKA30"/>
      <c r="TKB30"/>
      <c r="TKC30"/>
      <c r="TKD30"/>
      <c r="TKE30"/>
      <c r="TKF30"/>
      <c r="TKG30"/>
      <c r="TKH30"/>
      <c r="TKI30"/>
      <c r="TKJ30"/>
      <c r="TKK30"/>
      <c r="TKL30"/>
      <c r="TKM30"/>
      <c r="TKN30"/>
      <c r="TKO30"/>
      <c r="TKP30"/>
      <c r="TKQ30"/>
      <c r="TKR30"/>
      <c r="TKS30"/>
      <c r="TKT30"/>
      <c r="TKU30"/>
      <c r="TKV30"/>
      <c r="TKW30"/>
      <c r="TKX30"/>
      <c r="TKY30"/>
      <c r="TKZ30"/>
      <c r="TLA30"/>
      <c r="TLB30"/>
      <c r="TLC30"/>
      <c r="TLD30"/>
      <c r="TLE30"/>
      <c r="TLF30"/>
      <c r="TLG30"/>
      <c r="TLH30"/>
      <c r="TLI30"/>
      <c r="TLJ30"/>
      <c r="TLK30"/>
      <c r="TLL30"/>
      <c r="TLM30"/>
      <c r="TLN30"/>
      <c r="TLO30"/>
      <c r="TLP30"/>
      <c r="TLQ30"/>
      <c r="TLR30"/>
      <c r="TLS30"/>
      <c r="TLT30"/>
      <c r="TLU30"/>
      <c r="TLV30"/>
      <c r="TLW30"/>
      <c r="TLX30"/>
      <c r="TLY30"/>
      <c r="TLZ30"/>
      <c r="TMA30"/>
      <c r="TMB30"/>
      <c r="TMC30"/>
      <c r="TMD30"/>
      <c r="TME30"/>
      <c r="TMF30"/>
      <c r="TMG30"/>
      <c r="TMH30"/>
      <c r="TMI30"/>
      <c r="TMJ30"/>
      <c r="TMK30"/>
      <c r="TML30"/>
      <c r="TMM30"/>
      <c r="TMN30"/>
      <c r="TMO30"/>
      <c r="TMP30"/>
      <c r="TMQ30"/>
      <c r="TMR30"/>
      <c r="TMS30"/>
      <c r="TMT30"/>
      <c r="TMU30"/>
      <c r="TMV30"/>
      <c r="TMW30"/>
      <c r="TMX30"/>
      <c r="TMY30"/>
      <c r="TMZ30"/>
      <c r="TNA30"/>
      <c r="TNB30"/>
      <c r="TNC30"/>
      <c r="TND30"/>
      <c r="TNE30"/>
      <c r="TNF30"/>
      <c r="TNG30"/>
      <c r="TNH30"/>
      <c r="TNI30"/>
      <c r="TNJ30"/>
      <c r="TNK30"/>
      <c r="TNL30"/>
      <c r="TNM30"/>
      <c r="TNN30"/>
      <c r="TNO30"/>
      <c r="TNP30"/>
      <c r="TNQ30"/>
      <c r="TNR30"/>
      <c r="TNS30"/>
      <c r="TNT30"/>
      <c r="TNU30"/>
      <c r="TNV30"/>
      <c r="TNW30"/>
      <c r="TNX30"/>
      <c r="TNY30"/>
      <c r="TNZ30"/>
      <c r="TOA30"/>
      <c r="TOB30"/>
      <c r="TOC30"/>
      <c r="TOD30"/>
      <c r="TOE30"/>
      <c r="TOF30"/>
      <c r="TOG30"/>
      <c r="TOH30"/>
      <c r="TOI30"/>
      <c r="TOJ30"/>
      <c r="TOK30"/>
      <c r="TOL30"/>
      <c r="TOM30"/>
      <c r="TON30"/>
      <c r="TOO30"/>
      <c r="TOP30"/>
      <c r="TOQ30"/>
      <c r="TOR30"/>
      <c r="TOS30"/>
      <c r="TOT30"/>
      <c r="TOU30"/>
      <c r="TOV30"/>
      <c r="TOW30"/>
      <c r="TOX30"/>
      <c r="TOY30"/>
      <c r="TOZ30"/>
      <c r="TPA30"/>
      <c r="TPB30"/>
      <c r="TPC30"/>
      <c r="TPD30"/>
      <c r="TPE30"/>
      <c r="TPF30"/>
      <c r="TPG30"/>
      <c r="TPH30"/>
      <c r="TPI30"/>
      <c r="TPJ30"/>
      <c r="TPK30"/>
      <c r="TPL30"/>
      <c r="TPM30"/>
      <c r="TPN30"/>
      <c r="TPO30"/>
      <c r="TPP30"/>
      <c r="TPQ30"/>
      <c r="TPR30"/>
      <c r="TPS30"/>
      <c r="TPT30"/>
      <c r="TPU30"/>
      <c r="TPV30"/>
      <c r="TPW30"/>
      <c r="TPX30"/>
      <c r="TPY30"/>
      <c r="TPZ30"/>
      <c r="TQA30"/>
      <c r="TQB30"/>
      <c r="TQC30"/>
      <c r="TQD30"/>
      <c r="TQE30"/>
      <c r="TQF30"/>
      <c r="TQG30"/>
      <c r="TQH30"/>
      <c r="TQI30"/>
      <c r="TQJ30"/>
      <c r="TQK30"/>
      <c r="TQL30"/>
      <c r="TQM30"/>
      <c r="TQN30"/>
      <c r="TQO30"/>
      <c r="TQP30"/>
      <c r="TQQ30"/>
      <c r="TQR30"/>
      <c r="TQS30"/>
      <c r="TQT30"/>
      <c r="TQU30"/>
      <c r="TQV30"/>
      <c r="TQW30"/>
      <c r="TQX30"/>
      <c r="TQY30"/>
      <c r="TQZ30"/>
      <c r="TRA30"/>
      <c r="TRB30"/>
      <c r="TRC30"/>
      <c r="TRD30"/>
      <c r="TRE30"/>
      <c r="TRF30"/>
      <c r="TRG30"/>
      <c r="TRH30"/>
      <c r="TRI30"/>
      <c r="TRJ30"/>
      <c r="TRK30"/>
      <c r="TRL30"/>
      <c r="TRM30"/>
      <c r="TRN30"/>
      <c r="TRO30"/>
      <c r="TRP30"/>
      <c r="TRQ30"/>
      <c r="TRR30"/>
      <c r="TRS30"/>
      <c r="TRT30"/>
      <c r="TRU30"/>
      <c r="TRV30"/>
      <c r="TRW30"/>
      <c r="TRX30"/>
      <c r="TRY30"/>
      <c r="TRZ30"/>
      <c r="TSA30"/>
      <c r="TSB30"/>
      <c r="TSC30"/>
      <c r="TSD30"/>
      <c r="TSE30"/>
      <c r="TSF30"/>
      <c r="TSG30"/>
      <c r="TSH30"/>
      <c r="TSI30"/>
      <c r="TSJ30"/>
      <c r="TSK30"/>
      <c r="TSL30"/>
      <c r="TSM30"/>
      <c r="TSN30"/>
      <c r="TSO30"/>
      <c r="TSP30"/>
      <c r="TSQ30"/>
      <c r="TSR30"/>
      <c r="TSS30"/>
      <c r="TST30"/>
      <c r="TSU30"/>
      <c r="TSV30"/>
      <c r="TSW30"/>
      <c r="TSX30"/>
      <c r="TSY30"/>
      <c r="TSZ30"/>
      <c r="TTA30"/>
      <c r="TTB30"/>
      <c r="TTC30"/>
      <c r="TTD30"/>
      <c r="TTE30"/>
      <c r="TTF30"/>
      <c r="TTG30"/>
      <c r="TTH30"/>
      <c r="TTI30"/>
      <c r="TTJ30"/>
      <c r="TTK30"/>
      <c r="TTL30"/>
      <c r="TTM30"/>
      <c r="TTN30"/>
      <c r="TTO30"/>
      <c r="TTP30"/>
      <c r="TTQ30"/>
      <c r="TTR30"/>
      <c r="TTS30"/>
      <c r="TTT30"/>
      <c r="TTU30"/>
      <c r="TTV30"/>
      <c r="TTW30"/>
      <c r="TTX30"/>
      <c r="TTY30"/>
      <c r="TTZ30"/>
      <c r="TUA30"/>
      <c r="TUB30"/>
      <c r="TUC30"/>
      <c r="TUD30"/>
      <c r="TUE30"/>
      <c r="TUF30"/>
      <c r="TUG30"/>
      <c r="TUH30"/>
      <c r="TUI30"/>
      <c r="TUJ30"/>
      <c r="TUK30"/>
      <c r="TUL30"/>
      <c r="TUM30"/>
      <c r="TUN30"/>
      <c r="TUO30"/>
      <c r="TUP30"/>
      <c r="TUQ30"/>
      <c r="TUR30"/>
      <c r="TUS30"/>
      <c r="TUT30"/>
      <c r="TUU30"/>
      <c r="TUV30"/>
      <c r="TUW30"/>
      <c r="TUX30"/>
      <c r="TUY30"/>
      <c r="TUZ30"/>
      <c r="TVA30"/>
      <c r="TVB30"/>
      <c r="TVC30"/>
      <c r="TVD30"/>
      <c r="TVE30"/>
      <c r="TVF30"/>
      <c r="TVG30"/>
      <c r="TVH30"/>
      <c r="TVI30"/>
      <c r="TVJ30"/>
      <c r="TVK30"/>
      <c r="TVL30"/>
      <c r="TVM30"/>
      <c r="TVN30"/>
      <c r="TVO30"/>
      <c r="TVP30"/>
      <c r="TVQ30"/>
      <c r="TVR30"/>
      <c r="TVS30"/>
      <c r="TVT30"/>
      <c r="TVU30"/>
      <c r="TVV30"/>
      <c r="TVW30"/>
      <c r="TVX30"/>
      <c r="TVY30"/>
      <c r="TVZ30"/>
      <c r="TWA30"/>
      <c r="TWB30"/>
      <c r="TWC30"/>
      <c r="TWD30"/>
      <c r="TWE30"/>
      <c r="TWF30"/>
      <c r="TWG30"/>
      <c r="TWH30"/>
      <c r="TWI30"/>
      <c r="TWJ30"/>
      <c r="TWK30"/>
      <c r="TWL30"/>
      <c r="TWM30"/>
      <c r="TWN30"/>
      <c r="TWO30"/>
      <c r="TWP30"/>
      <c r="TWQ30"/>
      <c r="TWR30"/>
      <c r="TWS30"/>
      <c r="TWT30"/>
      <c r="TWU30"/>
      <c r="TWV30"/>
      <c r="TWW30"/>
      <c r="TWX30"/>
      <c r="TWY30"/>
      <c r="TWZ30"/>
      <c r="TXA30"/>
      <c r="TXB30"/>
      <c r="TXC30"/>
      <c r="TXD30"/>
      <c r="TXE30"/>
      <c r="TXF30"/>
      <c r="TXG30"/>
      <c r="TXH30"/>
      <c r="TXI30"/>
      <c r="TXJ30"/>
      <c r="TXK30"/>
      <c r="TXL30"/>
      <c r="TXM30"/>
      <c r="TXN30"/>
      <c r="TXO30"/>
      <c r="TXP30"/>
      <c r="TXQ30"/>
      <c r="TXR30"/>
      <c r="TXS30"/>
      <c r="TXT30"/>
      <c r="TXU30"/>
      <c r="TXV30"/>
      <c r="TXW30"/>
      <c r="TXX30"/>
      <c r="TXY30"/>
      <c r="TXZ30"/>
      <c r="TYA30"/>
      <c r="TYB30"/>
      <c r="TYC30"/>
      <c r="TYD30"/>
      <c r="TYE30"/>
      <c r="TYF30"/>
      <c r="TYG30"/>
      <c r="TYH30"/>
      <c r="TYI30"/>
      <c r="TYJ30"/>
      <c r="TYK30"/>
      <c r="TYL30"/>
      <c r="TYM30"/>
      <c r="TYN30"/>
      <c r="TYO30"/>
      <c r="TYP30"/>
      <c r="TYQ30"/>
      <c r="TYR30"/>
      <c r="TYS30"/>
      <c r="TYT30"/>
      <c r="TYU30"/>
      <c r="TYV30"/>
      <c r="TYW30"/>
      <c r="TYX30"/>
      <c r="TYY30"/>
      <c r="TYZ30"/>
      <c r="TZA30"/>
      <c r="TZB30"/>
      <c r="TZC30"/>
      <c r="TZD30"/>
      <c r="TZE30"/>
      <c r="TZF30"/>
      <c r="TZG30"/>
      <c r="TZH30"/>
      <c r="TZI30"/>
      <c r="TZJ30"/>
      <c r="TZK30"/>
      <c r="TZL30"/>
      <c r="TZM30"/>
      <c r="TZN30"/>
      <c r="TZO30"/>
      <c r="TZP30"/>
      <c r="TZQ30"/>
      <c r="TZR30"/>
      <c r="TZS30"/>
      <c r="TZT30"/>
      <c r="TZU30"/>
      <c r="TZV30"/>
      <c r="TZW30"/>
      <c r="TZX30"/>
      <c r="TZY30"/>
      <c r="TZZ30"/>
      <c r="UAA30"/>
      <c r="UAB30"/>
      <c r="UAC30"/>
      <c r="UAD30"/>
      <c r="UAE30"/>
      <c r="UAF30"/>
      <c r="UAG30"/>
      <c r="UAH30"/>
      <c r="UAI30"/>
      <c r="UAJ30"/>
      <c r="UAK30"/>
      <c r="UAL30"/>
      <c r="UAM30"/>
      <c r="UAN30"/>
      <c r="UAO30"/>
      <c r="UAP30"/>
      <c r="UAQ30"/>
      <c r="UAR30"/>
      <c r="UAS30"/>
      <c r="UAT30"/>
      <c r="UAU30"/>
      <c r="UAV30"/>
      <c r="UAW30"/>
      <c r="UAX30"/>
      <c r="UAY30"/>
      <c r="UAZ30"/>
      <c r="UBA30"/>
      <c r="UBB30"/>
      <c r="UBC30"/>
      <c r="UBD30"/>
      <c r="UBE30"/>
      <c r="UBF30"/>
      <c r="UBG30"/>
      <c r="UBH30"/>
      <c r="UBI30"/>
      <c r="UBJ30"/>
      <c r="UBK30"/>
      <c r="UBL30"/>
      <c r="UBM30"/>
      <c r="UBN30"/>
      <c r="UBO30"/>
      <c r="UBP30"/>
      <c r="UBQ30"/>
      <c r="UBR30"/>
      <c r="UBS30"/>
      <c r="UBT30"/>
      <c r="UBU30"/>
      <c r="UBV30"/>
      <c r="UBW30"/>
      <c r="UBX30"/>
      <c r="UBY30"/>
      <c r="UBZ30"/>
      <c r="UCA30"/>
      <c r="UCB30"/>
      <c r="UCC30"/>
      <c r="UCD30"/>
      <c r="UCE30"/>
      <c r="UCF30"/>
      <c r="UCG30"/>
      <c r="UCH30"/>
      <c r="UCI30"/>
      <c r="UCJ30"/>
      <c r="UCK30"/>
      <c r="UCL30"/>
      <c r="UCM30"/>
      <c r="UCN30"/>
      <c r="UCO30"/>
      <c r="UCP30"/>
      <c r="UCQ30"/>
      <c r="UCR30"/>
      <c r="UCS30"/>
      <c r="UCT30"/>
      <c r="UCU30"/>
      <c r="UCV30"/>
      <c r="UCW30"/>
      <c r="UCX30"/>
      <c r="UCY30"/>
      <c r="UCZ30"/>
      <c r="UDA30"/>
      <c r="UDB30"/>
      <c r="UDC30"/>
      <c r="UDD30"/>
      <c r="UDE30"/>
      <c r="UDF30"/>
      <c r="UDG30"/>
      <c r="UDH30"/>
      <c r="UDI30"/>
      <c r="UDJ30"/>
      <c r="UDK30"/>
      <c r="UDL30"/>
      <c r="UDM30"/>
      <c r="UDN30"/>
      <c r="UDO30"/>
      <c r="UDP30"/>
      <c r="UDQ30"/>
      <c r="UDR30"/>
      <c r="UDS30"/>
      <c r="UDT30"/>
      <c r="UDU30"/>
      <c r="UDV30"/>
      <c r="UDW30"/>
      <c r="UDX30"/>
      <c r="UDY30"/>
      <c r="UDZ30"/>
      <c r="UEA30"/>
      <c r="UEB30"/>
      <c r="UEC30"/>
      <c r="UED30"/>
      <c r="UEE30"/>
      <c r="UEF30"/>
      <c r="UEG30"/>
      <c r="UEH30"/>
      <c r="UEI30"/>
      <c r="UEJ30"/>
      <c r="UEK30"/>
      <c r="UEL30"/>
      <c r="UEM30"/>
      <c r="UEN30"/>
      <c r="UEO30"/>
      <c r="UEP30"/>
      <c r="UEQ30"/>
      <c r="UER30"/>
      <c r="UES30"/>
      <c r="UET30"/>
      <c r="UEU30"/>
      <c r="UEV30"/>
      <c r="UEW30"/>
      <c r="UEX30"/>
      <c r="UEY30"/>
      <c r="UEZ30"/>
      <c r="UFA30"/>
      <c r="UFB30"/>
      <c r="UFC30"/>
      <c r="UFD30"/>
      <c r="UFE30"/>
      <c r="UFF30"/>
      <c r="UFG30"/>
      <c r="UFH30"/>
      <c r="UFI30"/>
      <c r="UFJ30"/>
      <c r="UFK30"/>
      <c r="UFL30"/>
      <c r="UFM30"/>
      <c r="UFN30"/>
      <c r="UFO30"/>
      <c r="UFP30"/>
      <c r="UFQ30"/>
      <c r="UFR30"/>
      <c r="UFS30"/>
      <c r="UFT30"/>
      <c r="UFU30"/>
      <c r="UFV30"/>
      <c r="UFW30"/>
      <c r="UFX30"/>
      <c r="UFY30"/>
      <c r="UFZ30"/>
      <c r="UGA30"/>
      <c r="UGB30"/>
      <c r="UGC30"/>
      <c r="UGD30"/>
      <c r="UGE30"/>
      <c r="UGF30"/>
      <c r="UGG30"/>
      <c r="UGH30"/>
      <c r="UGI30"/>
      <c r="UGJ30"/>
      <c r="UGK30"/>
      <c r="UGL30"/>
      <c r="UGM30"/>
      <c r="UGN30"/>
      <c r="UGO30"/>
      <c r="UGP30"/>
      <c r="UGQ30"/>
      <c r="UGR30"/>
      <c r="UGS30"/>
      <c r="UGT30"/>
      <c r="UGU30"/>
      <c r="UGV30"/>
      <c r="UGW30"/>
      <c r="UGX30"/>
      <c r="UGY30"/>
      <c r="UGZ30"/>
      <c r="UHA30"/>
      <c r="UHB30"/>
      <c r="UHC30"/>
      <c r="UHD30"/>
      <c r="UHE30"/>
      <c r="UHF30"/>
      <c r="UHG30"/>
      <c r="UHH30"/>
      <c r="UHI30"/>
      <c r="UHJ30"/>
      <c r="UHK30"/>
      <c r="UHL30"/>
      <c r="UHM30"/>
      <c r="UHN30"/>
      <c r="UHO30"/>
      <c r="UHP30"/>
      <c r="UHQ30"/>
      <c r="UHR30"/>
      <c r="UHS30"/>
      <c r="UHT30"/>
      <c r="UHU30"/>
      <c r="UHV30"/>
      <c r="UHW30"/>
      <c r="UHX30"/>
      <c r="UHY30"/>
      <c r="UHZ30"/>
      <c r="UIA30"/>
      <c r="UIB30"/>
      <c r="UIC30"/>
      <c r="UID30"/>
      <c r="UIE30"/>
      <c r="UIF30"/>
      <c r="UIG30"/>
      <c r="UIH30"/>
      <c r="UII30"/>
      <c r="UIJ30"/>
      <c r="UIK30"/>
      <c r="UIL30"/>
      <c r="UIM30"/>
      <c r="UIN30"/>
      <c r="UIO30"/>
      <c r="UIP30"/>
      <c r="UIQ30"/>
      <c r="UIR30"/>
      <c r="UIS30"/>
      <c r="UIT30"/>
      <c r="UIU30"/>
      <c r="UIV30"/>
      <c r="UIW30"/>
      <c r="UIX30"/>
      <c r="UIY30"/>
      <c r="UIZ30"/>
      <c r="UJA30"/>
      <c r="UJB30"/>
      <c r="UJC30"/>
      <c r="UJD30"/>
      <c r="UJE30"/>
      <c r="UJF30"/>
      <c r="UJG30"/>
      <c r="UJH30"/>
      <c r="UJI30"/>
      <c r="UJJ30"/>
      <c r="UJK30"/>
      <c r="UJL30"/>
      <c r="UJM30"/>
      <c r="UJN30"/>
      <c r="UJO30"/>
      <c r="UJP30"/>
      <c r="UJQ30"/>
      <c r="UJR30"/>
      <c r="UJS30"/>
      <c r="UJT30"/>
      <c r="UJU30"/>
      <c r="UJV30"/>
      <c r="UJW30"/>
      <c r="UJX30"/>
      <c r="UJY30"/>
      <c r="UJZ30"/>
      <c r="UKA30"/>
      <c r="UKB30"/>
      <c r="UKC30"/>
      <c r="UKD30"/>
      <c r="UKE30"/>
      <c r="UKF30"/>
      <c r="UKG30"/>
      <c r="UKH30"/>
      <c r="UKI30"/>
      <c r="UKJ30"/>
      <c r="UKK30"/>
      <c r="UKL30"/>
      <c r="UKM30"/>
      <c r="UKN30"/>
      <c r="UKO30"/>
      <c r="UKP30"/>
      <c r="UKQ30"/>
      <c r="UKR30"/>
      <c r="UKS30"/>
      <c r="UKT30"/>
      <c r="UKU30"/>
      <c r="UKV30"/>
      <c r="UKW30"/>
      <c r="UKX30"/>
      <c r="UKY30"/>
      <c r="UKZ30"/>
      <c r="ULA30"/>
      <c r="ULB30"/>
      <c r="ULC30"/>
      <c r="ULD30"/>
      <c r="ULE30"/>
      <c r="ULF30"/>
      <c r="ULG30"/>
      <c r="ULH30"/>
      <c r="ULI30"/>
      <c r="ULJ30"/>
      <c r="ULK30"/>
      <c r="ULL30"/>
      <c r="ULM30"/>
      <c r="ULN30"/>
      <c r="ULO30"/>
      <c r="ULP30"/>
      <c r="ULQ30"/>
      <c r="ULR30"/>
      <c r="ULS30"/>
      <c r="ULT30"/>
      <c r="ULU30"/>
      <c r="ULV30"/>
      <c r="ULW30"/>
      <c r="ULX30"/>
      <c r="ULY30"/>
      <c r="ULZ30"/>
      <c r="UMA30"/>
      <c r="UMB30"/>
      <c r="UMC30"/>
      <c r="UMD30"/>
      <c r="UME30"/>
      <c r="UMF30"/>
      <c r="UMG30"/>
      <c r="UMH30"/>
      <c r="UMI30"/>
      <c r="UMJ30"/>
      <c r="UMK30"/>
      <c r="UML30"/>
      <c r="UMM30"/>
      <c r="UMN30"/>
      <c r="UMO30"/>
      <c r="UMP30"/>
      <c r="UMQ30"/>
      <c r="UMR30"/>
      <c r="UMS30"/>
      <c r="UMT30"/>
      <c r="UMU30"/>
      <c r="UMV30"/>
      <c r="UMW30"/>
      <c r="UMX30"/>
      <c r="UMY30"/>
      <c r="UMZ30"/>
      <c r="UNA30"/>
      <c r="UNB30"/>
      <c r="UNC30"/>
      <c r="UND30"/>
      <c r="UNE30"/>
      <c r="UNF30"/>
      <c r="UNG30"/>
      <c r="UNH30"/>
      <c r="UNI30"/>
      <c r="UNJ30"/>
      <c r="UNK30"/>
      <c r="UNL30"/>
      <c r="UNM30"/>
      <c r="UNN30"/>
      <c r="UNO30"/>
      <c r="UNP30"/>
      <c r="UNQ30"/>
      <c r="UNR30"/>
      <c r="UNS30"/>
      <c r="UNT30"/>
      <c r="UNU30"/>
      <c r="UNV30"/>
      <c r="UNW30"/>
      <c r="UNX30"/>
      <c r="UNY30"/>
      <c r="UNZ30"/>
      <c r="UOA30"/>
      <c r="UOB30"/>
      <c r="UOC30"/>
      <c r="UOD30"/>
      <c r="UOE30"/>
      <c r="UOF30"/>
      <c r="UOG30"/>
      <c r="UOH30"/>
      <c r="UOI30"/>
      <c r="UOJ30"/>
      <c r="UOK30"/>
      <c r="UOL30"/>
      <c r="UOM30"/>
      <c r="UON30"/>
      <c r="UOO30"/>
      <c r="UOP30"/>
      <c r="UOQ30"/>
      <c r="UOR30"/>
      <c r="UOS30"/>
      <c r="UOT30"/>
      <c r="UOU30"/>
      <c r="UOV30"/>
      <c r="UOW30"/>
      <c r="UOX30"/>
      <c r="UOY30"/>
      <c r="UOZ30"/>
      <c r="UPA30"/>
      <c r="UPB30"/>
      <c r="UPC30"/>
      <c r="UPD30"/>
      <c r="UPE30"/>
      <c r="UPF30"/>
      <c r="UPG30"/>
      <c r="UPH30"/>
      <c r="UPI30"/>
      <c r="UPJ30"/>
      <c r="UPK30"/>
      <c r="UPL30"/>
      <c r="UPM30"/>
      <c r="UPN30"/>
      <c r="UPO30"/>
      <c r="UPP30"/>
      <c r="UPQ30"/>
      <c r="UPR30"/>
      <c r="UPS30"/>
      <c r="UPT30"/>
      <c r="UPU30"/>
      <c r="UPV30"/>
      <c r="UPW30"/>
      <c r="UPX30"/>
      <c r="UPY30"/>
      <c r="UPZ30"/>
      <c r="UQA30"/>
      <c r="UQB30"/>
      <c r="UQC30"/>
      <c r="UQD30"/>
      <c r="UQE30"/>
      <c r="UQF30"/>
      <c r="UQG30"/>
      <c r="UQH30"/>
      <c r="UQI30"/>
      <c r="UQJ30"/>
      <c r="UQK30"/>
      <c r="UQL30"/>
      <c r="UQM30"/>
      <c r="UQN30"/>
      <c r="UQO30"/>
      <c r="UQP30"/>
      <c r="UQQ30"/>
      <c r="UQR30"/>
      <c r="UQS30"/>
      <c r="UQT30"/>
      <c r="UQU30"/>
      <c r="UQV30"/>
      <c r="UQW30"/>
      <c r="UQX30"/>
      <c r="UQY30"/>
      <c r="UQZ30"/>
      <c r="URA30"/>
      <c r="URB30"/>
      <c r="URC30"/>
      <c r="URD30"/>
      <c r="URE30"/>
      <c r="URF30"/>
      <c r="URG30"/>
      <c r="URH30"/>
      <c r="URI30"/>
      <c r="URJ30"/>
      <c r="URK30"/>
      <c r="URL30"/>
      <c r="URM30"/>
      <c r="URN30"/>
      <c r="URO30"/>
      <c r="URP30"/>
      <c r="URQ30"/>
      <c r="URR30"/>
      <c r="URS30"/>
      <c r="URT30"/>
      <c r="URU30"/>
      <c r="URV30"/>
      <c r="URW30"/>
      <c r="URX30"/>
      <c r="URY30"/>
      <c r="URZ30"/>
      <c r="USA30"/>
      <c r="USB30"/>
      <c r="USC30"/>
      <c r="USD30"/>
      <c r="USE30"/>
      <c r="USF30"/>
      <c r="USG30"/>
      <c r="USH30"/>
      <c r="USI30"/>
      <c r="USJ30"/>
      <c r="USK30"/>
      <c r="USL30"/>
      <c r="USM30"/>
      <c r="USN30"/>
      <c r="USO30"/>
      <c r="USP30"/>
      <c r="USQ30"/>
      <c r="USR30"/>
      <c r="USS30"/>
      <c r="UST30"/>
      <c r="USU30"/>
      <c r="USV30"/>
      <c r="USW30"/>
      <c r="USX30"/>
      <c r="USY30"/>
      <c r="USZ30"/>
      <c r="UTA30"/>
      <c r="UTB30"/>
      <c r="UTC30"/>
      <c r="UTD30"/>
      <c r="UTE30"/>
      <c r="UTF30"/>
      <c r="UTG30"/>
      <c r="UTH30"/>
      <c r="UTI30"/>
      <c r="UTJ30"/>
      <c r="UTK30"/>
      <c r="UTL30"/>
      <c r="UTM30"/>
      <c r="UTN30"/>
      <c r="UTO30"/>
      <c r="UTP30"/>
      <c r="UTQ30"/>
      <c r="UTR30"/>
      <c r="UTS30"/>
      <c r="UTT30"/>
      <c r="UTU30"/>
      <c r="UTV30"/>
      <c r="UTW30"/>
      <c r="UTX30"/>
      <c r="UTY30"/>
      <c r="UTZ30"/>
      <c r="UUA30"/>
      <c r="UUB30"/>
      <c r="UUC30"/>
      <c r="UUD30"/>
      <c r="UUE30"/>
      <c r="UUF30"/>
      <c r="UUG30"/>
      <c r="UUH30"/>
      <c r="UUI30"/>
      <c r="UUJ30"/>
      <c r="UUK30"/>
      <c r="UUL30"/>
      <c r="UUM30"/>
      <c r="UUN30"/>
      <c r="UUO30"/>
      <c r="UUP30"/>
      <c r="UUQ30"/>
      <c r="UUR30"/>
      <c r="UUS30"/>
      <c r="UUT30"/>
      <c r="UUU30"/>
      <c r="UUV30"/>
      <c r="UUW30"/>
      <c r="UUX30"/>
      <c r="UUY30"/>
      <c r="UUZ30"/>
      <c r="UVA30"/>
      <c r="UVB30"/>
      <c r="UVC30"/>
      <c r="UVD30"/>
      <c r="UVE30"/>
      <c r="UVF30"/>
      <c r="UVG30"/>
      <c r="UVH30"/>
      <c r="UVI30"/>
      <c r="UVJ30"/>
      <c r="UVK30"/>
      <c r="UVL30"/>
      <c r="UVM30"/>
      <c r="UVN30"/>
      <c r="UVO30"/>
      <c r="UVP30"/>
      <c r="UVQ30"/>
      <c r="UVR30"/>
      <c r="UVS30"/>
      <c r="UVT30"/>
      <c r="UVU30"/>
      <c r="UVV30"/>
      <c r="UVW30"/>
      <c r="UVX30"/>
      <c r="UVY30"/>
      <c r="UVZ30"/>
      <c r="UWA30"/>
      <c r="UWB30"/>
      <c r="UWC30"/>
      <c r="UWD30"/>
      <c r="UWE30"/>
      <c r="UWF30"/>
      <c r="UWG30"/>
      <c r="UWH30"/>
      <c r="UWI30"/>
      <c r="UWJ30"/>
      <c r="UWK30"/>
      <c r="UWL30"/>
      <c r="UWM30"/>
      <c r="UWN30"/>
      <c r="UWO30"/>
      <c r="UWP30"/>
      <c r="UWQ30"/>
      <c r="UWR30"/>
      <c r="UWS30"/>
      <c r="UWT30"/>
      <c r="UWU30"/>
      <c r="UWV30"/>
      <c r="UWW30"/>
      <c r="UWX30"/>
      <c r="UWY30"/>
      <c r="UWZ30"/>
      <c r="UXA30"/>
      <c r="UXB30"/>
      <c r="UXC30"/>
      <c r="UXD30"/>
      <c r="UXE30"/>
      <c r="UXF30"/>
      <c r="UXG30"/>
      <c r="UXH30"/>
      <c r="UXI30"/>
      <c r="UXJ30"/>
      <c r="UXK30"/>
      <c r="UXL30"/>
      <c r="UXM30"/>
      <c r="UXN30"/>
      <c r="UXO30"/>
      <c r="UXP30"/>
      <c r="UXQ30"/>
      <c r="UXR30"/>
      <c r="UXS30"/>
      <c r="UXT30"/>
      <c r="UXU30"/>
      <c r="UXV30"/>
      <c r="UXW30"/>
      <c r="UXX30"/>
      <c r="UXY30"/>
      <c r="UXZ30"/>
      <c r="UYA30"/>
      <c r="UYB30"/>
      <c r="UYC30"/>
      <c r="UYD30"/>
      <c r="UYE30"/>
      <c r="UYF30"/>
      <c r="UYG30"/>
      <c r="UYH30"/>
      <c r="UYI30"/>
      <c r="UYJ30"/>
      <c r="UYK30"/>
      <c r="UYL30"/>
      <c r="UYM30"/>
      <c r="UYN30"/>
      <c r="UYO30"/>
      <c r="UYP30"/>
      <c r="UYQ30"/>
      <c r="UYR30"/>
      <c r="UYS30"/>
      <c r="UYT30"/>
      <c r="UYU30"/>
      <c r="UYV30"/>
      <c r="UYW30"/>
      <c r="UYX30"/>
      <c r="UYY30"/>
      <c r="UYZ30"/>
      <c r="UZA30"/>
      <c r="UZB30"/>
      <c r="UZC30"/>
      <c r="UZD30"/>
      <c r="UZE30"/>
      <c r="UZF30"/>
      <c r="UZG30"/>
      <c r="UZH30"/>
      <c r="UZI30"/>
      <c r="UZJ30"/>
      <c r="UZK30"/>
      <c r="UZL30"/>
      <c r="UZM30"/>
      <c r="UZN30"/>
      <c r="UZO30"/>
      <c r="UZP30"/>
      <c r="UZQ30"/>
      <c r="UZR30"/>
      <c r="UZS30"/>
      <c r="UZT30"/>
      <c r="UZU30"/>
      <c r="UZV30"/>
      <c r="UZW30"/>
      <c r="UZX30"/>
      <c r="UZY30"/>
      <c r="UZZ30"/>
      <c r="VAA30"/>
      <c r="VAB30"/>
      <c r="VAC30"/>
      <c r="VAD30"/>
      <c r="VAE30"/>
      <c r="VAF30"/>
      <c r="VAG30"/>
      <c r="VAH30"/>
      <c r="VAI30"/>
      <c r="VAJ30"/>
      <c r="VAK30"/>
      <c r="VAL30"/>
      <c r="VAM30"/>
      <c r="VAN30"/>
      <c r="VAO30"/>
      <c r="VAP30"/>
      <c r="VAQ30"/>
      <c r="VAR30"/>
      <c r="VAS30"/>
      <c r="VAT30"/>
      <c r="VAU30"/>
      <c r="VAV30"/>
      <c r="VAW30"/>
      <c r="VAX30"/>
      <c r="VAY30"/>
      <c r="VAZ30"/>
      <c r="VBA30"/>
      <c r="VBB30"/>
      <c r="VBC30"/>
      <c r="VBD30"/>
      <c r="VBE30"/>
      <c r="VBF30"/>
      <c r="VBG30"/>
      <c r="VBH30"/>
      <c r="VBI30"/>
      <c r="VBJ30"/>
      <c r="VBK30"/>
      <c r="VBL30"/>
      <c r="VBM30"/>
      <c r="VBN30"/>
      <c r="VBO30"/>
      <c r="VBP30"/>
      <c r="VBQ30"/>
      <c r="VBR30"/>
      <c r="VBS30"/>
      <c r="VBT30"/>
      <c r="VBU30"/>
      <c r="VBV30"/>
      <c r="VBW30"/>
      <c r="VBX30"/>
      <c r="VBY30"/>
      <c r="VBZ30"/>
      <c r="VCA30"/>
      <c r="VCB30"/>
      <c r="VCC30"/>
      <c r="VCD30"/>
      <c r="VCE30"/>
      <c r="VCF30"/>
      <c r="VCG30"/>
      <c r="VCH30"/>
      <c r="VCI30"/>
      <c r="VCJ30"/>
      <c r="VCK30"/>
      <c r="VCL30"/>
      <c r="VCM30"/>
      <c r="VCN30"/>
      <c r="VCO30"/>
      <c r="VCP30"/>
      <c r="VCQ30"/>
      <c r="VCR30"/>
      <c r="VCS30"/>
      <c r="VCT30"/>
      <c r="VCU30"/>
      <c r="VCV30"/>
      <c r="VCW30"/>
      <c r="VCX30"/>
      <c r="VCY30"/>
      <c r="VCZ30"/>
      <c r="VDA30"/>
      <c r="VDB30"/>
      <c r="VDC30"/>
      <c r="VDD30"/>
      <c r="VDE30"/>
      <c r="VDF30"/>
      <c r="VDG30"/>
      <c r="VDH30"/>
      <c r="VDI30"/>
      <c r="VDJ30"/>
      <c r="VDK30"/>
      <c r="VDL30"/>
      <c r="VDM30"/>
      <c r="VDN30"/>
      <c r="VDO30"/>
      <c r="VDP30"/>
      <c r="VDQ30"/>
      <c r="VDR30"/>
      <c r="VDS30"/>
      <c r="VDT30"/>
      <c r="VDU30"/>
      <c r="VDV30"/>
      <c r="VDW30"/>
      <c r="VDX30"/>
      <c r="VDY30"/>
      <c r="VDZ30"/>
      <c r="VEA30"/>
      <c r="VEB30"/>
      <c r="VEC30"/>
      <c r="VED30"/>
      <c r="VEE30"/>
      <c r="VEF30"/>
      <c r="VEG30"/>
      <c r="VEH30"/>
      <c r="VEI30"/>
      <c r="VEJ30"/>
      <c r="VEK30"/>
      <c r="VEL30"/>
      <c r="VEM30"/>
      <c r="VEN30"/>
      <c r="VEO30"/>
      <c r="VEP30"/>
      <c r="VEQ30"/>
      <c r="VER30"/>
      <c r="VES30"/>
      <c r="VET30"/>
      <c r="VEU30"/>
      <c r="VEV30"/>
      <c r="VEW30"/>
      <c r="VEX30"/>
      <c r="VEY30"/>
      <c r="VEZ30"/>
      <c r="VFA30"/>
      <c r="VFB30"/>
      <c r="VFC30"/>
      <c r="VFD30"/>
      <c r="VFE30"/>
      <c r="VFF30"/>
      <c r="VFG30"/>
      <c r="VFH30"/>
      <c r="VFI30"/>
      <c r="VFJ30"/>
      <c r="VFK30"/>
      <c r="VFL30"/>
      <c r="VFM30"/>
      <c r="VFN30"/>
      <c r="VFO30"/>
      <c r="VFP30"/>
      <c r="VFQ30"/>
      <c r="VFR30"/>
      <c r="VFS30"/>
      <c r="VFT30"/>
      <c r="VFU30"/>
      <c r="VFV30"/>
      <c r="VFW30"/>
      <c r="VFX30"/>
      <c r="VFY30"/>
      <c r="VFZ30"/>
      <c r="VGA30"/>
      <c r="VGB30"/>
      <c r="VGC30"/>
      <c r="VGD30"/>
      <c r="VGE30"/>
      <c r="VGF30"/>
      <c r="VGG30"/>
      <c r="VGH30"/>
      <c r="VGI30"/>
      <c r="VGJ30"/>
      <c r="VGK30"/>
      <c r="VGL30"/>
      <c r="VGM30"/>
      <c r="VGN30"/>
      <c r="VGO30"/>
      <c r="VGP30"/>
      <c r="VGQ30"/>
      <c r="VGR30"/>
      <c r="VGS30"/>
      <c r="VGT30"/>
      <c r="VGU30"/>
      <c r="VGV30"/>
      <c r="VGW30"/>
      <c r="VGX30"/>
      <c r="VGY30"/>
      <c r="VGZ30"/>
      <c r="VHA30"/>
      <c r="VHB30"/>
      <c r="VHC30"/>
      <c r="VHD30"/>
      <c r="VHE30"/>
      <c r="VHF30"/>
      <c r="VHG30"/>
      <c r="VHH30"/>
      <c r="VHI30"/>
      <c r="VHJ30"/>
      <c r="VHK30"/>
      <c r="VHL30"/>
      <c r="VHM30"/>
      <c r="VHN30"/>
      <c r="VHO30"/>
      <c r="VHP30"/>
      <c r="VHQ30"/>
      <c r="VHR30"/>
      <c r="VHS30"/>
      <c r="VHT30"/>
      <c r="VHU30"/>
      <c r="VHV30"/>
      <c r="VHW30"/>
      <c r="VHX30"/>
      <c r="VHY30"/>
      <c r="VHZ30"/>
      <c r="VIA30"/>
      <c r="VIB30"/>
      <c r="VIC30"/>
      <c r="VID30"/>
      <c r="VIE30"/>
      <c r="VIF30"/>
      <c r="VIG30"/>
      <c r="VIH30"/>
      <c r="VII30"/>
      <c r="VIJ30"/>
      <c r="VIK30"/>
      <c r="VIL30"/>
      <c r="VIM30"/>
      <c r="VIN30"/>
      <c r="VIO30"/>
      <c r="VIP30"/>
      <c r="VIQ30"/>
      <c r="VIR30"/>
      <c r="VIS30"/>
      <c r="VIT30"/>
      <c r="VIU30"/>
      <c r="VIV30"/>
      <c r="VIW30"/>
      <c r="VIX30"/>
      <c r="VIY30"/>
      <c r="VIZ30"/>
      <c r="VJA30"/>
      <c r="VJB30"/>
      <c r="VJC30"/>
      <c r="VJD30"/>
      <c r="VJE30"/>
      <c r="VJF30"/>
      <c r="VJG30"/>
      <c r="VJH30"/>
      <c r="VJI30"/>
      <c r="VJJ30"/>
      <c r="VJK30"/>
      <c r="VJL30"/>
      <c r="VJM30"/>
      <c r="VJN30"/>
      <c r="VJO30"/>
      <c r="VJP30"/>
      <c r="VJQ30"/>
      <c r="VJR30"/>
      <c r="VJS30"/>
      <c r="VJT30"/>
      <c r="VJU30"/>
      <c r="VJV30"/>
      <c r="VJW30"/>
      <c r="VJX30"/>
      <c r="VJY30"/>
      <c r="VJZ30"/>
      <c r="VKA30"/>
      <c r="VKB30"/>
      <c r="VKC30"/>
      <c r="VKD30"/>
      <c r="VKE30"/>
      <c r="VKF30"/>
      <c r="VKG30"/>
      <c r="VKH30"/>
      <c r="VKI30"/>
      <c r="VKJ30"/>
      <c r="VKK30"/>
      <c r="VKL30"/>
      <c r="VKM30"/>
      <c r="VKN30"/>
      <c r="VKO30"/>
      <c r="VKP30"/>
      <c r="VKQ30"/>
      <c r="VKR30"/>
      <c r="VKS30"/>
      <c r="VKT30"/>
      <c r="VKU30"/>
      <c r="VKV30"/>
      <c r="VKW30"/>
      <c r="VKX30"/>
      <c r="VKY30"/>
      <c r="VKZ30"/>
      <c r="VLA30"/>
      <c r="VLB30"/>
      <c r="VLC30"/>
      <c r="VLD30"/>
      <c r="VLE30"/>
      <c r="VLF30"/>
      <c r="VLG30"/>
      <c r="VLH30"/>
      <c r="VLI30"/>
      <c r="VLJ30"/>
      <c r="VLK30"/>
      <c r="VLL30"/>
      <c r="VLM30"/>
      <c r="VLN30"/>
      <c r="VLO30"/>
      <c r="VLP30"/>
      <c r="VLQ30"/>
      <c r="VLR30"/>
      <c r="VLS30"/>
      <c r="VLT30"/>
      <c r="VLU30"/>
      <c r="VLV30"/>
      <c r="VLW30"/>
      <c r="VLX30"/>
      <c r="VLY30"/>
      <c r="VLZ30"/>
      <c r="VMA30"/>
      <c r="VMB30"/>
      <c r="VMC30"/>
      <c r="VMD30"/>
      <c r="VME30"/>
      <c r="VMF30"/>
      <c r="VMG30"/>
      <c r="VMH30"/>
      <c r="VMI30"/>
      <c r="VMJ30"/>
      <c r="VMK30"/>
      <c r="VML30"/>
      <c r="VMM30"/>
      <c r="VMN30"/>
      <c r="VMO30"/>
      <c r="VMP30"/>
      <c r="VMQ30"/>
      <c r="VMR30"/>
      <c r="VMS30"/>
      <c r="VMT30"/>
      <c r="VMU30"/>
      <c r="VMV30"/>
      <c r="VMW30"/>
      <c r="VMX30"/>
      <c r="VMY30"/>
      <c r="VMZ30"/>
      <c r="VNA30"/>
      <c r="VNB30"/>
      <c r="VNC30"/>
      <c r="VND30"/>
      <c r="VNE30"/>
      <c r="VNF30"/>
      <c r="VNG30"/>
      <c r="VNH30"/>
      <c r="VNI30"/>
      <c r="VNJ30"/>
      <c r="VNK30"/>
      <c r="VNL30"/>
      <c r="VNM30"/>
      <c r="VNN30"/>
      <c r="VNO30"/>
      <c r="VNP30"/>
      <c r="VNQ30"/>
      <c r="VNR30"/>
      <c r="VNS30"/>
      <c r="VNT30"/>
      <c r="VNU30"/>
      <c r="VNV30"/>
      <c r="VNW30"/>
      <c r="VNX30"/>
      <c r="VNY30"/>
      <c r="VNZ30"/>
      <c r="VOA30"/>
      <c r="VOB30"/>
      <c r="VOC30"/>
      <c r="VOD30"/>
      <c r="VOE30"/>
      <c r="VOF30"/>
      <c r="VOG30"/>
      <c r="VOH30"/>
      <c r="VOI30"/>
      <c r="VOJ30"/>
      <c r="VOK30"/>
      <c r="VOL30"/>
      <c r="VOM30"/>
      <c r="VON30"/>
      <c r="VOO30"/>
      <c r="VOP30"/>
      <c r="VOQ30"/>
      <c r="VOR30"/>
      <c r="VOS30"/>
      <c r="VOT30"/>
      <c r="VOU30"/>
      <c r="VOV30"/>
      <c r="VOW30"/>
      <c r="VOX30"/>
      <c r="VOY30"/>
      <c r="VOZ30"/>
      <c r="VPA30"/>
      <c r="VPB30"/>
      <c r="VPC30"/>
      <c r="VPD30"/>
      <c r="VPE30"/>
      <c r="VPF30"/>
      <c r="VPG30"/>
      <c r="VPH30"/>
      <c r="VPI30"/>
      <c r="VPJ30"/>
      <c r="VPK30"/>
      <c r="VPL30"/>
      <c r="VPM30"/>
      <c r="VPN30"/>
      <c r="VPO30"/>
      <c r="VPP30"/>
      <c r="VPQ30"/>
      <c r="VPR30"/>
      <c r="VPS30"/>
      <c r="VPT30"/>
      <c r="VPU30"/>
      <c r="VPV30"/>
      <c r="VPW30"/>
      <c r="VPX30"/>
      <c r="VPY30"/>
      <c r="VPZ30"/>
      <c r="VQA30"/>
      <c r="VQB30"/>
      <c r="VQC30"/>
      <c r="VQD30"/>
      <c r="VQE30"/>
      <c r="VQF30"/>
      <c r="VQG30"/>
      <c r="VQH30"/>
      <c r="VQI30"/>
      <c r="VQJ30"/>
      <c r="VQK30"/>
      <c r="VQL30"/>
      <c r="VQM30"/>
      <c r="VQN30"/>
      <c r="VQO30"/>
      <c r="VQP30"/>
      <c r="VQQ30"/>
      <c r="VQR30"/>
      <c r="VQS30"/>
      <c r="VQT30"/>
      <c r="VQU30"/>
      <c r="VQV30"/>
      <c r="VQW30"/>
      <c r="VQX30"/>
      <c r="VQY30"/>
      <c r="VQZ30"/>
      <c r="VRA30"/>
      <c r="VRB30"/>
      <c r="VRC30"/>
      <c r="VRD30"/>
      <c r="VRE30"/>
      <c r="VRF30"/>
      <c r="VRG30"/>
      <c r="VRH30"/>
      <c r="VRI30"/>
      <c r="VRJ30"/>
      <c r="VRK30"/>
      <c r="VRL30"/>
      <c r="VRM30"/>
      <c r="VRN30"/>
      <c r="VRO30"/>
      <c r="VRP30"/>
      <c r="VRQ30"/>
      <c r="VRR30"/>
      <c r="VRS30"/>
      <c r="VRT30"/>
      <c r="VRU30"/>
      <c r="VRV30"/>
      <c r="VRW30"/>
      <c r="VRX30"/>
      <c r="VRY30"/>
      <c r="VRZ30"/>
      <c r="VSA30"/>
      <c r="VSB30"/>
      <c r="VSC30"/>
      <c r="VSD30"/>
      <c r="VSE30"/>
      <c r="VSF30"/>
      <c r="VSG30"/>
      <c r="VSH30"/>
      <c r="VSI30"/>
      <c r="VSJ30"/>
      <c r="VSK30"/>
      <c r="VSL30"/>
      <c r="VSM30"/>
      <c r="VSN30"/>
      <c r="VSO30"/>
      <c r="VSP30"/>
      <c r="VSQ30"/>
      <c r="VSR30"/>
      <c r="VSS30"/>
      <c r="VST30"/>
      <c r="VSU30"/>
      <c r="VSV30"/>
      <c r="VSW30"/>
      <c r="VSX30"/>
      <c r="VSY30"/>
      <c r="VSZ30"/>
      <c r="VTA30"/>
      <c r="VTB30"/>
      <c r="VTC30"/>
      <c r="VTD30"/>
      <c r="VTE30"/>
      <c r="VTF30"/>
      <c r="VTG30"/>
      <c r="VTH30"/>
      <c r="VTI30"/>
      <c r="VTJ30"/>
      <c r="VTK30"/>
      <c r="VTL30"/>
      <c r="VTM30"/>
      <c r="VTN30"/>
      <c r="VTO30"/>
      <c r="VTP30"/>
      <c r="VTQ30"/>
      <c r="VTR30"/>
      <c r="VTS30"/>
      <c r="VTT30"/>
      <c r="VTU30"/>
      <c r="VTV30"/>
      <c r="VTW30"/>
      <c r="VTX30"/>
      <c r="VTY30"/>
      <c r="VTZ30"/>
      <c r="VUA30"/>
      <c r="VUB30"/>
      <c r="VUC30"/>
      <c r="VUD30"/>
      <c r="VUE30"/>
      <c r="VUF30"/>
      <c r="VUG30"/>
      <c r="VUH30"/>
      <c r="VUI30"/>
      <c r="VUJ30"/>
      <c r="VUK30"/>
      <c r="VUL30"/>
      <c r="VUM30"/>
      <c r="VUN30"/>
      <c r="VUO30"/>
      <c r="VUP30"/>
      <c r="VUQ30"/>
      <c r="VUR30"/>
      <c r="VUS30"/>
      <c r="VUT30"/>
      <c r="VUU30"/>
      <c r="VUV30"/>
      <c r="VUW30"/>
      <c r="VUX30"/>
      <c r="VUY30"/>
      <c r="VUZ30"/>
      <c r="VVA30"/>
      <c r="VVB30"/>
      <c r="VVC30"/>
      <c r="VVD30"/>
      <c r="VVE30"/>
      <c r="VVF30"/>
      <c r="VVG30"/>
      <c r="VVH30"/>
      <c r="VVI30"/>
      <c r="VVJ30"/>
      <c r="VVK30"/>
      <c r="VVL30"/>
      <c r="VVM30"/>
      <c r="VVN30"/>
      <c r="VVO30"/>
      <c r="VVP30"/>
      <c r="VVQ30"/>
      <c r="VVR30"/>
      <c r="VVS30"/>
      <c r="VVT30"/>
      <c r="VVU30"/>
      <c r="VVV30"/>
      <c r="VVW30"/>
      <c r="VVX30"/>
      <c r="VVY30"/>
      <c r="VVZ30"/>
      <c r="VWA30"/>
      <c r="VWB30"/>
      <c r="VWC30"/>
      <c r="VWD30"/>
      <c r="VWE30"/>
      <c r="VWF30"/>
      <c r="VWG30"/>
      <c r="VWH30"/>
      <c r="VWI30"/>
      <c r="VWJ30"/>
      <c r="VWK30"/>
      <c r="VWL30"/>
      <c r="VWM30"/>
      <c r="VWN30"/>
      <c r="VWO30"/>
      <c r="VWP30"/>
      <c r="VWQ30"/>
      <c r="VWR30"/>
      <c r="VWS30"/>
      <c r="VWT30"/>
      <c r="VWU30"/>
      <c r="VWV30"/>
      <c r="VWW30"/>
      <c r="VWX30"/>
      <c r="VWY30"/>
      <c r="VWZ30"/>
      <c r="VXA30"/>
      <c r="VXB30"/>
      <c r="VXC30"/>
      <c r="VXD30"/>
      <c r="VXE30"/>
      <c r="VXF30"/>
      <c r="VXG30"/>
      <c r="VXH30"/>
      <c r="VXI30"/>
      <c r="VXJ30"/>
      <c r="VXK30"/>
      <c r="VXL30"/>
      <c r="VXM30"/>
      <c r="VXN30"/>
      <c r="VXO30"/>
      <c r="VXP30"/>
      <c r="VXQ30"/>
      <c r="VXR30"/>
      <c r="VXS30"/>
      <c r="VXT30"/>
      <c r="VXU30"/>
      <c r="VXV30"/>
      <c r="VXW30"/>
      <c r="VXX30"/>
      <c r="VXY30"/>
      <c r="VXZ30"/>
      <c r="VYA30"/>
      <c r="VYB30"/>
      <c r="VYC30"/>
      <c r="VYD30"/>
      <c r="VYE30"/>
      <c r="VYF30"/>
      <c r="VYG30"/>
      <c r="VYH30"/>
      <c r="VYI30"/>
      <c r="VYJ30"/>
      <c r="VYK30"/>
      <c r="VYL30"/>
      <c r="VYM30"/>
      <c r="VYN30"/>
      <c r="VYO30"/>
      <c r="VYP30"/>
      <c r="VYQ30"/>
      <c r="VYR30"/>
      <c r="VYS30"/>
      <c r="VYT30"/>
      <c r="VYU30"/>
      <c r="VYV30"/>
      <c r="VYW30"/>
      <c r="VYX30"/>
      <c r="VYY30"/>
      <c r="VYZ30"/>
      <c r="VZA30"/>
      <c r="VZB30"/>
      <c r="VZC30"/>
      <c r="VZD30"/>
      <c r="VZE30"/>
      <c r="VZF30"/>
      <c r="VZG30"/>
      <c r="VZH30"/>
      <c r="VZI30"/>
      <c r="VZJ30"/>
      <c r="VZK30"/>
      <c r="VZL30"/>
      <c r="VZM30"/>
      <c r="VZN30"/>
      <c r="VZO30"/>
      <c r="VZP30"/>
      <c r="VZQ30"/>
      <c r="VZR30"/>
      <c r="VZS30"/>
      <c r="VZT30"/>
      <c r="VZU30"/>
      <c r="VZV30"/>
      <c r="VZW30"/>
      <c r="VZX30"/>
      <c r="VZY30"/>
      <c r="VZZ30"/>
      <c r="WAA30"/>
      <c r="WAB30"/>
      <c r="WAC30"/>
      <c r="WAD30"/>
      <c r="WAE30"/>
      <c r="WAF30"/>
      <c r="WAG30"/>
      <c r="WAH30"/>
      <c r="WAI30"/>
      <c r="WAJ30"/>
      <c r="WAK30"/>
      <c r="WAL30"/>
      <c r="WAM30"/>
      <c r="WAN30"/>
      <c r="WAO30"/>
      <c r="WAP30"/>
      <c r="WAQ30"/>
      <c r="WAR30"/>
      <c r="WAS30"/>
      <c r="WAT30"/>
      <c r="WAU30"/>
      <c r="WAV30"/>
      <c r="WAW30"/>
      <c r="WAX30"/>
      <c r="WAY30"/>
      <c r="WAZ30"/>
      <c r="WBA30"/>
      <c r="WBB30"/>
      <c r="WBC30"/>
      <c r="WBD30"/>
      <c r="WBE30"/>
      <c r="WBF30"/>
      <c r="WBG30"/>
      <c r="WBH30"/>
      <c r="WBI30"/>
      <c r="WBJ30"/>
      <c r="WBK30"/>
      <c r="WBL30"/>
      <c r="WBM30"/>
      <c r="WBN30"/>
      <c r="WBO30"/>
      <c r="WBP30"/>
      <c r="WBQ30"/>
      <c r="WBR30"/>
      <c r="WBS30"/>
      <c r="WBT30"/>
      <c r="WBU30"/>
      <c r="WBV30"/>
      <c r="WBW30"/>
      <c r="WBX30"/>
      <c r="WBY30"/>
      <c r="WBZ30"/>
      <c r="WCA30"/>
      <c r="WCB30"/>
      <c r="WCC30"/>
      <c r="WCD30"/>
      <c r="WCE30"/>
      <c r="WCF30"/>
      <c r="WCG30"/>
      <c r="WCH30"/>
      <c r="WCI30"/>
      <c r="WCJ30"/>
      <c r="WCK30"/>
      <c r="WCL30"/>
      <c r="WCM30"/>
      <c r="WCN30"/>
      <c r="WCO30"/>
      <c r="WCP30"/>
      <c r="WCQ30"/>
      <c r="WCR30"/>
      <c r="WCS30"/>
      <c r="WCT30"/>
      <c r="WCU30"/>
      <c r="WCV30"/>
      <c r="WCW30"/>
      <c r="WCX30"/>
      <c r="WCY30"/>
      <c r="WCZ30"/>
      <c r="WDA30"/>
      <c r="WDB30"/>
      <c r="WDC30"/>
      <c r="WDD30"/>
      <c r="WDE30"/>
      <c r="WDF30"/>
      <c r="WDG30"/>
      <c r="WDH30"/>
      <c r="WDI30"/>
      <c r="WDJ30"/>
      <c r="WDK30"/>
      <c r="WDL30"/>
      <c r="WDM30"/>
      <c r="WDN30"/>
      <c r="WDO30"/>
      <c r="WDP30"/>
      <c r="WDQ30"/>
      <c r="WDR30"/>
      <c r="WDS30"/>
      <c r="WDT30"/>
      <c r="WDU30"/>
      <c r="WDV30"/>
      <c r="WDW30"/>
      <c r="WDX30"/>
      <c r="WDY30"/>
      <c r="WDZ30"/>
      <c r="WEA30"/>
      <c r="WEB30"/>
      <c r="WEC30"/>
      <c r="WED30"/>
      <c r="WEE30"/>
      <c r="WEF30"/>
      <c r="WEG30"/>
      <c r="WEH30"/>
      <c r="WEI30"/>
      <c r="WEJ30"/>
      <c r="WEK30"/>
      <c r="WEL30"/>
      <c r="WEM30"/>
      <c r="WEN30"/>
      <c r="WEO30"/>
      <c r="WEP30"/>
      <c r="WEQ30"/>
      <c r="WER30"/>
      <c r="WES30"/>
      <c r="WET30"/>
      <c r="WEU30"/>
      <c r="WEV30"/>
      <c r="WEW30"/>
      <c r="WEX30"/>
      <c r="WEY30"/>
      <c r="WEZ30"/>
      <c r="WFA30"/>
      <c r="WFB30"/>
      <c r="WFC30"/>
      <c r="WFD30"/>
      <c r="WFE30"/>
      <c r="WFF30"/>
      <c r="WFG30"/>
      <c r="WFH30"/>
      <c r="WFI30"/>
      <c r="WFJ30"/>
      <c r="WFK30"/>
      <c r="WFL30"/>
      <c r="WFM30"/>
      <c r="WFN30"/>
      <c r="WFO30"/>
      <c r="WFP30"/>
      <c r="WFQ30"/>
      <c r="WFR30"/>
      <c r="WFS30"/>
      <c r="WFT30"/>
      <c r="WFU30"/>
      <c r="WFV30"/>
      <c r="WFW30"/>
      <c r="WFX30"/>
      <c r="WFY30"/>
      <c r="WFZ30"/>
      <c r="WGA30"/>
      <c r="WGB30"/>
      <c r="WGC30"/>
      <c r="WGD30"/>
      <c r="WGE30"/>
      <c r="WGF30"/>
      <c r="WGG30"/>
      <c r="WGH30"/>
      <c r="WGI30"/>
      <c r="WGJ30"/>
      <c r="WGK30"/>
      <c r="WGL30"/>
      <c r="WGM30"/>
      <c r="WGN30"/>
      <c r="WGO30"/>
      <c r="WGP30"/>
      <c r="WGQ30"/>
      <c r="WGR30"/>
      <c r="WGS30"/>
      <c r="WGT30"/>
      <c r="WGU30"/>
      <c r="WGV30"/>
      <c r="WGW30"/>
      <c r="WGX30"/>
      <c r="WGY30"/>
      <c r="WGZ30"/>
      <c r="WHA30"/>
      <c r="WHB30"/>
      <c r="WHC30"/>
      <c r="WHD30"/>
      <c r="WHE30"/>
      <c r="WHF30"/>
      <c r="WHG30"/>
      <c r="WHH30"/>
      <c r="WHI30"/>
      <c r="WHJ30"/>
      <c r="WHK30"/>
      <c r="WHL30"/>
      <c r="WHM30"/>
      <c r="WHN30"/>
      <c r="WHO30"/>
      <c r="WHP30"/>
      <c r="WHQ30"/>
      <c r="WHR30"/>
      <c r="WHS30"/>
      <c r="WHT30"/>
      <c r="WHU30"/>
      <c r="WHV30"/>
      <c r="WHW30"/>
      <c r="WHX30"/>
      <c r="WHY30"/>
      <c r="WHZ30"/>
      <c r="WIA30"/>
      <c r="WIB30"/>
      <c r="WIC30"/>
      <c r="WID30"/>
      <c r="WIE30"/>
      <c r="WIF30"/>
      <c r="WIG30"/>
      <c r="WIH30"/>
      <c r="WII30"/>
      <c r="WIJ30"/>
      <c r="WIK30"/>
      <c r="WIL30"/>
      <c r="WIM30"/>
      <c r="WIN30"/>
      <c r="WIO30"/>
      <c r="WIP30"/>
      <c r="WIQ30"/>
      <c r="WIR30"/>
      <c r="WIS30"/>
      <c r="WIT30"/>
      <c r="WIU30"/>
      <c r="WIV30"/>
      <c r="WIW30"/>
      <c r="WIX30"/>
      <c r="WIY30"/>
      <c r="WIZ30"/>
      <c r="WJA30"/>
      <c r="WJB30"/>
      <c r="WJC30"/>
      <c r="WJD30"/>
      <c r="WJE30"/>
      <c r="WJF30"/>
      <c r="WJG30"/>
      <c r="WJH30"/>
      <c r="WJI30"/>
      <c r="WJJ30"/>
      <c r="WJK30"/>
      <c r="WJL30"/>
      <c r="WJM30"/>
      <c r="WJN30"/>
      <c r="WJO30"/>
      <c r="WJP30"/>
      <c r="WJQ30"/>
      <c r="WJR30"/>
      <c r="WJS30"/>
      <c r="WJT30"/>
      <c r="WJU30"/>
      <c r="WJV30"/>
      <c r="WJW30"/>
      <c r="WJX30"/>
      <c r="WJY30"/>
      <c r="WJZ30"/>
      <c r="WKA30"/>
      <c r="WKB30"/>
      <c r="WKC30"/>
      <c r="WKD30"/>
      <c r="WKE30"/>
      <c r="WKF30"/>
      <c r="WKG30"/>
      <c r="WKH30"/>
      <c r="WKI30"/>
      <c r="WKJ30"/>
      <c r="WKK30"/>
      <c r="WKL30"/>
      <c r="WKM30"/>
      <c r="WKN30"/>
      <c r="WKO30"/>
      <c r="WKP30"/>
      <c r="WKQ30"/>
      <c r="WKR30"/>
      <c r="WKS30"/>
      <c r="WKT30"/>
      <c r="WKU30"/>
      <c r="WKV30"/>
      <c r="WKW30"/>
      <c r="WKX30"/>
      <c r="WKY30"/>
      <c r="WKZ30"/>
      <c r="WLA30"/>
      <c r="WLB30"/>
      <c r="WLC30"/>
      <c r="WLD30"/>
      <c r="WLE30"/>
      <c r="WLF30"/>
      <c r="WLG30"/>
      <c r="WLH30"/>
      <c r="WLI30"/>
      <c r="WLJ30"/>
      <c r="WLK30"/>
      <c r="WLL30"/>
      <c r="WLM30"/>
      <c r="WLN30"/>
      <c r="WLO30"/>
      <c r="WLP30"/>
      <c r="WLQ30"/>
      <c r="WLR30"/>
      <c r="WLS30"/>
      <c r="WLT30"/>
      <c r="WLU30"/>
      <c r="WLV30"/>
      <c r="WLW30"/>
      <c r="WLX30"/>
      <c r="WLY30"/>
      <c r="WLZ30"/>
      <c r="WMA30"/>
      <c r="WMB30"/>
      <c r="WMC30"/>
      <c r="WMD30"/>
      <c r="WME30"/>
      <c r="WMF30"/>
      <c r="WMG30"/>
      <c r="WMH30"/>
      <c r="WMI30"/>
      <c r="WMJ30"/>
      <c r="WMK30"/>
      <c r="WML30"/>
      <c r="WMM30"/>
      <c r="WMN30"/>
      <c r="WMO30"/>
      <c r="WMP30"/>
      <c r="WMQ30"/>
      <c r="WMR30"/>
      <c r="WMS30"/>
      <c r="WMT30"/>
      <c r="WMU30"/>
      <c r="WMV30"/>
      <c r="WMW30"/>
      <c r="WMX30"/>
      <c r="WMY30"/>
      <c r="WMZ30"/>
      <c r="WNA30"/>
      <c r="WNB30"/>
      <c r="WNC30"/>
      <c r="WND30"/>
      <c r="WNE30"/>
      <c r="WNF30"/>
      <c r="WNG30"/>
      <c r="WNH30"/>
      <c r="WNI30"/>
      <c r="WNJ30"/>
      <c r="WNK30"/>
      <c r="WNL30"/>
      <c r="WNM30"/>
      <c r="WNN30"/>
      <c r="WNO30"/>
      <c r="WNP30"/>
      <c r="WNQ30"/>
      <c r="WNR30"/>
      <c r="WNS30"/>
      <c r="WNT30"/>
      <c r="WNU30"/>
      <c r="WNV30"/>
      <c r="WNW30"/>
      <c r="WNX30"/>
      <c r="WNY30"/>
      <c r="WNZ30"/>
      <c r="WOA30"/>
      <c r="WOB30"/>
      <c r="WOC30"/>
      <c r="WOD30"/>
      <c r="WOE30"/>
      <c r="WOF30"/>
      <c r="WOG30"/>
      <c r="WOH30"/>
      <c r="WOI30"/>
      <c r="WOJ30"/>
      <c r="WOK30"/>
      <c r="WOL30"/>
      <c r="WOM30"/>
      <c r="WON30"/>
      <c r="WOO30"/>
      <c r="WOP30"/>
      <c r="WOQ30"/>
      <c r="WOR30"/>
      <c r="WOS30"/>
      <c r="WOT30"/>
      <c r="WOU30"/>
      <c r="WOV30"/>
      <c r="WOW30"/>
      <c r="WOX30"/>
      <c r="WOY30"/>
      <c r="WOZ30"/>
      <c r="WPA30"/>
      <c r="WPB30"/>
      <c r="WPC30"/>
      <c r="WPD30"/>
      <c r="WPE30"/>
      <c r="WPF30"/>
      <c r="WPG30"/>
      <c r="WPH30"/>
      <c r="WPI30"/>
      <c r="WPJ30"/>
      <c r="WPK30"/>
      <c r="WPL30"/>
      <c r="WPM30"/>
      <c r="WPN30"/>
      <c r="WPO30"/>
      <c r="WPP30"/>
      <c r="WPQ30"/>
      <c r="WPR30"/>
      <c r="WPS30"/>
      <c r="WPT30"/>
      <c r="WPU30"/>
      <c r="WPV30"/>
      <c r="WPW30"/>
      <c r="WPX30"/>
      <c r="WPY30"/>
      <c r="WPZ30"/>
      <c r="WQA30"/>
      <c r="WQB30"/>
      <c r="WQC30"/>
      <c r="WQD30"/>
      <c r="WQE30"/>
      <c r="WQF30"/>
      <c r="WQG30"/>
      <c r="WQH30"/>
      <c r="WQI30"/>
      <c r="WQJ30"/>
      <c r="WQK30"/>
      <c r="WQL30"/>
      <c r="WQM30"/>
      <c r="WQN30"/>
      <c r="WQO30"/>
      <c r="WQP30"/>
      <c r="WQQ30"/>
      <c r="WQR30"/>
      <c r="WQS30"/>
      <c r="WQT30"/>
      <c r="WQU30"/>
      <c r="WQV30"/>
      <c r="WQW30"/>
      <c r="WQX30"/>
      <c r="WQY30"/>
      <c r="WQZ30"/>
      <c r="WRA30"/>
      <c r="WRB30"/>
      <c r="WRC30"/>
      <c r="WRD30"/>
      <c r="WRE30"/>
      <c r="WRF30"/>
      <c r="WRG30"/>
      <c r="WRH30"/>
      <c r="WRI30"/>
      <c r="WRJ30"/>
      <c r="WRK30"/>
      <c r="WRL30"/>
      <c r="WRM30"/>
      <c r="WRN30"/>
      <c r="WRO30"/>
      <c r="WRP30"/>
      <c r="WRQ30"/>
      <c r="WRR30"/>
      <c r="WRS30"/>
      <c r="WRT30"/>
      <c r="WRU30"/>
      <c r="WRV30"/>
      <c r="WRW30"/>
      <c r="WRX30"/>
      <c r="WRY30"/>
      <c r="WRZ30"/>
      <c r="WSA30"/>
      <c r="WSB30"/>
      <c r="WSC30"/>
      <c r="WSD30"/>
      <c r="WSE30"/>
      <c r="WSF30"/>
      <c r="WSG30"/>
      <c r="WSH30"/>
      <c r="WSI30"/>
      <c r="WSJ30"/>
      <c r="WSK30"/>
      <c r="WSL30"/>
      <c r="WSM30"/>
      <c r="WSN30"/>
      <c r="WSO30"/>
      <c r="WSP30"/>
      <c r="WSQ30"/>
      <c r="WSR30"/>
      <c r="WSS30"/>
      <c r="WST30"/>
      <c r="WSU30"/>
      <c r="WSV30"/>
      <c r="WSW30"/>
      <c r="WSX30"/>
      <c r="WSY30"/>
      <c r="WSZ30"/>
      <c r="WTA30"/>
      <c r="WTB30"/>
      <c r="WTC30"/>
      <c r="WTD30"/>
      <c r="WTE30"/>
      <c r="WTF30"/>
      <c r="WTG30"/>
      <c r="WTH30"/>
      <c r="WTI30"/>
      <c r="WTJ30"/>
      <c r="WTK30"/>
      <c r="WTL30"/>
      <c r="WTM30"/>
      <c r="WTN30"/>
      <c r="WTO30"/>
      <c r="WTP30"/>
      <c r="WTQ30"/>
      <c r="WTR30"/>
      <c r="WTS30"/>
      <c r="WTT30"/>
      <c r="WTU30"/>
      <c r="WTV30"/>
      <c r="WTW30"/>
      <c r="WTX30"/>
      <c r="WTY30"/>
      <c r="WTZ30"/>
      <c r="WUA30"/>
      <c r="WUB30"/>
      <c r="WUC30"/>
      <c r="WUD30"/>
      <c r="WUE30"/>
      <c r="WUF30"/>
      <c r="WUG30"/>
      <c r="WUH30"/>
      <c r="WUI30"/>
      <c r="WUJ30"/>
      <c r="WUK30"/>
      <c r="WUL30"/>
      <c r="WUM30"/>
      <c r="WUN30"/>
      <c r="WUO30"/>
      <c r="WUP30"/>
      <c r="WUQ30"/>
      <c r="WUR30"/>
      <c r="WUS30"/>
      <c r="WUT30"/>
      <c r="WUU30"/>
      <c r="WUV30"/>
      <c r="WUW30"/>
      <c r="WUX30"/>
      <c r="WUY30"/>
      <c r="WUZ30"/>
      <c r="WVA30"/>
      <c r="WVB30"/>
      <c r="WVC30"/>
      <c r="WVD30"/>
      <c r="WVE30"/>
      <c r="WVF30"/>
      <c r="WVG30"/>
      <c r="WVH30"/>
      <c r="WVI30"/>
      <c r="WVJ30"/>
      <c r="WVK30"/>
      <c r="WVL30"/>
      <c r="WVM30"/>
      <c r="WVN30"/>
      <c r="WVO30"/>
      <c r="WVP30"/>
      <c r="WVQ30"/>
      <c r="WVR30"/>
      <c r="WVS30"/>
      <c r="WVT30"/>
      <c r="WVU30"/>
      <c r="WVV30"/>
      <c r="WVW30"/>
      <c r="WVX30"/>
      <c r="WVY30"/>
      <c r="WVZ30"/>
      <c r="WWA30"/>
      <c r="WWB30"/>
      <c r="WWC30"/>
      <c r="WWD30"/>
      <c r="WWE30"/>
      <c r="WWF30"/>
      <c r="WWG30"/>
      <c r="WWH30"/>
      <c r="WWI30"/>
      <c r="WWJ30"/>
      <c r="WWK30"/>
      <c r="WWL30"/>
      <c r="WWM30"/>
      <c r="WWN30"/>
      <c r="WWO30"/>
      <c r="WWP30"/>
      <c r="WWQ30"/>
      <c r="WWR30"/>
      <c r="WWS30"/>
      <c r="WWT30"/>
      <c r="WWU30"/>
      <c r="WWV30"/>
      <c r="WWW30"/>
      <c r="WWX30"/>
      <c r="WWY30"/>
      <c r="WWZ30"/>
      <c r="WXA30"/>
      <c r="WXB30"/>
      <c r="WXC30"/>
      <c r="WXD30"/>
      <c r="WXE30"/>
      <c r="WXF30"/>
      <c r="WXG30"/>
      <c r="WXH30"/>
      <c r="WXI30"/>
      <c r="WXJ30"/>
      <c r="WXK30"/>
      <c r="WXL30"/>
      <c r="WXM30"/>
      <c r="WXN30"/>
      <c r="WXO30"/>
      <c r="WXP30"/>
      <c r="WXQ30"/>
      <c r="WXR30"/>
      <c r="WXS30"/>
      <c r="WXT30"/>
      <c r="WXU30"/>
      <c r="WXV30"/>
      <c r="WXW30"/>
      <c r="WXX30"/>
      <c r="WXY30"/>
      <c r="WXZ30"/>
      <c r="WYA30"/>
      <c r="WYB30"/>
      <c r="WYC30"/>
      <c r="WYD30"/>
      <c r="WYE30"/>
      <c r="WYF30"/>
      <c r="WYG30"/>
      <c r="WYH30"/>
      <c r="WYI30"/>
      <c r="WYJ30"/>
      <c r="WYK30"/>
      <c r="WYL30"/>
      <c r="WYM30"/>
      <c r="WYN30"/>
      <c r="WYO30"/>
      <c r="WYP30"/>
      <c r="WYQ30"/>
      <c r="WYR30"/>
      <c r="WYS30"/>
      <c r="WYT30"/>
      <c r="WYU30"/>
      <c r="WYV30"/>
      <c r="WYW30"/>
      <c r="WYX30"/>
      <c r="WYY30"/>
      <c r="WYZ30"/>
      <c r="WZA30"/>
      <c r="WZB30"/>
      <c r="WZC30"/>
      <c r="WZD30"/>
      <c r="WZE30"/>
      <c r="WZF30"/>
      <c r="WZG30"/>
      <c r="WZH30"/>
      <c r="WZI30"/>
      <c r="WZJ30"/>
      <c r="WZK30"/>
      <c r="WZL30"/>
      <c r="WZM30"/>
      <c r="WZN30"/>
      <c r="WZO30"/>
      <c r="WZP30"/>
      <c r="WZQ30"/>
      <c r="WZR30"/>
      <c r="WZS30"/>
      <c r="WZT30"/>
      <c r="WZU30"/>
      <c r="WZV30"/>
      <c r="WZW30"/>
      <c r="WZX30"/>
      <c r="WZY30"/>
      <c r="WZZ30"/>
      <c r="XAA30"/>
      <c r="XAB30"/>
      <c r="XAC30"/>
      <c r="XAD30"/>
      <c r="XAE30"/>
      <c r="XAF30"/>
      <c r="XAG30"/>
      <c r="XAH30"/>
      <c r="XAI30"/>
      <c r="XAJ30"/>
      <c r="XAK30"/>
      <c r="XAL30"/>
      <c r="XAM30"/>
      <c r="XAN30"/>
      <c r="XAO30"/>
      <c r="XAP30"/>
      <c r="XAQ30"/>
      <c r="XAR30"/>
      <c r="XAS30"/>
      <c r="XAT30"/>
      <c r="XAU30"/>
      <c r="XAV30"/>
      <c r="XAW30"/>
      <c r="XAX30"/>
      <c r="XAY30"/>
      <c r="XAZ30"/>
      <c r="XBA30"/>
      <c r="XBB30"/>
      <c r="XBC30"/>
      <c r="XBD30"/>
      <c r="XBE30"/>
      <c r="XBF30"/>
      <c r="XBG30"/>
      <c r="XBH30"/>
      <c r="XBI30"/>
      <c r="XBJ30"/>
      <c r="XBK30"/>
      <c r="XBL30"/>
      <c r="XBM30"/>
      <c r="XBN30"/>
      <c r="XBO30"/>
      <c r="XBP30"/>
      <c r="XBQ30"/>
      <c r="XBR30"/>
      <c r="XBS30"/>
      <c r="XBT30"/>
      <c r="XBU30"/>
      <c r="XBV30"/>
      <c r="XBW30"/>
      <c r="XBX30"/>
      <c r="XBY30"/>
      <c r="XBZ30"/>
      <c r="XCA30"/>
      <c r="XCB30"/>
      <c r="XCC30"/>
      <c r="XCD30"/>
      <c r="XCE30"/>
      <c r="XCF30"/>
      <c r="XCG30"/>
      <c r="XCH30"/>
      <c r="XCI30"/>
      <c r="XCJ30"/>
      <c r="XCK30"/>
      <c r="XCL30"/>
      <c r="XCM30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</row>
    <row r="31" s="1" customFormat="1" ht="15" customHeight="1" spans="1:1024 1025:16369">
      <c r="A31" s="15">
        <v>28</v>
      </c>
      <c r="B31" s="15" t="s">
        <v>704</v>
      </c>
      <c r="C31" s="15" t="s">
        <v>705</v>
      </c>
      <c r="D31" s="16" t="s">
        <v>729</v>
      </c>
      <c r="E31" s="17" t="s">
        <v>2</v>
      </c>
      <c r="F31" s="18" t="s">
        <v>695</v>
      </c>
      <c r="G31" s="20">
        <v>46023</v>
      </c>
      <c r="H31" s="21">
        <f t="shared" si="0"/>
        <v>26000.04</v>
      </c>
      <c r="I31" s="23">
        <v>2166.67</v>
      </c>
      <c r="J31" s="23">
        <v>2166.67</v>
      </c>
      <c r="K31" s="23">
        <v>2166.67</v>
      </c>
      <c r="L31" s="23">
        <v>2166.67</v>
      </c>
      <c r="M31" s="23">
        <v>2166.67</v>
      </c>
      <c r="N31" s="23">
        <v>2166.67</v>
      </c>
      <c r="O31" s="23">
        <v>2166.67</v>
      </c>
      <c r="P31" s="23">
        <v>2166.67</v>
      </c>
      <c r="Q31" s="23">
        <v>2166.67</v>
      </c>
      <c r="R31" s="23">
        <v>2166.67</v>
      </c>
      <c r="S31" s="23">
        <v>2166.67</v>
      </c>
      <c r="T31" s="23">
        <v>2166.67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</row>
    <row r="32" s="1" customFormat="1" ht="15" customHeight="1" spans="1:1024 1025:16369">
      <c r="A32" s="15">
        <v>29</v>
      </c>
      <c r="B32" s="15" t="s">
        <v>704</v>
      </c>
      <c r="C32" s="15" t="s">
        <v>705</v>
      </c>
      <c r="D32" s="16" t="s">
        <v>730</v>
      </c>
      <c r="E32" s="17" t="s">
        <v>2</v>
      </c>
      <c r="F32" s="18" t="s">
        <v>695</v>
      </c>
      <c r="G32" s="20">
        <v>46023</v>
      </c>
      <c r="H32" s="21">
        <f t="shared" si="0"/>
        <v>41346.96</v>
      </c>
      <c r="I32" s="23">
        <v>3445.58</v>
      </c>
      <c r="J32" s="23">
        <v>3445.58</v>
      </c>
      <c r="K32" s="23">
        <v>3445.58</v>
      </c>
      <c r="L32" s="23">
        <v>3445.58</v>
      </c>
      <c r="M32" s="23">
        <v>3445.58</v>
      </c>
      <c r="N32" s="23">
        <v>3445.58</v>
      </c>
      <c r="O32" s="23">
        <v>3445.58</v>
      </c>
      <c r="P32" s="23">
        <v>3445.58</v>
      </c>
      <c r="Q32" s="23">
        <v>3445.58</v>
      </c>
      <c r="R32" s="23">
        <v>3445.58</v>
      </c>
      <c r="S32" s="23">
        <v>3445.58</v>
      </c>
      <c r="T32" s="23">
        <v>3445.58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</row>
    <row r="33" s="1" customFormat="1" ht="15" customHeight="1" spans="1:1024 1025:16369">
      <c r="A33" s="15">
        <v>30</v>
      </c>
      <c r="B33" s="15" t="s">
        <v>704</v>
      </c>
      <c r="C33" s="15" t="s">
        <v>705</v>
      </c>
      <c r="D33" s="16" t="s">
        <v>731</v>
      </c>
      <c r="E33" s="17" t="s">
        <v>2</v>
      </c>
      <c r="F33" s="18" t="s">
        <v>695</v>
      </c>
      <c r="G33" s="20">
        <v>46023</v>
      </c>
      <c r="H33" s="21">
        <f t="shared" si="0"/>
        <v>44730.96</v>
      </c>
      <c r="I33" s="23">
        <v>3727.58</v>
      </c>
      <c r="J33" s="23">
        <v>3727.58</v>
      </c>
      <c r="K33" s="23">
        <v>3727.58</v>
      </c>
      <c r="L33" s="23">
        <v>3727.58</v>
      </c>
      <c r="M33" s="23">
        <v>3727.58</v>
      </c>
      <c r="N33" s="23">
        <v>3727.58</v>
      </c>
      <c r="O33" s="23">
        <v>3727.58</v>
      </c>
      <c r="P33" s="23">
        <v>3727.58</v>
      </c>
      <c r="Q33" s="23">
        <v>3727.58</v>
      </c>
      <c r="R33" s="23">
        <v>3727.58</v>
      </c>
      <c r="S33" s="23">
        <v>3727.58</v>
      </c>
      <c r="T33" s="23">
        <v>3727.58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</row>
    <row r="34" s="1" customFormat="1" ht="15" customHeight="1" spans="1:1024 1025:16369">
      <c r="A34" s="15">
        <v>31</v>
      </c>
      <c r="B34" s="15" t="s">
        <v>704</v>
      </c>
      <c r="C34" s="15" t="s">
        <v>705</v>
      </c>
      <c r="D34" s="16" t="s">
        <v>732</v>
      </c>
      <c r="E34" s="17" t="s">
        <v>2</v>
      </c>
      <c r="F34" s="18" t="s">
        <v>695</v>
      </c>
      <c r="G34" s="20">
        <v>46023</v>
      </c>
      <c r="H34" s="21">
        <f t="shared" si="0"/>
        <v>20000.04</v>
      </c>
      <c r="I34" s="23">
        <v>1666.67</v>
      </c>
      <c r="J34" s="23">
        <v>1666.67</v>
      </c>
      <c r="K34" s="23">
        <v>1666.67</v>
      </c>
      <c r="L34" s="23">
        <v>1666.67</v>
      </c>
      <c r="M34" s="23">
        <v>1666.67</v>
      </c>
      <c r="N34" s="23">
        <v>1666.67</v>
      </c>
      <c r="O34" s="23">
        <v>1666.67</v>
      </c>
      <c r="P34" s="23">
        <v>1666.67</v>
      </c>
      <c r="Q34" s="23">
        <v>1666.67</v>
      </c>
      <c r="R34" s="23">
        <v>1666.67</v>
      </c>
      <c r="S34" s="23">
        <v>1666.67</v>
      </c>
      <c r="T34" s="23">
        <v>1666.67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</row>
    <row r="35" s="1" customFormat="1" ht="15" customHeight="1" spans="1:1024 1025:16369">
      <c r="A35" s="15">
        <v>32</v>
      </c>
      <c r="B35" s="15" t="s">
        <v>704</v>
      </c>
      <c r="C35" s="15" t="s">
        <v>705</v>
      </c>
      <c r="D35" s="16" t="s">
        <v>733</v>
      </c>
      <c r="E35" s="17" t="s">
        <v>2</v>
      </c>
      <c r="F35" s="18" t="s">
        <v>695</v>
      </c>
      <c r="G35" s="20">
        <v>46023</v>
      </c>
      <c r="H35" s="21">
        <f t="shared" si="0"/>
        <v>8400</v>
      </c>
      <c r="I35" s="23">
        <v>700</v>
      </c>
      <c r="J35" s="23">
        <v>700</v>
      </c>
      <c r="K35" s="23">
        <v>700</v>
      </c>
      <c r="L35" s="23">
        <v>700</v>
      </c>
      <c r="M35" s="23">
        <v>700</v>
      </c>
      <c r="N35" s="23">
        <v>700</v>
      </c>
      <c r="O35" s="23">
        <v>700</v>
      </c>
      <c r="P35" s="23">
        <v>700</v>
      </c>
      <c r="Q35" s="23">
        <v>700</v>
      </c>
      <c r="R35" s="23">
        <v>700</v>
      </c>
      <c r="S35" s="23">
        <v>700</v>
      </c>
      <c r="T35" s="23">
        <v>700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</row>
    <row r="36" s="1" customFormat="1" ht="15" customHeight="1" spans="1:1024 1025:16369">
      <c r="A36" s="15">
        <v>33</v>
      </c>
      <c r="B36" s="15" t="s">
        <v>704</v>
      </c>
      <c r="C36" s="15" t="s">
        <v>705</v>
      </c>
      <c r="D36" s="16" t="s">
        <v>734</v>
      </c>
      <c r="E36" s="17" t="s">
        <v>2</v>
      </c>
      <c r="F36" s="18" t="s">
        <v>695</v>
      </c>
      <c r="G36" s="20">
        <v>46023</v>
      </c>
      <c r="H36" s="21">
        <f t="shared" si="0"/>
        <v>20000.04</v>
      </c>
      <c r="I36" s="23">
        <v>1666.67</v>
      </c>
      <c r="J36" s="23">
        <v>1666.67</v>
      </c>
      <c r="K36" s="23">
        <v>1666.67</v>
      </c>
      <c r="L36" s="23">
        <v>1666.67</v>
      </c>
      <c r="M36" s="23">
        <v>1666.67</v>
      </c>
      <c r="N36" s="23">
        <v>1666.67</v>
      </c>
      <c r="O36" s="23">
        <v>1666.67</v>
      </c>
      <c r="P36" s="23">
        <v>1666.67</v>
      </c>
      <c r="Q36" s="23">
        <v>1666.67</v>
      </c>
      <c r="R36" s="23">
        <v>1666.67</v>
      </c>
      <c r="S36" s="23">
        <v>1666.67</v>
      </c>
      <c r="T36" s="23">
        <v>1666.67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</row>
    <row r="37" s="1" customFormat="1" ht="15" customHeight="1" spans="1:1024 1025:16369">
      <c r="A37" s="15">
        <v>34</v>
      </c>
      <c r="B37" s="15" t="s">
        <v>704</v>
      </c>
      <c r="C37" s="15" t="s">
        <v>705</v>
      </c>
      <c r="D37" s="16" t="s">
        <v>735</v>
      </c>
      <c r="E37" s="17" t="s">
        <v>2</v>
      </c>
      <c r="F37" s="18" t="s">
        <v>695</v>
      </c>
      <c r="G37" s="20">
        <v>46023</v>
      </c>
      <c r="H37" s="21">
        <f t="shared" si="0"/>
        <v>17000.04</v>
      </c>
      <c r="I37" s="23">
        <v>1416.67</v>
      </c>
      <c r="J37" s="23">
        <v>1416.67</v>
      </c>
      <c r="K37" s="23">
        <v>1416.67</v>
      </c>
      <c r="L37" s="23">
        <v>1416.67</v>
      </c>
      <c r="M37" s="23">
        <v>1416.67</v>
      </c>
      <c r="N37" s="23">
        <v>1416.67</v>
      </c>
      <c r="O37" s="23">
        <v>1416.67</v>
      </c>
      <c r="P37" s="23">
        <v>1416.67</v>
      </c>
      <c r="Q37" s="23">
        <v>1416.67</v>
      </c>
      <c r="R37" s="23">
        <v>1416.67</v>
      </c>
      <c r="S37" s="23">
        <v>1416.67</v>
      </c>
      <c r="T37" s="23">
        <v>1416.67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</row>
    <row r="38" s="1" customFormat="1" ht="15" customHeight="1" spans="1:1024 1025:16369">
      <c r="A38" s="15">
        <v>35</v>
      </c>
      <c r="B38" s="15" t="s">
        <v>704</v>
      </c>
      <c r="C38" s="15" t="s">
        <v>705</v>
      </c>
      <c r="D38" s="16" t="s">
        <v>736</v>
      </c>
      <c r="E38" s="17" t="s">
        <v>2</v>
      </c>
      <c r="F38" s="18" t="s">
        <v>695</v>
      </c>
      <c r="G38" s="20">
        <v>46023</v>
      </c>
      <c r="H38" s="21">
        <f t="shared" si="0"/>
        <v>50000.04</v>
      </c>
      <c r="I38" s="23">
        <v>4166.67</v>
      </c>
      <c r="J38" s="23">
        <v>4166.67</v>
      </c>
      <c r="K38" s="23">
        <v>4166.67</v>
      </c>
      <c r="L38" s="23">
        <v>4166.67</v>
      </c>
      <c r="M38" s="23">
        <v>4166.67</v>
      </c>
      <c r="N38" s="23">
        <v>4166.67</v>
      </c>
      <c r="O38" s="23">
        <v>4166.67</v>
      </c>
      <c r="P38" s="23">
        <v>4166.67</v>
      </c>
      <c r="Q38" s="23">
        <v>4166.67</v>
      </c>
      <c r="R38" s="23">
        <v>4166.67</v>
      </c>
      <c r="S38" s="23">
        <v>4166.67</v>
      </c>
      <c r="T38" s="23">
        <v>4166.67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</row>
    <row r="39" s="1" customFormat="1" ht="15" customHeight="1" spans="1:1024 1025:16369">
      <c r="A39" s="15">
        <v>36</v>
      </c>
      <c r="B39" s="15" t="s">
        <v>704</v>
      </c>
      <c r="C39" s="15" t="s">
        <v>705</v>
      </c>
      <c r="D39" s="16" t="s">
        <v>737</v>
      </c>
      <c r="E39" s="17" t="s">
        <v>2</v>
      </c>
      <c r="F39" s="18" t="s">
        <v>695</v>
      </c>
      <c r="G39" s="20">
        <v>46023</v>
      </c>
      <c r="H39" s="21">
        <f t="shared" si="0"/>
        <v>60000</v>
      </c>
      <c r="I39" s="23">
        <v>5000</v>
      </c>
      <c r="J39" s="23">
        <v>5000</v>
      </c>
      <c r="K39" s="23">
        <v>5000</v>
      </c>
      <c r="L39" s="23">
        <v>5000</v>
      </c>
      <c r="M39" s="23">
        <v>5000</v>
      </c>
      <c r="N39" s="23">
        <v>5000</v>
      </c>
      <c r="O39" s="23">
        <v>5000</v>
      </c>
      <c r="P39" s="23">
        <v>5000</v>
      </c>
      <c r="Q39" s="23">
        <v>5000</v>
      </c>
      <c r="R39" s="23">
        <v>5000</v>
      </c>
      <c r="S39" s="23">
        <v>5000</v>
      </c>
      <c r="T39" s="23">
        <v>5000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</row>
    <row r="40" s="1" customFormat="1" ht="15" customHeight="1" spans="1:1024 1025:16369">
      <c r="A40" s="15">
        <v>37</v>
      </c>
      <c r="B40" s="15" t="s">
        <v>704</v>
      </c>
      <c r="C40" s="15" t="s">
        <v>705</v>
      </c>
      <c r="D40" s="16" t="s">
        <v>738</v>
      </c>
      <c r="E40" s="17" t="s">
        <v>2</v>
      </c>
      <c r="F40" s="18" t="s">
        <v>695</v>
      </c>
      <c r="G40" s="20">
        <v>46023</v>
      </c>
      <c r="H40" s="21">
        <f t="shared" si="0"/>
        <v>221029.857439291</v>
      </c>
      <c r="I40" s="23"/>
      <c r="J40" s="23">
        <v>23796.1750517083</v>
      </c>
      <c r="K40" s="23">
        <v>23796.1750517083</v>
      </c>
      <c r="L40" s="23">
        <v>24985.9838017083</v>
      </c>
      <c r="M40" s="23">
        <v>27769.4433333333</v>
      </c>
      <c r="N40" s="23">
        <v>15338.76</v>
      </c>
      <c r="O40" s="23">
        <v>21643.5570833333</v>
      </c>
      <c r="P40" s="23">
        <v>16534.77375</v>
      </c>
      <c r="Q40" s="23">
        <v>14927.1616666667</v>
      </c>
      <c r="R40" s="23">
        <v>13444.16718375</v>
      </c>
      <c r="S40" s="23">
        <v>17593.2433333333</v>
      </c>
      <c r="T40" s="23">
        <v>21200.41718375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  <c r="AML40"/>
      <c r="AMM40"/>
      <c r="AMN40"/>
      <c r="AMO40"/>
      <c r="AMP40"/>
      <c r="AMQ40"/>
      <c r="AMR40"/>
      <c r="AMS40"/>
      <c r="AMT40"/>
      <c r="AMU40"/>
      <c r="AMV40"/>
      <c r="AMW40"/>
      <c r="AMX40"/>
      <c r="AMY40"/>
      <c r="AMZ40"/>
      <c r="ANA40"/>
      <c r="ANB40"/>
      <c r="ANC40"/>
      <c r="AND40"/>
      <c r="ANE40"/>
      <c r="ANF40"/>
      <c r="ANG40"/>
      <c r="ANH40"/>
      <c r="ANI40"/>
      <c r="ANJ40"/>
      <c r="ANK40"/>
      <c r="ANL40"/>
      <c r="ANM40"/>
      <c r="ANN40"/>
      <c r="ANO40"/>
      <c r="ANP40"/>
      <c r="ANQ40"/>
      <c r="ANR40"/>
      <c r="ANS40"/>
      <c r="ANT40"/>
      <c r="ANU40"/>
      <c r="ANV40"/>
      <c r="ANW40"/>
      <c r="ANX40"/>
      <c r="ANY40"/>
      <c r="ANZ40"/>
      <c r="AOA40"/>
      <c r="AOB40"/>
      <c r="AOC40"/>
      <c r="AOD40"/>
      <c r="AOE40"/>
      <c r="AOF40"/>
      <c r="AOG40"/>
      <c r="AOH40"/>
      <c r="AOI40"/>
      <c r="AOJ40"/>
      <c r="AOK40"/>
      <c r="AOL40"/>
      <c r="AOM40"/>
      <c r="AON40"/>
      <c r="AOO40"/>
      <c r="AOP40"/>
      <c r="AOQ40"/>
      <c r="AOR40"/>
      <c r="AOS40"/>
      <c r="AOT40"/>
      <c r="AOU40"/>
      <c r="AOV40"/>
      <c r="AOW40"/>
      <c r="AOX40"/>
      <c r="AOY40"/>
      <c r="AOZ40"/>
      <c r="APA40"/>
      <c r="APB40"/>
      <c r="APC40"/>
      <c r="APD40"/>
      <c r="APE40"/>
      <c r="APF40"/>
      <c r="APG40"/>
      <c r="APH40"/>
      <c r="API40"/>
      <c r="APJ40"/>
      <c r="APK40"/>
      <c r="APL40"/>
      <c r="APM40"/>
      <c r="APN40"/>
      <c r="APO40"/>
      <c r="APP40"/>
      <c r="APQ40"/>
      <c r="APR40"/>
      <c r="APS40"/>
      <c r="APT40"/>
      <c r="APU40"/>
      <c r="APV40"/>
      <c r="APW40"/>
      <c r="APX40"/>
      <c r="APY40"/>
      <c r="APZ40"/>
      <c r="AQA40"/>
      <c r="AQB40"/>
      <c r="AQC40"/>
      <c r="AQD40"/>
      <c r="AQE40"/>
      <c r="AQF40"/>
      <c r="AQG40"/>
      <c r="AQH40"/>
      <c r="AQI40"/>
      <c r="AQJ40"/>
      <c r="AQK40"/>
      <c r="AQL40"/>
      <c r="AQM40"/>
      <c r="AQN40"/>
      <c r="AQO40"/>
      <c r="AQP40"/>
      <c r="AQQ40"/>
      <c r="AQR40"/>
      <c r="AQS40"/>
      <c r="AQT40"/>
      <c r="AQU40"/>
      <c r="AQV40"/>
      <c r="AQW40"/>
      <c r="AQX40"/>
      <c r="AQY40"/>
      <c r="AQZ40"/>
      <c r="ARA40"/>
      <c r="ARB40"/>
      <c r="ARC40"/>
      <c r="ARD40"/>
      <c r="ARE40"/>
      <c r="ARF40"/>
      <c r="ARG40"/>
      <c r="ARH40"/>
      <c r="ARI40"/>
      <c r="ARJ40"/>
      <c r="ARK40"/>
      <c r="ARL40"/>
      <c r="ARM40"/>
      <c r="ARN40"/>
      <c r="ARO40"/>
      <c r="ARP40"/>
      <c r="ARQ40"/>
      <c r="ARR40"/>
      <c r="ARS40"/>
      <c r="ART40"/>
      <c r="ARU40"/>
      <c r="ARV40"/>
      <c r="ARW40"/>
      <c r="ARX40"/>
      <c r="ARY40"/>
      <c r="ARZ40"/>
      <c r="ASA40"/>
      <c r="ASB40"/>
      <c r="ASC40"/>
      <c r="ASD40"/>
      <c r="ASE40"/>
      <c r="ASF40"/>
      <c r="ASG40"/>
      <c r="ASH40"/>
      <c r="ASI40"/>
      <c r="ASJ40"/>
      <c r="ASK40"/>
      <c r="ASL40"/>
      <c r="ASM40"/>
      <c r="ASN40"/>
      <c r="ASO40"/>
      <c r="ASP40"/>
      <c r="ASQ40"/>
      <c r="ASR40"/>
      <c r="ASS40"/>
      <c r="AST40"/>
      <c r="ASU40"/>
      <c r="ASV40"/>
      <c r="ASW40"/>
      <c r="ASX40"/>
      <c r="ASY40"/>
      <c r="ASZ40"/>
      <c r="ATA40"/>
      <c r="ATB40"/>
      <c r="ATC40"/>
      <c r="ATD40"/>
      <c r="ATE40"/>
      <c r="ATF40"/>
      <c r="ATG40"/>
      <c r="ATH40"/>
      <c r="ATI40"/>
      <c r="ATJ40"/>
      <c r="ATK40"/>
      <c r="ATL40"/>
      <c r="ATM40"/>
      <c r="ATN40"/>
      <c r="ATO40"/>
      <c r="ATP40"/>
      <c r="ATQ40"/>
      <c r="ATR40"/>
      <c r="ATS40"/>
      <c r="ATT40"/>
      <c r="ATU40"/>
      <c r="ATV40"/>
      <c r="ATW40"/>
      <c r="ATX40"/>
      <c r="ATY40"/>
      <c r="ATZ40"/>
      <c r="AUA40"/>
      <c r="AUB40"/>
      <c r="AUC40"/>
      <c r="AUD40"/>
      <c r="AUE40"/>
      <c r="AUF40"/>
      <c r="AUG40"/>
      <c r="AUH40"/>
      <c r="AUI40"/>
      <c r="AUJ40"/>
      <c r="AUK40"/>
      <c r="AUL40"/>
      <c r="AUM40"/>
      <c r="AUN40"/>
      <c r="AUO40"/>
      <c r="AUP40"/>
      <c r="AUQ40"/>
      <c r="AUR40"/>
      <c r="AUS40"/>
      <c r="AUT40"/>
      <c r="AUU40"/>
      <c r="AUV40"/>
      <c r="AUW40"/>
      <c r="AUX40"/>
      <c r="AUY40"/>
      <c r="AUZ40"/>
      <c r="AVA40"/>
      <c r="AVB40"/>
      <c r="AVC40"/>
      <c r="AVD40"/>
      <c r="AVE40"/>
      <c r="AVF40"/>
      <c r="AVG40"/>
      <c r="AVH40"/>
      <c r="AVI40"/>
      <c r="AVJ40"/>
      <c r="AVK40"/>
      <c r="AVL40"/>
      <c r="AVM40"/>
      <c r="AVN40"/>
      <c r="AVO40"/>
      <c r="AVP40"/>
      <c r="AVQ40"/>
      <c r="AVR40"/>
      <c r="AVS40"/>
      <c r="AVT40"/>
      <c r="AVU40"/>
      <c r="AVV40"/>
      <c r="AVW40"/>
      <c r="AVX40"/>
      <c r="AVY40"/>
      <c r="AVZ40"/>
      <c r="AWA40"/>
      <c r="AWB40"/>
      <c r="AWC40"/>
      <c r="AWD40"/>
      <c r="AWE40"/>
      <c r="AWF40"/>
      <c r="AWG40"/>
      <c r="AWH40"/>
      <c r="AWI40"/>
      <c r="AWJ40"/>
      <c r="AWK40"/>
      <c r="AWL40"/>
      <c r="AWM40"/>
      <c r="AWN40"/>
      <c r="AWO40"/>
      <c r="AWP40"/>
      <c r="AWQ40"/>
      <c r="AWR40"/>
      <c r="AWS40"/>
      <c r="AWT40"/>
      <c r="AWU40"/>
      <c r="AWV40"/>
      <c r="AWW40"/>
      <c r="AWX40"/>
      <c r="AWY40"/>
      <c r="AWZ40"/>
      <c r="AXA40"/>
      <c r="AXB40"/>
      <c r="AXC40"/>
      <c r="AXD40"/>
      <c r="AXE40"/>
      <c r="AXF40"/>
      <c r="AXG40"/>
      <c r="AXH40"/>
      <c r="AXI40"/>
      <c r="AXJ40"/>
      <c r="AXK40"/>
      <c r="AXL40"/>
      <c r="AXM40"/>
      <c r="AXN40"/>
      <c r="AXO40"/>
      <c r="AXP40"/>
      <c r="AXQ40"/>
      <c r="AXR40"/>
      <c r="AXS40"/>
      <c r="AXT40"/>
      <c r="AXU40"/>
      <c r="AXV40"/>
      <c r="AXW40"/>
      <c r="AXX40"/>
      <c r="AXY40"/>
      <c r="AXZ40"/>
      <c r="AYA40"/>
      <c r="AYB40"/>
      <c r="AYC40"/>
      <c r="AYD40"/>
      <c r="AYE40"/>
      <c r="AYF40"/>
      <c r="AYG40"/>
      <c r="AYH40"/>
      <c r="AYI40"/>
      <c r="AYJ40"/>
      <c r="AYK40"/>
      <c r="AYL40"/>
      <c r="AYM40"/>
      <c r="AYN40"/>
      <c r="AYO40"/>
      <c r="AYP40"/>
      <c r="AYQ40"/>
      <c r="AYR40"/>
      <c r="AYS40"/>
      <c r="AYT40"/>
      <c r="AYU40"/>
      <c r="AYV40"/>
      <c r="AYW40"/>
      <c r="AYX40"/>
      <c r="AYY40"/>
      <c r="AYZ40"/>
      <c r="AZA40"/>
      <c r="AZB40"/>
      <c r="AZC40"/>
      <c r="AZD40"/>
      <c r="AZE40"/>
      <c r="AZF40"/>
      <c r="AZG40"/>
      <c r="AZH40"/>
      <c r="AZI40"/>
      <c r="AZJ40"/>
      <c r="AZK40"/>
      <c r="AZL40"/>
      <c r="AZM40"/>
      <c r="AZN40"/>
      <c r="AZO40"/>
      <c r="AZP40"/>
      <c r="AZQ40"/>
      <c r="AZR40"/>
      <c r="AZS40"/>
      <c r="AZT40"/>
      <c r="AZU40"/>
      <c r="AZV40"/>
      <c r="AZW40"/>
      <c r="AZX40"/>
      <c r="AZY40"/>
      <c r="AZZ40"/>
      <c r="BAA40"/>
      <c r="BAB40"/>
      <c r="BAC40"/>
      <c r="BAD40"/>
      <c r="BAE40"/>
      <c r="BAF40"/>
      <c r="BAG40"/>
      <c r="BAH40"/>
      <c r="BAI40"/>
      <c r="BAJ40"/>
      <c r="BAK40"/>
      <c r="BAL40"/>
      <c r="BAM40"/>
      <c r="BAN40"/>
      <c r="BAO40"/>
      <c r="BAP40"/>
      <c r="BAQ40"/>
      <c r="BAR40"/>
      <c r="BAS40"/>
      <c r="BAT40"/>
      <c r="BAU40"/>
      <c r="BAV40"/>
      <c r="BAW40"/>
      <c r="BAX40"/>
      <c r="BAY40"/>
      <c r="BAZ40"/>
      <c r="BBA40"/>
      <c r="BBB40"/>
      <c r="BBC40"/>
      <c r="BBD40"/>
      <c r="BBE40"/>
      <c r="BBF40"/>
      <c r="BBG40"/>
      <c r="BBH40"/>
      <c r="BBI40"/>
      <c r="BBJ40"/>
      <c r="BBK40"/>
      <c r="BBL40"/>
      <c r="BBM40"/>
      <c r="BBN40"/>
      <c r="BBO40"/>
      <c r="BBP40"/>
      <c r="BBQ40"/>
      <c r="BBR40"/>
      <c r="BBS40"/>
      <c r="BBT40"/>
      <c r="BBU40"/>
      <c r="BBV40"/>
      <c r="BBW40"/>
      <c r="BBX40"/>
      <c r="BBY40"/>
      <c r="BBZ40"/>
      <c r="BCA40"/>
      <c r="BCB40"/>
      <c r="BCC40"/>
      <c r="BCD40"/>
      <c r="BCE40"/>
      <c r="BCF40"/>
      <c r="BCG40"/>
      <c r="BCH40"/>
      <c r="BCI40"/>
      <c r="BCJ40"/>
      <c r="BCK40"/>
      <c r="BCL40"/>
      <c r="BCM40"/>
      <c r="BCN40"/>
      <c r="BCO40"/>
      <c r="BCP40"/>
      <c r="BCQ40"/>
      <c r="BCR40"/>
      <c r="BCS40"/>
      <c r="BCT40"/>
      <c r="BCU40"/>
      <c r="BCV40"/>
      <c r="BCW40"/>
      <c r="BCX40"/>
      <c r="BCY40"/>
      <c r="BCZ40"/>
      <c r="BDA40"/>
      <c r="BDB40"/>
      <c r="BDC40"/>
      <c r="BDD40"/>
      <c r="BDE40"/>
      <c r="BDF40"/>
      <c r="BDG40"/>
      <c r="BDH40"/>
      <c r="BDI40"/>
      <c r="BDJ40"/>
      <c r="BDK40"/>
      <c r="BDL40"/>
      <c r="BDM40"/>
      <c r="BDN40"/>
      <c r="BDO40"/>
      <c r="BDP40"/>
      <c r="BDQ40"/>
      <c r="BDR40"/>
      <c r="BDS40"/>
      <c r="BDT40"/>
      <c r="BDU40"/>
      <c r="BDV40"/>
      <c r="BDW40"/>
      <c r="BDX40"/>
      <c r="BDY40"/>
      <c r="BDZ40"/>
      <c r="BEA40"/>
      <c r="BEB40"/>
      <c r="BEC40"/>
      <c r="BED40"/>
      <c r="BEE40"/>
      <c r="BEF40"/>
      <c r="BEG40"/>
      <c r="BEH40"/>
      <c r="BEI40"/>
      <c r="BEJ40"/>
      <c r="BEK40"/>
      <c r="BEL40"/>
      <c r="BEM40"/>
      <c r="BEN40"/>
      <c r="BEO40"/>
      <c r="BEP40"/>
      <c r="BEQ40"/>
      <c r="BER40"/>
      <c r="BES40"/>
      <c r="BET40"/>
      <c r="BEU40"/>
      <c r="BEV40"/>
      <c r="BEW40"/>
      <c r="BEX40"/>
      <c r="BEY40"/>
      <c r="BEZ40"/>
      <c r="BFA40"/>
      <c r="BFB40"/>
      <c r="BFC40"/>
      <c r="BFD40"/>
      <c r="BFE40"/>
      <c r="BFF40"/>
      <c r="BFG40"/>
      <c r="BFH40"/>
      <c r="BFI40"/>
      <c r="BFJ40"/>
      <c r="BFK40"/>
      <c r="BFL40"/>
      <c r="BFM40"/>
      <c r="BFN40"/>
      <c r="BFO40"/>
      <c r="BFP40"/>
      <c r="BFQ40"/>
      <c r="BFR40"/>
      <c r="BFS40"/>
      <c r="BFT40"/>
      <c r="BFU40"/>
      <c r="BFV40"/>
      <c r="BFW40"/>
      <c r="BFX40"/>
      <c r="BFY40"/>
      <c r="BFZ40"/>
      <c r="BGA40"/>
      <c r="BGB40"/>
      <c r="BGC40"/>
      <c r="BGD40"/>
      <c r="BGE40"/>
      <c r="BGF40"/>
      <c r="BGG40"/>
      <c r="BGH40"/>
      <c r="BGI40"/>
      <c r="BGJ40"/>
      <c r="BGK40"/>
      <c r="BGL40"/>
      <c r="BGM40"/>
      <c r="BGN40"/>
      <c r="BGO40"/>
      <c r="BGP40"/>
      <c r="BGQ40"/>
      <c r="BGR40"/>
      <c r="BGS40"/>
      <c r="BGT40"/>
      <c r="BGU40"/>
      <c r="BGV40"/>
      <c r="BGW40"/>
      <c r="BGX40"/>
      <c r="BGY40"/>
      <c r="BGZ40"/>
      <c r="BHA40"/>
      <c r="BHB40"/>
      <c r="BHC40"/>
      <c r="BHD40"/>
      <c r="BHE40"/>
      <c r="BHF40"/>
      <c r="BHG40"/>
      <c r="BHH40"/>
      <c r="BHI40"/>
      <c r="BHJ40"/>
      <c r="BHK40"/>
      <c r="BHL40"/>
      <c r="BHM40"/>
      <c r="BHN40"/>
      <c r="BHO40"/>
      <c r="BHP40"/>
      <c r="BHQ40"/>
      <c r="BHR40"/>
      <c r="BHS40"/>
      <c r="BHT40"/>
      <c r="BHU40"/>
      <c r="BHV40"/>
      <c r="BHW40"/>
      <c r="BHX40"/>
      <c r="BHY40"/>
      <c r="BHZ40"/>
      <c r="BIA40"/>
      <c r="BIB40"/>
      <c r="BIC40"/>
      <c r="BID40"/>
      <c r="BIE40"/>
      <c r="BIF40"/>
      <c r="BIG40"/>
      <c r="BIH40"/>
      <c r="BII40"/>
      <c r="BIJ40"/>
      <c r="BIK40"/>
      <c r="BIL40"/>
      <c r="BIM40"/>
      <c r="BIN40"/>
      <c r="BIO40"/>
      <c r="BIP40"/>
      <c r="BIQ40"/>
      <c r="BIR40"/>
      <c r="BIS40"/>
      <c r="BIT40"/>
      <c r="BIU40"/>
      <c r="BIV40"/>
      <c r="BIW40"/>
      <c r="BIX40"/>
      <c r="BIY40"/>
      <c r="BIZ40"/>
      <c r="BJA40"/>
      <c r="BJB40"/>
      <c r="BJC40"/>
      <c r="BJD40"/>
      <c r="BJE40"/>
      <c r="BJF40"/>
      <c r="BJG40"/>
      <c r="BJH40"/>
      <c r="BJI40"/>
      <c r="BJJ40"/>
      <c r="BJK40"/>
      <c r="BJL40"/>
      <c r="BJM40"/>
      <c r="BJN40"/>
      <c r="BJO40"/>
      <c r="BJP40"/>
      <c r="BJQ40"/>
      <c r="BJR40"/>
      <c r="BJS40"/>
      <c r="BJT40"/>
      <c r="BJU40"/>
      <c r="BJV40"/>
      <c r="BJW40"/>
      <c r="BJX40"/>
      <c r="BJY40"/>
      <c r="BJZ40"/>
      <c r="BKA40"/>
      <c r="BKB40"/>
      <c r="BKC40"/>
      <c r="BKD40"/>
      <c r="BKE40"/>
      <c r="BKF40"/>
      <c r="BKG40"/>
      <c r="BKH40"/>
      <c r="BKI40"/>
      <c r="BKJ40"/>
      <c r="BKK40"/>
      <c r="BKL40"/>
      <c r="BKM40"/>
      <c r="BKN40"/>
      <c r="BKO40"/>
      <c r="BKP40"/>
      <c r="BKQ40"/>
      <c r="BKR40"/>
      <c r="BKS40"/>
      <c r="BKT40"/>
      <c r="BKU40"/>
      <c r="BKV40"/>
      <c r="BKW40"/>
      <c r="BKX40"/>
      <c r="BKY40"/>
      <c r="BKZ40"/>
      <c r="BLA40"/>
      <c r="BLB40"/>
      <c r="BLC40"/>
      <c r="BLD40"/>
      <c r="BLE40"/>
      <c r="BLF40"/>
      <c r="BLG40"/>
      <c r="BLH40"/>
      <c r="BLI40"/>
      <c r="BLJ40"/>
      <c r="BLK40"/>
      <c r="BLL40"/>
      <c r="BLM40"/>
      <c r="BLN40"/>
      <c r="BLO40"/>
      <c r="BLP40"/>
      <c r="BLQ40"/>
      <c r="BLR40"/>
      <c r="BLS40"/>
      <c r="BLT40"/>
      <c r="BLU40"/>
      <c r="BLV40"/>
      <c r="BLW40"/>
      <c r="BLX40"/>
      <c r="BLY40"/>
      <c r="BLZ40"/>
      <c r="BMA40"/>
      <c r="BMB40"/>
      <c r="BMC40"/>
      <c r="BMD40"/>
      <c r="BME40"/>
      <c r="BMF40"/>
      <c r="BMG40"/>
      <c r="BMH40"/>
      <c r="BMI40"/>
      <c r="BMJ40"/>
      <c r="BMK40"/>
      <c r="BML40"/>
      <c r="BMM40"/>
      <c r="BMN40"/>
      <c r="BMO40"/>
      <c r="BMP40"/>
      <c r="BMQ40"/>
      <c r="BMR40"/>
      <c r="BMS40"/>
      <c r="BMT40"/>
      <c r="BMU40"/>
      <c r="BMV40"/>
      <c r="BMW40"/>
      <c r="BMX40"/>
      <c r="BMY40"/>
      <c r="BMZ40"/>
      <c r="BNA40"/>
      <c r="BNB40"/>
      <c r="BNC40"/>
      <c r="BND40"/>
      <c r="BNE40"/>
      <c r="BNF40"/>
      <c r="BNG40"/>
      <c r="BNH40"/>
      <c r="BNI40"/>
      <c r="BNJ40"/>
      <c r="BNK40"/>
      <c r="BNL40"/>
      <c r="BNM40"/>
      <c r="BNN40"/>
      <c r="BNO40"/>
      <c r="BNP40"/>
      <c r="BNQ40"/>
      <c r="BNR40"/>
      <c r="BNS40"/>
      <c r="BNT40"/>
      <c r="BNU40"/>
      <c r="BNV40"/>
      <c r="BNW40"/>
      <c r="BNX40"/>
      <c r="BNY40"/>
      <c r="BNZ40"/>
      <c r="BOA40"/>
      <c r="BOB40"/>
      <c r="BOC40"/>
      <c r="BOD40"/>
      <c r="BOE40"/>
      <c r="BOF40"/>
      <c r="BOG40"/>
      <c r="BOH40"/>
      <c r="BOI40"/>
      <c r="BOJ40"/>
      <c r="BOK40"/>
      <c r="BOL40"/>
      <c r="BOM40"/>
      <c r="BON40"/>
      <c r="BOO40"/>
      <c r="BOP40"/>
      <c r="BOQ40"/>
      <c r="BOR40"/>
      <c r="BOS40"/>
      <c r="BOT40"/>
      <c r="BOU40"/>
      <c r="BOV40"/>
      <c r="BOW40"/>
      <c r="BOX40"/>
      <c r="BOY40"/>
      <c r="BOZ40"/>
      <c r="BPA40"/>
      <c r="BPB40"/>
      <c r="BPC40"/>
      <c r="BPD40"/>
      <c r="BPE40"/>
      <c r="BPF40"/>
      <c r="BPG40"/>
      <c r="BPH40"/>
      <c r="BPI40"/>
      <c r="BPJ40"/>
      <c r="BPK40"/>
      <c r="BPL40"/>
      <c r="BPM40"/>
      <c r="BPN40"/>
      <c r="BPO40"/>
      <c r="BPP40"/>
      <c r="BPQ40"/>
      <c r="BPR40"/>
      <c r="BPS40"/>
      <c r="BPT40"/>
      <c r="BPU40"/>
      <c r="BPV40"/>
      <c r="BPW40"/>
      <c r="BPX40"/>
      <c r="BPY40"/>
      <c r="BPZ40"/>
      <c r="BQA40"/>
      <c r="BQB40"/>
      <c r="BQC40"/>
      <c r="BQD40"/>
      <c r="BQE40"/>
      <c r="BQF40"/>
      <c r="BQG40"/>
      <c r="BQH40"/>
      <c r="BQI40"/>
      <c r="BQJ40"/>
      <c r="BQK40"/>
      <c r="BQL40"/>
      <c r="BQM40"/>
      <c r="BQN40"/>
      <c r="BQO40"/>
      <c r="BQP40"/>
      <c r="BQQ40"/>
      <c r="BQR40"/>
      <c r="BQS40"/>
      <c r="BQT40"/>
      <c r="BQU40"/>
      <c r="BQV40"/>
      <c r="BQW40"/>
      <c r="BQX40"/>
      <c r="BQY40"/>
      <c r="BQZ40"/>
      <c r="BRA40"/>
      <c r="BRB40"/>
      <c r="BRC40"/>
      <c r="BRD40"/>
      <c r="BRE40"/>
      <c r="BRF40"/>
      <c r="BRG40"/>
      <c r="BRH40"/>
      <c r="BRI40"/>
      <c r="BRJ40"/>
      <c r="BRK40"/>
      <c r="BRL40"/>
      <c r="BRM40"/>
      <c r="BRN40"/>
      <c r="BRO40"/>
      <c r="BRP40"/>
      <c r="BRQ40"/>
      <c r="BRR40"/>
      <c r="BRS40"/>
      <c r="BRT40"/>
      <c r="BRU40"/>
      <c r="BRV40"/>
      <c r="BRW40"/>
      <c r="BRX40"/>
      <c r="BRY40"/>
      <c r="BRZ40"/>
      <c r="BSA40"/>
      <c r="BSB40"/>
      <c r="BSC40"/>
      <c r="BSD40"/>
      <c r="BSE40"/>
      <c r="BSF40"/>
      <c r="BSG40"/>
      <c r="BSH40"/>
      <c r="BSI40"/>
      <c r="BSJ40"/>
      <c r="BSK40"/>
      <c r="BSL40"/>
      <c r="BSM40"/>
      <c r="BSN40"/>
      <c r="BSO40"/>
      <c r="BSP40"/>
      <c r="BSQ40"/>
      <c r="BSR40"/>
      <c r="BSS40"/>
      <c r="BST40"/>
      <c r="BSU40"/>
      <c r="BSV40"/>
      <c r="BSW40"/>
      <c r="BSX40"/>
      <c r="BSY40"/>
      <c r="BSZ40"/>
      <c r="BTA40"/>
      <c r="BTB40"/>
      <c r="BTC40"/>
      <c r="BTD40"/>
      <c r="BTE40"/>
      <c r="BTF40"/>
      <c r="BTG40"/>
      <c r="BTH40"/>
      <c r="BTI40"/>
      <c r="BTJ40"/>
      <c r="BTK40"/>
      <c r="BTL40"/>
      <c r="BTM40"/>
      <c r="BTN40"/>
      <c r="BTO40"/>
      <c r="BTP40"/>
      <c r="BTQ40"/>
      <c r="BTR40"/>
      <c r="BTS40"/>
      <c r="BTT40"/>
      <c r="BTU40"/>
      <c r="BTV40"/>
      <c r="BTW40"/>
      <c r="BTX40"/>
      <c r="BTY40"/>
      <c r="BTZ40"/>
      <c r="BUA40"/>
      <c r="BUB40"/>
      <c r="BUC40"/>
      <c r="BUD40"/>
      <c r="BUE40"/>
      <c r="BUF40"/>
      <c r="BUG40"/>
      <c r="BUH40"/>
      <c r="BUI40"/>
      <c r="BUJ40"/>
      <c r="BUK40"/>
      <c r="BUL40"/>
      <c r="BUM40"/>
      <c r="BUN40"/>
      <c r="BUO40"/>
      <c r="BUP40"/>
      <c r="BUQ40"/>
      <c r="BUR40"/>
      <c r="BUS40"/>
      <c r="BUT40"/>
      <c r="BUU40"/>
      <c r="BUV40"/>
      <c r="BUW40"/>
      <c r="BUX40"/>
      <c r="BUY40"/>
      <c r="BUZ40"/>
      <c r="BVA40"/>
      <c r="BVB40"/>
      <c r="BVC40"/>
      <c r="BVD40"/>
      <c r="BVE40"/>
      <c r="BVF40"/>
      <c r="BVG40"/>
      <c r="BVH40"/>
      <c r="BVI40"/>
      <c r="BVJ40"/>
      <c r="BVK40"/>
      <c r="BVL40"/>
      <c r="BVM40"/>
      <c r="BVN40"/>
      <c r="BVO40"/>
      <c r="BVP40"/>
      <c r="BVQ40"/>
      <c r="BVR40"/>
      <c r="BVS40"/>
      <c r="BVT40"/>
      <c r="BVU40"/>
      <c r="BVV40"/>
      <c r="BVW40"/>
      <c r="BVX40"/>
      <c r="BVY40"/>
      <c r="BVZ40"/>
      <c r="BWA40"/>
      <c r="BWB40"/>
      <c r="BWC40"/>
      <c r="BWD40"/>
      <c r="BWE40"/>
      <c r="BWF40"/>
      <c r="BWG40"/>
      <c r="BWH40"/>
      <c r="BWI40"/>
      <c r="BWJ40"/>
      <c r="BWK40"/>
      <c r="BWL40"/>
      <c r="BWM40"/>
      <c r="BWN40"/>
      <c r="BWO40"/>
      <c r="BWP40"/>
      <c r="BWQ40"/>
      <c r="BWR40"/>
      <c r="BWS40"/>
      <c r="BWT40"/>
      <c r="BWU40"/>
      <c r="BWV40"/>
      <c r="BWW40"/>
      <c r="BWX40"/>
      <c r="BWY40"/>
      <c r="BWZ40"/>
      <c r="BXA40"/>
      <c r="BXB40"/>
      <c r="BXC40"/>
      <c r="BXD40"/>
      <c r="BXE40"/>
      <c r="BXF40"/>
      <c r="BXG40"/>
      <c r="BXH40"/>
      <c r="BXI40"/>
      <c r="BXJ40"/>
      <c r="BXK40"/>
      <c r="BXL40"/>
      <c r="BXM40"/>
      <c r="BXN40"/>
      <c r="BXO40"/>
      <c r="BXP40"/>
      <c r="BXQ40"/>
      <c r="BXR40"/>
      <c r="BXS40"/>
      <c r="BXT40"/>
      <c r="BXU40"/>
      <c r="BXV40"/>
      <c r="BXW40"/>
      <c r="BXX40"/>
      <c r="BXY40"/>
      <c r="BXZ40"/>
      <c r="BYA40"/>
      <c r="BYB40"/>
      <c r="BYC40"/>
      <c r="BYD40"/>
      <c r="BYE40"/>
      <c r="BYF40"/>
      <c r="BYG40"/>
      <c r="BYH40"/>
      <c r="BYI40"/>
      <c r="BYJ40"/>
      <c r="BYK40"/>
      <c r="BYL40"/>
      <c r="BYM40"/>
      <c r="BYN40"/>
      <c r="BYO40"/>
      <c r="BYP40"/>
      <c r="BYQ40"/>
      <c r="BYR40"/>
      <c r="BYS40"/>
      <c r="BYT40"/>
      <c r="BYU40"/>
      <c r="BYV40"/>
      <c r="BYW40"/>
      <c r="BYX40"/>
      <c r="BYY40"/>
      <c r="BYZ40"/>
      <c r="BZA40"/>
      <c r="BZB40"/>
      <c r="BZC40"/>
      <c r="BZD40"/>
      <c r="BZE40"/>
      <c r="BZF40"/>
      <c r="BZG40"/>
      <c r="BZH40"/>
      <c r="BZI40"/>
      <c r="BZJ40"/>
      <c r="BZK40"/>
      <c r="BZL40"/>
      <c r="BZM40"/>
      <c r="BZN40"/>
      <c r="BZO40"/>
      <c r="BZP40"/>
      <c r="BZQ40"/>
      <c r="BZR40"/>
      <c r="BZS40"/>
      <c r="BZT40"/>
      <c r="BZU40"/>
      <c r="BZV40"/>
      <c r="BZW40"/>
      <c r="BZX40"/>
      <c r="BZY40"/>
      <c r="BZZ40"/>
      <c r="CAA40"/>
      <c r="CAB40"/>
      <c r="CAC40"/>
      <c r="CAD40"/>
      <c r="CAE40"/>
      <c r="CAF40"/>
      <c r="CAG40"/>
      <c r="CAH40"/>
      <c r="CAI40"/>
      <c r="CAJ40"/>
      <c r="CAK40"/>
      <c r="CAL40"/>
      <c r="CAM40"/>
      <c r="CAN40"/>
      <c r="CAO40"/>
      <c r="CAP40"/>
      <c r="CAQ40"/>
      <c r="CAR40"/>
      <c r="CAS40"/>
      <c r="CAT40"/>
      <c r="CAU40"/>
      <c r="CAV40"/>
      <c r="CAW40"/>
      <c r="CAX40"/>
      <c r="CAY40"/>
      <c r="CAZ40"/>
      <c r="CBA40"/>
      <c r="CBB40"/>
      <c r="CBC40"/>
      <c r="CBD40"/>
      <c r="CBE40"/>
      <c r="CBF40"/>
      <c r="CBG40"/>
      <c r="CBH40"/>
      <c r="CBI40"/>
      <c r="CBJ40"/>
      <c r="CBK40"/>
      <c r="CBL40"/>
      <c r="CBM40"/>
      <c r="CBN40"/>
      <c r="CBO40"/>
      <c r="CBP40"/>
      <c r="CBQ40"/>
      <c r="CBR40"/>
      <c r="CBS40"/>
      <c r="CBT40"/>
      <c r="CBU40"/>
      <c r="CBV40"/>
      <c r="CBW40"/>
      <c r="CBX40"/>
      <c r="CBY40"/>
      <c r="CBZ40"/>
      <c r="CCA40"/>
      <c r="CCB40"/>
      <c r="CCC40"/>
      <c r="CCD40"/>
      <c r="CCE40"/>
      <c r="CCF40"/>
      <c r="CCG40"/>
      <c r="CCH40"/>
      <c r="CCI40"/>
      <c r="CCJ40"/>
      <c r="CCK40"/>
      <c r="CCL40"/>
      <c r="CCM40"/>
      <c r="CCN40"/>
      <c r="CCO40"/>
      <c r="CCP40"/>
      <c r="CCQ40"/>
      <c r="CCR40"/>
      <c r="CCS40"/>
      <c r="CCT40"/>
      <c r="CCU40"/>
      <c r="CCV40"/>
      <c r="CCW40"/>
      <c r="CCX40"/>
      <c r="CCY40"/>
      <c r="CCZ40"/>
      <c r="CDA40"/>
      <c r="CDB40"/>
      <c r="CDC40"/>
      <c r="CDD40"/>
      <c r="CDE40"/>
      <c r="CDF40"/>
      <c r="CDG40"/>
      <c r="CDH40"/>
      <c r="CDI40"/>
      <c r="CDJ40"/>
      <c r="CDK40"/>
      <c r="CDL40"/>
      <c r="CDM40"/>
      <c r="CDN40"/>
      <c r="CDO40"/>
      <c r="CDP40"/>
      <c r="CDQ40"/>
      <c r="CDR40"/>
      <c r="CDS40"/>
      <c r="CDT40"/>
      <c r="CDU40"/>
      <c r="CDV40"/>
      <c r="CDW40"/>
      <c r="CDX40"/>
      <c r="CDY40"/>
      <c r="CDZ40"/>
      <c r="CEA40"/>
      <c r="CEB40"/>
      <c r="CEC40"/>
      <c r="CED40"/>
      <c r="CEE40"/>
      <c r="CEF40"/>
      <c r="CEG40"/>
      <c r="CEH40"/>
      <c r="CEI40"/>
      <c r="CEJ40"/>
      <c r="CEK40"/>
      <c r="CEL40"/>
      <c r="CEM40"/>
      <c r="CEN40"/>
      <c r="CEO40"/>
      <c r="CEP40"/>
      <c r="CEQ40"/>
      <c r="CER40"/>
      <c r="CES40"/>
      <c r="CET40"/>
      <c r="CEU40"/>
      <c r="CEV40"/>
      <c r="CEW40"/>
      <c r="CEX40"/>
      <c r="CEY40"/>
      <c r="CEZ40"/>
      <c r="CFA40"/>
      <c r="CFB40"/>
      <c r="CFC40"/>
      <c r="CFD40"/>
      <c r="CFE40"/>
      <c r="CFF40"/>
      <c r="CFG40"/>
      <c r="CFH40"/>
      <c r="CFI40"/>
      <c r="CFJ40"/>
      <c r="CFK40"/>
      <c r="CFL40"/>
      <c r="CFM40"/>
      <c r="CFN40"/>
      <c r="CFO40"/>
      <c r="CFP40"/>
      <c r="CFQ40"/>
      <c r="CFR40"/>
      <c r="CFS40"/>
      <c r="CFT40"/>
      <c r="CFU40"/>
      <c r="CFV40"/>
      <c r="CFW40"/>
      <c r="CFX40"/>
      <c r="CFY40"/>
      <c r="CFZ40"/>
      <c r="CGA40"/>
      <c r="CGB40"/>
      <c r="CGC40"/>
      <c r="CGD40"/>
      <c r="CGE40"/>
      <c r="CGF40"/>
      <c r="CGG40"/>
      <c r="CGH40"/>
      <c r="CGI40"/>
      <c r="CGJ40"/>
      <c r="CGK40"/>
      <c r="CGL40"/>
      <c r="CGM40"/>
      <c r="CGN40"/>
      <c r="CGO40"/>
      <c r="CGP40"/>
      <c r="CGQ40"/>
      <c r="CGR40"/>
      <c r="CGS40"/>
      <c r="CGT40"/>
      <c r="CGU40"/>
      <c r="CGV40"/>
      <c r="CGW40"/>
      <c r="CGX40"/>
      <c r="CGY40"/>
      <c r="CGZ40"/>
      <c r="CHA40"/>
      <c r="CHB40"/>
      <c r="CHC40"/>
      <c r="CHD40"/>
      <c r="CHE40"/>
      <c r="CHF40"/>
      <c r="CHG40"/>
      <c r="CHH40"/>
      <c r="CHI40"/>
      <c r="CHJ40"/>
      <c r="CHK40"/>
      <c r="CHL40"/>
      <c r="CHM40"/>
      <c r="CHN40"/>
      <c r="CHO40"/>
      <c r="CHP40"/>
      <c r="CHQ40"/>
      <c r="CHR40"/>
      <c r="CHS40"/>
      <c r="CHT40"/>
      <c r="CHU40"/>
      <c r="CHV40"/>
      <c r="CHW40"/>
      <c r="CHX40"/>
      <c r="CHY40"/>
      <c r="CHZ40"/>
      <c r="CIA40"/>
      <c r="CIB40"/>
      <c r="CIC40"/>
      <c r="CID40"/>
      <c r="CIE40"/>
      <c r="CIF40"/>
      <c r="CIG40"/>
      <c r="CIH40"/>
      <c r="CII40"/>
      <c r="CIJ40"/>
      <c r="CIK40"/>
      <c r="CIL40"/>
      <c r="CIM40"/>
      <c r="CIN40"/>
      <c r="CIO40"/>
      <c r="CIP40"/>
      <c r="CIQ40"/>
      <c r="CIR40"/>
      <c r="CIS40"/>
      <c r="CIT40"/>
      <c r="CIU40"/>
      <c r="CIV40"/>
      <c r="CIW40"/>
      <c r="CIX40"/>
      <c r="CIY40"/>
      <c r="CIZ40"/>
      <c r="CJA40"/>
      <c r="CJB40"/>
      <c r="CJC40"/>
      <c r="CJD40"/>
      <c r="CJE40"/>
      <c r="CJF40"/>
      <c r="CJG40"/>
      <c r="CJH40"/>
      <c r="CJI40"/>
      <c r="CJJ40"/>
      <c r="CJK40"/>
      <c r="CJL40"/>
      <c r="CJM40"/>
      <c r="CJN40"/>
      <c r="CJO40"/>
      <c r="CJP40"/>
      <c r="CJQ40"/>
      <c r="CJR40"/>
      <c r="CJS40"/>
      <c r="CJT40"/>
      <c r="CJU40"/>
      <c r="CJV40"/>
      <c r="CJW40"/>
      <c r="CJX40"/>
      <c r="CJY40"/>
      <c r="CJZ40"/>
      <c r="CKA40"/>
      <c r="CKB40"/>
      <c r="CKC40"/>
      <c r="CKD40"/>
      <c r="CKE40"/>
      <c r="CKF40"/>
      <c r="CKG40"/>
      <c r="CKH40"/>
      <c r="CKI40"/>
      <c r="CKJ40"/>
      <c r="CKK40"/>
      <c r="CKL40"/>
      <c r="CKM40"/>
      <c r="CKN40"/>
      <c r="CKO40"/>
      <c r="CKP40"/>
      <c r="CKQ40"/>
      <c r="CKR40"/>
      <c r="CKS40"/>
      <c r="CKT40"/>
      <c r="CKU40"/>
      <c r="CKV40"/>
      <c r="CKW40"/>
      <c r="CKX40"/>
      <c r="CKY40"/>
      <c r="CKZ40"/>
      <c r="CLA40"/>
      <c r="CLB40"/>
      <c r="CLC40"/>
      <c r="CLD40"/>
      <c r="CLE40"/>
      <c r="CLF40"/>
      <c r="CLG40"/>
      <c r="CLH40"/>
      <c r="CLI40"/>
      <c r="CLJ40"/>
      <c r="CLK40"/>
      <c r="CLL40"/>
      <c r="CLM40"/>
      <c r="CLN40"/>
      <c r="CLO40"/>
      <c r="CLP40"/>
      <c r="CLQ40"/>
      <c r="CLR40"/>
      <c r="CLS40"/>
      <c r="CLT40"/>
      <c r="CLU40"/>
      <c r="CLV40"/>
      <c r="CLW40"/>
      <c r="CLX40"/>
      <c r="CLY40"/>
      <c r="CLZ40"/>
      <c r="CMA40"/>
      <c r="CMB40"/>
      <c r="CMC40"/>
      <c r="CMD40"/>
      <c r="CME40"/>
      <c r="CMF40"/>
      <c r="CMG40"/>
      <c r="CMH40"/>
      <c r="CMI40"/>
      <c r="CMJ40"/>
      <c r="CMK40"/>
      <c r="CML40"/>
      <c r="CMM40"/>
      <c r="CMN40"/>
      <c r="CMO40"/>
      <c r="CMP40"/>
      <c r="CMQ40"/>
      <c r="CMR40"/>
      <c r="CMS40"/>
      <c r="CMT40"/>
      <c r="CMU40"/>
      <c r="CMV40"/>
      <c r="CMW40"/>
      <c r="CMX40"/>
      <c r="CMY40"/>
      <c r="CMZ40"/>
      <c r="CNA40"/>
      <c r="CNB40"/>
      <c r="CNC40"/>
      <c r="CND40"/>
      <c r="CNE40"/>
      <c r="CNF40"/>
      <c r="CNG40"/>
      <c r="CNH40"/>
      <c r="CNI40"/>
      <c r="CNJ40"/>
      <c r="CNK40"/>
      <c r="CNL40"/>
      <c r="CNM40"/>
      <c r="CNN40"/>
      <c r="CNO40"/>
      <c r="CNP40"/>
      <c r="CNQ40"/>
      <c r="CNR40"/>
      <c r="CNS40"/>
      <c r="CNT40"/>
      <c r="CNU40"/>
      <c r="CNV40"/>
      <c r="CNW40"/>
      <c r="CNX40"/>
      <c r="CNY40"/>
      <c r="CNZ40"/>
      <c r="COA40"/>
      <c r="COB40"/>
      <c r="COC40"/>
      <c r="COD40"/>
      <c r="COE40"/>
      <c r="COF40"/>
      <c r="COG40"/>
      <c r="COH40"/>
      <c r="COI40"/>
      <c r="COJ40"/>
      <c r="COK40"/>
      <c r="COL40"/>
      <c r="COM40"/>
      <c r="CON40"/>
      <c r="COO40"/>
      <c r="COP40"/>
      <c r="COQ40"/>
      <c r="COR40"/>
      <c r="COS40"/>
      <c r="COT40"/>
      <c r="COU40"/>
      <c r="COV40"/>
      <c r="COW40"/>
      <c r="COX40"/>
      <c r="COY40"/>
      <c r="COZ40"/>
      <c r="CPA40"/>
      <c r="CPB40"/>
      <c r="CPC40"/>
      <c r="CPD40"/>
      <c r="CPE40"/>
      <c r="CPF40"/>
      <c r="CPG40"/>
      <c r="CPH40"/>
      <c r="CPI40"/>
      <c r="CPJ40"/>
      <c r="CPK40"/>
      <c r="CPL40"/>
      <c r="CPM40"/>
      <c r="CPN40"/>
      <c r="CPO40"/>
      <c r="CPP40"/>
      <c r="CPQ40"/>
      <c r="CPR40"/>
      <c r="CPS40"/>
      <c r="CPT40"/>
      <c r="CPU40"/>
      <c r="CPV40"/>
      <c r="CPW40"/>
      <c r="CPX40"/>
      <c r="CPY40"/>
      <c r="CPZ40"/>
      <c r="CQA40"/>
      <c r="CQB40"/>
      <c r="CQC40"/>
      <c r="CQD40"/>
      <c r="CQE40"/>
      <c r="CQF40"/>
      <c r="CQG40"/>
      <c r="CQH40"/>
      <c r="CQI40"/>
      <c r="CQJ40"/>
      <c r="CQK40"/>
      <c r="CQL40"/>
      <c r="CQM40"/>
      <c r="CQN40"/>
      <c r="CQO40"/>
      <c r="CQP40"/>
      <c r="CQQ40"/>
      <c r="CQR40"/>
      <c r="CQS40"/>
      <c r="CQT40"/>
      <c r="CQU40"/>
      <c r="CQV40"/>
      <c r="CQW40"/>
      <c r="CQX40"/>
      <c r="CQY40"/>
      <c r="CQZ40"/>
      <c r="CRA40"/>
      <c r="CRB40"/>
      <c r="CRC40"/>
      <c r="CRD40"/>
      <c r="CRE40"/>
      <c r="CRF40"/>
      <c r="CRG40"/>
      <c r="CRH40"/>
      <c r="CRI40"/>
      <c r="CRJ40"/>
      <c r="CRK40"/>
      <c r="CRL40"/>
      <c r="CRM40"/>
      <c r="CRN40"/>
      <c r="CRO40"/>
      <c r="CRP40"/>
      <c r="CRQ40"/>
      <c r="CRR40"/>
      <c r="CRS40"/>
      <c r="CRT40"/>
      <c r="CRU40"/>
      <c r="CRV40"/>
      <c r="CRW40"/>
      <c r="CRX40"/>
      <c r="CRY40"/>
      <c r="CRZ40"/>
      <c r="CSA40"/>
      <c r="CSB40"/>
      <c r="CSC40"/>
      <c r="CSD40"/>
      <c r="CSE40"/>
      <c r="CSF40"/>
      <c r="CSG40"/>
      <c r="CSH40"/>
      <c r="CSI40"/>
      <c r="CSJ40"/>
      <c r="CSK40"/>
      <c r="CSL40"/>
      <c r="CSM40"/>
      <c r="CSN40"/>
      <c r="CSO40"/>
      <c r="CSP40"/>
      <c r="CSQ40"/>
      <c r="CSR40"/>
      <c r="CSS40"/>
      <c r="CST40"/>
      <c r="CSU40"/>
      <c r="CSV40"/>
      <c r="CSW40"/>
      <c r="CSX40"/>
      <c r="CSY40"/>
      <c r="CSZ40"/>
      <c r="CTA40"/>
      <c r="CTB40"/>
      <c r="CTC40"/>
      <c r="CTD40"/>
      <c r="CTE40"/>
      <c r="CTF40"/>
      <c r="CTG40"/>
      <c r="CTH40"/>
      <c r="CTI40"/>
      <c r="CTJ40"/>
      <c r="CTK40"/>
      <c r="CTL40"/>
      <c r="CTM40"/>
      <c r="CTN40"/>
      <c r="CTO40"/>
      <c r="CTP40"/>
      <c r="CTQ40"/>
      <c r="CTR40"/>
      <c r="CTS40"/>
      <c r="CTT40"/>
      <c r="CTU40"/>
      <c r="CTV40"/>
      <c r="CTW40"/>
      <c r="CTX40"/>
      <c r="CTY40"/>
      <c r="CTZ40"/>
      <c r="CUA40"/>
      <c r="CUB40"/>
      <c r="CUC40"/>
      <c r="CUD40"/>
      <c r="CUE40"/>
      <c r="CUF40"/>
      <c r="CUG40"/>
      <c r="CUH40"/>
      <c r="CUI40"/>
      <c r="CUJ40"/>
      <c r="CUK40"/>
      <c r="CUL40"/>
      <c r="CUM40"/>
      <c r="CUN40"/>
      <c r="CUO40"/>
      <c r="CUP40"/>
      <c r="CUQ40"/>
      <c r="CUR40"/>
      <c r="CUS40"/>
      <c r="CUT40"/>
      <c r="CUU40"/>
      <c r="CUV40"/>
      <c r="CUW40"/>
      <c r="CUX40"/>
      <c r="CUY40"/>
      <c r="CUZ40"/>
      <c r="CVA40"/>
      <c r="CVB40"/>
      <c r="CVC40"/>
      <c r="CVD40"/>
      <c r="CVE40"/>
      <c r="CVF40"/>
      <c r="CVG40"/>
      <c r="CVH40"/>
      <c r="CVI40"/>
      <c r="CVJ40"/>
      <c r="CVK40"/>
      <c r="CVL40"/>
      <c r="CVM40"/>
      <c r="CVN40"/>
      <c r="CVO40"/>
      <c r="CVP40"/>
      <c r="CVQ40"/>
      <c r="CVR40"/>
      <c r="CVS40"/>
      <c r="CVT40"/>
      <c r="CVU40"/>
      <c r="CVV40"/>
      <c r="CVW40"/>
      <c r="CVX40"/>
      <c r="CVY40"/>
      <c r="CVZ40"/>
      <c r="CWA40"/>
      <c r="CWB40"/>
      <c r="CWC40"/>
      <c r="CWD40"/>
      <c r="CWE40"/>
      <c r="CWF40"/>
      <c r="CWG40"/>
      <c r="CWH40"/>
      <c r="CWI40"/>
      <c r="CWJ40"/>
      <c r="CWK40"/>
      <c r="CWL40"/>
      <c r="CWM40"/>
      <c r="CWN40"/>
      <c r="CWO40"/>
      <c r="CWP40"/>
      <c r="CWQ40"/>
      <c r="CWR40"/>
      <c r="CWS40"/>
      <c r="CWT40"/>
      <c r="CWU40"/>
      <c r="CWV40"/>
      <c r="CWW40"/>
      <c r="CWX40"/>
      <c r="CWY40"/>
      <c r="CWZ40"/>
      <c r="CXA40"/>
      <c r="CXB40"/>
      <c r="CXC40"/>
      <c r="CXD40"/>
      <c r="CXE40"/>
      <c r="CXF40"/>
      <c r="CXG40"/>
      <c r="CXH40"/>
      <c r="CXI40"/>
      <c r="CXJ40"/>
      <c r="CXK40"/>
      <c r="CXL40"/>
      <c r="CXM40"/>
      <c r="CXN40"/>
      <c r="CXO40"/>
      <c r="CXP40"/>
      <c r="CXQ40"/>
      <c r="CXR40"/>
      <c r="CXS40"/>
      <c r="CXT40"/>
      <c r="CXU40"/>
      <c r="CXV40"/>
      <c r="CXW40"/>
      <c r="CXX40"/>
      <c r="CXY40"/>
      <c r="CXZ40"/>
      <c r="CYA40"/>
      <c r="CYB40"/>
      <c r="CYC40"/>
      <c r="CYD40"/>
      <c r="CYE40"/>
      <c r="CYF40"/>
      <c r="CYG40"/>
      <c r="CYH40"/>
      <c r="CYI40"/>
      <c r="CYJ40"/>
      <c r="CYK40"/>
      <c r="CYL40"/>
      <c r="CYM40"/>
      <c r="CYN40"/>
      <c r="CYO40"/>
      <c r="CYP40"/>
      <c r="CYQ40"/>
      <c r="CYR40"/>
      <c r="CYS40"/>
      <c r="CYT40"/>
      <c r="CYU40"/>
      <c r="CYV40"/>
      <c r="CYW40"/>
      <c r="CYX40"/>
      <c r="CYY40"/>
      <c r="CYZ40"/>
      <c r="CZA40"/>
      <c r="CZB40"/>
      <c r="CZC40"/>
      <c r="CZD40"/>
      <c r="CZE40"/>
      <c r="CZF40"/>
      <c r="CZG40"/>
      <c r="CZH40"/>
      <c r="CZI40"/>
      <c r="CZJ40"/>
      <c r="CZK40"/>
      <c r="CZL40"/>
      <c r="CZM40"/>
      <c r="CZN40"/>
      <c r="CZO40"/>
      <c r="CZP40"/>
      <c r="CZQ40"/>
      <c r="CZR40"/>
      <c r="CZS40"/>
      <c r="CZT40"/>
      <c r="CZU40"/>
      <c r="CZV40"/>
      <c r="CZW40"/>
      <c r="CZX40"/>
      <c r="CZY40"/>
      <c r="CZZ40"/>
      <c r="DAA40"/>
      <c r="DAB40"/>
      <c r="DAC40"/>
      <c r="DAD40"/>
      <c r="DAE40"/>
      <c r="DAF40"/>
      <c r="DAG40"/>
      <c r="DAH40"/>
      <c r="DAI40"/>
      <c r="DAJ40"/>
      <c r="DAK40"/>
      <c r="DAL40"/>
      <c r="DAM40"/>
      <c r="DAN40"/>
      <c r="DAO40"/>
      <c r="DAP40"/>
      <c r="DAQ40"/>
      <c r="DAR40"/>
      <c r="DAS40"/>
      <c r="DAT40"/>
      <c r="DAU40"/>
      <c r="DAV40"/>
      <c r="DAW40"/>
      <c r="DAX40"/>
      <c r="DAY40"/>
      <c r="DAZ40"/>
      <c r="DBA40"/>
      <c r="DBB40"/>
      <c r="DBC40"/>
      <c r="DBD40"/>
      <c r="DBE40"/>
      <c r="DBF40"/>
      <c r="DBG40"/>
      <c r="DBH40"/>
      <c r="DBI40"/>
      <c r="DBJ40"/>
      <c r="DBK40"/>
      <c r="DBL40"/>
      <c r="DBM40"/>
      <c r="DBN40"/>
      <c r="DBO40"/>
      <c r="DBP40"/>
      <c r="DBQ40"/>
      <c r="DBR40"/>
      <c r="DBS40"/>
      <c r="DBT40"/>
      <c r="DBU40"/>
      <c r="DBV40"/>
      <c r="DBW40"/>
      <c r="DBX40"/>
      <c r="DBY40"/>
      <c r="DBZ40"/>
      <c r="DCA40"/>
      <c r="DCB40"/>
      <c r="DCC40"/>
      <c r="DCD40"/>
      <c r="DCE40"/>
      <c r="DCF40"/>
      <c r="DCG40"/>
      <c r="DCH40"/>
      <c r="DCI40"/>
      <c r="DCJ40"/>
      <c r="DCK40"/>
      <c r="DCL40"/>
      <c r="DCM40"/>
      <c r="DCN40"/>
      <c r="DCO40"/>
      <c r="DCP40"/>
      <c r="DCQ40"/>
      <c r="DCR40"/>
      <c r="DCS40"/>
      <c r="DCT40"/>
      <c r="DCU40"/>
      <c r="DCV40"/>
      <c r="DCW40"/>
      <c r="DCX40"/>
      <c r="DCY40"/>
      <c r="DCZ40"/>
      <c r="DDA40"/>
      <c r="DDB40"/>
      <c r="DDC40"/>
      <c r="DDD40"/>
      <c r="DDE40"/>
      <c r="DDF40"/>
      <c r="DDG40"/>
      <c r="DDH40"/>
      <c r="DDI40"/>
      <c r="DDJ40"/>
      <c r="DDK40"/>
      <c r="DDL40"/>
      <c r="DDM40"/>
      <c r="DDN40"/>
      <c r="DDO40"/>
      <c r="DDP40"/>
      <c r="DDQ40"/>
      <c r="DDR40"/>
      <c r="DDS40"/>
      <c r="DDT40"/>
      <c r="DDU40"/>
      <c r="DDV40"/>
      <c r="DDW40"/>
      <c r="DDX40"/>
      <c r="DDY40"/>
      <c r="DDZ40"/>
      <c r="DEA40"/>
      <c r="DEB40"/>
      <c r="DEC40"/>
      <c r="DED40"/>
      <c r="DEE40"/>
      <c r="DEF40"/>
      <c r="DEG40"/>
      <c r="DEH40"/>
      <c r="DEI40"/>
      <c r="DEJ40"/>
      <c r="DEK40"/>
      <c r="DEL40"/>
      <c r="DEM40"/>
      <c r="DEN40"/>
      <c r="DEO40"/>
      <c r="DEP40"/>
      <c r="DEQ40"/>
      <c r="DER40"/>
      <c r="DES40"/>
      <c r="DET40"/>
      <c r="DEU40"/>
      <c r="DEV40"/>
      <c r="DEW40"/>
      <c r="DEX40"/>
      <c r="DEY40"/>
      <c r="DEZ40"/>
      <c r="DFA40"/>
      <c r="DFB40"/>
      <c r="DFC40"/>
      <c r="DFD40"/>
      <c r="DFE40"/>
      <c r="DFF40"/>
      <c r="DFG40"/>
      <c r="DFH40"/>
      <c r="DFI40"/>
      <c r="DFJ40"/>
      <c r="DFK40"/>
      <c r="DFL40"/>
      <c r="DFM40"/>
      <c r="DFN40"/>
      <c r="DFO40"/>
      <c r="DFP40"/>
      <c r="DFQ40"/>
      <c r="DFR40"/>
      <c r="DFS40"/>
      <c r="DFT40"/>
      <c r="DFU40"/>
      <c r="DFV40"/>
      <c r="DFW40"/>
      <c r="DFX40"/>
      <c r="DFY40"/>
      <c r="DFZ40"/>
      <c r="DGA40"/>
      <c r="DGB40"/>
      <c r="DGC40"/>
      <c r="DGD40"/>
      <c r="DGE40"/>
      <c r="DGF40"/>
      <c r="DGG40"/>
      <c r="DGH40"/>
      <c r="DGI40"/>
      <c r="DGJ40"/>
      <c r="DGK40"/>
      <c r="DGL40"/>
      <c r="DGM40"/>
      <c r="DGN40"/>
      <c r="DGO40"/>
      <c r="DGP40"/>
      <c r="DGQ40"/>
      <c r="DGR40"/>
      <c r="DGS40"/>
      <c r="DGT40"/>
      <c r="DGU40"/>
      <c r="DGV40"/>
      <c r="DGW40"/>
      <c r="DGX40"/>
      <c r="DGY40"/>
      <c r="DGZ40"/>
      <c r="DHA40"/>
      <c r="DHB40"/>
      <c r="DHC40"/>
      <c r="DHD40"/>
      <c r="DHE40"/>
      <c r="DHF40"/>
      <c r="DHG40"/>
      <c r="DHH40"/>
      <c r="DHI40"/>
      <c r="DHJ40"/>
      <c r="DHK40"/>
      <c r="DHL40"/>
      <c r="DHM40"/>
      <c r="DHN40"/>
      <c r="DHO40"/>
      <c r="DHP40"/>
      <c r="DHQ40"/>
      <c r="DHR40"/>
      <c r="DHS40"/>
      <c r="DHT40"/>
      <c r="DHU40"/>
      <c r="DHV40"/>
      <c r="DHW40"/>
      <c r="DHX40"/>
      <c r="DHY40"/>
      <c r="DHZ40"/>
      <c r="DIA40"/>
      <c r="DIB40"/>
      <c r="DIC40"/>
      <c r="DID40"/>
      <c r="DIE40"/>
      <c r="DIF40"/>
      <c r="DIG40"/>
      <c r="DIH40"/>
      <c r="DII40"/>
      <c r="DIJ40"/>
      <c r="DIK40"/>
      <c r="DIL40"/>
      <c r="DIM40"/>
      <c r="DIN40"/>
      <c r="DIO40"/>
      <c r="DIP40"/>
      <c r="DIQ40"/>
      <c r="DIR40"/>
      <c r="DIS40"/>
      <c r="DIT40"/>
      <c r="DIU40"/>
      <c r="DIV40"/>
      <c r="DIW40"/>
      <c r="DIX40"/>
      <c r="DIY40"/>
      <c r="DIZ40"/>
      <c r="DJA40"/>
      <c r="DJB40"/>
      <c r="DJC40"/>
      <c r="DJD40"/>
      <c r="DJE40"/>
      <c r="DJF40"/>
      <c r="DJG40"/>
      <c r="DJH40"/>
      <c r="DJI40"/>
      <c r="DJJ40"/>
      <c r="DJK40"/>
      <c r="DJL40"/>
      <c r="DJM40"/>
      <c r="DJN40"/>
      <c r="DJO40"/>
      <c r="DJP40"/>
      <c r="DJQ40"/>
      <c r="DJR40"/>
      <c r="DJS40"/>
      <c r="DJT40"/>
      <c r="DJU40"/>
      <c r="DJV40"/>
      <c r="DJW40"/>
      <c r="DJX40"/>
      <c r="DJY40"/>
      <c r="DJZ40"/>
      <c r="DKA40"/>
      <c r="DKB40"/>
      <c r="DKC40"/>
      <c r="DKD40"/>
      <c r="DKE40"/>
      <c r="DKF40"/>
      <c r="DKG40"/>
      <c r="DKH40"/>
      <c r="DKI40"/>
      <c r="DKJ40"/>
      <c r="DKK40"/>
      <c r="DKL40"/>
      <c r="DKM40"/>
      <c r="DKN40"/>
      <c r="DKO40"/>
      <c r="DKP40"/>
      <c r="DKQ40"/>
      <c r="DKR40"/>
      <c r="DKS40"/>
      <c r="DKT40"/>
      <c r="DKU40"/>
      <c r="DKV40"/>
      <c r="DKW40"/>
      <c r="DKX40"/>
      <c r="DKY40"/>
      <c r="DKZ40"/>
      <c r="DLA40"/>
      <c r="DLB40"/>
      <c r="DLC40"/>
      <c r="DLD40"/>
      <c r="DLE40"/>
      <c r="DLF40"/>
      <c r="DLG40"/>
      <c r="DLH40"/>
      <c r="DLI40"/>
      <c r="DLJ40"/>
      <c r="DLK40"/>
      <c r="DLL40"/>
      <c r="DLM40"/>
      <c r="DLN40"/>
      <c r="DLO40"/>
      <c r="DLP40"/>
      <c r="DLQ40"/>
      <c r="DLR40"/>
      <c r="DLS40"/>
      <c r="DLT40"/>
      <c r="DLU40"/>
      <c r="DLV40"/>
      <c r="DLW40"/>
      <c r="DLX40"/>
      <c r="DLY40"/>
      <c r="DLZ40"/>
      <c r="DMA40"/>
      <c r="DMB40"/>
      <c r="DMC40"/>
      <c r="DMD40"/>
      <c r="DME40"/>
      <c r="DMF40"/>
      <c r="DMG40"/>
      <c r="DMH40"/>
      <c r="DMI40"/>
      <c r="DMJ40"/>
      <c r="DMK40"/>
      <c r="DML40"/>
      <c r="DMM40"/>
      <c r="DMN40"/>
      <c r="DMO40"/>
      <c r="DMP40"/>
      <c r="DMQ40"/>
      <c r="DMR40"/>
      <c r="DMS40"/>
      <c r="DMT40"/>
      <c r="DMU40"/>
      <c r="DMV40"/>
      <c r="DMW40"/>
      <c r="DMX40"/>
      <c r="DMY40"/>
      <c r="DMZ40"/>
      <c r="DNA40"/>
      <c r="DNB40"/>
      <c r="DNC40"/>
      <c r="DND40"/>
      <c r="DNE40"/>
      <c r="DNF40"/>
      <c r="DNG40"/>
      <c r="DNH40"/>
      <c r="DNI40"/>
      <c r="DNJ40"/>
      <c r="DNK40"/>
      <c r="DNL40"/>
      <c r="DNM40"/>
      <c r="DNN40"/>
      <c r="DNO40"/>
      <c r="DNP40"/>
      <c r="DNQ40"/>
      <c r="DNR40"/>
      <c r="DNS40"/>
      <c r="DNT40"/>
      <c r="DNU40"/>
      <c r="DNV40"/>
      <c r="DNW40"/>
      <c r="DNX40"/>
      <c r="DNY40"/>
      <c r="DNZ40"/>
      <c r="DOA40"/>
      <c r="DOB40"/>
      <c r="DOC40"/>
      <c r="DOD40"/>
      <c r="DOE40"/>
      <c r="DOF40"/>
      <c r="DOG40"/>
      <c r="DOH40"/>
      <c r="DOI40"/>
      <c r="DOJ40"/>
      <c r="DOK40"/>
      <c r="DOL40"/>
      <c r="DOM40"/>
      <c r="DON40"/>
      <c r="DOO40"/>
      <c r="DOP40"/>
      <c r="DOQ40"/>
      <c r="DOR40"/>
      <c r="DOS40"/>
      <c r="DOT40"/>
      <c r="DOU40"/>
      <c r="DOV40"/>
      <c r="DOW40"/>
      <c r="DOX40"/>
      <c r="DOY40"/>
      <c r="DOZ40"/>
      <c r="DPA40"/>
      <c r="DPB40"/>
      <c r="DPC40"/>
      <c r="DPD40"/>
      <c r="DPE40"/>
      <c r="DPF40"/>
      <c r="DPG40"/>
      <c r="DPH40"/>
      <c r="DPI40"/>
      <c r="DPJ40"/>
      <c r="DPK40"/>
      <c r="DPL40"/>
      <c r="DPM40"/>
      <c r="DPN40"/>
      <c r="DPO40"/>
      <c r="DPP40"/>
      <c r="DPQ40"/>
      <c r="DPR40"/>
      <c r="DPS40"/>
      <c r="DPT40"/>
      <c r="DPU40"/>
      <c r="DPV40"/>
      <c r="DPW40"/>
      <c r="DPX40"/>
      <c r="DPY40"/>
      <c r="DPZ40"/>
      <c r="DQA40"/>
      <c r="DQB40"/>
      <c r="DQC40"/>
      <c r="DQD40"/>
      <c r="DQE40"/>
      <c r="DQF40"/>
      <c r="DQG40"/>
      <c r="DQH40"/>
      <c r="DQI40"/>
      <c r="DQJ40"/>
      <c r="DQK40"/>
      <c r="DQL40"/>
      <c r="DQM40"/>
      <c r="DQN40"/>
      <c r="DQO40"/>
      <c r="DQP40"/>
      <c r="DQQ40"/>
      <c r="DQR40"/>
      <c r="DQS40"/>
      <c r="DQT40"/>
      <c r="DQU40"/>
      <c r="DQV40"/>
      <c r="DQW40"/>
      <c r="DQX40"/>
      <c r="DQY40"/>
      <c r="DQZ40"/>
      <c r="DRA40"/>
      <c r="DRB40"/>
      <c r="DRC40"/>
      <c r="DRD40"/>
      <c r="DRE40"/>
      <c r="DRF40"/>
      <c r="DRG40"/>
      <c r="DRH40"/>
      <c r="DRI40"/>
      <c r="DRJ40"/>
      <c r="DRK40"/>
      <c r="DRL40"/>
      <c r="DRM40"/>
      <c r="DRN40"/>
      <c r="DRO40"/>
      <c r="DRP40"/>
      <c r="DRQ40"/>
      <c r="DRR40"/>
      <c r="DRS40"/>
      <c r="DRT40"/>
      <c r="DRU40"/>
      <c r="DRV40"/>
      <c r="DRW40"/>
      <c r="DRX40"/>
      <c r="DRY40"/>
      <c r="DRZ40"/>
      <c r="DSA40"/>
      <c r="DSB40"/>
      <c r="DSC40"/>
      <c r="DSD40"/>
      <c r="DSE40"/>
      <c r="DSF40"/>
      <c r="DSG40"/>
      <c r="DSH40"/>
      <c r="DSI40"/>
      <c r="DSJ40"/>
      <c r="DSK40"/>
      <c r="DSL40"/>
      <c r="DSM40"/>
      <c r="DSN40"/>
      <c r="DSO40"/>
      <c r="DSP40"/>
      <c r="DSQ40"/>
      <c r="DSR40"/>
      <c r="DSS40"/>
      <c r="DST40"/>
      <c r="DSU40"/>
      <c r="DSV40"/>
      <c r="DSW40"/>
      <c r="DSX40"/>
      <c r="DSY40"/>
      <c r="DSZ40"/>
      <c r="DTA40"/>
      <c r="DTB40"/>
      <c r="DTC40"/>
      <c r="DTD40"/>
      <c r="DTE40"/>
      <c r="DTF40"/>
      <c r="DTG40"/>
      <c r="DTH40"/>
      <c r="DTI40"/>
      <c r="DTJ40"/>
      <c r="DTK40"/>
      <c r="DTL40"/>
      <c r="DTM40"/>
      <c r="DTN40"/>
      <c r="DTO40"/>
      <c r="DTP40"/>
      <c r="DTQ40"/>
      <c r="DTR40"/>
      <c r="DTS40"/>
      <c r="DTT40"/>
      <c r="DTU40"/>
      <c r="DTV40"/>
      <c r="DTW40"/>
      <c r="DTX40"/>
      <c r="DTY40"/>
      <c r="DTZ40"/>
      <c r="DUA40"/>
      <c r="DUB40"/>
      <c r="DUC40"/>
      <c r="DUD40"/>
      <c r="DUE40"/>
      <c r="DUF40"/>
      <c r="DUG40"/>
      <c r="DUH40"/>
      <c r="DUI40"/>
      <c r="DUJ40"/>
      <c r="DUK40"/>
      <c r="DUL40"/>
      <c r="DUM40"/>
      <c r="DUN40"/>
      <c r="DUO40"/>
      <c r="DUP40"/>
      <c r="DUQ40"/>
      <c r="DUR40"/>
      <c r="DUS40"/>
      <c r="DUT40"/>
      <c r="DUU40"/>
      <c r="DUV40"/>
      <c r="DUW40"/>
      <c r="DUX40"/>
      <c r="DUY40"/>
      <c r="DUZ40"/>
      <c r="DVA40"/>
      <c r="DVB40"/>
      <c r="DVC40"/>
      <c r="DVD40"/>
      <c r="DVE40"/>
      <c r="DVF40"/>
      <c r="DVG40"/>
      <c r="DVH40"/>
      <c r="DVI40"/>
      <c r="DVJ40"/>
      <c r="DVK40"/>
      <c r="DVL40"/>
      <c r="DVM40"/>
      <c r="DVN40"/>
      <c r="DVO40"/>
      <c r="DVP40"/>
      <c r="DVQ40"/>
      <c r="DVR40"/>
      <c r="DVS40"/>
      <c r="DVT40"/>
      <c r="DVU40"/>
      <c r="DVV40"/>
      <c r="DVW40"/>
      <c r="DVX40"/>
      <c r="DVY40"/>
      <c r="DVZ40"/>
      <c r="DWA40"/>
      <c r="DWB40"/>
      <c r="DWC40"/>
      <c r="DWD40"/>
      <c r="DWE40"/>
      <c r="DWF40"/>
      <c r="DWG40"/>
      <c r="DWH40"/>
      <c r="DWI40"/>
      <c r="DWJ40"/>
      <c r="DWK40"/>
      <c r="DWL40"/>
      <c r="DWM40"/>
      <c r="DWN40"/>
      <c r="DWO40"/>
      <c r="DWP40"/>
      <c r="DWQ40"/>
      <c r="DWR40"/>
      <c r="DWS40"/>
      <c r="DWT40"/>
      <c r="DWU40"/>
      <c r="DWV40"/>
      <c r="DWW40"/>
      <c r="DWX40"/>
      <c r="DWY40"/>
      <c r="DWZ40"/>
      <c r="DXA40"/>
      <c r="DXB40"/>
      <c r="DXC40"/>
      <c r="DXD40"/>
      <c r="DXE40"/>
      <c r="DXF40"/>
      <c r="DXG40"/>
      <c r="DXH40"/>
      <c r="DXI40"/>
      <c r="DXJ40"/>
      <c r="DXK40"/>
      <c r="DXL40"/>
      <c r="DXM40"/>
      <c r="DXN40"/>
      <c r="DXO40"/>
      <c r="DXP40"/>
      <c r="DXQ40"/>
      <c r="DXR40"/>
      <c r="DXS40"/>
      <c r="DXT40"/>
      <c r="DXU40"/>
      <c r="DXV40"/>
      <c r="DXW40"/>
      <c r="DXX40"/>
      <c r="DXY40"/>
      <c r="DXZ40"/>
      <c r="DYA40"/>
      <c r="DYB40"/>
      <c r="DYC40"/>
      <c r="DYD40"/>
      <c r="DYE40"/>
      <c r="DYF40"/>
      <c r="DYG40"/>
      <c r="DYH40"/>
      <c r="DYI40"/>
      <c r="DYJ40"/>
      <c r="DYK40"/>
      <c r="DYL40"/>
      <c r="DYM40"/>
      <c r="DYN40"/>
      <c r="DYO40"/>
      <c r="DYP40"/>
      <c r="DYQ40"/>
      <c r="DYR40"/>
      <c r="DYS40"/>
      <c r="DYT40"/>
      <c r="DYU40"/>
      <c r="DYV40"/>
      <c r="DYW40"/>
      <c r="DYX40"/>
      <c r="DYY40"/>
      <c r="DYZ40"/>
      <c r="DZA40"/>
      <c r="DZB40"/>
      <c r="DZC40"/>
      <c r="DZD40"/>
      <c r="DZE40"/>
      <c r="DZF40"/>
      <c r="DZG40"/>
      <c r="DZH40"/>
      <c r="DZI40"/>
      <c r="DZJ40"/>
      <c r="DZK40"/>
      <c r="DZL40"/>
      <c r="DZM40"/>
      <c r="DZN40"/>
      <c r="DZO40"/>
      <c r="DZP40"/>
      <c r="DZQ40"/>
      <c r="DZR40"/>
      <c r="DZS40"/>
      <c r="DZT40"/>
      <c r="DZU40"/>
      <c r="DZV40"/>
      <c r="DZW40"/>
      <c r="DZX40"/>
      <c r="DZY40"/>
      <c r="DZZ40"/>
      <c r="EAA40"/>
      <c r="EAB40"/>
      <c r="EAC40"/>
      <c r="EAD40"/>
      <c r="EAE40"/>
      <c r="EAF40"/>
      <c r="EAG40"/>
      <c r="EAH40"/>
      <c r="EAI40"/>
      <c r="EAJ40"/>
      <c r="EAK40"/>
      <c r="EAL40"/>
      <c r="EAM40"/>
      <c r="EAN40"/>
      <c r="EAO40"/>
      <c r="EAP40"/>
      <c r="EAQ40"/>
      <c r="EAR40"/>
      <c r="EAS40"/>
      <c r="EAT40"/>
      <c r="EAU40"/>
      <c r="EAV40"/>
      <c r="EAW40"/>
      <c r="EAX40"/>
      <c r="EAY40"/>
      <c r="EAZ40"/>
      <c r="EBA40"/>
      <c r="EBB40"/>
      <c r="EBC40"/>
      <c r="EBD40"/>
      <c r="EBE40"/>
      <c r="EBF40"/>
      <c r="EBG40"/>
      <c r="EBH40"/>
      <c r="EBI40"/>
      <c r="EBJ40"/>
      <c r="EBK40"/>
      <c r="EBL40"/>
      <c r="EBM40"/>
      <c r="EBN40"/>
      <c r="EBO40"/>
      <c r="EBP40"/>
      <c r="EBQ40"/>
      <c r="EBR40"/>
      <c r="EBS40"/>
      <c r="EBT40"/>
      <c r="EBU40"/>
      <c r="EBV40"/>
      <c r="EBW40"/>
      <c r="EBX40"/>
      <c r="EBY40"/>
      <c r="EBZ40"/>
      <c r="ECA40"/>
      <c r="ECB40"/>
      <c r="ECC40"/>
      <c r="ECD40"/>
      <c r="ECE40"/>
      <c r="ECF40"/>
      <c r="ECG40"/>
      <c r="ECH40"/>
      <c r="ECI40"/>
      <c r="ECJ40"/>
      <c r="ECK40"/>
      <c r="ECL40"/>
      <c r="ECM40"/>
      <c r="ECN40"/>
      <c r="ECO40"/>
      <c r="ECP40"/>
      <c r="ECQ40"/>
      <c r="ECR40"/>
      <c r="ECS40"/>
      <c r="ECT40"/>
      <c r="ECU40"/>
      <c r="ECV40"/>
      <c r="ECW40"/>
      <c r="ECX40"/>
      <c r="ECY40"/>
      <c r="ECZ40"/>
      <c r="EDA40"/>
      <c r="EDB40"/>
      <c r="EDC40"/>
      <c r="EDD40"/>
      <c r="EDE40"/>
      <c r="EDF40"/>
      <c r="EDG40"/>
      <c r="EDH40"/>
      <c r="EDI40"/>
      <c r="EDJ40"/>
      <c r="EDK40"/>
      <c r="EDL40"/>
      <c r="EDM40"/>
      <c r="EDN40"/>
      <c r="EDO40"/>
      <c r="EDP40"/>
      <c r="EDQ40"/>
      <c r="EDR40"/>
      <c r="EDS40"/>
      <c r="EDT40"/>
      <c r="EDU40"/>
      <c r="EDV40"/>
      <c r="EDW40"/>
      <c r="EDX40"/>
      <c r="EDY40"/>
      <c r="EDZ40"/>
      <c r="EEA40"/>
      <c r="EEB40"/>
      <c r="EEC40"/>
      <c r="EED40"/>
      <c r="EEE40"/>
      <c r="EEF40"/>
      <c r="EEG40"/>
      <c r="EEH40"/>
      <c r="EEI40"/>
      <c r="EEJ40"/>
      <c r="EEK40"/>
      <c r="EEL40"/>
      <c r="EEM40"/>
      <c r="EEN40"/>
      <c r="EEO40"/>
      <c r="EEP40"/>
      <c r="EEQ40"/>
      <c r="EER40"/>
      <c r="EES40"/>
      <c r="EET40"/>
      <c r="EEU40"/>
      <c r="EEV40"/>
      <c r="EEW40"/>
      <c r="EEX40"/>
      <c r="EEY40"/>
      <c r="EEZ40"/>
      <c r="EFA40"/>
      <c r="EFB40"/>
      <c r="EFC40"/>
      <c r="EFD40"/>
      <c r="EFE40"/>
      <c r="EFF40"/>
      <c r="EFG40"/>
      <c r="EFH40"/>
      <c r="EFI40"/>
      <c r="EFJ40"/>
      <c r="EFK40"/>
      <c r="EFL40"/>
      <c r="EFM40"/>
      <c r="EFN40"/>
      <c r="EFO40"/>
      <c r="EFP40"/>
      <c r="EFQ40"/>
      <c r="EFR40"/>
      <c r="EFS40"/>
      <c r="EFT40"/>
      <c r="EFU40"/>
      <c r="EFV40"/>
      <c r="EFW40"/>
      <c r="EFX40"/>
      <c r="EFY40"/>
      <c r="EFZ40"/>
      <c r="EGA40"/>
      <c r="EGB40"/>
      <c r="EGC40"/>
      <c r="EGD40"/>
      <c r="EGE40"/>
      <c r="EGF40"/>
      <c r="EGG40"/>
      <c r="EGH40"/>
      <c r="EGI40"/>
      <c r="EGJ40"/>
      <c r="EGK40"/>
      <c r="EGL40"/>
      <c r="EGM40"/>
      <c r="EGN40"/>
      <c r="EGO40"/>
      <c r="EGP40"/>
      <c r="EGQ40"/>
      <c r="EGR40"/>
      <c r="EGS40"/>
      <c r="EGT40"/>
      <c r="EGU40"/>
      <c r="EGV40"/>
      <c r="EGW40"/>
      <c r="EGX40"/>
      <c r="EGY40"/>
      <c r="EGZ40"/>
      <c r="EHA40"/>
      <c r="EHB40"/>
      <c r="EHC40"/>
      <c r="EHD40"/>
      <c r="EHE40"/>
      <c r="EHF40"/>
      <c r="EHG40"/>
      <c r="EHH40"/>
      <c r="EHI40"/>
      <c r="EHJ40"/>
      <c r="EHK40"/>
      <c r="EHL40"/>
      <c r="EHM40"/>
      <c r="EHN40"/>
      <c r="EHO40"/>
      <c r="EHP40"/>
      <c r="EHQ40"/>
      <c r="EHR40"/>
      <c r="EHS40"/>
      <c r="EHT40"/>
      <c r="EHU40"/>
      <c r="EHV40"/>
      <c r="EHW40"/>
      <c r="EHX40"/>
      <c r="EHY40"/>
      <c r="EHZ40"/>
      <c r="EIA40"/>
      <c r="EIB40"/>
      <c r="EIC40"/>
      <c r="EID40"/>
      <c r="EIE40"/>
      <c r="EIF40"/>
      <c r="EIG40"/>
      <c r="EIH40"/>
      <c r="EII40"/>
      <c r="EIJ40"/>
      <c r="EIK40"/>
      <c r="EIL40"/>
      <c r="EIM40"/>
      <c r="EIN40"/>
      <c r="EIO40"/>
      <c r="EIP40"/>
      <c r="EIQ40"/>
      <c r="EIR40"/>
      <c r="EIS40"/>
      <c r="EIT40"/>
      <c r="EIU40"/>
      <c r="EIV40"/>
      <c r="EIW40"/>
      <c r="EIX40"/>
      <c r="EIY40"/>
      <c r="EIZ40"/>
      <c r="EJA40"/>
      <c r="EJB40"/>
      <c r="EJC40"/>
      <c r="EJD40"/>
      <c r="EJE40"/>
      <c r="EJF40"/>
      <c r="EJG40"/>
      <c r="EJH40"/>
      <c r="EJI40"/>
      <c r="EJJ40"/>
      <c r="EJK40"/>
      <c r="EJL40"/>
      <c r="EJM40"/>
      <c r="EJN40"/>
      <c r="EJO40"/>
      <c r="EJP40"/>
      <c r="EJQ40"/>
      <c r="EJR40"/>
      <c r="EJS40"/>
      <c r="EJT40"/>
      <c r="EJU40"/>
      <c r="EJV40"/>
      <c r="EJW40"/>
      <c r="EJX40"/>
      <c r="EJY40"/>
      <c r="EJZ40"/>
      <c r="EKA40"/>
      <c r="EKB40"/>
      <c r="EKC40"/>
      <c r="EKD40"/>
      <c r="EKE40"/>
      <c r="EKF40"/>
      <c r="EKG40"/>
      <c r="EKH40"/>
      <c r="EKI40"/>
      <c r="EKJ40"/>
      <c r="EKK40"/>
      <c r="EKL40"/>
      <c r="EKM40"/>
      <c r="EKN40"/>
      <c r="EKO40"/>
      <c r="EKP40"/>
      <c r="EKQ40"/>
      <c r="EKR40"/>
      <c r="EKS40"/>
      <c r="EKT40"/>
      <c r="EKU40"/>
      <c r="EKV40"/>
      <c r="EKW40"/>
      <c r="EKX40"/>
      <c r="EKY40"/>
      <c r="EKZ40"/>
      <c r="ELA40"/>
      <c r="ELB40"/>
      <c r="ELC40"/>
      <c r="ELD40"/>
      <c r="ELE40"/>
      <c r="ELF40"/>
      <c r="ELG40"/>
      <c r="ELH40"/>
      <c r="ELI40"/>
      <c r="ELJ40"/>
      <c r="ELK40"/>
      <c r="ELL40"/>
      <c r="ELM40"/>
      <c r="ELN40"/>
      <c r="ELO40"/>
      <c r="ELP40"/>
      <c r="ELQ40"/>
      <c r="ELR40"/>
      <c r="ELS40"/>
      <c r="ELT40"/>
      <c r="ELU40"/>
      <c r="ELV40"/>
      <c r="ELW40"/>
      <c r="ELX40"/>
      <c r="ELY40"/>
      <c r="ELZ40"/>
      <c r="EMA40"/>
      <c r="EMB40"/>
      <c r="EMC40"/>
      <c r="EMD40"/>
      <c r="EME40"/>
      <c r="EMF40"/>
      <c r="EMG40"/>
      <c r="EMH40"/>
      <c r="EMI40"/>
      <c r="EMJ40"/>
      <c r="EMK40"/>
      <c r="EML40"/>
      <c r="EMM40"/>
      <c r="EMN40"/>
      <c r="EMO40"/>
      <c r="EMP40"/>
      <c r="EMQ40"/>
      <c r="EMR40"/>
      <c r="EMS40"/>
      <c r="EMT40"/>
      <c r="EMU40"/>
      <c r="EMV40"/>
      <c r="EMW40"/>
      <c r="EMX40"/>
      <c r="EMY40"/>
      <c r="EMZ40"/>
      <c r="ENA40"/>
      <c r="ENB40"/>
      <c r="ENC40"/>
      <c r="END40"/>
      <c r="ENE40"/>
      <c r="ENF40"/>
      <c r="ENG40"/>
      <c r="ENH40"/>
      <c r="ENI40"/>
      <c r="ENJ40"/>
      <c r="ENK40"/>
      <c r="ENL40"/>
      <c r="ENM40"/>
      <c r="ENN40"/>
      <c r="ENO40"/>
      <c r="ENP40"/>
      <c r="ENQ40"/>
      <c r="ENR40"/>
      <c r="ENS40"/>
      <c r="ENT40"/>
      <c r="ENU40"/>
      <c r="ENV40"/>
      <c r="ENW40"/>
      <c r="ENX40"/>
      <c r="ENY40"/>
      <c r="ENZ40"/>
      <c r="EOA40"/>
      <c r="EOB40"/>
      <c r="EOC40"/>
      <c r="EOD40"/>
      <c r="EOE40"/>
      <c r="EOF40"/>
      <c r="EOG40"/>
      <c r="EOH40"/>
      <c r="EOI40"/>
      <c r="EOJ40"/>
      <c r="EOK40"/>
      <c r="EOL40"/>
      <c r="EOM40"/>
      <c r="EON40"/>
      <c r="EOO40"/>
      <c r="EOP40"/>
      <c r="EOQ40"/>
      <c r="EOR40"/>
      <c r="EOS40"/>
      <c r="EOT40"/>
      <c r="EOU40"/>
      <c r="EOV40"/>
      <c r="EOW40"/>
      <c r="EOX40"/>
      <c r="EOY40"/>
      <c r="EOZ40"/>
      <c r="EPA40"/>
      <c r="EPB40"/>
      <c r="EPC40"/>
      <c r="EPD40"/>
      <c r="EPE40"/>
      <c r="EPF40"/>
      <c r="EPG40"/>
      <c r="EPH40"/>
      <c r="EPI40"/>
      <c r="EPJ40"/>
      <c r="EPK40"/>
      <c r="EPL40"/>
      <c r="EPM40"/>
      <c r="EPN40"/>
      <c r="EPO40"/>
      <c r="EPP40"/>
      <c r="EPQ40"/>
      <c r="EPR40"/>
      <c r="EPS40"/>
      <c r="EPT40"/>
      <c r="EPU40"/>
      <c r="EPV40"/>
      <c r="EPW40"/>
      <c r="EPX40"/>
      <c r="EPY40"/>
      <c r="EPZ40"/>
      <c r="EQA40"/>
      <c r="EQB40"/>
      <c r="EQC40"/>
      <c r="EQD40"/>
      <c r="EQE40"/>
      <c r="EQF40"/>
      <c r="EQG40"/>
      <c r="EQH40"/>
      <c r="EQI40"/>
      <c r="EQJ40"/>
      <c r="EQK40"/>
      <c r="EQL40"/>
      <c r="EQM40"/>
      <c r="EQN40"/>
      <c r="EQO40"/>
      <c r="EQP40"/>
      <c r="EQQ40"/>
      <c r="EQR40"/>
      <c r="EQS40"/>
      <c r="EQT40"/>
      <c r="EQU40"/>
      <c r="EQV40"/>
      <c r="EQW40"/>
      <c r="EQX40"/>
      <c r="EQY40"/>
      <c r="EQZ40"/>
      <c r="ERA40"/>
      <c r="ERB40"/>
      <c r="ERC40"/>
      <c r="ERD40"/>
      <c r="ERE40"/>
      <c r="ERF40"/>
      <c r="ERG40"/>
      <c r="ERH40"/>
      <c r="ERI40"/>
      <c r="ERJ40"/>
      <c r="ERK40"/>
      <c r="ERL40"/>
      <c r="ERM40"/>
      <c r="ERN40"/>
      <c r="ERO40"/>
      <c r="ERP40"/>
      <c r="ERQ40"/>
      <c r="ERR40"/>
      <c r="ERS40"/>
      <c r="ERT40"/>
      <c r="ERU40"/>
      <c r="ERV40"/>
      <c r="ERW40"/>
      <c r="ERX40"/>
      <c r="ERY40"/>
      <c r="ERZ40"/>
      <c r="ESA40"/>
      <c r="ESB40"/>
      <c r="ESC40"/>
      <c r="ESD40"/>
      <c r="ESE40"/>
      <c r="ESF40"/>
      <c r="ESG40"/>
      <c r="ESH40"/>
      <c r="ESI40"/>
      <c r="ESJ40"/>
      <c r="ESK40"/>
      <c r="ESL40"/>
      <c r="ESM40"/>
      <c r="ESN40"/>
      <c r="ESO40"/>
      <c r="ESP40"/>
      <c r="ESQ40"/>
      <c r="ESR40"/>
      <c r="ESS40"/>
      <c r="EST40"/>
      <c r="ESU40"/>
      <c r="ESV40"/>
      <c r="ESW40"/>
      <c r="ESX40"/>
      <c r="ESY40"/>
      <c r="ESZ40"/>
      <c r="ETA40"/>
      <c r="ETB40"/>
      <c r="ETC40"/>
      <c r="ETD40"/>
      <c r="ETE40"/>
      <c r="ETF40"/>
      <c r="ETG40"/>
      <c r="ETH40"/>
      <c r="ETI40"/>
      <c r="ETJ40"/>
      <c r="ETK40"/>
      <c r="ETL40"/>
      <c r="ETM40"/>
      <c r="ETN40"/>
      <c r="ETO40"/>
      <c r="ETP40"/>
      <c r="ETQ40"/>
      <c r="ETR40"/>
      <c r="ETS40"/>
      <c r="ETT40"/>
      <c r="ETU40"/>
      <c r="ETV40"/>
      <c r="ETW40"/>
      <c r="ETX40"/>
      <c r="ETY40"/>
      <c r="ETZ40"/>
      <c r="EUA40"/>
      <c r="EUB40"/>
      <c r="EUC40"/>
      <c r="EUD40"/>
      <c r="EUE40"/>
      <c r="EUF40"/>
      <c r="EUG40"/>
      <c r="EUH40"/>
      <c r="EUI40"/>
      <c r="EUJ40"/>
      <c r="EUK40"/>
      <c r="EUL40"/>
      <c r="EUM40"/>
      <c r="EUN40"/>
      <c r="EUO40"/>
      <c r="EUP40"/>
      <c r="EUQ40"/>
      <c r="EUR40"/>
      <c r="EUS40"/>
      <c r="EUT40"/>
      <c r="EUU40"/>
      <c r="EUV40"/>
      <c r="EUW40"/>
      <c r="EUX40"/>
      <c r="EUY40"/>
      <c r="EUZ40"/>
      <c r="EVA40"/>
      <c r="EVB40"/>
      <c r="EVC40"/>
      <c r="EVD40"/>
      <c r="EVE40"/>
      <c r="EVF40"/>
      <c r="EVG40"/>
      <c r="EVH40"/>
      <c r="EVI40"/>
      <c r="EVJ40"/>
      <c r="EVK40"/>
      <c r="EVL40"/>
      <c r="EVM40"/>
      <c r="EVN40"/>
      <c r="EVO40"/>
      <c r="EVP40"/>
      <c r="EVQ40"/>
      <c r="EVR40"/>
      <c r="EVS40"/>
      <c r="EVT40"/>
      <c r="EVU40"/>
      <c r="EVV40"/>
      <c r="EVW40"/>
      <c r="EVX40"/>
      <c r="EVY40"/>
      <c r="EVZ40"/>
      <c r="EWA40"/>
      <c r="EWB40"/>
      <c r="EWC40"/>
      <c r="EWD40"/>
      <c r="EWE40"/>
      <c r="EWF40"/>
      <c r="EWG40"/>
      <c r="EWH40"/>
      <c r="EWI40"/>
      <c r="EWJ40"/>
      <c r="EWK40"/>
      <c r="EWL40"/>
      <c r="EWM40"/>
      <c r="EWN40"/>
      <c r="EWO40"/>
      <c r="EWP40"/>
      <c r="EWQ40"/>
      <c r="EWR40"/>
      <c r="EWS40"/>
      <c r="EWT40"/>
      <c r="EWU40"/>
      <c r="EWV40"/>
      <c r="EWW40"/>
      <c r="EWX40"/>
      <c r="EWY40"/>
      <c r="EWZ40"/>
      <c r="EXA40"/>
      <c r="EXB40"/>
      <c r="EXC40"/>
      <c r="EXD40"/>
      <c r="EXE40"/>
      <c r="EXF40"/>
      <c r="EXG40"/>
      <c r="EXH40"/>
      <c r="EXI40"/>
      <c r="EXJ40"/>
      <c r="EXK40"/>
      <c r="EXL40"/>
      <c r="EXM40"/>
      <c r="EXN40"/>
      <c r="EXO40"/>
      <c r="EXP40"/>
      <c r="EXQ40"/>
      <c r="EXR40"/>
      <c r="EXS40"/>
      <c r="EXT40"/>
      <c r="EXU40"/>
      <c r="EXV40"/>
      <c r="EXW40"/>
      <c r="EXX40"/>
      <c r="EXY40"/>
      <c r="EXZ40"/>
      <c r="EYA40"/>
      <c r="EYB40"/>
      <c r="EYC40"/>
      <c r="EYD40"/>
      <c r="EYE40"/>
      <c r="EYF40"/>
      <c r="EYG40"/>
      <c r="EYH40"/>
      <c r="EYI40"/>
      <c r="EYJ40"/>
      <c r="EYK40"/>
      <c r="EYL40"/>
      <c r="EYM40"/>
      <c r="EYN40"/>
      <c r="EYO40"/>
      <c r="EYP40"/>
      <c r="EYQ40"/>
      <c r="EYR40"/>
      <c r="EYS40"/>
      <c r="EYT40"/>
      <c r="EYU40"/>
      <c r="EYV40"/>
      <c r="EYW40"/>
      <c r="EYX40"/>
      <c r="EYY40"/>
      <c r="EYZ40"/>
      <c r="EZA40"/>
      <c r="EZB40"/>
      <c r="EZC40"/>
      <c r="EZD40"/>
      <c r="EZE40"/>
      <c r="EZF40"/>
      <c r="EZG40"/>
      <c r="EZH40"/>
      <c r="EZI40"/>
      <c r="EZJ40"/>
      <c r="EZK40"/>
      <c r="EZL40"/>
      <c r="EZM40"/>
      <c r="EZN40"/>
      <c r="EZO40"/>
      <c r="EZP40"/>
      <c r="EZQ40"/>
      <c r="EZR40"/>
      <c r="EZS40"/>
      <c r="EZT40"/>
      <c r="EZU40"/>
      <c r="EZV40"/>
      <c r="EZW40"/>
      <c r="EZX40"/>
      <c r="EZY40"/>
      <c r="EZZ40"/>
      <c r="FAA40"/>
      <c r="FAB40"/>
      <c r="FAC40"/>
      <c r="FAD40"/>
      <c r="FAE40"/>
      <c r="FAF40"/>
      <c r="FAG40"/>
      <c r="FAH40"/>
      <c r="FAI40"/>
      <c r="FAJ40"/>
      <c r="FAK40"/>
      <c r="FAL40"/>
      <c r="FAM40"/>
      <c r="FAN40"/>
      <c r="FAO40"/>
      <c r="FAP40"/>
      <c r="FAQ40"/>
      <c r="FAR40"/>
      <c r="FAS40"/>
      <c r="FAT40"/>
      <c r="FAU40"/>
      <c r="FAV40"/>
      <c r="FAW40"/>
      <c r="FAX40"/>
      <c r="FAY40"/>
      <c r="FAZ40"/>
      <c r="FBA40"/>
      <c r="FBB40"/>
      <c r="FBC40"/>
      <c r="FBD40"/>
      <c r="FBE40"/>
      <c r="FBF40"/>
      <c r="FBG40"/>
      <c r="FBH40"/>
      <c r="FBI40"/>
      <c r="FBJ40"/>
      <c r="FBK40"/>
      <c r="FBL40"/>
      <c r="FBM40"/>
      <c r="FBN40"/>
      <c r="FBO40"/>
      <c r="FBP40"/>
      <c r="FBQ40"/>
      <c r="FBR40"/>
      <c r="FBS40"/>
      <c r="FBT40"/>
      <c r="FBU40"/>
      <c r="FBV40"/>
      <c r="FBW40"/>
      <c r="FBX40"/>
      <c r="FBY40"/>
      <c r="FBZ40"/>
      <c r="FCA40"/>
      <c r="FCB40"/>
      <c r="FCC40"/>
      <c r="FCD40"/>
      <c r="FCE40"/>
      <c r="FCF40"/>
      <c r="FCG40"/>
      <c r="FCH40"/>
      <c r="FCI40"/>
      <c r="FCJ40"/>
      <c r="FCK40"/>
      <c r="FCL40"/>
      <c r="FCM40"/>
      <c r="FCN40"/>
      <c r="FCO40"/>
      <c r="FCP40"/>
      <c r="FCQ40"/>
      <c r="FCR40"/>
      <c r="FCS40"/>
      <c r="FCT40"/>
      <c r="FCU40"/>
      <c r="FCV40"/>
      <c r="FCW40"/>
      <c r="FCX40"/>
      <c r="FCY40"/>
      <c r="FCZ40"/>
      <c r="FDA40"/>
      <c r="FDB40"/>
      <c r="FDC40"/>
      <c r="FDD40"/>
      <c r="FDE40"/>
      <c r="FDF40"/>
      <c r="FDG40"/>
      <c r="FDH40"/>
      <c r="FDI40"/>
      <c r="FDJ40"/>
      <c r="FDK40"/>
      <c r="FDL40"/>
      <c r="FDM40"/>
      <c r="FDN40"/>
      <c r="FDO40"/>
      <c r="FDP40"/>
      <c r="FDQ40"/>
      <c r="FDR40"/>
      <c r="FDS40"/>
      <c r="FDT40"/>
      <c r="FDU40"/>
      <c r="FDV40"/>
      <c r="FDW40"/>
      <c r="FDX40"/>
      <c r="FDY40"/>
      <c r="FDZ40"/>
      <c r="FEA40"/>
      <c r="FEB40"/>
      <c r="FEC40"/>
      <c r="FED40"/>
      <c r="FEE40"/>
      <c r="FEF40"/>
      <c r="FEG40"/>
      <c r="FEH40"/>
      <c r="FEI40"/>
      <c r="FEJ40"/>
      <c r="FEK40"/>
      <c r="FEL40"/>
      <c r="FEM40"/>
      <c r="FEN40"/>
      <c r="FEO40"/>
      <c r="FEP40"/>
      <c r="FEQ40"/>
      <c r="FER40"/>
      <c r="FES40"/>
      <c r="FET40"/>
      <c r="FEU40"/>
      <c r="FEV40"/>
      <c r="FEW40"/>
      <c r="FEX40"/>
      <c r="FEY40"/>
      <c r="FEZ40"/>
      <c r="FFA40"/>
      <c r="FFB40"/>
      <c r="FFC40"/>
      <c r="FFD40"/>
      <c r="FFE40"/>
      <c r="FFF40"/>
      <c r="FFG40"/>
      <c r="FFH40"/>
      <c r="FFI40"/>
      <c r="FFJ40"/>
      <c r="FFK40"/>
      <c r="FFL40"/>
      <c r="FFM40"/>
      <c r="FFN40"/>
      <c r="FFO40"/>
      <c r="FFP40"/>
      <c r="FFQ40"/>
      <c r="FFR40"/>
      <c r="FFS40"/>
      <c r="FFT40"/>
      <c r="FFU40"/>
      <c r="FFV40"/>
      <c r="FFW40"/>
      <c r="FFX40"/>
      <c r="FFY40"/>
      <c r="FFZ40"/>
      <c r="FGA40"/>
      <c r="FGB40"/>
      <c r="FGC40"/>
      <c r="FGD40"/>
      <c r="FGE40"/>
      <c r="FGF40"/>
      <c r="FGG40"/>
      <c r="FGH40"/>
      <c r="FGI40"/>
      <c r="FGJ40"/>
      <c r="FGK40"/>
      <c r="FGL40"/>
      <c r="FGM40"/>
      <c r="FGN40"/>
      <c r="FGO40"/>
      <c r="FGP40"/>
      <c r="FGQ40"/>
      <c r="FGR40"/>
      <c r="FGS40"/>
      <c r="FGT40"/>
      <c r="FGU40"/>
      <c r="FGV40"/>
      <c r="FGW40"/>
      <c r="FGX40"/>
      <c r="FGY40"/>
      <c r="FGZ40"/>
      <c r="FHA40"/>
      <c r="FHB40"/>
      <c r="FHC40"/>
      <c r="FHD40"/>
      <c r="FHE40"/>
      <c r="FHF40"/>
      <c r="FHG40"/>
      <c r="FHH40"/>
      <c r="FHI40"/>
      <c r="FHJ40"/>
      <c r="FHK40"/>
      <c r="FHL40"/>
      <c r="FHM40"/>
      <c r="FHN40"/>
      <c r="FHO40"/>
      <c r="FHP40"/>
      <c r="FHQ40"/>
      <c r="FHR40"/>
      <c r="FHS40"/>
      <c r="FHT40"/>
      <c r="FHU40"/>
      <c r="FHV40"/>
      <c r="FHW40"/>
      <c r="FHX40"/>
      <c r="FHY40"/>
      <c r="FHZ40"/>
      <c r="FIA40"/>
      <c r="FIB40"/>
      <c r="FIC40"/>
      <c r="FID40"/>
      <c r="FIE40"/>
      <c r="FIF40"/>
      <c r="FIG40"/>
      <c r="FIH40"/>
      <c r="FII40"/>
      <c r="FIJ40"/>
      <c r="FIK40"/>
      <c r="FIL40"/>
      <c r="FIM40"/>
      <c r="FIN40"/>
      <c r="FIO40"/>
      <c r="FIP40"/>
      <c r="FIQ40"/>
      <c r="FIR40"/>
      <c r="FIS40"/>
      <c r="FIT40"/>
      <c r="FIU40"/>
      <c r="FIV40"/>
      <c r="FIW40"/>
      <c r="FIX40"/>
      <c r="FIY40"/>
      <c r="FIZ40"/>
      <c r="FJA40"/>
      <c r="FJB40"/>
      <c r="FJC40"/>
      <c r="FJD40"/>
      <c r="FJE40"/>
      <c r="FJF40"/>
      <c r="FJG40"/>
      <c r="FJH40"/>
      <c r="FJI40"/>
      <c r="FJJ40"/>
      <c r="FJK40"/>
      <c r="FJL40"/>
      <c r="FJM40"/>
      <c r="FJN40"/>
      <c r="FJO40"/>
      <c r="FJP40"/>
      <c r="FJQ40"/>
      <c r="FJR40"/>
      <c r="FJS40"/>
      <c r="FJT40"/>
      <c r="FJU40"/>
      <c r="FJV40"/>
      <c r="FJW40"/>
      <c r="FJX40"/>
      <c r="FJY40"/>
      <c r="FJZ40"/>
      <c r="FKA40"/>
      <c r="FKB40"/>
      <c r="FKC40"/>
      <c r="FKD40"/>
      <c r="FKE40"/>
      <c r="FKF40"/>
      <c r="FKG40"/>
      <c r="FKH40"/>
      <c r="FKI40"/>
      <c r="FKJ40"/>
      <c r="FKK40"/>
      <c r="FKL40"/>
      <c r="FKM40"/>
      <c r="FKN40"/>
      <c r="FKO40"/>
      <c r="FKP40"/>
      <c r="FKQ40"/>
      <c r="FKR40"/>
      <c r="FKS40"/>
      <c r="FKT40"/>
      <c r="FKU40"/>
      <c r="FKV40"/>
      <c r="FKW40"/>
      <c r="FKX40"/>
      <c r="FKY40"/>
      <c r="FKZ40"/>
      <c r="FLA40"/>
      <c r="FLB40"/>
      <c r="FLC40"/>
      <c r="FLD40"/>
      <c r="FLE40"/>
      <c r="FLF40"/>
      <c r="FLG40"/>
      <c r="FLH40"/>
      <c r="FLI40"/>
      <c r="FLJ40"/>
      <c r="FLK40"/>
      <c r="FLL40"/>
      <c r="FLM40"/>
      <c r="FLN40"/>
      <c r="FLO40"/>
      <c r="FLP40"/>
      <c r="FLQ40"/>
      <c r="FLR40"/>
      <c r="FLS40"/>
      <c r="FLT40"/>
      <c r="FLU40"/>
      <c r="FLV40"/>
      <c r="FLW40"/>
      <c r="FLX40"/>
      <c r="FLY40"/>
      <c r="FLZ40"/>
      <c r="FMA40"/>
      <c r="FMB40"/>
      <c r="FMC40"/>
      <c r="FMD40"/>
      <c r="FME40"/>
      <c r="FMF40"/>
      <c r="FMG40"/>
      <c r="FMH40"/>
      <c r="FMI40"/>
      <c r="FMJ40"/>
      <c r="FMK40"/>
      <c r="FML40"/>
      <c r="FMM40"/>
      <c r="FMN40"/>
      <c r="FMO40"/>
      <c r="FMP40"/>
      <c r="FMQ40"/>
      <c r="FMR40"/>
      <c r="FMS40"/>
      <c r="FMT40"/>
      <c r="FMU40"/>
      <c r="FMV40"/>
      <c r="FMW40"/>
      <c r="FMX40"/>
      <c r="FMY40"/>
      <c r="FMZ40"/>
      <c r="FNA40"/>
      <c r="FNB40"/>
      <c r="FNC40"/>
      <c r="FND40"/>
      <c r="FNE40"/>
      <c r="FNF40"/>
      <c r="FNG40"/>
      <c r="FNH40"/>
      <c r="FNI40"/>
      <c r="FNJ40"/>
      <c r="FNK40"/>
      <c r="FNL40"/>
      <c r="FNM40"/>
      <c r="FNN40"/>
      <c r="FNO40"/>
      <c r="FNP40"/>
      <c r="FNQ40"/>
      <c r="FNR40"/>
      <c r="FNS40"/>
      <c r="FNT40"/>
      <c r="FNU40"/>
      <c r="FNV40"/>
      <c r="FNW40"/>
      <c r="FNX40"/>
      <c r="FNY40"/>
      <c r="FNZ40"/>
      <c r="FOA40"/>
      <c r="FOB40"/>
      <c r="FOC40"/>
      <c r="FOD40"/>
      <c r="FOE40"/>
      <c r="FOF40"/>
      <c r="FOG40"/>
      <c r="FOH40"/>
      <c r="FOI40"/>
      <c r="FOJ40"/>
      <c r="FOK40"/>
      <c r="FOL40"/>
      <c r="FOM40"/>
      <c r="FON40"/>
      <c r="FOO40"/>
      <c r="FOP40"/>
      <c r="FOQ40"/>
      <c r="FOR40"/>
      <c r="FOS40"/>
      <c r="FOT40"/>
      <c r="FOU40"/>
      <c r="FOV40"/>
      <c r="FOW40"/>
      <c r="FOX40"/>
      <c r="FOY40"/>
      <c r="FOZ40"/>
      <c r="FPA40"/>
      <c r="FPB40"/>
      <c r="FPC40"/>
      <c r="FPD40"/>
      <c r="FPE40"/>
      <c r="FPF40"/>
      <c r="FPG40"/>
      <c r="FPH40"/>
      <c r="FPI40"/>
      <c r="FPJ40"/>
      <c r="FPK40"/>
      <c r="FPL40"/>
      <c r="FPM40"/>
      <c r="FPN40"/>
      <c r="FPO40"/>
      <c r="FPP40"/>
      <c r="FPQ40"/>
      <c r="FPR40"/>
      <c r="FPS40"/>
      <c r="FPT40"/>
      <c r="FPU40"/>
      <c r="FPV40"/>
      <c r="FPW40"/>
      <c r="FPX40"/>
      <c r="FPY40"/>
      <c r="FPZ40"/>
      <c r="FQA40"/>
      <c r="FQB40"/>
      <c r="FQC40"/>
      <c r="FQD40"/>
      <c r="FQE40"/>
      <c r="FQF40"/>
      <c r="FQG40"/>
      <c r="FQH40"/>
      <c r="FQI40"/>
      <c r="FQJ40"/>
      <c r="FQK40"/>
      <c r="FQL40"/>
      <c r="FQM40"/>
      <c r="FQN40"/>
      <c r="FQO40"/>
      <c r="FQP40"/>
      <c r="FQQ40"/>
      <c r="FQR40"/>
      <c r="FQS40"/>
      <c r="FQT40"/>
      <c r="FQU40"/>
      <c r="FQV40"/>
      <c r="FQW40"/>
      <c r="FQX40"/>
      <c r="FQY40"/>
      <c r="FQZ40"/>
      <c r="FRA40"/>
      <c r="FRB40"/>
      <c r="FRC40"/>
      <c r="FRD40"/>
      <c r="FRE40"/>
      <c r="FRF40"/>
      <c r="FRG40"/>
      <c r="FRH40"/>
      <c r="FRI40"/>
      <c r="FRJ40"/>
      <c r="FRK40"/>
      <c r="FRL40"/>
      <c r="FRM40"/>
      <c r="FRN40"/>
      <c r="FRO40"/>
      <c r="FRP40"/>
      <c r="FRQ40"/>
      <c r="FRR40"/>
      <c r="FRS40"/>
      <c r="FRT40"/>
      <c r="FRU40"/>
      <c r="FRV40"/>
      <c r="FRW40"/>
      <c r="FRX40"/>
      <c r="FRY40"/>
      <c r="FRZ40"/>
      <c r="FSA40"/>
      <c r="FSB40"/>
      <c r="FSC40"/>
      <c r="FSD40"/>
      <c r="FSE40"/>
      <c r="FSF40"/>
      <c r="FSG40"/>
      <c r="FSH40"/>
      <c r="FSI40"/>
      <c r="FSJ40"/>
      <c r="FSK40"/>
      <c r="FSL40"/>
      <c r="FSM40"/>
      <c r="FSN40"/>
      <c r="FSO40"/>
      <c r="FSP40"/>
      <c r="FSQ40"/>
      <c r="FSR40"/>
      <c r="FSS40"/>
      <c r="FST40"/>
      <c r="FSU40"/>
      <c r="FSV40"/>
      <c r="FSW40"/>
      <c r="FSX40"/>
      <c r="FSY40"/>
      <c r="FSZ40"/>
      <c r="FTA40"/>
      <c r="FTB40"/>
      <c r="FTC40"/>
      <c r="FTD40"/>
      <c r="FTE40"/>
      <c r="FTF40"/>
      <c r="FTG40"/>
      <c r="FTH40"/>
      <c r="FTI40"/>
      <c r="FTJ40"/>
      <c r="FTK40"/>
      <c r="FTL40"/>
      <c r="FTM40"/>
      <c r="FTN40"/>
      <c r="FTO40"/>
      <c r="FTP40"/>
      <c r="FTQ40"/>
      <c r="FTR40"/>
      <c r="FTS40"/>
      <c r="FTT40"/>
      <c r="FTU40"/>
      <c r="FTV40"/>
      <c r="FTW40"/>
      <c r="FTX40"/>
      <c r="FTY40"/>
      <c r="FTZ40"/>
      <c r="FUA40"/>
      <c r="FUB40"/>
      <c r="FUC40"/>
      <c r="FUD40"/>
      <c r="FUE40"/>
      <c r="FUF40"/>
      <c r="FUG40"/>
      <c r="FUH40"/>
      <c r="FUI40"/>
      <c r="FUJ40"/>
      <c r="FUK40"/>
      <c r="FUL40"/>
      <c r="FUM40"/>
      <c r="FUN40"/>
      <c r="FUO40"/>
      <c r="FUP40"/>
      <c r="FUQ40"/>
      <c r="FUR40"/>
      <c r="FUS40"/>
      <c r="FUT40"/>
      <c r="FUU40"/>
      <c r="FUV40"/>
      <c r="FUW40"/>
      <c r="FUX40"/>
      <c r="FUY40"/>
      <c r="FUZ40"/>
      <c r="FVA40"/>
      <c r="FVB40"/>
      <c r="FVC40"/>
      <c r="FVD40"/>
      <c r="FVE40"/>
      <c r="FVF40"/>
      <c r="FVG40"/>
      <c r="FVH40"/>
      <c r="FVI40"/>
      <c r="FVJ40"/>
      <c r="FVK40"/>
      <c r="FVL40"/>
      <c r="FVM40"/>
      <c r="FVN40"/>
      <c r="FVO40"/>
      <c r="FVP40"/>
      <c r="FVQ40"/>
      <c r="FVR40"/>
      <c r="FVS40"/>
      <c r="FVT40"/>
      <c r="FVU40"/>
      <c r="FVV40"/>
      <c r="FVW40"/>
      <c r="FVX40"/>
      <c r="FVY40"/>
      <c r="FVZ40"/>
      <c r="FWA40"/>
      <c r="FWB40"/>
      <c r="FWC40"/>
      <c r="FWD40"/>
      <c r="FWE40"/>
      <c r="FWF40"/>
      <c r="FWG40"/>
      <c r="FWH40"/>
      <c r="FWI40"/>
      <c r="FWJ40"/>
      <c r="FWK40"/>
      <c r="FWL40"/>
      <c r="FWM40"/>
      <c r="FWN40"/>
      <c r="FWO40"/>
      <c r="FWP40"/>
      <c r="FWQ40"/>
      <c r="FWR40"/>
      <c r="FWS40"/>
      <c r="FWT40"/>
      <c r="FWU40"/>
      <c r="FWV40"/>
      <c r="FWW40"/>
      <c r="FWX40"/>
      <c r="FWY40"/>
      <c r="FWZ40"/>
      <c r="FXA40"/>
      <c r="FXB40"/>
      <c r="FXC40"/>
      <c r="FXD40"/>
      <c r="FXE40"/>
      <c r="FXF40"/>
      <c r="FXG40"/>
      <c r="FXH40"/>
      <c r="FXI40"/>
      <c r="FXJ40"/>
      <c r="FXK40"/>
      <c r="FXL40"/>
      <c r="FXM40"/>
      <c r="FXN40"/>
      <c r="FXO40"/>
      <c r="FXP40"/>
      <c r="FXQ40"/>
      <c r="FXR40"/>
      <c r="FXS40"/>
      <c r="FXT40"/>
      <c r="FXU40"/>
      <c r="FXV40"/>
      <c r="FXW40"/>
      <c r="FXX40"/>
      <c r="FXY40"/>
      <c r="FXZ40"/>
      <c r="FYA40"/>
      <c r="FYB40"/>
      <c r="FYC40"/>
      <c r="FYD40"/>
      <c r="FYE40"/>
      <c r="FYF40"/>
      <c r="FYG40"/>
      <c r="FYH40"/>
      <c r="FYI40"/>
      <c r="FYJ40"/>
      <c r="FYK40"/>
      <c r="FYL40"/>
      <c r="FYM40"/>
      <c r="FYN40"/>
      <c r="FYO40"/>
      <c r="FYP40"/>
      <c r="FYQ40"/>
      <c r="FYR40"/>
      <c r="FYS40"/>
      <c r="FYT40"/>
      <c r="FYU40"/>
      <c r="FYV40"/>
      <c r="FYW40"/>
      <c r="FYX40"/>
      <c r="FYY40"/>
      <c r="FYZ40"/>
      <c r="FZA40"/>
      <c r="FZB40"/>
      <c r="FZC40"/>
      <c r="FZD40"/>
      <c r="FZE40"/>
      <c r="FZF40"/>
      <c r="FZG40"/>
      <c r="FZH40"/>
      <c r="FZI40"/>
      <c r="FZJ40"/>
      <c r="FZK40"/>
      <c r="FZL40"/>
      <c r="FZM40"/>
      <c r="FZN40"/>
      <c r="FZO40"/>
      <c r="FZP40"/>
      <c r="FZQ40"/>
      <c r="FZR40"/>
      <c r="FZS40"/>
      <c r="FZT40"/>
      <c r="FZU40"/>
      <c r="FZV40"/>
      <c r="FZW40"/>
      <c r="FZX40"/>
      <c r="FZY40"/>
      <c r="FZZ40"/>
      <c r="GAA40"/>
      <c r="GAB40"/>
      <c r="GAC40"/>
      <c r="GAD40"/>
      <c r="GAE40"/>
      <c r="GAF40"/>
      <c r="GAG40"/>
      <c r="GAH40"/>
      <c r="GAI40"/>
      <c r="GAJ40"/>
      <c r="GAK40"/>
      <c r="GAL40"/>
      <c r="GAM40"/>
      <c r="GAN40"/>
      <c r="GAO40"/>
      <c r="GAP40"/>
      <c r="GAQ40"/>
      <c r="GAR40"/>
      <c r="GAS40"/>
      <c r="GAT40"/>
      <c r="GAU40"/>
      <c r="GAV40"/>
      <c r="GAW40"/>
      <c r="GAX40"/>
      <c r="GAY40"/>
      <c r="GAZ40"/>
      <c r="GBA40"/>
      <c r="GBB40"/>
      <c r="GBC40"/>
      <c r="GBD40"/>
      <c r="GBE40"/>
      <c r="GBF40"/>
      <c r="GBG40"/>
      <c r="GBH40"/>
      <c r="GBI40"/>
      <c r="GBJ40"/>
      <c r="GBK40"/>
      <c r="GBL40"/>
      <c r="GBM40"/>
      <c r="GBN40"/>
      <c r="GBO40"/>
      <c r="GBP40"/>
      <c r="GBQ40"/>
      <c r="GBR40"/>
      <c r="GBS40"/>
      <c r="GBT40"/>
      <c r="GBU40"/>
      <c r="GBV40"/>
      <c r="GBW40"/>
      <c r="GBX40"/>
      <c r="GBY40"/>
      <c r="GBZ40"/>
      <c r="GCA40"/>
      <c r="GCB40"/>
      <c r="GCC40"/>
      <c r="GCD40"/>
      <c r="GCE40"/>
      <c r="GCF40"/>
      <c r="GCG40"/>
      <c r="GCH40"/>
      <c r="GCI40"/>
      <c r="GCJ40"/>
      <c r="GCK40"/>
      <c r="GCL40"/>
      <c r="GCM40"/>
      <c r="GCN40"/>
      <c r="GCO40"/>
      <c r="GCP40"/>
      <c r="GCQ40"/>
      <c r="GCR40"/>
      <c r="GCS40"/>
      <c r="GCT40"/>
      <c r="GCU40"/>
      <c r="GCV40"/>
      <c r="GCW40"/>
      <c r="GCX40"/>
      <c r="GCY40"/>
      <c r="GCZ40"/>
      <c r="GDA40"/>
      <c r="GDB40"/>
      <c r="GDC40"/>
      <c r="GDD40"/>
      <c r="GDE40"/>
      <c r="GDF40"/>
      <c r="GDG40"/>
      <c r="GDH40"/>
      <c r="GDI40"/>
      <c r="GDJ40"/>
      <c r="GDK40"/>
      <c r="GDL40"/>
      <c r="GDM40"/>
      <c r="GDN40"/>
      <c r="GDO40"/>
      <c r="GDP40"/>
      <c r="GDQ40"/>
      <c r="GDR40"/>
      <c r="GDS40"/>
      <c r="GDT40"/>
      <c r="GDU40"/>
      <c r="GDV40"/>
      <c r="GDW40"/>
      <c r="GDX40"/>
      <c r="GDY40"/>
      <c r="GDZ40"/>
      <c r="GEA40"/>
      <c r="GEB40"/>
      <c r="GEC40"/>
      <c r="GED40"/>
      <c r="GEE40"/>
      <c r="GEF40"/>
      <c r="GEG40"/>
      <c r="GEH40"/>
      <c r="GEI40"/>
      <c r="GEJ40"/>
      <c r="GEK40"/>
      <c r="GEL40"/>
      <c r="GEM40"/>
      <c r="GEN40"/>
      <c r="GEO40"/>
      <c r="GEP40"/>
      <c r="GEQ40"/>
      <c r="GER40"/>
      <c r="GES40"/>
      <c r="GET40"/>
      <c r="GEU40"/>
      <c r="GEV40"/>
      <c r="GEW40"/>
      <c r="GEX40"/>
      <c r="GEY40"/>
      <c r="GEZ40"/>
      <c r="GFA40"/>
      <c r="GFB40"/>
      <c r="GFC40"/>
      <c r="GFD40"/>
      <c r="GFE40"/>
      <c r="GFF40"/>
      <c r="GFG40"/>
      <c r="GFH40"/>
      <c r="GFI40"/>
      <c r="GFJ40"/>
      <c r="GFK40"/>
      <c r="GFL40"/>
      <c r="GFM40"/>
      <c r="GFN40"/>
      <c r="GFO40"/>
      <c r="GFP40"/>
      <c r="GFQ40"/>
      <c r="GFR40"/>
      <c r="GFS40"/>
      <c r="GFT40"/>
      <c r="GFU40"/>
      <c r="GFV40"/>
      <c r="GFW40"/>
      <c r="GFX40"/>
      <c r="GFY40"/>
      <c r="GFZ40"/>
      <c r="GGA40"/>
      <c r="GGB40"/>
      <c r="GGC40"/>
      <c r="GGD40"/>
      <c r="GGE40"/>
      <c r="GGF40"/>
      <c r="GGG40"/>
      <c r="GGH40"/>
      <c r="GGI40"/>
      <c r="GGJ40"/>
      <c r="GGK40"/>
      <c r="GGL40"/>
      <c r="GGM40"/>
      <c r="GGN40"/>
      <c r="GGO40"/>
      <c r="GGP40"/>
      <c r="GGQ40"/>
      <c r="GGR40"/>
      <c r="GGS40"/>
      <c r="GGT40"/>
      <c r="GGU40"/>
      <c r="GGV40"/>
      <c r="GGW40"/>
      <c r="GGX40"/>
      <c r="GGY40"/>
      <c r="GGZ40"/>
      <c r="GHA40"/>
      <c r="GHB40"/>
      <c r="GHC40"/>
      <c r="GHD40"/>
      <c r="GHE40"/>
      <c r="GHF40"/>
      <c r="GHG40"/>
      <c r="GHH40"/>
      <c r="GHI40"/>
      <c r="GHJ40"/>
      <c r="GHK40"/>
      <c r="GHL40"/>
      <c r="GHM40"/>
      <c r="GHN40"/>
      <c r="GHO40"/>
      <c r="GHP40"/>
      <c r="GHQ40"/>
      <c r="GHR40"/>
      <c r="GHS40"/>
      <c r="GHT40"/>
      <c r="GHU40"/>
      <c r="GHV40"/>
      <c r="GHW40"/>
      <c r="GHX40"/>
      <c r="GHY40"/>
      <c r="GHZ40"/>
      <c r="GIA40"/>
      <c r="GIB40"/>
      <c r="GIC40"/>
      <c r="GID40"/>
      <c r="GIE40"/>
      <c r="GIF40"/>
      <c r="GIG40"/>
      <c r="GIH40"/>
      <c r="GII40"/>
      <c r="GIJ40"/>
      <c r="GIK40"/>
      <c r="GIL40"/>
      <c r="GIM40"/>
      <c r="GIN40"/>
      <c r="GIO40"/>
      <c r="GIP40"/>
      <c r="GIQ40"/>
      <c r="GIR40"/>
      <c r="GIS40"/>
      <c r="GIT40"/>
      <c r="GIU40"/>
      <c r="GIV40"/>
      <c r="GIW40"/>
      <c r="GIX40"/>
      <c r="GIY40"/>
      <c r="GIZ40"/>
      <c r="GJA40"/>
      <c r="GJB40"/>
      <c r="GJC40"/>
      <c r="GJD40"/>
      <c r="GJE40"/>
      <c r="GJF40"/>
      <c r="GJG40"/>
      <c r="GJH40"/>
      <c r="GJI40"/>
      <c r="GJJ40"/>
      <c r="GJK40"/>
      <c r="GJL40"/>
      <c r="GJM40"/>
      <c r="GJN40"/>
      <c r="GJO40"/>
      <c r="GJP40"/>
      <c r="GJQ40"/>
      <c r="GJR40"/>
      <c r="GJS40"/>
      <c r="GJT40"/>
      <c r="GJU40"/>
      <c r="GJV40"/>
      <c r="GJW40"/>
      <c r="GJX40"/>
      <c r="GJY40"/>
      <c r="GJZ40"/>
      <c r="GKA40"/>
      <c r="GKB40"/>
      <c r="GKC40"/>
      <c r="GKD40"/>
      <c r="GKE40"/>
      <c r="GKF40"/>
      <c r="GKG40"/>
      <c r="GKH40"/>
      <c r="GKI40"/>
      <c r="GKJ40"/>
      <c r="GKK40"/>
      <c r="GKL40"/>
      <c r="GKM40"/>
      <c r="GKN40"/>
      <c r="GKO40"/>
      <c r="GKP40"/>
      <c r="GKQ40"/>
      <c r="GKR40"/>
      <c r="GKS40"/>
      <c r="GKT40"/>
      <c r="GKU40"/>
      <c r="GKV40"/>
      <c r="GKW40"/>
      <c r="GKX40"/>
      <c r="GKY40"/>
      <c r="GKZ40"/>
      <c r="GLA40"/>
      <c r="GLB40"/>
      <c r="GLC40"/>
      <c r="GLD40"/>
      <c r="GLE40"/>
      <c r="GLF40"/>
      <c r="GLG40"/>
      <c r="GLH40"/>
      <c r="GLI40"/>
      <c r="GLJ40"/>
      <c r="GLK40"/>
      <c r="GLL40"/>
      <c r="GLM40"/>
      <c r="GLN40"/>
      <c r="GLO40"/>
      <c r="GLP40"/>
      <c r="GLQ40"/>
      <c r="GLR40"/>
      <c r="GLS40"/>
      <c r="GLT40"/>
      <c r="GLU40"/>
      <c r="GLV40"/>
      <c r="GLW40"/>
      <c r="GLX40"/>
      <c r="GLY40"/>
      <c r="GLZ40"/>
      <c r="GMA40"/>
      <c r="GMB40"/>
      <c r="GMC40"/>
      <c r="GMD40"/>
      <c r="GME40"/>
      <c r="GMF40"/>
      <c r="GMG40"/>
      <c r="GMH40"/>
      <c r="GMI40"/>
      <c r="GMJ40"/>
      <c r="GMK40"/>
      <c r="GML40"/>
      <c r="GMM40"/>
      <c r="GMN40"/>
      <c r="GMO40"/>
      <c r="GMP40"/>
      <c r="GMQ40"/>
      <c r="GMR40"/>
      <c r="GMS40"/>
      <c r="GMT40"/>
      <c r="GMU40"/>
      <c r="GMV40"/>
      <c r="GMW40"/>
      <c r="GMX40"/>
      <c r="GMY40"/>
      <c r="GMZ40"/>
      <c r="GNA40"/>
      <c r="GNB40"/>
      <c r="GNC40"/>
      <c r="GND40"/>
      <c r="GNE40"/>
      <c r="GNF40"/>
      <c r="GNG40"/>
      <c r="GNH40"/>
      <c r="GNI40"/>
      <c r="GNJ40"/>
      <c r="GNK40"/>
      <c r="GNL40"/>
      <c r="GNM40"/>
      <c r="GNN40"/>
      <c r="GNO40"/>
      <c r="GNP40"/>
      <c r="GNQ40"/>
      <c r="GNR40"/>
      <c r="GNS40"/>
      <c r="GNT40"/>
      <c r="GNU40"/>
      <c r="GNV40"/>
      <c r="GNW40"/>
      <c r="GNX40"/>
      <c r="GNY40"/>
      <c r="GNZ40"/>
      <c r="GOA40"/>
      <c r="GOB40"/>
      <c r="GOC40"/>
      <c r="GOD40"/>
      <c r="GOE40"/>
      <c r="GOF40"/>
      <c r="GOG40"/>
      <c r="GOH40"/>
      <c r="GOI40"/>
      <c r="GOJ40"/>
      <c r="GOK40"/>
      <c r="GOL40"/>
      <c r="GOM40"/>
      <c r="GON40"/>
      <c r="GOO40"/>
      <c r="GOP40"/>
      <c r="GOQ40"/>
      <c r="GOR40"/>
      <c r="GOS40"/>
      <c r="GOT40"/>
      <c r="GOU40"/>
      <c r="GOV40"/>
      <c r="GOW40"/>
      <c r="GOX40"/>
      <c r="GOY40"/>
      <c r="GOZ40"/>
      <c r="GPA40"/>
      <c r="GPB40"/>
      <c r="GPC40"/>
      <c r="GPD40"/>
      <c r="GPE40"/>
      <c r="GPF40"/>
      <c r="GPG40"/>
      <c r="GPH40"/>
      <c r="GPI40"/>
      <c r="GPJ40"/>
      <c r="GPK40"/>
      <c r="GPL40"/>
      <c r="GPM40"/>
      <c r="GPN40"/>
      <c r="GPO40"/>
      <c r="GPP40"/>
      <c r="GPQ40"/>
      <c r="GPR40"/>
      <c r="GPS40"/>
      <c r="GPT40"/>
      <c r="GPU40"/>
      <c r="GPV40"/>
      <c r="GPW40"/>
      <c r="GPX40"/>
      <c r="GPY40"/>
      <c r="GPZ40"/>
      <c r="GQA40"/>
      <c r="GQB40"/>
      <c r="GQC40"/>
      <c r="GQD40"/>
      <c r="GQE40"/>
      <c r="GQF40"/>
      <c r="GQG40"/>
      <c r="GQH40"/>
      <c r="GQI40"/>
      <c r="GQJ40"/>
      <c r="GQK40"/>
      <c r="GQL40"/>
      <c r="GQM40"/>
      <c r="GQN40"/>
      <c r="GQO40"/>
      <c r="GQP40"/>
      <c r="GQQ40"/>
      <c r="GQR40"/>
      <c r="GQS40"/>
      <c r="GQT40"/>
      <c r="GQU40"/>
      <c r="GQV40"/>
      <c r="GQW40"/>
      <c r="GQX40"/>
      <c r="GQY40"/>
      <c r="GQZ40"/>
      <c r="GRA40"/>
      <c r="GRB40"/>
      <c r="GRC40"/>
      <c r="GRD40"/>
      <c r="GRE40"/>
      <c r="GRF40"/>
      <c r="GRG40"/>
      <c r="GRH40"/>
      <c r="GRI40"/>
      <c r="GRJ40"/>
      <c r="GRK40"/>
      <c r="GRL40"/>
      <c r="GRM40"/>
      <c r="GRN40"/>
      <c r="GRO40"/>
      <c r="GRP40"/>
      <c r="GRQ40"/>
      <c r="GRR40"/>
      <c r="GRS40"/>
      <c r="GRT40"/>
      <c r="GRU40"/>
      <c r="GRV40"/>
      <c r="GRW40"/>
      <c r="GRX40"/>
      <c r="GRY40"/>
      <c r="GRZ40"/>
      <c r="GSA40"/>
      <c r="GSB40"/>
      <c r="GSC40"/>
      <c r="GSD40"/>
      <c r="GSE40"/>
      <c r="GSF40"/>
      <c r="GSG40"/>
      <c r="GSH40"/>
      <c r="GSI40"/>
      <c r="GSJ40"/>
      <c r="GSK40"/>
      <c r="GSL40"/>
      <c r="GSM40"/>
      <c r="GSN40"/>
      <c r="GSO40"/>
      <c r="GSP40"/>
      <c r="GSQ40"/>
      <c r="GSR40"/>
      <c r="GSS40"/>
      <c r="GST40"/>
      <c r="GSU40"/>
      <c r="GSV40"/>
      <c r="GSW40"/>
      <c r="GSX40"/>
      <c r="GSY40"/>
      <c r="GSZ40"/>
      <c r="GTA40"/>
      <c r="GTB40"/>
      <c r="GTC40"/>
      <c r="GTD40"/>
      <c r="GTE40"/>
      <c r="GTF40"/>
      <c r="GTG40"/>
      <c r="GTH40"/>
      <c r="GTI40"/>
      <c r="GTJ40"/>
      <c r="GTK40"/>
      <c r="GTL40"/>
      <c r="GTM40"/>
      <c r="GTN40"/>
      <c r="GTO40"/>
      <c r="GTP40"/>
      <c r="GTQ40"/>
      <c r="GTR40"/>
      <c r="GTS40"/>
      <c r="GTT40"/>
      <c r="GTU40"/>
      <c r="GTV40"/>
      <c r="GTW40"/>
      <c r="GTX40"/>
      <c r="GTY40"/>
      <c r="GTZ40"/>
      <c r="GUA40"/>
      <c r="GUB40"/>
      <c r="GUC40"/>
      <c r="GUD40"/>
      <c r="GUE40"/>
      <c r="GUF40"/>
      <c r="GUG40"/>
      <c r="GUH40"/>
      <c r="GUI40"/>
      <c r="GUJ40"/>
      <c r="GUK40"/>
      <c r="GUL40"/>
      <c r="GUM40"/>
      <c r="GUN40"/>
      <c r="GUO40"/>
      <c r="GUP40"/>
      <c r="GUQ40"/>
      <c r="GUR40"/>
      <c r="GUS40"/>
      <c r="GUT40"/>
      <c r="GUU40"/>
      <c r="GUV40"/>
      <c r="GUW40"/>
      <c r="GUX40"/>
      <c r="GUY40"/>
      <c r="GUZ40"/>
      <c r="GVA40"/>
      <c r="GVB40"/>
      <c r="GVC40"/>
      <c r="GVD40"/>
      <c r="GVE40"/>
      <c r="GVF40"/>
      <c r="GVG40"/>
      <c r="GVH40"/>
      <c r="GVI40"/>
      <c r="GVJ40"/>
      <c r="GVK40"/>
      <c r="GVL40"/>
      <c r="GVM40"/>
      <c r="GVN40"/>
      <c r="GVO40"/>
      <c r="GVP40"/>
      <c r="GVQ40"/>
      <c r="GVR40"/>
      <c r="GVS40"/>
      <c r="GVT40"/>
      <c r="GVU40"/>
      <c r="GVV40"/>
      <c r="GVW40"/>
      <c r="GVX40"/>
      <c r="GVY40"/>
      <c r="GVZ40"/>
      <c r="GWA40"/>
      <c r="GWB40"/>
      <c r="GWC40"/>
      <c r="GWD40"/>
      <c r="GWE40"/>
      <c r="GWF40"/>
      <c r="GWG40"/>
      <c r="GWH40"/>
      <c r="GWI40"/>
      <c r="GWJ40"/>
      <c r="GWK40"/>
      <c r="GWL40"/>
      <c r="GWM40"/>
      <c r="GWN40"/>
      <c r="GWO40"/>
      <c r="GWP40"/>
      <c r="GWQ40"/>
      <c r="GWR40"/>
      <c r="GWS40"/>
      <c r="GWT40"/>
      <c r="GWU40"/>
      <c r="GWV40"/>
      <c r="GWW40"/>
      <c r="GWX40"/>
      <c r="GWY40"/>
      <c r="GWZ40"/>
      <c r="GXA40"/>
      <c r="GXB40"/>
      <c r="GXC40"/>
      <c r="GXD40"/>
      <c r="GXE40"/>
      <c r="GXF40"/>
      <c r="GXG40"/>
      <c r="GXH40"/>
      <c r="GXI40"/>
      <c r="GXJ40"/>
      <c r="GXK40"/>
      <c r="GXL40"/>
      <c r="GXM40"/>
      <c r="GXN40"/>
      <c r="GXO40"/>
      <c r="GXP40"/>
      <c r="GXQ40"/>
      <c r="GXR40"/>
      <c r="GXS40"/>
      <c r="GXT40"/>
      <c r="GXU40"/>
      <c r="GXV40"/>
      <c r="GXW40"/>
      <c r="GXX40"/>
      <c r="GXY40"/>
      <c r="GXZ40"/>
      <c r="GYA40"/>
      <c r="GYB40"/>
      <c r="GYC40"/>
      <c r="GYD40"/>
      <c r="GYE40"/>
      <c r="GYF40"/>
      <c r="GYG40"/>
      <c r="GYH40"/>
      <c r="GYI40"/>
      <c r="GYJ40"/>
      <c r="GYK40"/>
      <c r="GYL40"/>
      <c r="GYM40"/>
      <c r="GYN40"/>
      <c r="GYO40"/>
      <c r="GYP40"/>
      <c r="GYQ40"/>
      <c r="GYR40"/>
      <c r="GYS40"/>
      <c r="GYT40"/>
      <c r="GYU40"/>
      <c r="GYV40"/>
      <c r="GYW40"/>
      <c r="GYX40"/>
      <c r="GYY40"/>
      <c r="GYZ40"/>
      <c r="GZA40"/>
      <c r="GZB40"/>
      <c r="GZC40"/>
      <c r="GZD40"/>
      <c r="GZE40"/>
      <c r="GZF40"/>
      <c r="GZG40"/>
      <c r="GZH40"/>
      <c r="GZI40"/>
      <c r="GZJ40"/>
      <c r="GZK40"/>
      <c r="GZL40"/>
      <c r="GZM40"/>
      <c r="GZN40"/>
      <c r="GZO40"/>
      <c r="GZP40"/>
      <c r="GZQ40"/>
      <c r="GZR40"/>
      <c r="GZS40"/>
      <c r="GZT40"/>
      <c r="GZU40"/>
      <c r="GZV40"/>
      <c r="GZW40"/>
      <c r="GZX40"/>
      <c r="GZY40"/>
      <c r="GZZ40"/>
      <c r="HAA40"/>
      <c r="HAB40"/>
      <c r="HAC40"/>
      <c r="HAD40"/>
      <c r="HAE40"/>
      <c r="HAF40"/>
      <c r="HAG40"/>
      <c r="HAH40"/>
      <c r="HAI40"/>
      <c r="HAJ40"/>
      <c r="HAK40"/>
      <c r="HAL40"/>
      <c r="HAM40"/>
      <c r="HAN40"/>
      <c r="HAO40"/>
      <c r="HAP40"/>
      <c r="HAQ40"/>
      <c r="HAR40"/>
      <c r="HAS40"/>
      <c r="HAT40"/>
      <c r="HAU40"/>
      <c r="HAV40"/>
      <c r="HAW40"/>
      <c r="HAX40"/>
      <c r="HAY40"/>
      <c r="HAZ40"/>
      <c r="HBA40"/>
      <c r="HBB40"/>
      <c r="HBC40"/>
      <c r="HBD40"/>
      <c r="HBE40"/>
      <c r="HBF40"/>
      <c r="HBG40"/>
      <c r="HBH40"/>
      <c r="HBI40"/>
      <c r="HBJ40"/>
      <c r="HBK40"/>
      <c r="HBL40"/>
      <c r="HBM40"/>
      <c r="HBN40"/>
      <c r="HBO40"/>
      <c r="HBP40"/>
      <c r="HBQ40"/>
      <c r="HBR40"/>
      <c r="HBS40"/>
      <c r="HBT40"/>
      <c r="HBU40"/>
      <c r="HBV40"/>
      <c r="HBW40"/>
      <c r="HBX40"/>
      <c r="HBY40"/>
      <c r="HBZ40"/>
      <c r="HCA40"/>
      <c r="HCB40"/>
      <c r="HCC40"/>
      <c r="HCD40"/>
      <c r="HCE40"/>
      <c r="HCF40"/>
      <c r="HCG40"/>
      <c r="HCH40"/>
      <c r="HCI40"/>
      <c r="HCJ40"/>
      <c r="HCK40"/>
      <c r="HCL40"/>
      <c r="HCM40"/>
      <c r="HCN40"/>
      <c r="HCO40"/>
      <c r="HCP40"/>
      <c r="HCQ40"/>
      <c r="HCR40"/>
      <c r="HCS40"/>
      <c r="HCT40"/>
      <c r="HCU40"/>
      <c r="HCV40"/>
      <c r="HCW40"/>
      <c r="HCX40"/>
      <c r="HCY40"/>
      <c r="HCZ40"/>
      <c r="HDA40"/>
      <c r="HDB40"/>
      <c r="HDC40"/>
      <c r="HDD40"/>
      <c r="HDE40"/>
      <c r="HDF40"/>
      <c r="HDG40"/>
      <c r="HDH40"/>
      <c r="HDI40"/>
      <c r="HDJ40"/>
      <c r="HDK40"/>
      <c r="HDL40"/>
      <c r="HDM40"/>
      <c r="HDN40"/>
      <c r="HDO40"/>
      <c r="HDP40"/>
      <c r="HDQ40"/>
      <c r="HDR40"/>
      <c r="HDS40"/>
      <c r="HDT40"/>
      <c r="HDU40"/>
      <c r="HDV40"/>
      <c r="HDW40"/>
      <c r="HDX40"/>
      <c r="HDY40"/>
      <c r="HDZ40"/>
      <c r="HEA40"/>
      <c r="HEB40"/>
      <c r="HEC40"/>
      <c r="HED40"/>
      <c r="HEE40"/>
      <c r="HEF40"/>
      <c r="HEG40"/>
      <c r="HEH40"/>
      <c r="HEI40"/>
      <c r="HEJ40"/>
      <c r="HEK40"/>
      <c r="HEL40"/>
      <c r="HEM40"/>
      <c r="HEN40"/>
      <c r="HEO40"/>
      <c r="HEP40"/>
      <c r="HEQ40"/>
      <c r="HER40"/>
      <c r="HES40"/>
      <c r="HET40"/>
      <c r="HEU40"/>
      <c r="HEV40"/>
      <c r="HEW40"/>
      <c r="HEX40"/>
      <c r="HEY40"/>
      <c r="HEZ40"/>
      <c r="HFA40"/>
      <c r="HFB40"/>
      <c r="HFC40"/>
      <c r="HFD40"/>
      <c r="HFE40"/>
      <c r="HFF40"/>
      <c r="HFG40"/>
      <c r="HFH40"/>
      <c r="HFI40"/>
      <c r="HFJ40"/>
      <c r="HFK40"/>
      <c r="HFL40"/>
      <c r="HFM40"/>
      <c r="HFN40"/>
      <c r="HFO40"/>
      <c r="HFP40"/>
      <c r="HFQ40"/>
      <c r="HFR40"/>
      <c r="HFS40"/>
      <c r="HFT40"/>
      <c r="HFU40"/>
      <c r="HFV40"/>
      <c r="HFW40"/>
      <c r="HFX40"/>
      <c r="HFY40"/>
      <c r="HFZ40"/>
      <c r="HGA40"/>
      <c r="HGB40"/>
      <c r="HGC40"/>
      <c r="HGD40"/>
      <c r="HGE40"/>
      <c r="HGF40"/>
      <c r="HGG40"/>
      <c r="HGH40"/>
      <c r="HGI40"/>
      <c r="HGJ40"/>
      <c r="HGK40"/>
      <c r="HGL40"/>
      <c r="HGM40"/>
      <c r="HGN40"/>
      <c r="HGO40"/>
      <c r="HGP40"/>
      <c r="HGQ40"/>
      <c r="HGR40"/>
      <c r="HGS40"/>
      <c r="HGT40"/>
      <c r="HGU40"/>
      <c r="HGV40"/>
      <c r="HGW40"/>
      <c r="HGX40"/>
      <c r="HGY40"/>
      <c r="HGZ40"/>
      <c r="HHA40"/>
      <c r="HHB40"/>
      <c r="HHC40"/>
      <c r="HHD40"/>
      <c r="HHE40"/>
      <c r="HHF40"/>
      <c r="HHG40"/>
      <c r="HHH40"/>
      <c r="HHI40"/>
      <c r="HHJ40"/>
      <c r="HHK40"/>
      <c r="HHL40"/>
      <c r="HHM40"/>
      <c r="HHN40"/>
      <c r="HHO40"/>
      <c r="HHP40"/>
      <c r="HHQ40"/>
      <c r="HHR40"/>
      <c r="HHS40"/>
      <c r="HHT40"/>
      <c r="HHU40"/>
      <c r="HHV40"/>
      <c r="HHW40"/>
      <c r="HHX40"/>
      <c r="HHY40"/>
      <c r="HHZ40"/>
      <c r="HIA40"/>
      <c r="HIB40"/>
      <c r="HIC40"/>
      <c r="HID40"/>
      <c r="HIE40"/>
      <c r="HIF40"/>
      <c r="HIG40"/>
      <c r="HIH40"/>
      <c r="HII40"/>
      <c r="HIJ40"/>
      <c r="HIK40"/>
      <c r="HIL40"/>
      <c r="HIM40"/>
      <c r="HIN40"/>
      <c r="HIO40"/>
      <c r="HIP40"/>
      <c r="HIQ40"/>
      <c r="HIR40"/>
      <c r="HIS40"/>
      <c r="HIT40"/>
      <c r="HIU40"/>
      <c r="HIV40"/>
      <c r="HIW40"/>
      <c r="HIX40"/>
      <c r="HIY40"/>
      <c r="HIZ40"/>
      <c r="HJA40"/>
      <c r="HJB40"/>
      <c r="HJC40"/>
      <c r="HJD40"/>
      <c r="HJE40"/>
      <c r="HJF40"/>
      <c r="HJG40"/>
      <c r="HJH40"/>
      <c r="HJI40"/>
      <c r="HJJ40"/>
      <c r="HJK40"/>
      <c r="HJL40"/>
      <c r="HJM40"/>
      <c r="HJN40"/>
      <c r="HJO40"/>
      <c r="HJP40"/>
      <c r="HJQ40"/>
      <c r="HJR40"/>
      <c r="HJS40"/>
      <c r="HJT40"/>
      <c r="HJU40"/>
      <c r="HJV40"/>
      <c r="HJW40"/>
      <c r="HJX40"/>
      <c r="HJY40"/>
      <c r="HJZ40"/>
      <c r="HKA40"/>
      <c r="HKB40"/>
      <c r="HKC40"/>
      <c r="HKD40"/>
      <c r="HKE40"/>
      <c r="HKF40"/>
      <c r="HKG40"/>
      <c r="HKH40"/>
      <c r="HKI40"/>
      <c r="HKJ40"/>
      <c r="HKK40"/>
      <c r="HKL40"/>
      <c r="HKM40"/>
      <c r="HKN40"/>
      <c r="HKO40"/>
      <c r="HKP40"/>
      <c r="HKQ40"/>
      <c r="HKR40"/>
      <c r="HKS40"/>
      <c r="HKT40"/>
      <c r="HKU40"/>
      <c r="HKV40"/>
      <c r="HKW40"/>
      <c r="HKX40"/>
      <c r="HKY40"/>
      <c r="HKZ40"/>
      <c r="HLA40"/>
      <c r="HLB40"/>
      <c r="HLC40"/>
      <c r="HLD40"/>
      <c r="HLE40"/>
      <c r="HLF40"/>
      <c r="HLG40"/>
      <c r="HLH40"/>
      <c r="HLI40"/>
      <c r="HLJ40"/>
      <c r="HLK40"/>
      <c r="HLL40"/>
      <c r="HLM40"/>
      <c r="HLN40"/>
      <c r="HLO40"/>
      <c r="HLP40"/>
      <c r="HLQ40"/>
      <c r="HLR40"/>
      <c r="HLS40"/>
      <c r="HLT40"/>
      <c r="HLU40"/>
      <c r="HLV40"/>
      <c r="HLW40"/>
      <c r="HLX40"/>
      <c r="HLY40"/>
      <c r="HLZ40"/>
      <c r="HMA40"/>
      <c r="HMB40"/>
      <c r="HMC40"/>
      <c r="HMD40"/>
      <c r="HME40"/>
      <c r="HMF40"/>
      <c r="HMG40"/>
      <c r="HMH40"/>
      <c r="HMI40"/>
      <c r="HMJ40"/>
      <c r="HMK40"/>
      <c r="HML40"/>
      <c r="HMM40"/>
      <c r="HMN40"/>
      <c r="HMO40"/>
      <c r="HMP40"/>
      <c r="HMQ40"/>
      <c r="HMR40"/>
      <c r="HMS40"/>
      <c r="HMT40"/>
      <c r="HMU40"/>
      <c r="HMV40"/>
      <c r="HMW40"/>
      <c r="HMX40"/>
      <c r="HMY40"/>
      <c r="HMZ40"/>
      <c r="HNA40"/>
      <c r="HNB40"/>
      <c r="HNC40"/>
      <c r="HND40"/>
      <c r="HNE40"/>
      <c r="HNF40"/>
      <c r="HNG40"/>
      <c r="HNH40"/>
      <c r="HNI40"/>
      <c r="HNJ40"/>
      <c r="HNK40"/>
      <c r="HNL40"/>
      <c r="HNM40"/>
      <c r="HNN40"/>
      <c r="HNO40"/>
      <c r="HNP40"/>
      <c r="HNQ40"/>
      <c r="HNR40"/>
      <c r="HNS40"/>
      <c r="HNT40"/>
      <c r="HNU40"/>
      <c r="HNV40"/>
      <c r="HNW40"/>
      <c r="HNX40"/>
      <c r="HNY40"/>
      <c r="HNZ40"/>
      <c r="HOA40"/>
      <c r="HOB40"/>
      <c r="HOC40"/>
      <c r="HOD40"/>
      <c r="HOE40"/>
      <c r="HOF40"/>
      <c r="HOG40"/>
      <c r="HOH40"/>
      <c r="HOI40"/>
      <c r="HOJ40"/>
      <c r="HOK40"/>
      <c r="HOL40"/>
      <c r="HOM40"/>
      <c r="HON40"/>
      <c r="HOO40"/>
      <c r="HOP40"/>
      <c r="HOQ40"/>
      <c r="HOR40"/>
      <c r="HOS40"/>
      <c r="HOT40"/>
      <c r="HOU40"/>
      <c r="HOV40"/>
      <c r="HOW40"/>
      <c r="HOX40"/>
      <c r="HOY40"/>
      <c r="HOZ40"/>
      <c r="HPA40"/>
      <c r="HPB40"/>
      <c r="HPC40"/>
      <c r="HPD40"/>
      <c r="HPE40"/>
      <c r="HPF40"/>
      <c r="HPG40"/>
      <c r="HPH40"/>
      <c r="HPI40"/>
      <c r="HPJ40"/>
      <c r="HPK40"/>
      <c r="HPL40"/>
      <c r="HPM40"/>
      <c r="HPN40"/>
      <c r="HPO40"/>
      <c r="HPP40"/>
      <c r="HPQ40"/>
      <c r="HPR40"/>
      <c r="HPS40"/>
      <c r="HPT40"/>
      <c r="HPU40"/>
      <c r="HPV40"/>
      <c r="HPW40"/>
      <c r="HPX40"/>
      <c r="HPY40"/>
      <c r="HPZ40"/>
      <c r="HQA40"/>
      <c r="HQB40"/>
      <c r="HQC40"/>
      <c r="HQD40"/>
      <c r="HQE40"/>
      <c r="HQF40"/>
      <c r="HQG40"/>
      <c r="HQH40"/>
      <c r="HQI40"/>
      <c r="HQJ40"/>
      <c r="HQK40"/>
      <c r="HQL40"/>
      <c r="HQM40"/>
      <c r="HQN40"/>
      <c r="HQO40"/>
      <c r="HQP40"/>
      <c r="HQQ40"/>
      <c r="HQR40"/>
      <c r="HQS40"/>
      <c r="HQT40"/>
      <c r="HQU40"/>
      <c r="HQV40"/>
      <c r="HQW40"/>
      <c r="HQX40"/>
      <c r="HQY40"/>
      <c r="HQZ40"/>
      <c r="HRA40"/>
      <c r="HRB40"/>
      <c r="HRC40"/>
      <c r="HRD40"/>
      <c r="HRE40"/>
      <c r="HRF40"/>
      <c r="HRG40"/>
      <c r="HRH40"/>
      <c r="HRI40"/>
      <c r="HRJ40"/>
      <c r="HRK40"/>
      <c r="HRL40"/>
      <c r="HRM40"/>
      <c r="HRN40"/>
      <c r="HRO40"/>
      <c r="HRP40"/>
      <c r="HRQ40"/>
      <c r="HRR40"/>
      <c r="HRS40"/>
      <c r="HRT40"/>
      <c r="HRU40"/>
      <c r="HRV40"/>
      <c r="HRW40"/>
      <c r="HRX40"/>
      <c r="HRY40"/>
      <c r="HRZ40"/>
      <c r="HSA40"/>
      <c r="HSB40"/>
      <c r="HSC40"/>
      <c r="HSD40"/>
      <c r="HSE40"/>
      <c r="HSF40"/>
      <c r="HSG40"/>
      <c r="HSH40"/>
      <c r="HSI40"/>
      <c r="HSJ40"/>
      <c r="HSK40"/>
      <c r="HSL40"/>
      <c r="HSM40"/>
      <c r="HSN40"/>
      <c r="HSO40"/>
      <c r="HSP40"/>
      <c r="HSQ40"/>
      <c r="HSR40"/>
      <c r="HSS40"/>
      <c r="HST40"/>
      <c r="HSU40"/>
      <c r="HSV40"/>
      <c r="HSW40"/>
      <c r="HSX40"/>
      <c r="HSY40"/>
      <c r="HSZ40"/>
      <c r="HTA40"/>
      <c r="HTB40"/>
      <c r="HTC40"/>
      <c r="HTD40"/>
      <c r="HTE40"/>
      <c r="HTF40"/>
      <c r="HTG40"/>
      <c r="HTH40"/>
      <c r="HTI40"/>
      <c r="HTJ40"/>
      <c r="HTK40"/>
      <c r="HTL40"/>
      <c r="HTM40"/>
      <c r="HTN40"/>
      <c r="HTO40"/>
      <c r="HTP40"/>
      <c r="HTQ40"/>
      <c r="HTR40"/>
      <c r="HTS40"/>
      <c r="HTT40"/>
      <c r="HTU40"/>
      <c r="HTV40"/>
      <c r="HTW40"/>
      <c r="HTX40"/>
      <c r="HTY40"/>
      <c r="HTZ40"/>
      <c r="HUA40"/>
      <c r="HUB40"/>
      <c r="HUC40"/>
      <c r="HUD40"/>
      <c r="HUE40"/>
      <c r="HUF40"/>
      <c r="HUG40"/>
      <c r="HUH40"/>
      <c r="HUI40"/>
      <c r="HUJ40"/>
      <c r="HUK40"/>
      <c r="HUL40"/>
      <c r="HUM40"/>
      <c r="HUN40"/>
      <c r="HUO40"/>
      <c r="HUP40"/>
      <c r="HUQ40"/>
      <c r="HUR40"/>
      <c r="HUS40"/>
      <c r="HUT40"/>
      <c r="HUU40"/>
      <c r="HUV40"/>
      <c r="HUW40"/>
      <c r="HUX40"/>
      <c r="HUY40"/>
      <c r="HUZ40"/>
      <c r="HVA40"/>
      <c r="HVB40"/>
      <c r="HVC40"/>
      <c r="HVD40"/>
      <c r="HVE40"/>
      <c r="HVF40"/>
      <c r="HVG40"/>
      <c r="HVH40"/>
      <c r="HVI40"/>
      <c r="HVJ40"/>
      <c r="HVK40"/>
      <c r="HVL40"/>
      <c r="HVM40"/>
      <c r="HVN40"/>
      <c r="HVO40"/>
      <c r="HVP40"/>
      <c r="HVQ40"/>
      <c r="HVR40"/>
      <c r="HVS40"/>
      <c r="HVT40"/>
      <c r="HVU40"/>
      <c r="HVV40"/>
      <c r="HVW40"/>
      <c r="HVX40"/>
      <c r="HVY40"/>
      <c r="HVZ40"/>
      <c r="HWA40"/>
      <c r="HWB40"/>
      <c r="HWC40"/>
      <c r="HWD40"/>
      <c r="HWE40"/>
      <c r="HWF40"/>
      <c r="HWG40"/>
      <c r="HWH40"/>
      <c r="HWI40"/>
      <c r="HWJ40"/>
      <c r="HWK40"/>
      <c r="HWL40"/>
      <c r="HWM40"/>
      <c r="HWN40"/>
      <c r="HWO40"/>
      <c r="HWP40"/>
      <c r="HWQ40"/>
      <c r="HWR40"/>
      <c r="HWS40"/>
      <c r="HWT40"/>
      <c r="HWU40"/>
      <c r="HWV40"/>
      <c r="HWW40"/>
      <c r="HWX40"/>
      <c r="HWY40"/>
      <c r="HWZ40"/>
      <c r="HXA40"/>
      <c r="HXB40"/>
      <c r="HXC40"/>
      <c r="HXD40"/>
      <c r="HXE40"/>
      <c r="HXF40"/>
      <c r="HXG40"/>
      <c r="HXH40"/>
      <c r="HXI40"/>
      <c r="HXJ40"/>
      <c r="HXK40"/>
      <c r="HXL40"/>
      <c r="HXM40"/>
      <c r="HXN40"/>
      <c r="HXO40"/>
      <c r="HXP40"/>
      <c r="HXQ40"/>
      <c r="HXR40"/>
      <c r="HXS40"/>
      <c r="HXT40"/>
      <c r="HXU40"/>
      <c r="HXV40"/>
      <c r="HXW40"/>
      <c r="HXX40"/>
      <c r="HXY40"/>
      <c r="HXZ40"/>
      <c r="HYA40"/>
      <c r="HYB40"/>
      <c r="HYC40"/>
      <c r="HYD40"/>
      <c r="HYE40"/>
      <c r="HYF40"/>
      <c r="HYG40"/>
      <c r="HYH40"/>
      <c r="HYI40"/>
      <c r="HYJ40"/>
      <c r="HYK40"/>
      <c r="HYL40"/>
      <c r="HYM40"/>
      <c r="HYN40"/>
      <c r="HYO40"/>
      <c r="HYP40"/>
      <c r="HYQ40"/>
      <c r="HYR40"/>
      <c r="HYS40"/>
      <c r="HYT40"/>
      <c r="HYU40"/>
      <c r="HYV40"/>
      <c r="HYW40"/>
      <c r="HYX40"/>
      <c r="HYY40"/>
      <c r="HYZ40"/>
      <c r="HZA40"/>
      <c r="HZB40"/>
      <c r="HZC40"/>
      <c r="HZD40"/>
      <c r="HZE40"/>
      <c r="HZF40"/>
      <c r="HZG40"/>
      <c r="HZH40"/>
      <c r="HZI40"/>
      <c r="HZJ40"/>
      <c r="HZK40"/>
      <c r="HZL40"/>
      <c r="HZM40"/>
      <c r="HZN40"/>
      <c r="HZO40"/>
      <c r="HZP40"/>
      <c r="HZQ40"/>
      <c r="HZR40"/>
      <c r="HZS40"/>
      <c r="HZT40"/>
      <c r="HZU40"/>
      <c r="HZV40"/>
      <c r="HZW40"/>
      <c r="HZX40"/>
      <c r="HZY40"/>
      <c r="HZZ40"/>
      <c r="IAA40"/>
      <c r="IAB40"/>
      <c r="IAC40"/>
      <c r="IAD40"/>
      <c r="IAE40"/>
      <c r="IAF40"/>
      <c r="IAG40"/>
      <c r="IAH40"/>
      <c r="IAI40"/>
      <c r="IAJ40"/>
      <c r="IAK40"/>
      <c r="IAL40"/>
      <c r="IAM40"/>
      <c r="IAN40"/>
      <c r="IAO40"/>
      <c r="IAP40"/>
      <c r="IAQ40"/>
      <c r="IAR40"/>
      <c r="IAS40"/>
      <c r="IAT40"/>
      <c r="IAU40"/>
      <c r="IAV40"/>
      <c r="IAW40"/>
      <c r="IAX40"/>
      <c r="IAY40"/>
      <c r="IAZ40"/>
      <c r="IBA40"/>
      <c r="IBB40"/>
      <c r="IBC40"/>
      <c r="IBD40"/>
      <c r="IBE40"/>
      <c r="IBF40"/>
      <c r="IBG40"/>
      <c r="IBH40"/>
      <c r="IBI40"/>
      <c r="IBJ40"/>
      <c r="IBK40"/>
      <c r="IBL40"/>
      <c r="IBM40"/>
      <c r="IBN40"/>
      <c r="IBO40"/>
      <c r="IBP40"/>
      <c r="IBQ40"/>
      <c r="IBR40"/>
      <c r="IBS40"/>
      <c r="IBT40"/>
      <c r="IBU40"/>
      <c r="IBV40"/>
      <c r="IBW40"/>
      <c r="IBX40"/>
      <c r="IBY40"/>
      <c r="IBZ40"/>
      <c r="ICA40"/>
      <c r="ICB40"/>
      <c r="ICC40"/>
      <c r="ICD40"/>
      <c r="ICE40"/>
      <c r="ICF40"/>
      <c r="ICG40"/>
      <c r="ICH40"/>
      <c r="ICI40"/>
      <c r="ICJ40"/>
      <c r="ICK40"/>
      <c r="ICL40"/>
      <c r="ICM40"/>
      <c r="ICN40"/>
      <c r="ICO40"/>
      <c r="ICP40"/>
      <c r="ICQ40"/>
      <c r="ICR40"/>
      <c r="ICS40"/>
      <c r="ICT40"/>
      <c r="ICU40"/>
      <c r="ICV40"/>
      <c r="ICW40"/>
      <c r="ICX40"/>
      <c r="ICY40"/>
      <c r="ICZ40"/>
      <c r="IDA40"/>
      <c r="IDB40"/>
      <c r="IDC40"/>
      <c r="IDD40"/>
      <c r="IDE40"/>
      <c r="IDF40"/>
      <c r="IDG40"/>
      <c r="IDH40"/>
      <c r="IDI40"/>
      <c r="IDJ40"/>
      <c r="IDK40"/>
      <c r="IDL40"/>
      <c r="IDM40"/>
      <c r="IDN40"/>
      <c r="IDO40"/>
      <c r="IDP40"/>
      <c r="IDQ40"/>
      <c r="IDR40"/>
      <c r="IDS40"/>
      <c r="IDT40"/>
      <c r="IDU40"/>
      <c r="IDV40"/>
      <c r="IDW40"/>
      <c r="IDX40"/>
      <c r="IDY40"/>
      <c r="IDZ40"/>
      <c r="IEA40"/>
      <c r="IEB40"/>
      <c r="IEC40"/>
      <c r="IED40"/>
      <c r="IEE40"/>
      <c r="IEF40"/>
      <c r="IEG40"/>
      <c r="IEH40"/>
      <c r="IEI40"/>
      <c r="IEJ40"/>
      <c r="IEK40"/>
      <c r="IEL40"/>
      <c r="IEM40"/>
      <c r="IEN40"/>
      <c r="IEO40"/>
      <c r="IEP40"/>
      <c r="IEQ40"/>
      <c r="IER40"/>
      <c r="IES40"/>
      <c r="IET40"/>
      <c r="IEU40"/>
      <c r="IEV40"/>
      <c r="IEW40"/>
      <c r="IEX40"/>
      <c r="IEY40"/>
      <c r="IEZ40"/>
      <c r="IFA40"/>
      <c r="IFB40"/>
      <c r="IFC40"/>
      <c r="IFD40"/>
      <c r="IFE40"/>
      <c r="IFF40"/>
      <c r="IFG40"/>
      <c r="IFH40"/>
      <c r="IFI40"/>
      <c r="IFJ40"/>
      <c r="IFK40"/>
      <c r="IFL40"/>
      <c r="IFM40"/>
      <c r="IFN40"/>
      <c r="IFO40"/>
      <c r="IFP40"/>
      <c r="IFQ40"/>
      <c r="IFR40"/>
      <c r="IFS40"/>
      <c r="IFT40"/>
      <c r="IFU40"/>
      <c r="IFV40"/>
      <c r="IFW40"/>
      <c r="IFX40"/>
      <c r="IFY40"/>
      <c r="IFZ40"/>
      <c r="IGA40"/>
      <c r="IGB40"/>
      <c r="IGC40"/>
      <c r="IGD40"/>
      <c r="IGE40"/>
      <c r="IGF40"/>
      <c r="IGG40"/>
      <c r="IGH40"/>
      <c r="IGI40"/>
      <c r="IGJ40"/>
      <c r="IGK40"/>
      <c r="IGL40"/>
      <c r="IGM40"/>
      <c r="IGN40"/>
      <c r="IGO40"/>
      <c r="IGP40"/>
      <c r="IGQ40"/>
      <c r="IGR40"/>
      <c r="IGS40"/>
      <c r="IGT40"/>
      <c r="IGU40"/>
      <c r="IGV40"/>
      <c r="IGW40"/>
      <c r="IGX40"/>
      <c r="IGY40"/>
      <c r="IGZ40"/>
      <c r="IHA40"/>
      <c r="IHB40"/>
      <c r="IHC40"/>
      <c r="IHD40"/>
      <c r="IHE40"/>
      <c r="IHF40"/>
      <c r="IHG40"/>
      <c r="IHH40"/>
      <c r="IHI40"/>
      <c r="IHJ40"/>
      <c r="IHK40"/>
      <c r="IHL40"/>
      <c r="IHM40"/>
      <c r="IHN40"/>
      <c r="IHO40"/>
      <c r="IHP40"/>
      <c r="IHQ40"/>
      <c r="IHR40"/>
      <c r="IHS40"/>
      <c r="IHT40"/>
      <c r="IHU40"/>
      <c r="IHV40"/>
      <c r="IHW40"/>
      <c r="IHX40"/>
      <c r="IHY40"/>
      <c r="IHZ40"/>
      <c r="IIA40"/>
      <c r="IIB40"/>
      <c r="IIC40"/>
      <c r="IID40"/>
      <c r="IIE40"/>
      <c r="IIF40"/>
      <c r="IIG40"/>
      <c r="IIH40"/>
      <c r="III40"/>
      <c r="IIJ40"/>
      <c r="IIK40"/>
      <c r="IIL40"/>
      <c r="IIM40"/>
      <c r="IIN40"/>
      <c r="IIO40"/>
      <c r="IIP40"/>
      <c r="IIQ40"/>
      <c r="IIR40"/>
      <c r="IIS40"/>
      <c r="IIT40"/>
      <c r="IIU40"/>
      <c r="IIV40"/>
      <c r="IIW40"/>
      <c r="IIX40"/>
      <c r="IIY40"/>
      <c r="IIZ40"/>
      <c r="IJA40"/>
      <c r="IJB40"/>
      <c r="IJC40"/>
      <c r="IJD40"/>
      <c r="IJE40"/>
      <c r="IJF40"/>
      <c r="IJG40"/>
      <c r="IJH40"/>
      <c r="IJI40"/>
      <c r="IJJ40"/>
      <c r="IJK40"/>
      <c r="IJL40"/>
      <c r="IJM40"/>
      <c r="IJN40"/>
      <c r="IJO40"/>
      <c r="IJP40"/>
      <c r="IJQ40"/>
      <c r="IJR40"/>
      <c r="IJS40"/>
      <c r="IJT40"/>
      <c r="IJU40"/>
      <c r="IJV40"/>
      <c r="IJW40"/>
      <c r="IJX40"/>
      <c r="IJY40"/>
      <c r="IJZ40"/>
      <c r="IKA40"/>
      <c r="IKB40"/>
      <c r="IKC40"/>
      <c r="IKD40"/>
      <c r="IKE40"/>
      <c r="IKF40"/>
      <c r="IKG40"/>
      <c r="IKH40"/>
      <c r="IKI40"/>
      <c r="IKJ40"/>
      <c r="IKK40"/>
      <c r="IKL40"/>
      <c r="IKM40"/>
      <c r="IKN40"/>
      <c r="IKO40"/>
      <c r="IKP40"/>
      <c r="IKQ40"/>
      <c r="IKR40"/>
      <c r="IKS40"/>
      <c r="IKT40"/>
      <c r="IKU40"/>
      <c r="IKV40"/>
      <c r="IKW40"/>
      <c r="IKX40"/>
      <c r="IKY40"/>
      <c r="IKZ40"/>
      <c r="ILA40"/>
      <c r="ILB40"/>
      <c r="ILC40"/>
      <c r="ILD40"/>
      <c r="ILE40"/>
      <c r="ILF40"/>
      <c r="ILG40"/>
      <c r="ILH40"/>
      <c r="ILI40"/>
      <c r="ILJ40"/>
      <c r="ILK40"/>
      <c r="ILL40"/>
      <c r="ILM40"/>
      <c r="ILN40"/>
      <c r="ILO40"/>
      <c r="ILP40"/>
      <c r="ILQ40"/>
      <c r="ILR40"/>
      <c r="ILS40"/>
      <c r="ILT40"/>
      <c r="ILU40"/>
      <c r="ILV40"/>
      <c r="ILW40"/>
      <c r="ILX40"/>
      <c r="ILY40"/>
      <c r="ILZ40"/>
      <c r="IMA40"/>
      <c r="IMB40"/>
      <c r="IMC40"/>
      <c r="IMD40"/>
      <c r="IME40"/>
      <c r="IMF40"/>
      <c r="IMG40"/>
      <c r="IMH40"/>
      <c r="IMI40"/>
      <c r="IMJ40"/>
      <c r="IMK40"/>
      <c r="IML40"/>
      <c r="IMM40"/>
      <c r="IMN40"/>
      <c r="IMO40"/>
      <c r="IMP40"/>
      <c r="IMQ40"/>
      <c r="IMR40"/>
      <c r="IMS40"/>
      <c r="IMT40"/>
      <c r="IMU40"/>
      <c r="IMV40"/>
      <c r="IMW40"/>
      <c r="IMX40"/>
      <c r="IMY40"/>
      <c r="IMZ40"/>
      <c r="INA40"/>
      <c r="INB40"/>
      <c r="INC40"/>
      <c r="IND40"/>
      <c r="INE40"/>
      <c r="INF40"/>
      <c r="ING40"/>
      <c r="INH40"/>
      <c r="INI40"/>
      <c r="INJ40"/>
      <c r="INK40"/>
      <c r="INL40"/>
      <c r="INM40"/>
      <c r="INN40"/>
      <c r="INO40"/>
      <c r="INP40"/>
      <c r="INQ40"/>
      <c r="INR40"/>
      <c r="INS40"/>
      <c r="INT40"/>
      <c r="INU40"/>
      <c r="INV40"/>
      <c r="INW40"/>
      <c r="INX40"/>
      <c r="INY40"/>
      <c r="INZ40"/>
      <c r="IOA40"/>
      <c r="IOB40"/>
      <c r="IOC40"/>
      <c r="IOD40"/>
      <c r="IOE40"/>
      <c r="IOF40"/>
      <c r="IOG40"/>
      <c r="IOH40"/>
      <c r="IOI40"/>
      <c r="IOJ40"/>
      <c r="IOK40"/>
      <c r="IOL40"/>
      <c r="IOM40"/>
      <c r="ION40"/>
      <c r="IOO40"/>
      <c r="IOP40"/>
      <c r="IOQ40"/>
      <c r="IOR40"/>
      <c r="IOS40"/>
      <c r="IOT40"/>
      <c r="IOU40"/>
      <c r="IOV40"/>
      <c r="IOW40"/>
      <c r="IOX40"/>
      <c r="IOY40"/>
      <c r="IOZ40"/>
      <c r="IPA40"/>
      <c r="IPB40"/>
      <c r="IPC40"/>
      <c r="IPD40"/>
      <c r="IPE40"/>
      <c r="IPF40"/>
      <c r="IPG40"/>
      <c r="IPH40"/>
      <c r="IPI40"/>
      <c r="IPJ40"/>
      <c r="IPK40"/>
      <c r="IPL40"/>
      <c r="IPM40"/>
      <c r="IPN40"/>
      <c r="IPO40"/>
      <c r="IPP40"/>
      <c r="IPQ40"/>
      <c r="IPR40"/>
      <c r="IPS40"/>
      <c r="IPT40"/>
      <c r="IPU40"/>
      <c r="IPV40"/>
      <c r="IPW40"/>
      <c r="IPX40"/>
      <c r="IPY40"/>
      <c r="IPZ40"/>
      <c r="IQA40"/>
      <c r="IQB40"/>
      <c r="IQC40"/>
      <c r="IQD40"/>
      <c r="IQE40"/>
      <c r="IQF40"/>
      <c r="IQG40"/>
      <c r="IQH40"/>
      <c r="IQI40"/>
      <c r="IQJ40"/>
      <c r="IQK40"/>
      <c r="IQL40"/>
      <c r="IQM40"/>
      <c r="IQN40"/>
      <c r="IQO40"/>
      <c r="IQP40"/>
      <c r="IQQ40"/>
      <c r="IQR40"/>
      <c r="IQS40"/>
      <c r="IQT40"/>
      <c r="IQU40"/>
      <c r="IQV40"/>
      <c r="IQW40"/>
      <c r="IQX40"/>
      <c r="IQY40"/>
      <c r="IQZ40"/>
      <c r="IRA40"/>
      <c r="IRB40"/>
      <c r="IRC40"/>
      <c r="IRD40"/>
      <c r="IRE40"/>
      <c r="IRF40"/>
      <c r="IRG40"/>
      <c r="IRH40"/>
      <c r="IRI40"/>
      <c r="IRJ40"/>
      <c r="IRK40"/>
      <c r="IRL40"/>
      <c r="IRM40"/>
      <c r="IRN40"/>
      <c r="IRO40"/>
      <c r="IRP40"/>
      <c r="IRQ40"/>
      <c r="IRR40"/>
      <c r="IRS40"/>
      <c r="IRT40"/>
      <c r="IRU40"/>
      <c r="IRV40"/>
      <c r="IRW40"/>
      <c r="IRX40"/>
      <c r="IRY40"/>
      <c r="IRZ40"/>
      <c r="ISA40"/>
      <c r="ISB40"/>
      <c r="ISC40"/>
      <c r="ISD40"/>
      <c r="ISE40"/>
      <c r="ISF40"/>
      <c r="ISG40"/>
      <c r="ISH40"/>
      <c r="ISI40"/>
      <c r="ISJ40"/>
      <c r="ISK40"/>
      <c r="ISL40"/>
      <c r="ISM40"/>
      <c r="ISN40"/>
      <c r="ISO40"/>
      <c r="ISP40"/>
      <c r="ISQ40"/>
      <c r="ISR40"/>
      <c r="ISS40"/>
      <c r="IST40"/>
      <c r="ISU40"/>
      <c r="ISV40"/>
      <c r="ISW40"/>
      <c r="ISX40"/>
      <c r="ISY40"/>
      <c r="ISZ40"/>
      <c r="ITA40"/>
      <c r="ITB40"/>
      <c r="ITC40"/>
      <c r="ITD40"/>
      <c r="ITE40"/>
      <c r="ITF40"/>
      <c r="ITG40"/>
      <c r="ITH40"/>
      <c r="ITI40"/>
      <c r="ITJ40"/>
      <c r="ITK40"/>
      <c r="ITL40"/>
      <c r="ITM40"/>
      <c r="ITN40"/>
      <c r="ITO40"/>
      <c r="ITP40"/>
      <c r="ITQ40"/>
      <c r="ITR40"/>
      <c r="ITS40"/>
      <c r="ITT40"/>
      <c r="ITU40"/>
      <c r="ITV40"/>
      <c r="ITW40"/>
      <c r="ITX40"/>
      <c r="ITY40"/>
      <c r="ITZ40"/>
      <c r="IUA40"/>
      <c r="IUB40"/>
      <c r="IUC40"/>
      <c r="IUD40"/>
      <c r="IUE40"/>
      <c r="IUF40"/>
      <c r="IUG40"/>
      <c r="IUH40"/>
      <c r="IUI40"/>
      <c r="IUJ40"/>
      <c r="IUK40"/>
      <c r="IUL40"/>
      <c r="IUM40"/>
      <c r="IUN40"/>
      <c r="IUO40"/>
      <c r="IUP40"/>
      <c r="IUQ40"/>
      <c r="IUR40"/>
      <c r="IUS40"/>
      <c r="IUT40"/>
      <c r="IUU40"/>
      <c r="IUV40"/>
      <c r="IUW40"/>
      <c r="IUX40"/>
      <c r="IUY40"/>
      <c r="IUZ40"/>
      <c r="IVA40"/>
      <c r="IVB40"/>
      <c r="IVC40"/>
      <c r="IVD40"/>
      <c r="IVE40"/>
      <c r="IVF40"/>
      <c r="IVG40"/>
      <c r="IVH40"/>
      <c r="IVI40"/>
      <c r="IVJ40"/>
      <c r="IVK40"/>
      <c r="IVL40"/>
      <c r="IVM40"/>
      <c r="IVN40"/>
      <c r="IVO40"/>
      <c r="IVP40"/>
      <c r="IVQ40"/>
      <c r="IVR40"/>
      <c r="IVS40"/>
      <c r="IVT40"/>
      <c r="IVU40"/>
      <c r="IVV40"/>
      <c r="IVW40"/>
      <c r="IVX40"/>
      <c r="IVY40"/>
      <c r="IVZ40"/>
      <c r="IWA40"/>
      <c r="IWB40"/>
      <c r="IWC40"/>
      <c r="IWD40"/>
      <c r="IWE40"/>
      <c r="IWF40"/>
      <c r="IWG40"/>
      <c r="IWH40"/>
      <c r="IWI40"/>
      <c r="IWJ40"/>
      <c r="IWK40"/>
      <c r="IWL40"/>
      <c r="IWM40"/>
      <c r="IWN40"/>
      <c r="IWO40"/>
      <c r="IWP40"/>
      <c r="IWQ40"/>
      <c r="IWR40"/>
      <c r="IWS40"/>
      <c r="IWT40"/>
      <c r="IWU40"/>
      <c r="IWV40"/>
      <c r="IWW40"/>
      <c r="IWX40"/>
      <c r="IWY40"/>
      <c r="IWZ40"/>
      <c r="IXA40"/>
      <c r="IXB40"/>
      <c r="IXC40"/>
      <c r="IXD40"/>
      <c r="IXE40"/>
      <c r="IXF40"/>
      <c r="IXG40"/>
      <c r="IXH40"/>
      <c r="IXI40"/>
      <c r="IXJ40"/>
      <c r="IXK40"/>
      <c r="IXL40"/>
      <c r="IXM40"/>
      <c r="IXN40"/>
      <c r="IXO40"/>
      <c r="IXP40"/>
      <c r="IXQ40"/>
      <c r="IXR40"/>
      <c r="IXS40"/>
      <c r="IXT40"/>
      <c r="IXU40"/>
      <c r="IXV40"/>
      <c r="IXW40"/>
      <c r="IXX40"/>
      <c r="IXY40"/>
      <c r="IXZ40"/>
      <c r="IYA40"/>
      <c r="IYB40"/>
      <c r="IYC40"/>
      <c r="IYD40"/>
      <c r="IYE40"/>
      <c r="IYF40"/>
      <c r="IYG40"/>
      <c r="IYH40"/>
      <c r="IYI40"/>
      <c r="IYJ40"/>
      <c r="IYK40"/>
      <c r="IYL40"/>
      <c r="IYM40"/>
      <c r="IYN40"/>
      <c r="IYO40"/>
      <c r="IYP40"/>
      <c r="IYQ40"/>
      <c r="IYR40"/>
      <c r="IYS40"/>
      <c r="IYT40"/>
      <c r="IYU40"/>
      <c r="IYV40"/>
      <c r="IYW40"/>
      <c r="IYX40"/>
      <c r="IYY40"/>
      <c r="IYZ40"/>
      <c r="IZA40"/>
      <c r="IZB40"/>
      <c r="IZC40"/>
      <c r="IZD40"/>
      <c r="IZE40"/>
      <c r="IZF40"/>
      <c r="IZG40"/>
      <c r="IZH40"/>
      <c r="IZI40"/>
      <c r="IZJ40"/>
      <c r="IZK40"/>
      <c r="IZL40"/>
      <c r="IZM40"/>
      <c r="IZN40"/>
      <c r="IZO40"/>
      <c r="IZP40"/>
      <c r="IZQ40"/>
      <c r="IZR40"/>
      <c r="IZS40"/>
      <c r="IZT40"/>
      <c r="IZU40"/>
      <c r="IZV40"/>
      <c r="IZW40"/>
      <c r="IZX40"/>
      <c r="IZY40"/>
      <c r="IZZ40"/>
      <c r="JAA40"/>
      <c r="JAB40"/>
      <c r="JAC40"/>
      <c r="JAD40"/>
      <c r="JAE40"/>
      <c r="JAF40"/>
      <c r="JAG40"/>
      <c r="JAH40"/>
      <c r="JAI40"/>
      <c r="JAJ40"/>
      <c r="JAK40"/>
      <c r="JAL40"/>
      <c r="JAM40"/>
      <c r="JAN40"/>
      <c r="JAO40"/>
      <c r="JAP40"/>
      <c r="JAQ40"/>
      <c r="JAR40"/>
      <c r="JAS40"/>
      <c r="JAT40"/>
      <c r="JAU40"/>
      <c r="JAV40"/>
      <c r="JAW40"/>
      <c r="JAX40"/>
      <c r="JAY40"/>
      <c r="JAZ40"/>
      <c r="JBA40"/>
      <c r="JBB40"/>
      <c r="JBC40"/>
      <c r="JBD40"/>
      <c r="JBE40"/>
      <c r="JBF40"/>
      <c r="JBG40"/>
      <c r="JBH40"/>
      <c r="JBI40"/>
      <c r="JBJ40"/>
      <c r="JBK40"/>
      <c r="JBL40"/>
      <c r="JBM40"/>
      <c r="JBN40"/>
      <c r="JBO40"/>
      <c r="JBP40"/>
      <c r="JBQ40"/>
      <c r="JBR40"/>
      <c r="JBS40"/>
      <c r="JBT40"/>
      <c r="JBU40"/>
      <c r="JBV40"/>
      <c r="JBW40"/>
      <c r="JBX40"/>
      <c r="JBY40"/>
      <c r="JBZ40"/>
      <c r="JCA40"/>
      <c r="JCB40"/>
      <c r="JCC40"/>
      <c r="JCD40"/>
      <c r="JCE40"/>
      <c r="JCF40"/>
      <c r="JCG40"/>
      <c r="JCH40"/>
      <c r="JCI40"/>
      <c r="JCJ40"/>
      <c r="JCK40"/>
      <c r="JCL40"/>
      <c r="JCM40"/>
      <c r="JCN40"/>
      <c r="JCO40"/>
      <c r="JCP40"/>
      <c r="JCQ40"/>
      <c r="JCR40"/>
      <c r="JCS40"/>
      <c r="JCT40"/>
      <c r="JCU40"/>
      <c r="JCV40"/>
      <c r="JCW40"/>
      <c r="JCX40"/>
      <c r="JCY40"/>
      <c r="JCZ40"/>
      <c r="JDA40"/>
      <c r="JDB40"/>
      <c r="JDC40"/>
      <c r="JDD40"/>
      <c r="JDE40"/>
      <c r="JDF40"/>
      <c r="JDG40"/>
      <c r="JDH40"/>
      <c r="JDI40"/>
      <c r="JDJ40"/>
      <c r="JDK40"/>
      <c r="JDL40"/>
      <c r="JDM40"/>
      <c r="JDN40"/>
      <c r="JDO40"/>
      <c r="JDP40"/>
      <c r="JDQ40"/>
      <c r="JDR40"/>
      <c r="JDS40"/>
      <c r="JDT40"/>
      <c r="JDU40"/>
      <c r="JDV40"/>
      <c r="JDW40"/>
      <c r="JDX40"/>
      <c r="JDY40"/>
      <c r="JDZ40"/>
      <c r="JEA40"/>
      <c r="JEB40"/>
      <c r="JEC40"/>
      <c r="JED40"/>
      <c r="JEE40"/>
      <c r="JEF40"/>
      <c r="JEG40"/>
      <c r="JEH40"/>
      <c r="JEI40"/>
      <c r="JEJ40"/>
      <c r="JEK40"/>
      <c r="JEL40"/>
      <c r="JEM40"/>
      <c r="JEN40"/>
      <c r="JEO40"/>
      <c r="JEP40"/>
      <c r="JEQ40"/>
      <c r="JER40"/>
      <c r="JES40"/>
      <c r="JET40"/>
      <c r="JEU40"/>
      <c r="JEV40"/>
      <c r="JEW40"/>
      <c r="JEX40"/>
      <c r="JEY40"/>
      <c r="JEZ40"/>
      <c r="JFA40"/>
      <c r="JFB40"/>
      <c r="JFC40"/>
      <c r="JFD40"/>
      <c r="JFE40"/>
      <c r="JFF40"/>
      <c r="JFG40"/>
      <c r="JFH40"/>
      <c r="JFI40"/>
      <c r="JFJ40"/>
      <c r="JFK40"/>
      <c r="JFL40"/>
      <c r="JFM40"/>
      <c r="JFN40"/>
      <c r="JFO40"/>
      <c r="JFP40"/>
      <c r="JFQ40"/>
      <c r="JFR40"/>
      <c r="JFS40"/>
      <c r="JFT40"/>
      <c r="JFU40"/>
      <c r="JFV40"/>
      <c r="JFW40"/>
      <c r="JFX40"/>
      <c r="JFY40"/>
      <c r="JFZ40"/>
      <c r="JGA40"/>
      <c r="JGB40"/>
      <c r="JGC40"/>
      <c r="JGD40"/>
      <c r="JGE40"/>
      <c r="JGF40"/>
      <c r="JGG40"/>
      <c r="JGH40"/>
      <c r="JGI40"/>
      <c r="JGJ40"/>
      <c r="JGK40"/>
      <c r="JGL40"/>
      <c r="JGM40"/>
      <c r="JGN40"/>
      <c r="JGO40"/>
      <c r="JGP40"/>
      <c r="JGQ40"/>
      <c r="JGR40"/>
      <c r="JGS40"/>
      <c r="JGT40"/>
      <c r="JGU40"/>
      <c r="JGV40"/>
      <c r="JGW40"/>
      <c r="JGX40"/>
      <c r="JGY40"/>
      <c r="JGZ40"/>
      <c r="JHA40"/>
      <c r="JHB40"/>
      <c r="JHC40"/>
      <c r="JHD40"/>
      <c r="JHE40"/>
      <c r="JHF40"/>
      <c r="JHG40"/>
      <c r="JHH40"/>
      <c r="JHI40"/>
      <c r="JHJ40"/>
      <c r="JHK40"/>
      <c r="JHL40"/>
      <c r="JHM40"/>
      <c r="JHN40"/>
      <c r="JHO40"/>
      <c r="JHP40"/>
      <c r="JHQ40"/>
      <c r="JHR40"/>
      <c r="JHS40"/>
      <c r="JHT40"/>
      <c r="JHU40"/>
      <c r="JHV40"/>
      <c r="JHW40"/>
      <c r="JHX40"/>
      <c r="JHY40"/>
      <c r="JHZ40"/>
      <c r="JIA40"/>
      <c r="JIB40"/>
      <c r="JIC40"/>
      <c r="JID40"/>
      <c r="JIE40"/>
      <c r="JIF40"/>
      <c r="JIG40"/>
      <c r="JIH40"/>
      <c r="JII40"/>
      <c r="JIJ40"/>
      <c r="JIK40"/>
      <c r="JIL40"/>
      <c r="JIM40"/>
      <c r="JIN40"/>
      <c r="JIO40"/>
      <c r="JIP40"/>
      <c r="JIQ40"/>
      <c r="JIR40"/>
      <c r="JIS40"/>
      <c r="JIT40"/>
      <c r="JIU40"/>
      <c r="JIV40"/>
      <c r="JIW40"/>
      <c r="JIX40"/>
      <c r="JIY40"/>
      <c r="JIZ40"/>
      <c r="JJA40"/>
      <c r="JJB40"/>
      <c r="JJC40"/>
      <c r="JJD40"/>
      <c r="JJE40"/>
      <c r="JJF40"/>
      <c r="JJG40"/>
      <c r="JJH40"/>
      <c r="JJI40"/>
      <c r="JJJ40"/>
      <c r="JJK40"/>
      <c r="JJL40"/>
      <c r="JJM40"/>
      <c r="JJN40"/>
      <c r="JJO40"/>
      <c r="JJP40"/>
      <c r="JJQ40"/>
      <c r="JJR40"/>
      <c r="JJS40"/>
      <c r="JJT40"/>
      <c r="JJU40"/>
      <c r="JJV40"/>
      <c r="JJW40"/>
      <c r="JJX40"/>
      <c r="JJY40"/>
      <c r="JJZ40"/>
      <c r="JKA40"/>
      <c r="JKB40"/>
      <c r="JKC40"/>
      <c r="JKD40"/>
      <c r="JKE40"/>
      <c r="JKF40"/>
      <c r="JKG40"/>
      <c r="JKH40"/>
      <c r="JKI40"/>
      <c r="JKJ40"/>
      <c r="JKK40"/>
      <c r="JKL40"/>
      <c r="JKM40"/>
      <c r="JKN40"/>
      <c r="JKO40"/>
      <c r="JKP40"/>
      <c r="JKQ40"/>
      <c r="JKR40"/>
      <c r="JKS40"/>
      <c r="JKT40"/>
      <c r="JKU40"/>
      <c r="JKV40"/>
      <c r="JKW40"/>
      <c r="JKX40"/>
      <c r="JKY40"/>
      <c r="JKZ40"/>
      <c r="JLA40"/>
      <c r="JLB40"/>
      <c r="JLC40"/>
      <c r="JLD40"/>
      <c r="JLE40"/>
      <c r="JLF40"/>
      <c r="JLG40"/>
      <c r="JLH40"/>
      <c r="JLI40"/>
      <c r="JLJ40"/>
      <c r="JLK40"/>
      <c r="JLL40"/>
      <c r="JLM40"/>
      <c r="JLN40"/>
      <c r="JLO40"/>
      <c r="JLP40"/>
      <c r="JLQ40"/>
      <c r="JLR40"/>
      <c r="JLS40"/>
      <c r="JLT40"/>
      <c r="JLU40"/>
      <c r="JLV40"/>
      <c r="JLW40"/>
      <c r="JLX40"/>
      <c r="JLY40"/>
      <c r="JLZ40"/>
      <c r="JMA40"/>
      <c r="JMB40"/>
      <c r="JMC40"/>
      <c r="JMD40"/>
      <c r="JME40"/>
      <c r="JMF40"/>
      <c r="JMG40"/>
      <c r="JMH40"/>
      <c r="JMI40"/>
      <c r="JMJ40"/>
      <c r="JMK40"/>
      <c r="JML40"/>
      <c r="JMM40"/>
      <c r="JMN40"/>
      <c r="JMO40"/>
      <c r="JMP40"/>
      <c r="JMQ40"/>
      <c r="JMR40"/>
      <c r="JMS40"/>
      <c r="JMT40"/>
      <c r="JMU40"/>
      <c r="JMV40"/>
      <c r="JMW40"/>
      <c r="JMX40"/>
      <c r="JMY40"/>
      <c r="JMZ40"/>
      <c r="JNA40"/>
      <c r="JNB40"/>
      <c r="JNC40"/>
      <c r="JND40"/>
      <c r="JNE40"/>
      <c r="JNF40"/>
      <c r="JNG40"/>
      <c r="JNH40"/>
      <c r="JNI40"/>
      <c r="JNJ40"/>
      <c r="JNK40"/>
      <c r="JNL40"/>
      <c r="JNM40"/>
      <c r="JNN40"/>
      <c r="JNO40"/>
      <c r="JNP40"/>
      <c r="JNQ40"/>
      <c r="JNR40"/>
      <c r="JNS40"/>
      <c r="JNT40"/>
      <c r="JNU40"/>
      <c r="JNV40"/>
      <c r="JNW40"/>
      <c r="JNX40"/>
      <c r="JNY40"/>
      <c r="JNZ40"/>
      <c r="JOA40"/>
      <c r="JOB40"/>
      <c r="JOC40"/>
      <c r="JOD40"/>
      <c r="JOE40"/>
      <c r="JOF40"/>
      <c r="JOG40"/>
      <c r="JOH40"/>
      <c r="JOI40"/>
      <c r="JOJ40"/>
      <c r="JOK40"/>
      <c r="JOL40"/>
      <c r="JOM40"/>
      <c r="JON40"/>
      <c r="JOO40"/>
      <c r="JOP40"/>
      <c r="JOQ40"/>
      <c r="JOR40"/>
      <c r="JOS40"/>
      <c r="JOT40"/>
      <c r="JOU40"/>
      <c r="JOV40"/>
      <c r="JOW40"/>
      <c r="JOX40"/>
      <c r="JOY40"/>
      <c r="JOZ40"/>
      <c r="JPA40"/>
      <c r="JPB40"/>
      <c r="JPC40"/>
      <c r="JPD40"/>
      <c r="JPE40"/>
      <c r="JPF40"/>
      <c r="JPG40"/>
      <c r="JPH40"/>
      <c r="JPI40"/>
      <c r="JPJ40"/>
      <c r="JPK40"/>
      <c r="JPL40"/>
      <c r="JPM40"/>
      <c r="JPN40"/>
      <c r="JPO40"/>
      <c r="JPP40"/>
      <c r="JPQ40"/>
      <c r="JPR40"/>
      <c r="JPS40"/>
      <c r="JPT40"/>
      <c r="JPU40"/>
      <c r="JPV40"/>
      <c r="JPW40"/>
      <c r="JPX40"/>
      <c r="JPY40"/>
      <c r="JPZ40"/>
      <c r="JQA40"/>
      <c r="JQB40"/>
      <c r="JQC40"/>
      <c r="JQD40"/>
      <c r="JQE40"/>
      <c r="JQF40"/>
      <c r="JQG40"/>
      <c r="JQH40"/>
      <c r="JQI40"/>
      <c r="JQJ40"/>
      <c r="JQK40"/>
      <c r="JQL40"/>
      <c r="JQM40"/>
      <c r="JQN40"/>
      <c r="JQO40"/>
      <c r="JQP40"/>
      <c r="JQQ40"/>
      <c r="JQR40"/>
      <c r="JQS40"/>
      <c r="JQT40"/>
      <c r="JQU40"/>
      <c r="JQV40"/>
      <c r="JQW40"/>
      <c r="JQX40"/>
      <c r="JQY40"/>
      <c r="JQZ40"/>
      <c r="JRA40"/>
      <c r="JRB40"/>
      <c r="JRC40"/>
      <c r="JRD40"/>
      <c r="JRE40"/>
      <c r="JRF40"/>
      <c r="JRG40"/>
      <c r="JRH40"/>
      <c r="JRI40"/>
      <c r="JRJ40"/>
      <c r="JRK40"/>
      <c r="JRL40"/>
      <c r="JRM40"/>
      <c r="JRN40"/>
      <c r="JRO40"/>
      <c r="JRP40"/>
      <c r="JRQ40"/>
      <c r="JRR40"/>
      <c r="JRS40"/>
      <c r="JRT40"/>
      <c r="JRU40"/>
      <c r="JRV40"/>
      <c r="JRW40"/>
      <c r="JRX40"/>
      <c r="JRY40"/>
      <c r="JRZ40"/>
      <c r="JSA40"/>
      <c r="JSB40"/>
      <c r="JSC40"/>
      <c r="JSD40"/>
      <c r="JSE40"/>
      <c r="JSF40"/>
      <c r="JSG40"/>
      <c r="JSH40"/>
      <c r="JSI40"/>
      <c r="JSJ40"/>
      <c r="JSK40"/>
      <c r="JSL40"/>
      <c r="JSM40"/>
      <c r="JSN40"/>
      <c r="JSO40"/>
      <c r="JSP40"/>
      <c r="JSQ40"/>
      <c r="JSR40"/>
      <c r="JSS40"/>
      <c r="JST40"/>
      <c r="JSU40"/>
      <c r="JSV40"/>
      <c r="JSW40"/>
      <c r="JSX40"/>
      <c r="JSY40"/>
      <c r="JSZ40"/>
      <c r="JTA40"/>
      <c r="JTB40"/>
      <c r="JTC40"/>
      <c r="JTD40"/>
      <c r="JTE40"/>
      <c r="JTF40"/>
      <c r="JTG40"/>
      <c r="JTH40"/>
      <c r="JTI40"/>
      <c r="JTJ40"/>
      <c r="JTK40"/>
      <c r="JTL40"/>
      <c r="JTM40"/>
      <c r="JTN40"/>
      <c r="JTO40"/>
      <c r="JTP40"/>
      <c r="JTQ40"/>
      <c r="JTR40"/>
      <c r="JTS40"/>
      <c r="JTT40"/>
      <c r="JTU40"/>
      <c r="JTV40"/>
      <c r="JTW40"/>
      <c r="JTX40"/>
      <c r="JTY40"/>
      <c r="JTZ40"/>
      <c r="JUA40"/>
      <c r="JUB40"/>
      <c r="JUC40"/>
      <c r="JUD40"/>
      <c r="JUE40"/>
      <c r="JUF40"/>
      <c r="JUG40"/>
      <c r="JUH40"/>
      <c r="JUI40"/>
      <c r="JUJ40"/>
      <c r="JUK40"/>
      <c r="JUL40"/>
      <c r="JUM40"/>
      <c r="JUN40"/>
      <c r="JUO40"/>
      <c r="JUP40"/>
      <c r="JUQ40"/>
      <c r="JUR40"/>
      <c r="JUS40"/>
      <c r="JUT40"/>
      <c r="JUU40"/>
      <c r="JUV40"/>
      <c r="JUW40"/>
      <c r="JUX40"/>
      <c r="JUY40"/>
      <c r="JUZ40"/>
      <c r="JVA40"/>
      <c r="JVB40"/>
      <c r="JVC40"/>
      <c r="JVD40"/>
      <c r="JVE40"/>
      <c r="JVF40"/>
      <c r="JVG40"/>
      <c r="JVH40"/>
      <c r="JVI40"/>
      <c r="JVJ40"/>
      <c r="JVK40"/>
      <c r="JVL40"/>
      <c r="JVM40"/>
      <c r="JVN40"/>
      <c r="JVO40"/>
      <c r="JVP40"/>
      <c r="JVQ40"/>
      <c r="JVR40"/>
      <c r="JVS40"/>
      <c r="JVT40"/>
      <c r="JVU40"/>
      <c r="JVV40"/>
      <c r="JVW40"/>
      <c r="JVX40"/>
      <c r="JVY40"/>
      <c r="JVZ40"/>
      <c r="JWA40"/>
      <c r="JWB40"/>
      <c r="JWC40"/>
      <c r="JWD40"/>
      <c r="JWE40"/>
      <c r="JWF40"/>
      <c r="JWG40"/>
      <c r="JWH40"/>
      <c r="JWI40"/>
      <c r="JWJ40"/>
      <c r="JWK40"/>
      <c r="JWL40"/>
      <c r="JWM40"/>
      <c r="JWN40"/>
      <c r="JWO40"/>
      <c r="JWP40"/>
      <c r="JWQ40"/>
      <c r="JWR40"/>
      <c r="JWS40"/>
      <c r="JWT40"/>
      <c r="JWU40"/>
      <c r="JWV40"/>
      <c r="JWW40"/>
      <c r="JWX40"/>
      <c r="JWY40"/>
      <c r="JWZ40"/>
      <c r="JXA40"/>
      <c r="JXB40"/>
      <c r="JXC40"/>
      <c r="JXD40"/>
      <c r="JXE40"/>
      <c r="JXF40"/>
      <c r="JXG40"/>
      <c r="JXH40"/>
      <c r="JXI40"/>
      <c r="JXJ40"/>
      <c r="JXK40"/>
      <c r="JXL40"/>
      <c r="JXM40"/>
      <c r="JXN40"/>
      <c r="JXO40"/>
      <c r="JXP40"/>
      <c r="JXQ40"/>
      <c r="JXR40"/>
      <c r="JXS40"/>
      <c r="JXT40"/>
      <c r="JXU40"/>
      <c r="JXV40"/>
      <c r="JXW40"/>
      <c r="JXX40"/>
      <c r="JXY40"/>
      <c r="JXZ40"/>
      <c r="JYA40"/>
      <c r="JYB40"/>
      <c r="JYC40"/>
      <c r="JYD40"/>
      <c r="JYE40"/>
      <c r="JYF40"/>
      <c r="JYG40"/>
      <c r="JYH40"/>
      <c r="JYI40"/>
      <c r="JYJ40"/>
      <c r="JYK40"/>
      <c r="JYL40"/>
      <c r="JYM40"/>
      <c r="JYN40"/>
      <c r="JYO40"/>
      <c r="JYP40"/>
      <c r="JYQ40"/>
      <c r="JYR40"/>
      <c r="JYS40"/>
      <c r="JYT40"/>
      <c r="JYU40"/>
      <c r="JYV40"/>
      <c r="JYW40"/>
      <c r="JYX40"/>
      <c r="JYY40"/>
      <c r="JYZ40"/>
      <c r="JZA40"/>
      <c r="JZB40"/>
      <c r="JZC40"/>
      <c r="JZD40"/>
      <c r="JZE40"/>
      <c r="JZF40"/>
      <c r="JZG40"/>
      <c r="JZH40"/>
      <c r="JZI40"/>
      <c r="JZJ40"/>
      <c r="JZK40"/>
      <c r="JZL40"/>
      <c r="JZM40"/>
      <c r="JZN40"/>
      <c r="JZO40"/>
      <c r="JZP40"/>
      <c r="JZQ40"/>
      <c r="JZR40"/>
      <c r="JZS40"/>
      <c r="JZT40"/>
      <c r="JZU40"/>
      <c r="JZV40"/>
      <c r="JZW40"/>
      <c r="JZX40"/>
      <c r="JZY40"/>
      <c r="JZZ40"/>
      <c r="KAA40"/>
      <c r="KAB40"/>
      <c r="KAC40"/>
      <c r="KAD40"/>
      <c r="KAE40"/>
      <c r="KAF40"/>
      <c r="KAG40"/>
      <c r="KAH40"/>
      <c r="KAI40"/>
      <c r="KAJ40"/>
      <c r="KAK40"/>
      <c r="KAL40"/>
      <c r="KAM40"/>
      <c r="KAN40"/>
      <c r="KAO40"/>
      <c r="KAP40"/>
      <c r="KAQ40"/>
      <c r="KAR40"/>
      <c r="KAS40"/>
      <c r="KAT40"/>
      <c r="KAU40"/>
      <c r="KAV40"/>
      <c r="KAW40"/>
      <c r="KAX40"/>
      <c r="KAY40"/>
      <c r="KAZ40"/>
      <c r="KBA40"/>
      <c r="KBB40"/>
      <c r="KBC40"/>
      <c r="KBD40"/>
      <c r="KBE40"/>
      <c r="KBF40"/>
      <c r="KBG40"/>
      <c r="KBH40"/>
      <c r="KBI40"/>
      <c r="KBJ40"/>
      <c r="KBK40"/>
      <c r="KBL40"/>
      <c r="KBM40"/>
      <c r="KBN40"/>
      <c r="KBO40"/>
      <c r="KBP40"/>
      <c r="KBQ40"/>
      <c r="KBR40"/>
      <c r="KBS40"/>
      <c r="KBT40"/>
      <c r="KBU40"/>
      <c r="KBV40"/>
      <c r="KBW40"/>
      <c r="KBX40"/>
      <c r="KBY40"/>
      <c r="KBZ40"/>
      <c r="KCA40"/>
      <c r="KCB40"/>
      <c r="KCC40"/>
      <c r="KCD40"/>
      <c r="KCE40"/>
      <c r="KCF40"/>
      <c r="KCG40"/>
      <c r="KCH40"/>
      <c r="KCI40"/>
      <c r="KCJ40"/>
      <c r="KCK40"/>
      <c r="KCL40"/>
      <c r="KCM40"/>
      <c r="KCN40"/>
      <c r="KCO40"/>
      <c r="KCP40"/>
      <c r="KCQ40"/>
      <c r="KCR40"/>
      <c r="KCS40"/>
      <c r="KCT40"/>
      <c r="KCU40"/>
      <c r="KCV40"/>
      <c r="KCW40"/>
      <c r="KCX40"/>
      <c r="KCY40"/>
      <c r="KCZ40"/>
      <c r="KDA40"/>
      <c r="KDB40"/>
      <c r="KDC40"/>
      <c r="KDD40"/>
      <c r="KDE40"/>
      <c r="KDF40"/>
      <c r="KDG40"/>
      <c r="KDH40"/>
      <c r="KDI40"/>
      <c r="KDJ40"/>
      <c r="KDK40"/>
      <c r="KDL40"/>
      <c r="KDM40"/>
      <c r="KDN40"/>
      <c r="KDO40"/>
      <c r="KDP40"/>
      <c r="KDQ40"/>
      <c r="KDR40"/>
      <c r="KDS40"/>
      <c r="KDT40"/>
      <c r="KDU40"/>
      <c r="KDV40"/>
      <c r="KDW40"/>
      <c r="KDX40"/>
      <c r="KDY40"/>
      <c r="KDZ40"/>
      <c r="KEA40"/>
      <c r="KEB40"/>
      <c r="KEC40"/>
      <c r="KED40"/>
      <c r="KEE40"/>
      <c r="KEF40"/>
      <c r="KEG40"/>
      <c r="KEH40"/>
      <c r="KEI40"/>
      <c r="KEJ40"/>
      <c r="KEK40"/>
      <c r="KEL40"/>
      <c r="KEM40"/>
      <c r="KEN40"/>
      <c r="KEO40"/>
      <c r="KEP40"/>
      <c r="KEQ40"/>
      <c r="KER40"/>
      <c r="KES40"/>
      <c r="KET40"/>
      <c r="KEU40"/>
      <c r="KEV40"/>
      <c r="KEW40"/>
      <c r="KEX40"/>
      <c r="KEY40"/>
      <c r="KEZ40"/>
      <c r="KFA40"/>
      <c r="KFB40"/>
      <c r="KFC40"/>
      <c r="KFD40"/>
      <c r="KFE40"/>
      <c r="KFF40"/>
      <c r="KFG40"/>
      <c r="KFH40"/>
      <c r="KFI40"/>
      <c r="KFJ40"/>
      <c r="KFK40"/>
      <c r="KFL40"/>
      <c r="KFM40"/>
      <c r="KFN40"/>
      <c r="KFO40"/>
      <c r="KFP40"/>
      <c r="KFQ40"/>
      <c r="KFR40"/>
      <c r="KFS40"/>
      <c r="KFT40"/>
      <c r="KFU40"/>
      <c r="KFV40"/>
      <c r="KFW40"/>
      <c r="KFX40"/>
      <c r="KFY40"/>
      <c r="KFZ40"/>
      <c r="KGA40"/>
      <c r="KGB40"/>
      <c r="KGC40"/>
      <c r="KGD40"/>
      <c r="KGE40"/>
      <c r="KGF40"/>
      <c r="KGG40"/>
      <c r="KGH40"/>
      <c r="KGI40"/>
      <c r="KGJ40"/>
      <c r="KGK40"/>
      <c r="KGL40"/>
      <c r="KGM40"/>
      <c r="KGN40"/>
      <c r="KGO40"/>
      <c r="KGP40"/>
      <c r="KGQ40"/>
      <c r="KGR40"/>
      <c r="KGS40"/>
      <c r="KGT40"/>
      <c r="KGU40"/>
      <c r="KGV40"/>
      <c r="KGW40"/>
      <c r="KGX40"/>
      <c r="KGY40"/>
      <c r="KGZ40"/>
      <c r="KHA40"/>
      <c r="KHB40"/>
      <c r="KHC40"/>
      <c r="KHD40"/>
      <c r="KHE40"/>
      <c r="KHF40"/>
      <c r="KHG40"/>
      <c r="KHH40"/>
      <c r="KHI40"/>
      <c r="KHJ40"/>
      <c r="KHK40"/>
      <c r="KHL40"/>
      <c r="KHM40"/>
      <c r="KHN40"/>
      <c r="KHO40"/>
      <c r="KHP40"/>
      <c r="KHQ40"/>
      <c r="KHR40"/>
      <c r="KHS40"/>
      <c r="KHT40"/>
      <c r="KHU40"/>
      <c r="KHV40"/>
      <c r="KHW40"/>
      <c r="KHX40"/>
      <c r="KHY40"/>
      <c r="KHZ40"/>
      <c r="KIA40"/>
      <c r="KIB40"/>
      <c r="KIC40"/>
      <c r="KID40"/>
      <c r="KIE40"/>
      <c r="KIF40"/>
      <c r="KIG40"/>
      <c r="KIH40"/>
      <c r="KII40"/>
      <c r="KIJ40"/>
      <c r="KIK40"/>
      <c r="KIL40"/>
      <c r="KIM40"/>
      <c r="KIN40"/>
      <c r="KIO40"/>
      <c r="KIP40"/>
      <c r="KIQ40"/>
      <c r="KIR40"/>
      <c r="KIS40"/>
      <c r="KIT40"/>
      <c r="KIU40"/>
      <c r="KIV40"/>
      <c r="KIW40"/>
      <c r="KIX40"/>
      <c r="KIY40"/>
      <c r="KIZ40"/>
      <c r="KJA40"/>
      <c r="KJB40"/>
      <c r="KJC40"/>
      <c r="KJD40"/>
      <c r="KJE40"/>
      <c r="KJF40"/>
      <c r="KJG40"/>
      <c r="KJH40"/>
      <c r="KJI40"/>
      <c r="KJJ40"/>
      <c r="KJK40"/>
      <c r="KJL40"/>
      <c r="KJM40"/>
      <c r="KJN40"/>
      <c r="KJO40"/>
      <c r="KJP40"/>
      <c r="KJQ40"/>
      <c r="KJR40"/>
      <c r="KJS40"/>
      <c r="KJT40"/>
      <c r="KJU40"/>
      <c r="KJV40"/>
      <c r="KJW40"/>
      <c r="KJX40"/>
      <c r="KJY40"/>
      <c r="KJZ40"/>
      <c r="KKA40"/>
      <c r="KKB40"/>
      <c r="KKC40"/>
      <c r="KKD40"/>
      <c r="KKE40"/>
      <c r="KKF40"/>
      <c r="KKG40"/>
      <c r="KKH40"/>
      <c r="KKI40"/>
      <c r="KKJ40"/>
      <c r="KKK40"/>
      <c r="KKL40"/>
      <c r="KKM40"/>
      <c r="KKN40"/>
      <c r="KKO40"/>
      <c r="KKP40"/>
      <c r="KKQ40"/>
      <c r="KKR40"/>
      <c r="KKS40"/>
      <c r="KKT40"/>
      <c r="KKU40"/>
      <c r="KKV40"/>
      <c r="KKW40"/>
      <c r="KKX40"/>
      <c r="KKY40"/>
      <c r="KKZ40"/>
      <c r="KLA40"/>
      <c r="KLB40"/>
      <c r="KLC40"/>
      <c r="KLD40"/>
      <c r="KLE40"/>
      <c r="KLF40"/>
      <c r="KLG40"/>
      <c r="KLH40"/>
      <c r="KLI40"/>
      <c r="KLJ40"/>
      <c r="KLK40"/>
      <c r="KLL40"/>
      <c r="KLM40"/>
      <c r="KLN40"/>
      <c r="KLO40"/>
      <c r="KLP40"/>
      <c r="KLQ40"/>
      <c r="KLR40"/>
      <c r="KLS40"/>
      <c r="KLT40"/>
      <c r="KLU40"/>
      <c r="KLV40"/>
      <c r="KLW40"/>
      <c r="KLX40"/>
      <c r="KLY40"/>
      <c r="KLZ40"/>
      <c r="KMA40"/>
      <c r="KMB40"/>
      <c r="KMC40"/>
      <c r="KMD40"/>
      <c r="KME40"/>
      <c r="KMF40"/>
      <c r="KMG40"/>
      <c r="KMH40"/>
      <c r="KMI40"/>
      <c r="KMJ40"/>
      <c r="KMK40"/>
      <c r="KML40"/>
      <c r="KMM40"/>
      <c r="KMN40"/>
      <c r="KMO40"/>
      <c r="KMP40"/>
      <c r="KMQ40"/>
      <c r="KMR40"/>
      <c r="KMS40"/>
      <c r="KMT40"/>
      <c r="KMU40"/>
      <c r="KMV40"/>
      <c r="KMW40"/>
      <c r="KMX40"/>
      <c r="KMY40"/>
      <c r="KMZ40"/>
      <c r="KNA40"/>
      <c r="KNB40"/>
      <c r="KNC40"/>
      <c r="KND40"/>
      <c r="KNE40"/>
      <c r="KNF40"/>
      <c r="KNG40"/>
      <c r="KNH40"/>
      <c r="KNI40"/>
      <c r="KNJ40"/>
      <c r="KNK40"/>
      <c r="KNL40"/>
      <c r="KNM40"/>
      <c r="KNN40"/>
      <c r="KNO40"/>
      <c r="KNP40"/>
      <c r="KNQ40"/>
      <c r="KNR40"/>
      <c r="KNS40"/>
      <c r="KNT40"/>
      <c r="KNU40"/>
      <c r="KNV40"/>
      <c r="KNW40"/>
      <c r="KNX40"/>
      <c r="KNY40"/>
      <c r="KNZ40"/>
      <c r="KOA40"/>
      <c r="KOB40"/>
      <c r="KOC40"/>
      <c r="KOD40"/>
      <c r="KOE40"/>
      <c r="KOF40"/>
      <c r="KOG40"/>
      <c r="KOH40"/>
      <c r="KOI40"/>
      <c r="KOJ40"/>
      <c r="KOK40"/>
      <c r="KOL40"/>
      <c r="KOM40"/>
      <c r="KON40"/>
      <c r="KOO40"/>
      <c r="KOP40"/>
      <c r="KOQ40"/>
      <c r="KOR40"/>
      <c r="KOS40"/>
      <c r="KOT40"/>
      <c r="KOU40"/>
      <c r="KOV40"/>
      <c r="KOW40"/>
      <c r="KOX40"/>
      <c r="KOY40"/>
      <c r="KOZ40"/>
      <c r="KPA40"/>
      <c r="KPB40"/>
      <c r="KPC40"/>
      <c r="KPD40"/>
      <c r="KPE40"/>
      <c r="KPF40"/>
      <c r="KPG40"/>
      <c r="KPH40"/>
      <c r="KPI40"/>
      <c r="KPJ40"/>
      <c r="KPK40"/>
      <c r="KPL40"/>
      <c r="KPM40"/>
      <c r="KPN40"/>
      <c r="KPO40"/>
      <c r="KPP40"/>
      <c r="KPQ40"/>
      <c r="KPR40"/>
      <c r="KPS40"/>
      <c r="KPT40"/>
      <c r="KPU40"/>
      <c r="KPV40"/>
      <c r="KPW40"/>
      <c r="KPX40"/>
      <c r="KPY40"/>
      <c r="KPZ40"/>
      <c r="KQA40"/>
      <c r="KQB40"/>
      <c r="KQC40"/>
      <c r="KQD40"/>
      <c r="KQE40"/>
      <c r="KQF40"/>
      <c r="KQG40"/>
      <c r="KQH40"/>
      <c r="KQI40"/>
      <c r="KQJ40"/>
      <c r="KQK40"/>
      <c r="KQL40"/>
      <c r="KQM40"/>
      <c r="KQN40"/>
      <c r="KQO40"/>
      <c r="KQP40"/>
      <c r="KQQ40"/>
      <c r="KQR40"/>
      <c r="KQS40"/>
      <c r="KQT40"/>
      <c r="KQU40"/>
      <c r="KQV40"/>
      <c r="KQW40"/>
      <c r="KQX40"/>
      <c r="KQY40"/>
      <c r="KQZ40"/>
      <c r="KRA40"/>
      <c r="KRB40"/>
      <c r="KRC40"/>
      <c r="KRD40"/>
      <c r="KRE40"/>
      <c r="KRF40"/>
      <c r="KRG40"/>
      <c r="KRH40"/>
      <c r="KRI40"/>
      <c r="KRJ40"/>
      <c r="KRK40"/>
      <c r="KRL40"/>
      <c r="KRM40"/>
      <c r="KRN40"/>
      <c r="KRO40"/>
      <c r="KRP40"/>
      <c r="KRQ40"/>
      <c r="KRR40"/>
      <c r="KRS40"/>
      <c r="KRT40"/>
      <c r="KRU40"/>
      <c r="KRV40"/>
      <c r="KRW40"/>
      <c r="KRX40"/>
      <c r="KRY40"/>
      <c r="KRZ40"/>
      <c r="KSA40"/>
      <c r="KSB40"/>
      <c r="KSC40"/>
      <c r="KSD40"/>
      <c r="KSE40"/>
      <c r="KSF40"/>
      <c r="KSG40"/>
      <c r="KSH40"/>
      <c r="KSI40"/>
      <c r="KSJ40"/>
      <c r="KSK40"/>
      <c r="KSL40"/>
      <c r="KSM40"/>
      <c r="KSN40"/>
      <c r="KSO40"/>
      <c r="KSP40"/>
      <c r="KSQ40"/>
      <c r="KSR40"/>
      <c r="KSS40"/>
      <c r="KST40"/>
      <c r="KSU40"/>
      <c r="KSV40"/>
      <c r="KSW40"/>
      <c r="KSX40"/>
      <c r="KSY40"/>
      <c r="KSZ40"/>
      <c r="KTA40"/>
      <c r="KTB40"/>
      <c r="KTC40"/>
      <c r="KTD40"/>
      <c r="KTE40"/>
      <c r="KTF40"/>
      <c r="KTG40"/>
      <c r="KTH40"/>
      <c r="KTI40"/>
      <c r="KTJ40"/>
      <c r="KTK40"/>
      <c r="KTL40"/>
      <c r="KTM40"/>
      <c r="KTN40"/>
      <c r="KTO40"/>
      <c r="KTP40"/>
      <c r="KTQ40"/>
      <c r="KTR40"/>
      <c r="KTS40"/>
      <c r="KTT40"/>
      <c r="KTU40"/>
      <c r="KTV40"/>
      <c r="KTW40"/>
      <c r="KTX40"/>
      <c r="KTY40"/>
      <c r="KTZ40"/>
      <c r="KUA40"/>
      <c r="KUB40"/>
      <c r="KUC40"/>
      <c r="KUD40"/>
      <c r="KUE40"/>
      <c r="KUF40"/>
      <c r="KUG40"/>
      <c r="KUH40"/>
      <c r="KUI40"/>
      <c r="KUJ40"/>
      <c r="KUK40"/>
      <c r="KUL40"/>
      <c r="KUM40"/>
      <c r="KUN40"/>
      <c r="KUO40"/>
      <c r="KUP40"/>
      <c r="KUQ40"/>
      <c r="KUR40"/>
      <c r="KUS40"/>
      <c r="KUT40"/>
      <c r="KUU40"/>
      <c r="KUV40"/>
      <c r="KUW40"/>
      <c r="KUX40"/>
      <c r="KUY40"/>
      <c r="KUZ40"/>
      <c r="KVA40"/>
      <c r="KVB40"/>
      <c r="KVC40"/>
      <c r="KVD40"/>
      <c r="KVE40"/>
      <c r="KVF40"/>
      <c r="KVG40"/>
      <c r="KVH40"/>
      <c r="KVI40"/>
      <c r="KVJ40"/>
      <c r="KVK40"/>
      <c r="KVL40"/>
      <c r="KVM40"/>
      <c r="KVN40"/>
      <c r="KVO40"/>
      <c r="KVP40"/>
      <c r="KVQ40"/>
      <c r="KVR40"/>
      <c r="KVS40"/>
      <c r="KVT40"/>
      <c r="KVU40"/>
      <c r="KVV40"/>
      <c r="KVW40"/>
      <c r="KVX40"/>
      <c r="KVY40"/>
      <c r="KVZ40"/>
      <c r="KWA40"/>
      <c r="KWB40"/>
      <c r="KWC40"/>
      <c r="KWD40"/>
      <c r="KWE40"/>
      <c r="KWF40"/>
      <c r="KWG40"/>
      <c r="KWH40"/>
      <c r="KWI40"/>
      <c r="KWJ40"/>
      <c r="KWK40"/>
      <c r="KWL40"/>
      <c r="KWM40"/>
      <c r="KWN40"/>
      <c r="KWO40"/>
      <c r="KWP40"/>
      <c r="KWQ40"/>
      <c r="KWR40"/>
      <c r="KWS40"/>
      <c r="KWT40"/>
      <c r="KWU40"/>
      <c r="KWV40"/>
      <c r="KWW40"/>
      <c r="KWX40"/>
      <c r="KWY40"/>
      <c r="KWZ40"/>
      <c r="KXA40"/>
      <c r="KXB40"/>
      <c r="KXC40"/>
      <c r="KXD40"/>
      <c r="KXE40"/>
      <c r="KXF40"/>
      <c r="KXG40"/>
      <c r="KXH40"/>
      <c r="KXI40"/>
      <c r="KXJ40"/>
      <c r="KXK40"/>
      <c r="KXL40"/>
      <c r="KXM40"/>
      <c r="KXN40"/>
      <c r="KXO40"/>
      <c r="KXP40"/>
      <c r="KXQ40"/>
      <c r="KXR40"/>
      <c r="KXS40"/>
      <c r="KXT40"/>
      <c r="KXU40"/>
      <c r="KXV40"/>
      <c r="KXW40"/>
      <c r="KXX40"/>
      <c r="KXY40"/>
      <c r="KXZ40"/>
      <c r="KYA40"/>
      <c r="KYB40"/>
      <c r="KYC40"/>
      <c r="KYD40"/>
      <c r="KYE40"/>
      <c r="KYF40"/>
      <c r="KYG40"/>
      <c r="KYH40"/>
      <c r="KYI40"/>
      <c r="KYJ40"/>
      <c r="KYK40"/>
      <c r="KYL40"/>
      <c r="KYM40"/>
      <c r="KYN40"/>
      <c r="KYO40"/>
      <c r="KYP40"/>
      <c r="KYQ40"/>
      <c r="KYR40"/>
      <c r="KYS40"/>
      <c r="KYT40"/>
      <c r="KYU40"/>
      <c r="KYV40"/>
      <c r="KYW40"/>
      <c r="KYX40"/>
      <c r="KYY40"/>
      <c r="KYZ40"/>
      <c r="KZA40"/>
      <c r="KZB40"/>
      <c r="KZC40"/>
      <c r="KZD40"/>
      <c r="KZE40"/>
      <c r="KZF40"/>
      <c r="KZG40"/>
      <c r="KZH40"/>
      <c r="KZI40"/>
      <c r="KZJ40"/>
      <c r="KZK40"/>
      <c r="KZL40"/>
      <c r="KZM40"/>
      <c r="KZN40"/>
      <c r="KZO40"/>
      <c r="KZP40"/>
      <c r="KZQ40"/>
      <c r="KZR40"/>
      <c r="KZS40"/>
      <c r="KZT40"/>
      <c r="KZU40"/>
      <c r="KZV40"/>
      <c r="KZW40"/>
      <c r="KZX40"/>
      <c r="KZY40"/>
      <c r="KZZ40"/>
      <c r="LAA40"/>
      <c r="LAB40"/>
      <c r="LAC40"/>
      <c r="LAD40"/>
      <c r="LAE40"/>
      <c r="LAF40"/>
      <c r="LAG40"/>
      <c r="LAH40"/>
      <c r="LAI40"/>
      <c r="LAJ40"/>
      <c r="LAK40"/>
      <c r="LAL40"/>
      <c r="LAM40"/>
      <c r="LAN40"/>
      <c r="LAO40"/>
      <c r="LAP40"/>
      <c r="LAQ40"/>
      <c r="LAR40"/>
      <c r="LAS40"/>
      <c r="LAT40"/>
      <c r="LAU40"/>
      <c r="LAV40"/>
      <c r="LAW40"/>
      <c r="LAX40"/>
      <c r="LAY40"/>
      <c r="LAZ40"/>
      <c r="LBA40"/>
      <c r="LBB40"/>
      <c r="LBC40"/>
      <c r="LBD40"/>
      <c r="LBE40"/>
      <c r="LBF40"/>
      <c r="LBG40"/>
      <c r="LBH40"/>
      <c r="LBI40"/>
      <c r="LBJ40"/>
      <c r="LBK40"/>
      <c r="LBL40"/>
      <c r="LBM40"/>
      <c r="LBN40"/>
      <c r="LBO40"/>
      <c r="LBP40"/>
      <c r="LBQ40"/>
      <c r="LBR40"/>
      <c r="LBS40"/>
      <c r="LBT40"/>
      <c r="LBU40"/>
      <c r="LBV40"/>
      <c r="LBW40"/>
      <c r="LBX40"/>
      <c r="LBY40"/>
      <c r="LBZ40"/>
      <c r="LCA40"/>
      <c r="LCB40"/>
      <c r="LCC40"/>
      <c r="LCD40"/>
      <c r="LCE40"/>
      <c r="LCF40"/>
      <c r="LCG40"/>
      <c r="LCH40"/>
      <c r="LCI40"/>
      <c r="LCJ40"/>
      <c r="LCK40"/>
      <c r="LCL40"/>
      <c r="LCM40"/>
      <c r="LCN40"/>
      <c r="LCO40"/>
      <c r="LCP40"/>
      <c r="LCQ40"/>
      <c r="LCR40"/>
      <c r="LCS40"/>
      <c r="LCT40"/>
      <c r="LCU40"/>
      <c r="LCV40"/>
      <c r="LCW40"/>
      <c r="LCX40"/>
      <c r="LCY40"/>
      <c r="LCZ40"/>
      <c r="LDA40"/>
      <c r="LDB40"/>
      <c r="LDC40"/>
      <c r="LDD40"/>
      <c r="LDE40"/>
      <c r="LDF40"/>
      <c r="LDG40"/>
      <c r="LDH40"/>
      <c r="LDI40"/>
      <c r="LDJ40"/>
      <c r="LDK40"/>
      <c r="LDL40"/>
      <c r="LDM40"/>
      <c r="LDN40"/>
      <c r="LDO40"/>
      <c r="LDP40"/>
      <c r="LDQ40"/>
      <c r="LDR40"/>
      <c r="LDS40"/>
      <c r="LDT40"/>
      <c r="LDU40"/>
      <c r="LDV40"/>
      <c r="LDW40"/>
      <c r="LDX40"/>
      <c r="LDY40"/>
      <c r="LDZ40"/>
      <c r="LEA40"/>
      <c r="LEB40"/>
      <c r="LEC40"/>
      <c r="LED40"/>
      <c r="LEE40"/>
      <c r="LEF40"/>
      <c r="LEG40"/>
      <c r="LEH40"/>
      <c r="LEI40"/>
      <c r="LEJ40"/>
      <c r="LEK40"/>
      <c r="LEL40"/>
      <c r="LEM40"/>
      <c r="LEN40"/>
      <c r="LEO40"/>
      <c r="LEP40"/>
      <c r="LEQ40"/>
      <c r="LER40"/>
      <c r="LES40"/>
      <c r="LET40"/>
      <c r="LEU40"/>
      <c r="LEV40"/>
      <c r="LEW40"/>
      <c r="LEX40"/>
      <c r="LEY40"/>
      <c r="LEZ40"/>
      <c r="LFA40"/>
      <c r="LFB40"/>
      <c r="LFC40"/>
      <c r="LFD40"/>
      <c r="LFE40"/>
      <c r="LFF40"/>
      <c r="LFG40"/>
      <c r="LFH40"/>
      <c r="LFI40"/>
      <c r="LFJ40"/>
      <c r="LFK40"/>
      <c r="LFL40"/>
      <c r="LFM40"/>
      <c r="LFN40"/>
      <c r="LFO40"/>
      <c r="LFP40"/>
      <c r="LFQ40"/>
      <c r="LFR40"/>
      <c r="LFS40"/>
      <c r="LFT40"/>
      <c r="LFU40"/>
      <c r="LFV40"/>
      <c r="LFW40"/>
      <c r="LFX40"/>
      <c r="LFY40"/>
      <c r="LFZ40"/>
      <c r="LGA40"/>
      <c r="LGB40"/>
      <c r="LGC40"/>
      <c r="LGD40"/>
      <c r="LGE40"/>
      <c r="LGF40"/>
      <c r="LGG40"/>
      <c r="LGH40"/>
      <c r="LGI40"/>
      <c r="LGJ40"/>
      <c r="LGK40"/>
      <c r="LGL40"/>
      <c r="LGM40"/>
      <c r="LGN40"/>
      <c r="LGO40"/>
      <c r="LGP40"/>
      <c r="LGQ40"/>
      <c r="LGR40"/>
      <c r="LGS40"/>
      <c r="LGT40"/>
      <c r="LGU40"/>
      <c r="LGV40"/>
      <c r="LGW40"/>
      <c r="LGX40"/>
      <c r="LGY40"/>
      <c r="LGZ40"/>
      <c r="LHA40"/>
      <c r="LHB40"/>
      <c r="LHC40"/>
      <c r="LHD40"/>
      <c r="LHE40"/>
      <c r="LHF40"/>
      <c r="LHG40"/>
      <c r="LHH40"/>
      <c r="LHI40"/>
      <c r="LHJ40"/>
      <c r="LHK40"/>
      <c r="LHL40"/>
      <c r="LHM40"/>
      <c r="LHN40"/>
      <c r="LHO40"/>
      <c r="LHP40"/>
      <c r="LHQ40"/>
      <c r="LHR40"/>
      <c r="LHS40"/>
      <c r="LHT40"/>
      <c r="LHU40"/>
      <c r="LHV40"/>
      <c r="LHW40"/>
      <c r="LHX40"/>
      <c r="LHY40"/>
      <c r="LHZ40"/>
      <c r="LIA40"/>
      <c r="LIB40"/>
      <c r="LIC40"/>
      <c r="LID40"/>
      <c r="LIE40"/>
      <c r="LIF40"/>
      <c r="LIG40"/>
      <c r="LIH40"/>
      <c r="LII40"/>
      <c r="LIJ40"/>
      <c r="LIK40"/>
      <c r="LIL40"/>
      <c r="LIM40"/>
      <c r="LIN40"/>
      <c r="LIO40"/>
      <c r="LIP40"/>
      <c r="LIQ40"/>
      <c r="LIR40"/>
      <c r="LIS40"/>
      <c r="LIT40"/>
      <c r="LIU40"/>
      <c r="LIV40"/>
      <c r="LIW40"/>
      <c r="LIX40"/>
      <c r="LIY40"/>
      <c r="LIZ40"/>
      <c r="LJA40"/>
      <c r="LJB40"/>
      <c r="LJC40"/>
      <c r="LJD40"/>
      <c r="LJE40"/>
      <c r="LJF40"/>
      <c r="LJG40"/>
      <c r="LJH40"/>
      <c r="LJI40"/>
      <c r="LJJ40"/>
      <c r="LJK40"/>
      <c r="LJL40"/>
      <c r="LJM40"/>
      <c r="LJN40"/>
      <c r="LJO40"/>
      <c r="LJP40"/>
      <c r="LJQ40"/>
      <c r="LJR40"/>
      <c r="LJS40"/>
      <c r="LJT40"/>
      <c r="LJU40"/>
      <c r="LJV40"/>
      <c r="LJW40"/>
      <c r="LJX40"/>
      <c r="LJY40"/>
      <c r="LJZ40"/>
      <c r="LKA40"/>
      <c r="LKB40"/>
      <c r="LKC40"/>
      <c r="LKD40"/>
      <c r="LKE40"/>
      <c r="LKF40"/>
      <c r="LKG40"/>
      <c r="LKH40"/>
      <c r="LKI40"/>
      <c r="LKJ40"/>
      <c r="LKK40"/>
      <c r="LKL40"/>
      <c r="LKM40"/>
      <c r="LKN40"/>
      <c r="LKO40"/>
      <c r="LKP40"/>
      <c r="LKQ40"/>
      <c r="LKR40"/>
      <c r="LKS40"/>
      <c r="LKT40"/>
      <c r="LKU40"/>
      <c r="LKV40"/>
      <c r="LKW40"/>
      <c r="LKX40"/>
      <c r="LKY40"/>
      <c r="LKZ40"/>
      <c r="LLA40"/>
      <c r="LLB40"/>
      <c r="LLC40"/>
      <c r="LLD40"/>
      <c r="LLE40"/>
      <c r="LLF40"/>
      <c r="LLG40"/>
      <c r="LLH40"/>
      <c r="LLI40"/>
      <c r="LLJ40"/>
      <c r="LLK40"/>
      <c r="LLL40"/>
      <c r="LLM40"/>
      <c r="LLN40"/>
      <c r="LLO40"/>
      <c r="LLP40"/>
      <c r="LLQ40"/>
      <c r="LLR40"/>
      <c r="LLS40"/>
      <c r="LLT40"/>
      <c r="LLU40"/>
      <c r="LLV40"/>
      <c r="LLW40"/>
      <c r="LLX40"/>
      <c r="LLY40"/>
      <c r="LLZ40"/>
      <c r="LMA40"/>
      <c r="LMB40"/>
      <c r="LMC40"/>
      <c r="LMD40"/>
      <c r="LME40"/>
      <c r="LMF40"/>
      <c r="LMG40"/>
      <c r="LMH40"/>
      <c r="LMI40"/>
      <c r="LMJ40"/>
      <c r="LMK40"/>
      <c r="LML40"/>
      <c r="LMM40"/>
      <c r="LMN40"/>
      <c r="LMO40"/>
      <c r="LMP40"/>
      <c r="LMQ40"/>
      <c r="LMR40"/>
      <c r="LMS40"/>
      <c r="LMT40"/>
      <c r="LMU40"/>
      <c r="LMV40"/>
      <c r="LMW40"/>
      <c r="LMX40"/>
      <c r="LMY40"/>
      <c r="LMZ40"/>
      <c r="LNA40"/>
      <c r="LNB40"/>
      <c r="LNC40"/>
      <c r="LND40"/>
      <c r="LNE40"/>
      <c r="LNF40"/>
      <c r="LNG40"/>
      <c r="LNH40"/>
      <c r="LNI40"/>
      <c r="LNJ40"/>
      <c r="LNK40"/>
      <c r="LNL40"/>
      <c r="LNM40"/>
      <c r="LNN40"/>
      <c r="LNO40"/>
      <c r="LNP40"/>
      <c r="LNQ40"/>
      <c r="LNR40"/>
      <c r="LNS40"/>
      <c r="LNT40"/>
      <c r="LNU40"/>
      <c r="LNV40"/>
      <c r="LNW40"/>
      <c r="LNX40"/>
      <c r="LNY40"/>
      <c r="LNZ40"/>
      <c r="LOA40"/>
      <c r="LOB40"/>
      <c r="LOC40"/>
      <c r="LOD40"/>
      <c r="LOE40"/>
      <c r="LOF40"/>
      <c r="LOG40"/>
      <c r="LOH40"/>
      <c r="LOI40"/>
      <c r="LOJ40"/>
      <c r="LOK40"/>
      <c r="LOL40"/>
      <c r="LOM40"/>
      <c r="LON40"/>
      <c r="LOO40"/>
      <c r="LOP40"/>
      <c r="LOQ40"/>
      <c r="LOR40"/>
      <c r="LOS40"/>
      <c r="LOT40"/>
      <c r="LOU40"/>
      <c r="LOV40"/>
      <c r="LOW40"/>
      <c r="LOX40"/>
      <c r="LOY40"/>
      <c r="LOZ40"/>
      <c r="LPA40"/>
      <c r="LPB40"/>
      <c r="LPC40"/>
      <c r="LPD40"/>
      <c r="LPE40"/>
      <c r="LPF40"/>
      <c r="LPG40"/>
      <c r="LPH40"/>
      <c r="LPI40"/>
      <c r="LPJ40"/>
      <c r="LPK40"/>
      <c r="LPL40"/>
      <c r="LPM40"/>
      <c r="LPN40"/>
      <c r="LPO40"/>
      <c r="LPP40"/>
      <c r="LPQ40"/>
      <c r="LPR40"/>
      <c r="LPS40"/>
      <c r="LPT40"/>
      <c r="LPU40"/>
      <c r="LPV40"/>
      <c r="LPW40"/>
      <c r="LPX40"/>
      <c r="LPY40"/>
      <c r="LPZ40"/>
      <c r="LQA40"/>
      <c r="LQB40"/>
      <c r="LQC40"/>
      <c r="LQD40"/>
      <c r="LQE40"/>
      <c r="LQF40"/>
      <c r="LQG40"/>
      <c r="LQH40"/>
      <c r="LQI40"/>
      <c r="LQJ40"/>
      <c r="LQK40"/>
      <c r="LQL40"/>
      <c r="LQM40"/>
      <c r="LQN40"/>
      <c r="LQO40"/>
      <c r="LQP40"/>
      <c r="LQQ40"/>
      <c r="LQR40"/>
      <c r="LQS40"/>
      <c r="LQT40"/>
      <c r="LQU40"/>
      <c r="LQV40"/>
      <c r="LQW40"/>
      <c r="LQX40"/>
      <c r="LQY40"/>
      <c r="LQZ40"/>
      <c r="LRA40"/>
      <c r="LRB40"/>
      <c r="LRC40"/>
      <c r="LRD40"/>
      <c r="LRE40"/>
      <c r="LRF40"/>
      <c r="LRG40"/>
      <c r="LRH40"/>
      <c r="LRI40"/>
      <c r="LRJ40"/>
      <c r="LRK40"/>
      <c r="LRL40"/>
      <c r="LRM40"/>
      <c r="LRN40"/>
      <c r="LRO40"/>
      <c r="LRP40"/>
      <c r="LRQ40"/>
      <c r="LRR40"/>
      <c r="LRS40"/>
      <c r="LRT40"/>
      <c r="LRU40"/>
      <c r="LRV40"/>
      <c r="LRW40"/>
      <c r="LRX40"/>
      <c r="LRY40"/>
      <c r="LRZ40"/>
      <c r="LSA40"/>
      <c r="LSB40"/>
      <c r="LSC40"/>
      <c r="LSD40"/>
      <c r="LSE40"/>
      <c r="LSF40"/>
      <c r="LSG40"/>
      <c r="LSH40"/>
      <c r="LSI40"/>
      <c r="LSJ40"/>
      <c r="LSK40"/>
      <c r="LSL40"/>
      <c r="LSM40"/>
      <c r="LSN40"/>
      <c r="LSO40"/>
      <c r="LSP40"/>
      <c r="LSQ40"/>
      <c r="LSR40"/>
      <c r="LSS40"/>
      <c r="LST40"/>
      <c r="LSU40"/>
      <c r="LSV40"/>
      <c r="LSW40"/>
      <c r="LSX40"/>
      <c r="LSY40"/>
      <c r="LSZ40"/>
      <c r="LTA40"/>
      <c r="LTB40"/>
      <c r="LTC40"/>
      <c r="LTD40"/>
      <c r="LTE40"/>
      <c r="LTF40"/>
      <c r="LTG40"/>
      <c r="LTH40"/>
      <c r="LTI40"/>
      <c r="LTJ40"/>
      <c r="LTK40"/>
      <c r="LTL40"/>
      <c r="LTM40"/>
      <c r="LTN40"/>
      <c r="LTO40"/>
      <c r="LTP40"/>
      <c r="LTQ40"/>
      <c r="LTR40"/>
      <c r="LTS40"/>
      <c r="LTT40"/>
      <c r="LTU40"/>
      <c r="LTV40"/>
      <c r="LTW40"/>
      <c r="LTX40"/>
      <c r="LTY40"/>
      <c r="LTZ40"/>
      <c r="LUA40"/>
      <c r="LUB40"/>
      <c r="LUC40"/>
      <c r="LUD40"/>
      <c r="LUE40"/>
      <c r="LUF40"/>
      <c r="LUG40"/>
      <c r="LUH40"/>
      <c r="LUI40"/>
      <c r="LUJ40"/>
      <c r="LUK40"/>
      <c r="LUL40"/>
      <c r="LUM40"/>
      <c r="LUN40"/>
      <c r="LUO40"/>
      <c r="LUP40"/>
      <c r="LUQ40"/>
      <c r="LUR40"/>
      <c r="LUS40"/>
      <c r="LUT40"/>
      <c r="LUU40"/>
      <c r="LUV40"/>
      <c r="LUW40"/>
      <c r="LUX40"/>
      <c r="LUY40"/>
      <c r="LUZ40"/>
      <c r="LVA40"/>
      <c r="LVB40"/>
      <c r="LVC40"/>
      <c r="LVD40"/>
      <c r="LVE40"/>
      <c r="LVF40"/>
      <c r="LVG40"/>
      <c r="LVH40"/>
      <c r="LVI40"/>
      <c r="LVJ40"/>
      <c r="LVK40"/>
      <c r="LVL40"/>
      <c r="LVM40"/>
      <c r="LVN40"/>
      <c r="LVO40"/>
      <c r="LVP40"/>
      <c r="LVQ40"/>
      <c r="LVR40"/>
      <c r="LVS40"/>
      <c r="LVT40"/>
      <c r="LVU40"/>
      <c r="LVV40"/>
      <c r="LVW40"/>
      <c r="LVX40"/>
      <c r="LVY40"/>
      <c r="LVZ40"/>
      <c r="LWA40"/>
      <c r="LWB40"/>
      <c r="LWC40"/>
      <c r="LWD40"/>
      <c r="LWE40"/>
      <c r="LWF40"/>
      <c r="LWG40"/>
      <c r="LWH40"/>
      <c r="LWI40"/>
      <c r="LWJ40"/>
      <c r="LWK40"/>
      <c r="LWL40"/>
      <c r="LWM40"/>
      <c r="LWN40"/>
      <c r="LWO40"/>
      <c r="LWP40"/>
      <c r="LWQ40"/>
      <c r="LWR40"/>
      <c r="LWS40"/>
      <c r="LWT40"/>
      <c r="LWU40"/>
      <c r="LWV40"/>
      <c r="LWW40"/>
      <c r="LWX40"/>
      <c r="LWY40"/>
      <c r="LWZ40"/>
      <c r="LXA40"/>
      <c r="LXB40"/>
      <c r="LXC40"/>
      <c r="LXD40"/>
      <c r="LXE40"/>
      <c r="LXF40"/>
      <c r="LXG40"/>
      <c r="LXH40"/>
      <c r="LXI40"/>
      <c r="LXJ40"/>
      <c r="LXK40"/>
      <c r="LXL40"/>
      <c r="LXM40"/>
      <c r="LXN40"/>
      <c r="LXO40"/>
      <c r="LXP40"/>
      <c r="LXQ40"/>
      <c r="LXR40"/>
      <c r="LXS40"/>
      <c r="LXT40"/>
      <c r="LXU40"/>
      <c r="LXV40"/>
      <c r="LXW40"/>
      <c r="LXX40"/>
      <c r="LXY40"/>
      <c r="LXZ40"/>
      <c r="LYA40"/>
      <c r="LYB40"/>
      <c r="LYC40"/>
      <c r="LYD40"/>
      <c r="LYE40"/>
      <c r="LYF40"/>
      <c r="LYG40"/>
      <c r="LYH40"/>
      <c r="LYI40"/>
      <c r="LYJ40"/>
      <c r="LYK40"/>
      <c r="LYL40"/>
      <c r="LYM40"/>
      <c r="LYN40"/>
      <c r="LYO40"/>
      <c r="LYP40"/>
      <c r="LYQ40"/>
      <c r="LYR40"/>
      <c r="LYS40"/>
      <c r="LYT40"/>
      <c r="LYU40"/>
      <c r="LYV40"/>
      <c r="LYW40"/>
      <c r="LYX40"/>
      <c r="LYY40"/>
      <c r="LYZ40"/>
      <c r="LZA40"/>
      <c r="LZB40"/>
      <c r="LZC40"/>
      <c r="LZD40"/>
      <c r="LZE40"/>
      <c r="LZF40"/>
      <c r="LZG40"/>
      <c r="LZH40"/>
      <c r="LZI40"/>
      <c r="LZJ40"/>
      <c r="LZK40"/>
      <c r="LZL40"/>
      <c r="LZM40"/>
      <c r="LZN40"/>
      <c r="LZO40"/>
      <c r="LZP40"/>
      <c r="LZQ40"/>
      <c r="LZR40"/>
      <c r="LZS40"/>
      <c r="LZT40"/>
      <c r="LZU40"/>
      <c r="LZV40"/>
      <c r="LZW40"/>
      <c r="LZX40"/>
      <c r="LZY40"/>
      <c r="LZZ40"/>
      <c r="MAA40"/>
      <c r="MAB40"/>
      <c r="MAC40"/>
      <c r="MAD40"/>
      <c r="MAE40"/>
      <c r="MAF40"/>
      <c r="MAG40"/>
      <c r="MAH40"/>
      <c r="MAI40"/>
      <c r="MAJ40"/>
      <c r="MAK40"/>
      <c r="MAL40"/>
      <c r="MAM40"/>
      <c r="MAN40"/>
      <c r="MAO40"/>
      <c r="MAP40"/>
      <c r="MAQ40"/>
      <c r="MAR40"/>
      <c r="MAS40"/>
      <c r="MAT40"/>
      <c r="MAU40"/>
      <c r="MAV40"/>
      <c r="MAW40"/>
      <c r="MAX40"/>
      <c r="MAY40"/>
      <c r="MAZ40"/>
      <c r="MBA40"/>
      <c r="MBB40"/>
      <c r="MBC40"/>
      <c r="MBD40"/>
      <c r="MBE40"/>
      <c r="MBF40"/>
      <c r="MBG40"/>
      <c r="MBH40"/>
      <c r="MBI40"/>
      <c r="MBJ40"/>
      <c r="MBK40"/>
      <c r="MBL40"/>
      <c r="MBM40"/>
      <c r="MBN40"/>
      <c r="MBO40"/>
      <c r="MBP40"/>
      <c r="MBQ40"/>
      <c r="MBR40"/>
      <c r="MBS40"/>
      <c r="MBT40"/>
      <c r="MBU40"/>
      <c r="MBV40"/>
      <c r="MBW40"/>
      <c r="MBX40"/>
      <c r="MBY40"/>
      <c r="MBZ40"/>
      <c r="MCA40"/>
      <c r="MCB40"/>
      <c r="MCC40"/>
      <c r="MCD40"/>
      <c r="MCE40"/>
      <c r="MCF40"/>
      <c r="MCG40"/>
      <c r="MCH40"/>
      <c r="MCI40"/>
      <c r="MCJ40"/>
      <c r="MCK40"/>
      <c r="MCL40"/>
      <c r="MCM40"/>
      <c r="MCN40"/>
      <c r="MCO40"/>
      <c r="MCP40"/>
      <c r="MCQ40"/>
      <c r="MCR40"/>
      <c r="MCS40"/>
      <c r="MCT40"/>
      <c r="MCU40"/>
      <c r="MCV40"/>
      <c r="MCW40"/>
      <c r="MCX40"/>
      <c r="MCY40"/>
      <c r="MCZ40"/>
      <c r="MDA40"/>
      <c r="MDB40"/>
      <c r="MDC40"/>
      <c r="MDD40"/>
      <c r="MDE40"/>
      <c r="MDF40"/>
      <c r="MDG40"/>
      <c r="MDH40"/>
      <c r="MDI40"/>
      <c r="MDJ40"/>
      <c r="MDK40"/>
      <c r="MDL40"/>
      <c r="MDM40"/>
      <c r="MDN40"/>
      <c r="MDO40"/>
      <c r="MDP40"/>
      <c r="MDQ40"/>
      <c r="MDR40"/>
      <c r="MDS40"/>
      <c r="MDT40"/>
      <c r="MDU40"/>
      <c r="MDV40"/>
      <c r="MDW40"/>
      <c r="MDX40"/>
      <c r="MDY40"/>
      <c r="MDZ40"/>
      <c r="MEA40"/>
      <c r="MEB40"/>
      <c r="MEC40"/>
      <c r="MED40"/>
      <c r="MEE40"/>
      <c r="MEF40"/>
      <c r="MEG40"/>
      <c r="MEH40"/>
      <c r="MEI40"/>
      <c r="MEJ40"/>
      <c r="MEK40"/>
      <c r="MEL40"/>
      <c r="MEM40"/>
      <c r="MEN40"/>
      <c r="MEO40"/>
      <c r="MEP40"/>
      <c r="MEQ40"/>
      <c r="MER40"/>
      <c r="MES40"/>
      <c r="MET40"/>
      <c r="MEU40"/>
      <c r="MEV40"/>
      <c r="MEW40"/>
      <c r="MEX40"/>
      <c r="MEY40"/>
      <c r="MEZ40"/>
      <c r="MFA40"/>
      <c r="MFB40"/>
      <c r="MFC40"/>
      <c r="MFD40"/>
      <c r="MFE40"/>
      <c r="MFF40"/>
      <c r="MFG40"/>
      <c r="MFH40"/>
      <c r="MFI40"/>
      <c r="MFJ40"/>
      <c r="MFK40"/>
      <c r="MFL40"/>
      <c r="MFM40"/>
      <c r="MFN40"/>
      <c r="MFO40"/>
      <c r="MFP40"/>
      <c r="MFQ40"/>
      <c r="MFR40"/>
      <c r="MFS40"/>
      <c r="MFT40"/>
      <c r="MFU40"/>
      <c r="MFV40"/>
      <c r="MFW40"/>
      <c r="MFX40"/>
      <c r="MFY40"/>
      <c r="MFZ40"/>
      <c r="MGA40"/>
      <c r="MGB40"/>
      <c r="MGC40"/>
      <c r="MGD40"/>
      <c r="MGE40"/>
      <c r="MGF40"/>
      <c r="MGG40"/>
      <c r="MGH40"/>
      <c r="MGI40"/>
      <c r="MGJ40"/>
      <c r="MGK40"/>
      <c r="MGL40"/>
      <c r="MGM40"/>
      <c r="MGN40"/>
      <c r="MGO40"/>
      <c r="MGP40"/>
      <c r="MGQ40"/>
      <c r="MGR40"/>
      <c r="MGS40"/>
      <c r="MGT40"/>
      <c r="MGU40"/>
      <c r="MGV40"/>
      <c r="MGW40"/>
      <c r="MGX40"/>
      <c r="MGY40"/>
      <c r="MGZ40"/>
      <c r="MHA40"/>
      <c r="MHB40"/>
      <c r="MHC40"/>
      <c r="MHD40"/>
      <c r="MHE40"/>
      <c r="MHF40"/>
      <c r="MHG40"/>
      <c r="MHH40"/>
      <c r="MHI40"/>
      <c r="MHJ40"/>
      <c r="MHK40"/>
      <c r="MHL40"/>
      <c r="MHM40"/>
      <c r="MHN40"/>
      <c r="MHO40"/>
      <c r="MHP40"/>
      <c r="MHQ40"/>
      <c r="MHR40"/>
      <c r="MHS40"/>
      <c r="MHT40"/>
      <c r="MHU40"/>
      <c r="MHV40"/>
      <c r="MHW40"/>
      <c r="MHX40"/>
      <c r="MHY40"/>
      <c r="MHZ40"/>
      <c r="MIA40"/>
      <c r="MIB40"/>
      <c r="MIC40"/>
      <c r="MID40"/>
      <c r="MIE40"/>
      <c r="MIF40"/>
      <c r="MIG40"/>
      <c r="MIH40"/>
      <c r="MII40"/>
      <c r="MIJ40"/>
      <c r="MIK40"/>
      <c r="MIL40"/>
      <c r="MIM40"/>
      <c r="MIN40"/>
      <c r="MIO40"/>
      <c r="MIP40"/>
      <c r="MIQ40"/>
      <c r="MIR40"/>
      <c r="MIS40"/>
      <c r="MIT40"/>
      <c r="MIU40"/>
      <c r="MIV40"/>
      <c r="MIW40"/>
      <c r="MIX40"/>
      <c r="MIY40"/>
      <c r="MIZ40"/>
      <c r="MJA40"/>
      <c r="MJB40"/>
      <c r="MJC40"/>
      <c r="MJD40"/>
      <c r="MJE40"/>
      <c r="MJF40"/>
      <c r="MJG40"/>
      <c r="MJH40"/>
      <c r="MJI40"/>
      <c r="MJJ40"/>
      <c r="MJK40"/>
      <c r="MJL40"/>
      <c r="MJM40"/>
      <c r="MJN40"/>
      <c r="MJO40"/>
      <c r="MJP40"/>
      <c r="MJQ40"/>
      <c r="MJR40"/>
      <c r="MJS40"/>
      <c r="MJT40"/>
      <c r="MJU40"/>
      <c r="MJV40"/>
      <c r="MJW40"/>
      <c r="MJX40"/>
      <c r="MJY40"/>
      <c r="MJZ40"/>
      <c r="MKA40"/>
      <c r="MKB40"/>
      <c r="MKC40"/>
      <c r="MKD40"/>
      <c r="MKE40"/>
      <c r="MKF40"/>
      <c r="MKG40"/>
      <c r="MKH40"/>
      <c r="MKI40"/>
      <c r="MKJ40"/>
      <c r="MKK40"/>
      <c r="MKL40"/>
      <c r="MKM40"/>
      <c r="MKN40"/>
      <c r="MKO40"/>
      <c r="MKP40"/>
      <c r="MKQ40"/>
      <c r="MKR40"/>
      <c r="MKS40"/>
      <c r="MKT40"/>
      <c r="MKU40"/>
      <c r="MKV40"/>
      <c r="MKW40"/>
      <c r="MKX40"/>
      <c r="MKY40"/>
      <c r="MKZ40"/>
      <c r="MLA40"/>
      <c r="MLB40"/>
      <c r="MLC40"/>
      <c r="MLD40"/>
      <c r="MLE40"/>
      <c r="MLF40"/>
      <c r="MLG40"/>
      <c r="MLH40"/>
      <c r="MLI40"/>
      <c r="MLJ40"/>
      <c r="MLK40"/>
      <c r="MLL40"/>
      <c r="MLM40"/>
      <c r="MLN40"/>
      <c r="MLO40"/>
      <c r="MLP40"/>
      <c r="MLQ40"/>
      <c r="MLR40"/>
      <c r="MLS40"/>
      <c r="MLT40"/>
      <c r="MLU40"/>
      <c r="MLV40"/>
      <c r="MLW40"/>
      <c r="MLX40"/>
      <c r="MLY40"/>
      <c r="MLZ40"/>
      <c r="MMA40"/>
      <c r="MMB40"/>
      <c r="MMC40"/>
      <c r="MMD40"/>
      <c r="MME40"/>
      <c r="MMF40"/>
      <c r="MMG40"/>
      <c r="MMH40"/>
      <c r="MMI40"/>
      <c r="MMJ40"/>
      <c r="MMK40"/>
      <c r="MML40"/>
      <c r="MMM40"/>
      <c r="MMN40"/>
      <c r="MMO40"/>
      <c r="MMP40"/>
      <c r="MMQ40"/>
      <c r="MMR40"/>
      <c r="MMS40"/>
      <c r="MMT40"/>
      <c r="MMU40"/>
      <c r="MMV40"/>
      <c r="MMW40"/>
      <c r="MMX40"/>
      <c r="MMY40"/>
      <c r="MMZ40"/>
      <c r="MNA40"/>
      <c r="MNB40"/>
      <c r="MNC40"/>
      <c r="MND40"/>
      <c r="MNE40"/>
      <c r="MNF40"/>
      <c r="MNG40"/>
      <c r="MNH40"/>
      <c r="MNI40"/>
      <c r="MNJ40"/>
      <c r="MNK40"/>
      <c r="MNL40"/>
      <c r="MNM40"/>
      <c r="MNN40"/>
      <c r="MNO40"/>
      <c r="MNP40"/>
      <c r="MNQ40"/>
      <c r="MNR40"/>
      <c r="MNS40"/>
      <c r="MNT40"/>
      <c r="MNU40"/>
      <c r="MNV40"/>
      <c r="MNW40"/>
      <c r="MNX40"/>
      <c r="MNY40"/>
      <c r="MNZ40"/>
      <c r="MOA40"/>
      <c r="MOB40"/>
      <c r="MOC40"/>
      <c r="MOD40"/>
      <c r="MOE40"/>
      <c r="MOF40"/>
      <c r="MOG40"/>
      <c r="MOH40"/>
      <c r="MOI40"/>
      <c r="MOJ40"/>
      <c r="MOK40"/>
      <c r="MOL40"/>
      <c r="MOM40"/>
      <c r="MON40"/>
      <c r="MOO40"/>
      <c r="MOP40"/>
      <c r="MOQ40"/>
      <c r="MOR40"/>
      <c r="MOS40"/>
      <c r="MOT40"/>
      <c r="MOU40"/>
      <c r="MOV40"/>
      <c r="MOW40"/>
      <c r="MOX40"/>
      <c r="MOY40"/>
      <c r="MOZ40"/>
      <c r="MPA40"/>
      <c r="MPB40"/>
      <c r="MPC40"/>
      <c r="MPD40"/>
      <c r="MPE40"/>
      <c r="MPF40"/>
      <c r="MPG40"/>
      <c r="MPH40"/>
      <c r="MPI40"/>
      <c r="MPJ40"/>
      <c r="MPK40"/>
      <c r="MPL40"/>
      <c r="MPM40"/>
      <c r="MPN40"/>
      <c r="MPO40"/>
      <c r="MPP40"/>
      <c r="MPQ40"/>
      <c r="MPR40"/>
      <c r="MPS40"/>
      <c r="MPT40"/>
      <c r="MPU40"/>
      <c r="MPV40"/>
      <c r="MPW40"/>
      <c r="MPX40"/>
      <c r="MPY40"/>
      <c r="MPZ40"/>
      <c r="MQA40"/>
      <c r="MQB40"/>
      <c r="MQC40"/>
      <c r="MQD40"/>
      <c r="MQE40"/>
      <c r="MQF40"/>
      <c r="MQG40"/>
      <c r="MQH40"/>
      <c r="MQI40"/>
      <c r="MQJ40"/>
      <c r="MQK40"/>
      <c r="MQL40"/>
      <c r="MQM40"/>
      <c r="MQN40"/>
      <c r="MQO40"/>
      <c r="MQP40"/>
      <c r="MQQ40"/>
      <c r="MQR40"/>
      <c r="MQS40"/>
      <c r="MQT40"/>
      <c r="MQU40"/>
      <c r="MQV40"/>
      <c r="MQW40"/>
      <c r="MQX40"/>
      <c r="MQY40"/>
      <c r="MQZ40"/>
      <c r="MRA40"/>
      <c r="MRB40"/>
      <c r="MRC40"/>
      <c r="MRD40"/>
      <c r="MRE40"/>
      <c r="MRF40"/>
      <c r="MRG40"/>
      <c r="MRH40"/>
      <c r="MRI40"/>
      <c r="MRJ40"/>
      <c r="MRK40"/>
      <c r="MRL40"/>
      <c r="MRM40"/>
      <c r="MRN40"/>
      <c r="MRO40"/>
      <c r="MRP40"/>
      <c r="MRQ40"/>
      <c r="MRR40"/>
      <c r="MRS40"/>
      <c r="MRT40"/>
      <c r="MRU40"/>
      <c r="MRV40"/>
      <c r="MRW40"/>
      <c r="MRX40"/>
      <c r="MRY40"/>
      <c r="MRZ40"/>
      <c r="MSA40"/>
      <c r="MSB40"/>
      <c r="MSC40"/>
      <c r="MSD40"/>
      <c r="MSE40"/>
      <c r="MSF40"/>
      <c r="MSG40"/>
      <c r="MSH40"/>
      <c r="MSI40"/>
      <c r="MSJ40"/>
      <c r="MSK40"/>
      <c r="MSL40"/>
      <c r="MSM40"/>
      <c r="MSN40"/>
      <c r="MSO40"/>
      <c r="MSP40"/>
      <c r="MSQ40"/>
      <c r="MSR40"/>
      <c r="MSS40"/>
      <c r="MST40"/>
      <c r="MSU40"/>
      <c r="MSV40"/>
      <c r="MSW40"/>
      <c r="MSX40"/>
      <c r="MSY40"/>
      <c r="MSZ40"/>
      <c r="MTA40"/>
      <c r="MTB40"/>
      <c r="MTC40"/>
      <c r="MTD40"/>
      <c r="MTE40"/>
      <c r="MTF40"/>
      <c r="MTG40"/>
      <c r="MTH40"/>
      <c r="MTI40"/>
      <c r="MTJ40"/>
      <c r="MTK40"/>
      <c r="MTL40"/>
      <c r="MTM40"/>
      <c r="MTN40"/>
      <c r="MTO40"/>
      <c r="MTP40"/>
      <c r="MTQ40"/>
      <c r="MTR40"/>
      <c r="MTS40"/>
      <c r="MTT40"/>
      <c r="MTU40"/>
      <c r="MTV40"/>
      <c r="MTW40"/>
      <c r="MTX40"/>
      <c r="MTY40"/>
      <c r="MTZ40"/>
      <c r="MUA40"/>
      <c r="MUB40"/>
      <c r="MUC40"/>
      <c r="MUD40"/>
      <c r="MUE40"/>
      <c r="MUF40"/>
      <c r="MUG40"/>
      <c r="MUH40"/>
      <c r="MUI40"/>
      <c r="MUJ40"/>
      <c r="MUK40"/>
      <c r="MUL40"/>
      <c r="MUM40"/>
      <c r="MUN40"/>
      <c r="MUO40"/>
      <c r="MUP40"/>
      <c r="MUQ40"/>
      <c r="MUR40"/>
      <c r="MUS40"/>
      <c r="MUT40"/>
      <c r="MUU40"/>
      <c r="MUV40"/>
      <c r="MUW40"/>
      <c r="MUX40"/>
      <c r="MUY40"/>
      <c r="MUZ40"/>
      <c r="MVA40"/>
      <c r="MVB40"/>
      <c r="MVC40"/>
      <c r="MVD40"/>
      <c r="MVE40"/>
      <c r="MVF40"/>
      <c r="MVG40"/>
      <c r="MVH40"/>
      <c r="MVI40"/>
      <c r="MVJ40"/>
      <c r="MVK40"/>
      <c r="MVL40"/>
      <c r="MVM40"/>
      <c r="MVN40"/>
      <c r="MVO40"/>
      <c r="MVP40"/>
      <c r="MVQ40"/>
      <c r="MVR40"/>
      <c r="MVS40"/>
      <c r="MVT40"/>
      <c r="MVU40"/>
      <c r="MVV40"/>
      <c r="MVW40"/>
      <c r="MVX40"/>
      <c r="MVY40"/>
      <c r="MVZ40"/>
      <c r="MWA40"/>
      <c r="MWB40"/>
      <c r="MWC40"/>
      <c r="MWD40"/>
      <c r="MWE40"/>
      <c r="MWF40"/>
      <c r="MWG40"/>
      <c r="MWH40"/>
      <c r="MWI40"/>
      <c r="MWJ40"/>
      <c r="MWK40"/>
      <c r="MWL40"/>
      <c r="MWM40"/>
      <c r="MWN40"/>
      <c r="MWO40"/>
      <c r="MWP40"/>
      <c r="MWQ40"/>
      <c r="MWR40"/>
      <c r="MWS40"/>
      <c r="MWT40"/>
      <c r="MWU40"/>
      <c r="MWV40"/>
      <c r="MWW40"/>
      <c r="MWX40"/>
      <c r="MWY40"/>
      <c r="MWZ40"/>
      <c r="MXA40"/>
      <c r="MXB40"/>
      <c r="MXC40"/>
      <c r="MXD40"/>
      <c r="MXE40"/>
      <c r="MXF40"/>
      <c r="MXG40"/>
      <c r="MXH40"/>
      <c r="MXI40"/>
      <c r="MXJ40"/>
      <c r="MXK40"/>
      <c r="MXL40"/>
      <c r="MXM40"/>
      <c r="MXN40"/>
      <c r="MXO40"/>
      <c r="MXP40"/>
      <c r="MXQ40"/>
      <c r="MXR40"/>
      <c r="MXS40"/>
      <c r="MXT40"/>
      <c r="MXU40"/>
      <c r="MXV40"/>
      <c r="MXW40"/>
      <c r="MXX40"/>
      <c r="MXY40"/>
      <c r="MXZ40"/>
      <c r="MYA40"/>
      <c r="MYB40"/>
      <c r="MYC40"/>
      <c r="MYD40"/>
      <c r="MYE40"/>
      <c r="MYF40"/>
      <c r="MYG40"/>
      <c r="MYH40"/>
      <c r="MYI40"/>
      <c r="MYJ40"/>
      <c r="MYK40"/>
      <c r="MYL40"/>
      <c r="MYM40"/>
      <c r="MYN40"/>
      <c r="MYO40"/>
      <c r="MYP40"/>
      <c r="MYQ40"/>
      <c r="MYR40"/>
      <c r="MYS40"/>
      <c r="MYT40"/>
      <c r="MYU40"/>
      <c r="MYV40"/>
      <c r="MYW40"/>
      <c r="MYX40"/>
      <c r="MYY40"/>
      <c r="MYZ40"/>
      <c r="MZA40"/>
      <c r="MZB40"/>
      <c r="MZC40"/>
      <c r="MZD40"/>
      <c r="MZE40"/>
      <c r="MZF40"/>
      <c r="MZG40"/>
      <c r="MZH40"/>
      <c r="MZI40"/>
      <c r="MZJ40"/>
      <c r="MZK40"/>
      <c r="MZL40"/>
      <c r="MZM40"/>
      <c r="MZN40"/>
      <c r="MZO40"/>
      <c r="MZP40"/>
      <c r="MZQ40"/>
      <c r="MZR40"/>
      <c r="MZS40"/>
      <c r="MZT40"/>
      <c r="MZU40"/>
      <c r="MZV40"/>
      <c r="MZW40"/>
      <c r="MZX40"/>
      <c r="MZY40"/>
      <c r="MZZ40"/>
      <c r="NAA40"/>
      <c r="NAB40"/>
      <c r="NAC40"/>
      <c r="NAD40"/>
      <c r="NAE40"/>
      <c r="NAF40"/>
      <c r="NAG40"/>
      <c r="NAH40"/>
      <c r="NAI40"/>
      <c r="NAJ40"/>
      <c r="NAK40"/>
      <c r="NAL40"/>
      <c r="NAM40"/>
      <c r="NAN40"/>
      <c r="NAO40"/>
      <c r="NAP40"/>
      <c r="NAQ40"/>
      <c r="NAR40"/>
      <c r="NAS40"/>
      <c r="NAT40"/>
      <c r="NAU40"/>
      <c r="NAV40"/>
      <c r="NAW40"/>
      <c r="NAX40"/>
      <c r="NAY40"/>
      <c r="NAZ40"/>
      <c r="NBA40"/>
      <c r="NBB40"/>
      <c r="NBC40"/>
      <c r="NBD40"/>
      <c r="NBE40"/>
      <c r="NBF40"/>
      <c r="NBG40"/>
      <c r="NBH40"/>
      <c r="NBI40"/>
      <c r="NBJ40"/>
      <c r="NBK40"/>
      <c r="NBL40"/>
      <c r="NBM40"/>
      <c r="NBN40"/>
      <c r="NBO40"/>
      <c r="NBP40"/>
      <c r="NBQ40"/>
      <c r="NBR40"/>
      <c r="NBS40"/>
      <c r="NBT40"/>
      <c r="NBU40"/>
      <c r="NBV40"/>
      <c r="NBW40"/>
      <c r="NBX40"/>
      <c r="NBY40"/>
      <c r="NBZ40"/>
      <c r="NCA40"/>
      <c r="NCB40"/>
      <c r="NCC40"/>
      <c r="NCD40"/>
      <c r="NCE40"/>
      <c r="NCF40"/>
      <c r="NCG40"/>
      <c r="NCH40"/>
      <c r="NCI40"/>
      <c r="NCJ40"/>
      <c r="NCK40"/>
      <c r="NCL40"/>
      <c r="NCM40"/>
      <c r="NCN40"/>
      <c r="NCO40"/>
      <c r="NCP40"/>
      <c r="NCQ40"/>
      <c r="NCR40"/>
      <c r="NCS40"/>
      <c r="NCT40"/>
      <c r="NCU40"/>
      <c r="NCV40"/>
      <c r="NCW40"/>
      <c r="NCX40"/>
      <c r="NCY40"/>
      <c r="NCZ40"/>
      <c r="NDA40"/>
      <c r="NDB40"/>
      <c r="NDC40"/>
      <c r="NDD40"/>
      <c r="NDE40"/>
      <c r="NDF40"/>
      <c r="NDG40"/>
      <c r="NDH40"/>
      <c r="NDI40"/>
      <c r="NDJ40"/>
      <c r="NDK40"/>
      <c r="NDL40"/>
      <c r="NDM40"/>
      <c r="NDN40"/>
      <c r="NDO40"/>
      <c r="NDP40"/>
      <c r="NDQ40"/>
      <c r="NDR40"/>
      <c r="NDS40"/>
      <c r="NDT40"/>
      <c r="NDU40"/>
      <c r="NDV40"/>
      <c r="NDW40"/>
      <c r="NDX40"/>
      <c r="NDY40"/>
      <c r="NDZ40"/>
      <c r="NEA40"/>
      <c r="NEB40"/>
      <c r="NEC40"/>
      <c r="NED40"/>
      <c r="NEE40"/>
      <c r="NEF40"/>
      <c r="NEG40"/>
      <c r="NEH40"/>
      <c r="NEI40"/>
      <c r="NEJ40"/>
      <c r="NEK40"/>
      <c r="NEL40"/>
      <c r="NEM40"/>
      <c r="NEN40"/>
      <c r="NEO40"/>
      <c r="NEP40"/>
      <c r="NEQ40"/>
      <c r="NER40"/>
      <c r="NES40"/>
      <c r="NET40"/>
      <c r="NEU40"/>
      <c r="NEV40"/>
      <c r="NEW40"/>
      <c r="NEX40"/>
      <c r="NEY40"/>
      <c r="NEZ40"/>
      <c r="NFA40"/>
      <c r="NFB40"/>
      <c r="NFC40"/>
      <c r="NFD40"/>
      <c r="NFE40"/>
      <c r="NFF40"/>
      <c r="NFG40"/>
      <c r="NFH40"/>
      <c r="NFI40"/>
      <c r="NFJ40"/>
      <c r="NFK40"/>
      <c r="NFL40"/>
      <c r="NFM40"/>
      <c r="NFN40"/>
      <c r="NFO40"/>
      <c r="NFP40"/>
      <c r="NFQ40"/>
      <c r="NFR40"/>
      <c r="NFS40"/>
      <c r="NFT40"/>
      <c r="NFU40"/>
      <c r="NFV40"/>
      <c r="NFW40"/>
      <c r="NFX40"/>
      <c r="NFY40"/>
      <c r="NFZ40"/>
      <c r="NGA40"/>
      <c r="NGB40"/>
      <c r="NGC40"/>
      <c r="NGD40"/>
      <c r="NGE40"/>
      <c r="NGF40"/>
      <c r="NGG40"/>
      <c r="NGH40"/>
      <c r="NGI40"/>
      <c r="NGJ40"/>
      <c r="NGK40"/>
      <c r="NGL40"/>
      <c r="NGM40"/>
      <c r="NGN40"/>
      <c r="NGO40"/>
      <c r="NGP40"/>
      <c r="NGQ40"/>
      <c r="NGR40"/>
      <c r="NGS40"/>
      <c r="NGT40"/>
      <c r="NGU40"/>
      <c r="NGV40"/>
      <c r="NGW40"/>
      <c r="NGX40"/>
      <c r="NGY40"/>
      <c r="NGZ40"/>
      <c r="NHA40"/>
      <c r="NHB40"/>
      <c r="NHC40"/>
      <c r="NHD40"/>
      <c r="NHE40"/>
      <c r="NHF40"/>
      <c r="NHG40"/>
      <c r="NHH40"/>
      <c r="NHI40"/>
      <c r="NHJ40"/>
      <c r="NHK40"/>
      <c r="NHL40"/>
      <c r="NHM40"/>
      <c r="NHN40"/>
      <c r="NHO40"/>
      <c r="NHP40"/>
      <c r="NHQ40"/>
      <c r="NHR40"/>
      <c r="NHS40"/>
      <c r="NHT40"/>
      <c r="NHU40"/>
      <c r="NHV40"/>
      <c r="NHW40"/>
      <c r="NHX40"/>
      <c r="NHY40"/>
      <c r="NHZ40"/>
      <c r="NIA40"/>
      <c r="NIB40"/>
      <c r="NIC40"/>
      <c r="NID40"/>
      <c r="NIE40"/>
      <c r="NIF40"/>
      <c r="NIG40"/>
      <c r="NIH40"/>
      <c r="NII40"/>
      <c r="NIJ40"/>
      <c r="NIK40"/>
      <c r="NIL40"/>
      <c r="NIM40"/>
      <c r="NIN40"/>
      <c r="NIO40"/>
      <c r="NIP40"/>
      <c r="NIQ40"/>
      <c r="NIR40"/>
      <c r="NIS40"/>
      <c r="NIT40"/>
      <c r="NIU40"/>
      <c r="NIV40"/>
      <c r="NIW40"/>
      <c r="NIX40"/>
      <c r="NIY40"/>
      <c r="NIZ40"/>
      <c r="NJA40"/>
      <c r="NJB40"/>
      <c r="NJC40"/>
      <c r="NJD40"/>
      <c r="NJE40"/>
      <c r="NJF40"/>
      <c r="NJG40"/>
      <c r="NJH40"/>
      <c r="NJI40"/>
      <c r="NJJ40"/>
      <c r="NJK40"/>
      <c r="NJL40"/>
      <c r="NJM40"/>
      <c r="NJN40"/>
      <c r="NJO40"/>
      <c r="NJP40"/>
      <c r="NJQ40"/>
      <c r="NJR40"/>
      <c r="NJS40"/>
      <c r="NJT40"/>
      <c r="NJU40"/>
      <c r="NJV40"/>
      <c r="NJW40"/>
      <c r="NJX40"/>
      <c r="NJY40"/>
      <c r="NJZ40"/>
      <c r="NKA40"/>
      <c r="NKB40"/>
      <c r="NKC40"/>
      <c r="NKD40"/>
      <c r="NKE40"/>
      <c r="NKF40"/>
      <c r="NKG40"/>
      <c r="NKH40"/>
      <c r="NKI40"/>
      <c r="NKJ40"/>
      <c r="NKK40"/>
      <c r="NKL40"/>
      <c r="NKM40"/>
      <c r="NKN40"/>
      <c r="NKO40"/>
      <c r="NKP40"/>
      <c r="NKQ40"/>
      <c r="NKR40"/>
      <c r="NKS40"/>
      <c r="NKT40"/>
      <c r="NKU40"/>
      <c r="NKV40"/>
      <c r="NKW40"/>
      <c r="NKX40"/>
      <c r="NKY40"/>
      <c r="NKZ40"/>
      <c r="NLA40"/>
      <c r="NLB40"/>
      <c r="NLC40"/>
      <c r="NLD40"/>
      <c r="NLE40"/>
      <c r="NLF40"/>
      <c r="NLG40"/>
      <c r="NLH40"/>
      <c r="NLI40"/>
      <c r="NLJ40"/>
      <c r="NLK40"/>
      <c r="NLL40"/>
      <c r="NLM40"/>
      <c r="NLN40"/>
      <c r="NLO40"/>
      <c r="NLP40"/>
      <c r="NLQ40"/>
      <c r="NLR40"/>
      <c r="NLS40"/>
      <c r="NLT40"/>
      <c r="NLU40"/>
      <c r="NLV40"/>
      <c r="NLW40"/>
      <c r="NLX40"/>
      <c r="NLY40"/>
      <c r="NLZ40"/>
      <c r="NMA40"/>
      <c r="NMB40"/>
      <c r="NMC40"/>
      <c r="NMD40"/>
      <c r="NME40"/>
      <c r="NMF40"/>
      <c r="NMG40"/>
      <c r="NMH40"/>
      <c r="NMI40"/>
      <c r="NMJ40"/>
      <c r="NMK40"/>
      <c r="NML40"/>
      <c r="NMM40"/>
      <c r="NMN40"/>
      <c r="NMO40"/>
      <c r="NMP40"/>
      <c r="NMQ40"/>
      <c r="NMR40"/>
      <c r="NMS40"/>
      <c r="NMT40"/>
      <c r="NMU40"/>
      <c r="NMV40"/>
      <c r="NMW40"/>
      <c r="NMX40"/>
      <c r="NMY40"/>
      <c r="NMZ40"/>
      <c r="NNA40"/>
      <c r="NNB40"/>
      <c r="NNC40"/>
      <c r="NND40"/>
      <c r="NNE40"/>
      <c r="NNF40"/>
      <c r="NNG40"/>
      <c r="NNH40"/>
      <c r="NNI40"/>
      <c r="NNJ40"/>
      <c r="NNK40"/>
      <c r="NNL40"/>
      <c r="NNM40"/>
      <c r="NNN40"/>
      <c r="NNO40"/>
      <c r="NNP40"/>
      <c r="NNQ40"/>
      <c r="NNR40"/>
      <c r="NNS40"/>
      <c r="NNT40"/>
      <c r="NNU40"/>
      <c r="NNV40"/>
      <c r="NNW40"/>
      <c r="NNX40"/>
      <c r="NNY40"/>
      <c r="NNZ40"/>
      <c r="NOA40"/>
      <c r="NOB40"/>
      <c r="NOC40"/>
      <c r="NOD40"/>
      <c r="NOE40"/>
      <c r="NOF40"/>
      <c r="NOG40"/>
      <c r="NOH40"/>
      <c r="NOI40"/>
      <c r="NOJ40"/>
      <c r="NOK40"/>
      <c r="NOL40"/>
      <c r="NOM40"/>
      <c r="NON40"/>
      <c r="NOO40"/>
      <c r="NOP40"/>
      <c r="NOQ40"/>
      <c r="NOR40"/>
      <c r="NOS40"/>
      <c r="NOT40"/>
      <c r="NOU40"/>
      <c r="NOV40"/>
      <c r="NOW40"/>
      <c r="NOX40"/>
      <c r="NOY40"/>
      <c r="NOZ40"/>
      <c r="NPA40"/>
      <c r="NPB40"/>
      <c r="NPC40"/>
      <c r="NPD40"/>
      <c r="NPE40"/>
      <c r="NPF40"/>
      <c r="NPG40"/>
      <c r="NPH40"/>
      <c r="NPI40"/>
      <c r="NPJ40"/>
      <c r="NPK40"/>
      <c r="NPL40"/>
      <c r="NPM40"/>
      <c r="NPN40"/>
      <c r="NPO40"/>
      <c r="NPP40"/>
      <c r="NPQ40"/>
      <c r="NPR40"/>
      <c r="NPS40"/>
      <c r="NPT40"/>
      <c r="NPU40"/>
      <c r="NPV40"/>
      <c r="NPW40"/>
      <c r="NPX40"/>
      <c r="NPY40"/>
      <c r="NPZ40"/>
      <c r="NQA40"/>
      <c r="NQB40"/>
      <c r="NQC40"/>
      <c r="NQD40"/>
      <c r="NQE40"/>
      <c r="NQF40"/>
      <c r="NQG40"/>
      <c r="NQH40"/>
      <c r="NQI40"/>
      <c r="NQJ40"/>
      <c r="NQK40"/>
      <c r="NQL40"/>
      <c r="NQM40"/>
      <c r="NQN40"/>
      <c r="NQO40"/>
      <c r="NQP40"/>
      <c r="NQQ40"/>
      <c r="NQR40"/>
      <c r="NQS40"/>
      <c r="NQT40"/>
      <c r="NQU40"/>
      <c r="NQV40"/>
      <c r="NQW40"/>
      <c r="NQX40"/>
      <c r="NQY40"/>
      <c r="NQZ40"/>
      <c r="NRA40"/>
      <c r="NRB40"/>
      <c r="NRC40"/>
      <c r="NRD40"/>
      <c r="NRE40"/>
      <c r="NRF40"/>
      <c r="NRG40"/>
      <c r="NRH40"/>
      <c r="NRI40"/>
      <c r="NRJ40"/>
      <c r="NRK40"/>
      <c r="NRL40"/>
      <c r="NRM40"/>
      <c r="NRN40"/>
      <c r="NRO40"/>
      <c r="NRP40"/>
      <c r="NRQ40"/>
      <c r="NRR40"/>
      <c r="NRS40"/>
      <c r="NRT40"/>
      <c r="NRU40"/>
      <c r="NRV40"/>
      <c r="NRW40"/>
      <c r="NRX40"/>
      <c r="NRY40"/>
      <c r="NRZ40"/>
      <c r="NSA40"/>
      <c r="NSB40"/>
      <c r="NSC40"/>
      <c r="NSD40"/>
      <c r="NSE40"/>
      <c r="NSF40"/>
      <c r="NSG40"/>
      <c r="NSH40"/>
      <c r="NSI40"/>
      <c r="NSJ40"/>
      <c r="NSK40"/>
      <c r="NSL40"/>
      <c r="NSM40"/>
      <c r="NSN40"/>
      <c r="NSO40"/>
      <c r="NSP40"/>
      <c r="NSQ40"/>
      <c r="NSR40"/>
      <c r="NSS40"/>
      <c r="NST40"/>
      <c r="NSU40"/>
      <c r="NSV40"/>
      <c r="NSW40"/>
      <c r="NSX40"/>
      <c r="NSY40"/>
      <c r="NSZ40"/>
      <c r="NTA40"/>
      <c r="NTB40"/>
      <c r="NTC40"/>
      <c r="NTD40"/>
      <c r="NTE40"/>
      <c r="NTF40"/>
      <c r="NTG40"/>
      <c r="NTH40"/>
      <c r="NTI40"/>
      <c r="NTJ40"/>
      <c r="NTK40"/>
      <c r="NTL40"/>
      <c r="NTM40"/>
      <c r="NTN40"/>
      <c r="NTO40"/>
      <c r="NTP40"/>
      <c r="NTQ40"/>
      <c r="NTR40"/>
      <c r="NTS40"/>
      <c r="NTT40"/>
      <c r="NTU40"/>
      <c r="NTV40"/>
      <c r="NTW40"/>
      <c r="NTX40"/>
      <c r="NTY40"/>
      <c r="NTZ40"/>
      <c r="NUA40"/>
      <c r="NUB40"/>
      <c r="NUC40"/>
      <c r="NUD40"/>
      <c r="NUE40"/>
      <c r="NUF40"/>
      <c r="NUG40"/>
      <c r="NUH40"/>
      <c r="NUI40"/>
      <c r="NUJ40"/>
      <c r="NUK40"/>
      <c r="NUL40"/>
      <c r="NUM40"/>
      <c r="NUN40"/>
      <c r="NUO40"/>
      <c r="NUP40"/>
      <c r="NUQ40"/>
      <c r="NUR40"/>
      <c r="NUS40"/>
      <c r="NUT40"/>
      <c r="NUU40"/>
      <c r="NUV40"/>
      <c r="NUW40"/>
      <c r="NUX40"/>
      <c r="NUY40"/>
      <c r="NUZ40"/>
      <c r="NVA40"/>
      <c r="NVB40"/>
      <c r="NVC40"/>
      <c r="NVD40"/>
      <c r="NVE40"/>
      <c r="NVF40"/>
      <c r="NVG40"/>
      <c r="NVH40"/>
      <c r="NVI40"/>
      <c r="NVJ40"/>
      <c r="NVK40"/>
      <c r="NVL40"/>
      <c r="NVM40"/>
      <c r="NVN40"/>
      <c r="NVO40"/>
      <c r="NVP40"/>
      <c r="NVQ40"/>
      <c r="NVR40"/>
      <c r="NVS40"/>
      <c r="NVT40"/>
      <c r="NVU40"/>
      <c r="NVV40"/>
      <c r="NVW40"/>
      <c r="NVX40"/>
      <c r="NVY40"/>
      <c r="NVZ40"/>
      <c r="NWA40"/>
      <c r="NWB40"/>
      <c r="NWC40"/>
      <c r="NWD40"/>
      <c r="NWE40"/>
      <c r="NWF40"/>
      <c r="NWG40"/>
      <c r="NWH40"/>
      <c r="NWI40"/>
      <c r="NWJ40"/>
      <c r="NWK40"/>
      <c r="NWL40"/>
      <c r="NWM40"/>
      <c r="NWN40"/>
      <c r="NWO40"/>
      <c r="NWP40"/>
      <c r="NWQ40"/>
      <c r="NWR40"/>
      <c r="NWS40"/>
      <c r="NWT40"/>
      <c r="NWU40"/>
      <c r="NWV40"/>
      <c r="NWW40"/>
      <c r="NWX40"/>
      <c r="NWY40"/>
      <c r="NWZ40"/>
      <c r="NXA40"/>
      <c r="NXB40"/>
      <c r="NXC40"/>
      <c r="NXD40"/>
      <c r="NXE40"/>
      <c r="NXF40"/>
      <c r="NXG40"/>
      <c r="NXH40"/>
      <c r="NXI40"/>
      <c r="NXJ40"/>
      <c r="NXK40"/>
      <c r="NXL40"/>
      <c r="NXM40"/>
      <c r="NXN40"/>
      <c r="NXO40"/>
      <c r="NXP40"/>
      <c r="NXQ40"/>
      <c r="NXR40"/>
      <c r="NXS40"/>
      <c r="NXT40"/>
      <c r="NXU40"/>
      <c r="NXV40"/>
      <c r="NXW40"/>
      <c r="NXX40"/>
      <c r="NXY40"/>
      <c r="NXZ40"/>
      <c r="NYA40"/>
      <c r="NYB40"/>
      <c r="NYC40"/>
      <c r="NYD40"/>
      <c r="NYE40"/>
      <c r="NYF40"/>
      <c r="NYG40"/>
      <c r="NYH40"/>
      <c r="NYI40"/>
      <c r="NYJ40"/>
      <c r="NYK40"/>
      <c r="NYL40"/>
      <c r="NYM40"/>
      <c r="NYN40"/>
      <c r="NYO40"/>
      <c r="NYP40"/>
      <c r="NYQ40"/>
      <c r="NYR40"/>
      <c r="NYS40"/>
      <c r="NYT40"/>
      <c r="NYU40"/>
      <c r="NYV40"/>
      <c r="NYW40"/>
      <c r="NYX40"/>
      <c r="NYY40"/>
      <c r="NYZ40"/>
      <c r="NZA40"/>
      <c r="NZB40"/>
      <c r="NZC40"/>
      <c r="NZD40"/>
      <c r="NZE40"/>
      <c r="NZF40"/>
      <c r="NZG40"/>
      <c r="NZH40"/>
      <c r="NZI40"/>
      <c r="NZJ40"/>
      <c r="NZK40"/>
      <c r="NZL40"/>
      <c r="NZM40"/>
      <c r="NZN40"/>
      <c r="NZO40"/>
      <c r="NZP40"/>
      <c r="NZQ40"/>
      <c r="NZR40"/>
      <c r="NZS40"/>
      <c r="NZT40"/>
      <c r="NZU40"/>
      <c r="NZV40"/>
      <c r="NZW40"/>
      <c r="NZX40"/>
      <c r="NZY40"/>
      <c r="NZZ40"/>
      <c r="OAA40"/>
      <c r="OAB40"/>
      <c r="OAC40"/>
      <c r="OAD40"/>
      <c r="OAE40"/>
      <c r="OAF40"/>
      <c r="OAG40"/>
      <c r="OAH40"/>
      <c r="OAI40"/>
      <c r="OAJ40"/>
      <c r="OAK40"/>
      <c r="OAL40"/>
      <c r="OAM40"/>
      <c r="OAN40"/>
      <c r="OAO40"/>
      <c r="OAP40"/>
      <c r="OAQ40"/>
      <c r="OAR40"/>
      <c r="OAS40"/>
      <c r="OAT40"/>
      <c r="OAU40"/>
      <c r="OAV40"/>
      <c r="OAW40"/>
      <c r="OAX40"/>
      <c r="OAY40"/>
      <c r="OAZ40"/>
      <c r="OBA40"/>
      <c r="OBB40"/>
      <c r="OBC40"/>
      <c r="OBD40"/>
      <c r="OBE40"/>
      <c r="OBF40"/>
      <c r="OBG40"/>
      <c r="OBH40"/>
      <c r="OBI40"/>
      <c r="OBJ40"/>
      <c r="OBK40"/>
      <c r="OBL40"/>
      <c r="OBM40"/>
      <c r="OBN40"/>
      <c r="OBO40"/>
      <c r="OBP40"/>
      <c r="OBQ40"/>
      <c r="OBR40"/>
      <c r="OBS40"/>
      <c r="OBT40"/>
      <c r="OBU40"/>
      <c r="OBV40"/>
      <c r="OBW40"/>
      <c r="OBX40"/>
      <c r="OBY40"/>
      <c r="OBZ40"/>
      <c r="OCA40"/>
      <c r="OCB40"/>
      <c r="OCC40"/>
      <c r="OCD40"/>
      <c r="OCE40"/>
      <c r="OCF40"/>
      <c r="OCG40"/>
      <c r="OCH40"/>
      <c r="OCI40"/>
      <c r="OCJ40"/>
      <c r="OCK40"/>
      <c r="OCL40"/>
      <c r="OCM40"/>
      <c r="OCN40"/>
      <c r="OCO40"/>
      <c r="OCP40"/>
      <c r="OCQ40"/>
      <c r="OCR40"/>
      <c r="OCS40"/>
      <c r="OCT40"/>
      <c r="OCU40"/>
      <c r="OCV40"/>
      <c r="OCW40"/>
      <c r="OCX40"/>
      <c r="OCY40"/>
      <c r="OCZ40"/>
      <c r="ODA40"/>
      <c r="ODB40"/>
      <c r="ODC40"/>
      <c r="ODD40"/>
      <c r="ODE40"/>
      <c r="ODF40"/>
      <c r="ODG40"/>
      <c r="ODH40"/>
      <c r="ODI40"/>
      <c r="ODJ40"/>
      <c r="ODK40"/>
      <c r="ODL40"/>
      <c r="ODM40"/>
      <c r="ODN40"/>
      <c r="ODO40"/>
      <c r="ODP40"/>
      <c r="ODQ40"/>
      <c r="ODR40"/>
      <c r="ODS40"/>
      <c r="ODT40"/>
      <c r="ODU40"/>
      <c r="ODV40"/>
      <c r="ODW40"/>
      <c r="ODX40"/>
      <c r="ODY40"/>
      <c r="ODZ40"/>
      <c r="OEA40"/>
      <c r="OEB40"/>
      <c r="OEC40"/>
      <c r="OED40"/>
      <c r="OEE40"/>
      <c r="OEF40"/>
      <c r="OEG40"/>
      <c r="OEH40"/>
      <c r="OEI40"/>
      <c r="OEJ40"/>
      <c r="OEK40"/>
      <c r="OEL40"/>
      <c r="OEM40"/>
      <c r="OEN40"/>
      <c r="OEO40"/>
      <c r="OEP40"/>
      <c r="OEQ40"/>
      <c r="OER40"/>
      <c r="OES40"/>
      <c r="OET40"/>
      <c r="OEU40"/>
      <c r="OEV40"/>
      <c r="OEW40"/>
      <c r="OEX40"/>
      <c r="OEY40"/>
      <c r="OEZ40"/>
      <c r="OFA40"/>
      <c r="OFB40"/>
      <c r="OFC40"/>
      <c r="OFD40"/>
      <c r="OFE40"/>
      <c r="OFF40"/>
      <c r="OFG40"/>
      <c r="OFH40"/>
      <c r="OFI40"/>
      <c r="OFJ40"/>
      <c r="OFK40"/>
      <c r="OFL40"/>
      <c r="OFM40"/>
      <c r="OFN40"/>
      <c r="OFO40"/>
      <c r="OFP40"/>
      <c r="OFQ40"/>
      <c r="OFR40"/>
      <c r="OFS40"/>
      <c r="OFT40"/>
      <c r="OFU40"/>
      <c r="OFV40"/>
      <c r="OFW40"/>
      <c r="OFX40"/>
      <c r="OFY40"/>
      <c r="OFZ40"/>
      <c r="OGA40"/>
      <c r="OGB40"/>
      <c r="OGC40"/>
      <c r="OGD40"/>
      <c r="OGE40"/>
      <c r="OGF40"/>
      <c r="OGG40"/>
      <c r="OGH40"/>
      <c r="OGI40"/>
      <c r="OGJ40"/>
      <c r="OGK40"/>
      <c r="OGL40"/>
      <c r="OGM40"/>
      <c r="OGN40"/>
      <c r="OGO40"/>
      <c r="OGP40"/>
      <c r="OGQ40"/>
      <c r="OGR40"/>
      <c r="OGS40"/>
      <c r="OGT40"/>
      <c r="OGU40"/>
      <c r="OGV40"/>
      <c r="OGW40"/>
      <c r="OGX40"/>
      <c r="OGY40"/>
      <c r="OGZ40"/>
      <c r="OHA40"/>
      <c r="OHB40"/>
      <c r="OHC40"/>
      <c r="OHD40"/>
      <c r="OHE40"/>
      <c r="OHF40"/>
      <c r="OHG40"/>
      <c r="OHH40"/>
      <c r="OHI40"/>
      <c r="OHJ40"/>
      <c r="OHK40"/>
      <c r="OHL40"/>
      <c r="OHM40"/>
      <c r="OHN40"/>
      <c r="OHO40"/>
      <c r="OHP40"/>
      <c r="OHQ40"/>
      <c r="OHR40"/>
      <c r="OHS40"/>
      <c r="OHT40"/>
      <c r="OHU40"/>
      <c r="OHV40"/>
      <c r="OHW40"/>
      <c r="OHX40"/>
      <c r="OHY40"/>
      <c r="OHZ40"/>
      <c r="OIA40"/>
      <c r="OIB40"/>
      <c r="OIC40"/>
      <c r="OID40"/>
      <c r="OIE40"/>
      <c r="OIF40"/>
      <c r="OIG40"/>
      <c r="OIH40"/>
      <c r="OII40"/>
      <c r="OIJ40"/>
      <c r="OIK40"/>
      <c r="OIL40"/>
      <c r="OIM40"/>
      <c r="OIN40"/>
      <c r="OIO40"/>
      <c r="OIP40"/>
      <c r="OIQ40"/>
      <c r="OIR40"/>
      <c r="OIS40"/>
      <c r="OIT40"/>
      <c r="OIU40"/>
      <c r="OIV40"/>
      <c r="OIW40"/>
      <c r="OIX40"/>
      <c r="OIY40"/>
      <c r="OIZ40"/>
      <c r="OJA40"/>
      <c r="OJB40"/>
      <c r="OJC40"/>
      <c r="OJD40"/>
      <c r="OJE40"/>
      <c r="OJF40"/>
      <c r="OJG40"/>
      <c r="OJH40"/>
      <c r="OJI40"/>
      <c r="OJJ40"/>
      <c r="OJK40"/>
      <c r="OJL40"/>
      <c r="OJM40"/>
      <c r="OJN40"/>
      <c r="OJO40"/>
      <c r="OJP40"/>
      <c r="OJQ40"/>
      <c r="OJR40"/>
      <c r="OJS40"/>
      <c r="OJT40"/>
      <c r="OJU40"/>
      <c r="OJV40"/>
      <c r="OJW40"/>
      <c r="OJX40"/>
      <c r="OJY40"/>
      <c r="OJZ40"/>
      <c r="OKA40"/>
      <c r="OKB40"/>
      <c r="OKC40"/>
      <c r="OKD40"/>
      <c r="OKE40"/>
      <c r="OKF40"/>
      <c r="OKG40"/>
      <c r="OKH40"/>
      <c r="OKI40"/>
      <c r="OKJ40"/>
      <c r="OKK40"/>
      <c r="OKL40"/>
      <c r="OKM40"/>
      <c r="OKN40"/>
      <c r="OKO40"/>
      <c r="OKP40"/>
      <c r="OKQ40"/>
      <c r="OKR40"/>
      <c r="OKS40"/>
      <c r="OKT40"/>
      <c r="OKU40"/>
      <c r="OKV40"/>
      <c r="OKW40"/>
      <c r="OKX40"/>
      <c r="OKY40"/>
      <c r="OKZ40"/>
      <c r="OLA40"/>
      <c r="OLB40"/>
      <c r="OLC40"/>
      <c r="OLD40"/>
      <c r="OLE40"/>
      <c r="OLF40"/>
      <c r="OLG40"/>
      <c r="OLH40"/>
      <c r="OLI40"/>
      <c r="OLJ40"/>
      <c r="OLK40"/>
      <c r="OLL40"/>
      <c r="OLM40"/>
      <c r="OLN40"/>
      <c r="OLO40"/>
      <c r="OLP40"/>
      <c r="OLQ40"/>
      <c r="OLR40"/>
      <c r="OLS40"/>
      <c r="OLT40"/>
      <c r="OLU40"/>
      <c r="OLV40"/>
      <c r="OLW40"/>
      <c r="OLX40"/>
      <c r="OLY40"/>
      <c r="OLZ40"/>
      <c r="OMA40"/>
      <c r="OMB40"/>
      <c r="OMC40"/>
      <c r="OMD40"/>
      <c r="OME40"/>
      <c r="OMF40"/>
      <c r="OMG40"/>
      <c r="OMH40"/>
      <c r="OMI40"/>
      <c r="OMJ40"/>
      <c r="OMK40"/>
      <c r="OML40"/>
      <c r="OMM40"/>
      <c r="OMN40"/>
      <c r="OMO40"/>
      <c r="OMP40"/>
      <c r="OMQ40"/>
      <c r="OMR40"/>
      <c r="OMS40"/>
      <c r="OMT40"/>
      <c r="OMU40"/>
      <c r="OMV40"/>
      <c r="OMW40"/>
      <c r="OMX40"/>
      <c r="OMY40"/>
      <c r="OMZ40"/>
      <c r="ONA40"/>
      <c r="ONB40"/>
      <c r="ONC40"/>
      <c r="OND40"/>
      <c r="ONE40"/>
      <c r="ONF40"/>
      <c r="ONG40"/>
      <c r="ONH40"/>
      <c r="ONI40"/>
      <c r="ONJ40"/>
      <c r="ONK40"/>
      <c r="ONL40"/>
      <c r="ONM40"/>
      <c r="ONN40"/>
      <c r="ONO40"/>
      <c r="ONP40"/>
      <c r="ONQ40"/>
      <c r="ONR40"/>
      <c r="ONS40"/>
      <c r="ONT40"/>
      <c r="ONU40"/>
      <c r="ONV40"/>
      <c r="ONW40"/>
      <c r="ONX40"/>
      <c r="ONY40"/>
      <c r="ONZ40"/>
      <c r="OOA40"/>
      <c r="OOB40"/>
      <c r="OOC40"/>
      <c r="OOD40"/>
      <c r="OOE40"/>
      <c r="OOF40"/>
      <c r="OOG40"/>
      <c r="OOH40"/>
      <c r="OOI40"/>
      <c r="OOJ40"/>
      <c r="OOK40"/>
      <c r="OOL40"/>
      <c r="OOM40"/>
      <c r="OON40"/>
      <c r="OOO40"/>
      <c r="OOP40"/>
      <c r="OOQ40"/>
      <c r="OOR40"/>
      <c r="OOS40"/>
      <c r="OOT40"/>
      <c r="OOU40"/>
      <c r="OOV40"/>
      <c r="OOW40"/>
      <c r="OOX40"/>
      <c r="OOY40"/>
      <c r="OOZ40"/>
      <c r="OPA40"/>
      <c r="OPB40"/>
      <c r="OPC40"/>
      <c r="OPD40"/>
      <c r="OPE40"/>
      <c r="OPF40"/>
      <c r="OPG40"/>
      <c r="OPH40"/>
      <c r="OPI40"/>
      <c r="OPJ40"/>
      <c r="OPK40"/>
      <c r="OPL40"/>
      <c r="OPM40"/>
      <c r="OPN40"/>
      <c r="OPO40"/>
      <c r="OPP40"/>
      <c r="OPQ40"/>
      <c r="OPR40"/>
      <c r="OPS40"/>
      <c r="OPT40"/>
      <c r="OPU40"/>
      <c r="OPV40"/>
      <c r="OPW40"/>
      <c r="OPX40"/>
      <c r="OPY40"/>
      <c r="OPZ40"/>
      <c r="OQA40"/>
      <c r="OQB40"/>
      <c r="OQC40"/>
      <c r="OQD40"/>
      <c r="OQE40"/>
      <c r="OQF40"/>
      <c r="OQG40"/>
      <c r="OQH40"/>
      <c r="OQI40"/>
      <c r="OQJ40"/>
      <c r="OQK40"/>
      <c r="OQL40"/>
      <c r="OQM40"/>
      <c r="OQN40"/>
      <c r="OQO40"/>
      <c r="OQP40"/>
      <c r="OQQ40"/>
      <c r="OQR40"/>
      <c r="OQS40"/>
      <c r="OQT40"/>
      <c r="OQU40"/>
      <c r="OQV40"/>
      <c r="OQW40"/>
      <c r="OQX40"/>
      <c r="OQY40"/>
      <c r="OQZ40"/>
      <c r="ORA40"/>
      <c r="ORB40"/>
      <c r="ORC40"/>
      <c r="ORD40"/>
      <c r="ORE40"/>
      <c r="ORF40"/>
      <c r="ORG40"/>
      <c r="ORH40"/>
      <c r="ORI40"/>
      <c r="ORJ40"/>
      <c r="ORK40"/>
      <c r="ORL40"/>
      <c r="ORM40"/>
      <c r="ORN40"/>
      <c r="ORO40"/>
      <c r="ORP40"/>
      <c r="ORQ40"/>
      <c r="ORR40"/>
      <c r="ORS40"/>
      <c r="ORT40"/>
      <c r="ORU40"/>
      <c r="ORV40"/>
      <c r="ORW40"/>
      <c r="ORX40"/>
      <c r="ORY40"/>
      <c r="ORZ40"/>
      <c r="OSA40"/>
      <c r="OSB40"/>
      <c r="OSC40"/>
      <c r="OSD40"/>
      <c r="OSE40"/>
      <c r="OSF40"/>
      <c r="OSG40"/>
      <c r="OSH40"/>
      <c r="OSI40"/>
      <c r="OSJ40"/>
      <c r="OSK40"/>
      <c r="OSL40"/>
      <c r="OSM40"/>
      <c r="OSN40"/>
      <c r="OSO40"/>
      <c r="OSP40"/>
      <c r="OSQ40"/>
      <c r="OSR40"/>
      <c r="OSS40"/>
      <c r="OST40"/>
      <c r="OSU40"/>
      <c r="OSV40"/>
      <c r="OSW40"/>
      <c r="OSX40"/>
      <c r="OSY40"/>
      <c r="OSZ40"/>
      <c r="OTA40"/>
      <c r="OTB40"/>
      <c r="OTC40"/>
      <c r="OTD40"/>
      <c r="OTE40"/>
      <c r="OTF40"/>
      <c r="OTG40"/>
      <c r="OTH40"/>
      <c r="OTI40"/>
      <c r="OTJ40"/>
      <c r="OTK40"/>
      <c r="OTL40"/>
      <c r="OTM40"/>
      <c r="OTN40"/>
      <c r="OTO40"/>
      <c r="OTP40"/>
      <c r="OTQ40"/>
      <c r="OTR40"/>
      <c r="OTS40"/>
      <c r="OTT40"/>
      <c r="OTU40"/>
      <c r="OTV40"/>
      <c r="OTW40"/>
      <c r="OTX40"/>
      <c r="OTY40"/>
      <c r="OTZ40"/>
      <c r="OUA40"/>
      <c r="OUB40"/>
      <c r="OUC40"/>
      <c r="OUD40"/>
      <c r="OUE40"/>
      <c r="OUF40"/>
      <c r="OUG40"/>
      <c r="OUH40"/>
      <c r="OUI40"/>
      <c r="OUJ40"/>
      <c r="OUK40"/>
      <c r="OUL40"/>
      <c r="OUM40"/>
      <c r="OUN40"/>
      <c r="OUO40"/>
      <c r="OUP40"/>
      <c r="OUQ40"/>
      <c r="OUR40"/>
      <c r="OUS40"/>
      <c r="OUT40"/>
      <c r="OUU40"/>
      <c r="OUV40"/>
      <c r="OUW40"/>
      <c r="OUX40"/>
      <c r="OUY40"/>
      <c r="OUZ40"/>
      <c r="OVA40"/>
      <c r="OVB40"/>
      <c r="OVC40"/>
      <c r="OVD40"/>
      <c r="OVE40"/>
      <c r="OVF40"/>
      <c r="OVG40"/>
      <c r="OVH40"/>
      <c r="OVI40"/>
      <c r="OVJ40"/>
      <c r="OVK40"/>
      <c r="OVL40"/>
      <c r="OVM40"/>
      <c r="OVN40"/>
      <c r="OVO40"/>
      <c r="OVP40"/>
      <c r="OVQ40"/>
      <c r="OVR40"/>
      <c r="OVS40"/>
      <c r="OVT40"/>
      <c r="OVU40"/>
      <c r="OVV40"/>
      <c r="OVW40"/>
      <c r="OVX40"/>
      <c r="OVY40"/>
      <c r="OVZ40"/>
      <c r="OWA40"/>
      <c r="OWB40"/>
      <c r="OWC40"/>
      <c r="OWD40"/>
      <c r="OWE40"/>
      <c r="OWF40"/>
      <c r="OWG40"/>
      <c r="OWH40"/>
      <c r="OWI40"/>
      <c r="OWJ40"/>
      <c r="OWK40"/>
      <c r="OWL40"/>
      <c r="OWM40"/>
      <c r="OWN40"/>
      <c r="OWO40"/>
      <c r="OWP40"/>
      <c r="OWQ40"/>
      <c r="OWR40"/>
      <c r="OWS40"/>
      <c r="OWT40"/>
      <c r="OWU40"/>
      <c r="OWV40"/>
      <c r="OWW40"/>
      <c r="OWX40"/>
      <c r="OWY40"/>
      <c r="OWZ40"/>
      <c r="OXA40"/>
      <c r="OXB40"/>
      <c r="OXC40"/>
      <c r="OXD40"/>
      <c r="OXE40"/>
      <c r="OXF40"/>
      <c r="OXG40"/>
      <c r="OXH40"/>
      <c r="OXI40"/>
      <c r="OXJ40"/>
      <c r="OXK40"/>
      <c r="OXL40"/>
      <c r="OXM40"/>
      <c r="OXN40"/>
      <c r="OXO40"/>
      <c r="OXP40"/>
      <c r="OXQ40"/>
      <c r="OXR40"/>
      <c r="OXS40"/>
      <c r="OXT40"/>
      <c r="OXU40"/>
      <c r="OXV40"/>
      <c r="OXW40"/>
      <c r="OXX40"/>
      <c r="OXY40"/>
      <c r="OXZ40"/>
      <c r="OYA40"/>
      <c r="OYB40"/>
      <c r="OYC40"/>
      <c r="OYD40"/>
      <c r="OYE40"/>
      <c r="OYF40"/>
      <c r="OYG40"/>
      <c r="OYH40"/>
      <c r="OYI40"/>
      <c r="OYJ40"/>
      <c r="OYK40"/>
      <c r="OYL40"/>
      <c r="OYM40"/>
      <c r="OYN40"/>
      <c r="OYO40"/>
      <c r="OYP40"/>
      <c r="OYQ40"/>
      <c r="OYR40"/>
      <c r="OYS40"/>
      <c r="OYT40"/>
      <c r="OYU40"/>
      <c r="OYV40"/>
      <c r="OYW40"/>
      <c r="OYX40"/>
      <c r="OYY40"/>
      <c r="OYZ40"/>
      <c r="OZA40"/>
      <c r="OZB40"/>
      <c r="OZC40"/>
      <c r="OZD40"/>
      <c r="OZE40"/>
      <c r="OZF40"/>
      <c r="OZG40"/>
      <c r="OZH40"/>
      <c r="OZI40"/>
      <c r="OZJ40"/>
      <c r="OZK40"/>
      <c r="OZL40"/>
      <c r="OZM40"/>
      <c r="OZN40"/>
      <c r="OZO40"/>
      <c r="OZP40"/>
      <c r="OZQ40"/>
      <c r="OZR40"/>
      <c r="OZS40"/>
      <c r="OZT40"/>
      <c r="OZU40"/>
      <c r="OZV40"/>
      <c r="OZW40"/>
      <c r="OZX40"/>
      <c r="OZY40"/>
      <c r="OZZ40"/>
      <c r="PAA40"/>
      <c r="PAB40"/>
      <c r="PAC40"/>
      <c r="PAD40"/>
      <c r="PAE40"/>
      <c r="PAF40"/>
      <c r="PAG40"/>
      <c r="PAH40"/>
      <c r="PAI40"/>
      <c r="PAJ40"/>
      <c r="PAK40"/>
      <c r="PAL40"/>
      <c r="PAM40"/>
      <c r="PAN40"/>
      <c r="PAO40"/>
      <c r="PAP40"/>
      <c r="PAQ40"/>
      <c r="PAR40"/>
      <c r="PAS40"/>
      <c r="PAT40"/>
      <c r="PAU40"/>
      <c r="PAV40"/>
      <c r="PAW40"/>
      <c r="PAX40"/>
      <c r="PAY40"/>
      <c r="PAZ40"/>
      <c r="PBA40"/>
      <c r="PBB40"/>
      <c r="PBC40"/>
      <c r="PBD40"/>
      <c r="PBE40"/>
      <c r="PBF40"/>
      <c r="PBG40"/>
      <c r="PBH40"/>
      <c r="PBI40"/>
      <c r="PBJ40"/>
      <c r="PBK40"/>
      <c r="PBL40"/>
      <c r="PBM40"/>
      <c r="PBN40"/>
      <c r="PBO40"/>
      <c r="PBP40"/>
      <c r="PBQ40"/>
      <c r="PBR40"/>
      <c r="PBS40"/>
      <c r="PBT40"/>
      <c r="PBU40"/>
      <c r="PBV40"/>
      <c r="PBW40"/>
      <c r="PBX40"/>
      <c r="PBY40"/>
      <c r="PBZ40"/>
      <c r="PCA40"/>
      <c r="PCB40"/>
      <c r="PCC40"/>
      <c r="PCD40"/>
      <c r="PCE40"/>
      <c r="PCF40"/>
      <c r="PCG40"/>
      <c r="PCH40"/>
      <c r="PCI40"/>
      <c r="PCJ40"/>
      <c r="PCK40"/>
      <c r="PCL40"/>
      <c r="PCM40"/>
      <c r="PCN40"/>
      <c r="PCO40"/>
      <c r="PCP40"/>
      <c r="PCQ40"/>
      <c r="PCR40"/>
      <c r="PCS40"/>
      <c r="PCT40"/>
      <c r="PCU40"/>
      <c r="PCV40"/>
      <c r="PCW40"/>
      <c r="PCX40"/>
      <c r="PCY40"/>
      <c r="PCZ40"/>
      <c r="PDA40"/>
      <c r="PDB40"/>
      <c r="PDC40"/>
      <c r="PDD40"/>
      <c r="PDE40"/>
      <c r="PDF40"/>
      <c r="PDG40"/>
      <c r="PDH40"/>
      <c r="PDI40"/>
      <c r="PDJ40"/>
      <c r="PDK40"/>
      <c r="PDL40"/>
      <c r="PDM40"/>
      <c r="PDN40"/>
      <c r="PDO40"/>
      <c r="PDP40"/>
      <c r="PDQ40"/>
      <c r="PDR40"/>
      <c r="PDS40"/>
      <c r="PDT40"/>
      <c r="PDU40"/>
      <c r="PDV40"/>
      <c r="PDW40"/>
      <c r="PDX40"/>
      <c r="PDY40"/>
      <c r="PDZ40"/>
      <c r="PEA40"/>
      <c r="PEB40"/>
      <c r="PEC40"/>
      <c r="PED40"/>
      <c r="PEE40"/>
      <c r="PEF40"/>
      <c r="PEG40"/>
      <c r="PEH40"/>
      <c r="PEI40"/>
      <c r="PEJ40"/>
      <c r="PEK40"/>
      <c r="PEL40"/>
      <c r="PEM40"/>
      <c r="PEN40"/>
      <c r="PEO40"/>
      <c r="PEP40"/>
      <c r="PEQ40"/>
      <c r="PER40"/>
      <c r="PES40"/>
      <c r="PET40"/>
      <c r="PEU40"/>
      <c r="PEV40"/>
      <c r="PEW40"/>
      <c r="PEX40"/>
      <c r="PEY40"/>
      <c r="PEZ40"/>
      <c r="PFA40"/>
      <c r="PFB40"/>
      <c r="PFC40"/>
      <c r="PFD40"/>
      <c r="PFE40"/>
      <c r="PFF40"/>
      <c r="PFG40"/>
      <c r="PFH40"/>
      <c r="PFI40"/>
      <c r="PFJ40"/>
      <c r="PFK40"/>
      <c r="PFL40"/>
      <c r="PFM40"/>
      <c r="PFN40"/>
      <c r="PFO40"/>
      <c r="PFP40"/>
      <c r="PFQ40"/>
      <c r="PFR40"/>
      <c r="PFS40"/>
      <c r="PFT40"/>
      <c r="PFU40"/>
      <c r="PFV40"/>
      <c r="PFW40"/>
      <c r="PFX40"/>
      <c r="PFY40"/>
      <c r="PFZ40"/>
      <c r="PGA40"/>
      <c r="PGB40"/>
      <c r="PGC40"/>
      <c r="PGD40"/>
      <c r="PGE40"/>
      <c r="PGF40"/>
      <c r="PGG40"/>
      <c r="PGH40"/>
      <c r="PGI40"/>
      <c r="PGJ40"/>
      <c r="PGK40"/>
      <c r="PGL40"/>
      <c r="PGM40"/>
      <c r="PGN40"/>
      <c r="PGO40"/>
      <c r="PGP40"/>
      <c r="PGQ40"/>
      <c r="PGR40"/>
      <c r="PGS40"/>
      <c r="PGT40"/>
      <c r="PGU40"/>
      <c r="PGV40"/>
      <c r="PGW40"/>
      <c r="PGX40"/>
      <c r="PGY40"/>
      <c r="PGZ40"/>
      <c r="PHA40"/>
      <c r="PHB40"/>
      <c r="PHC40"/>
      <c r="PHD40"/>
      <c r="PHE40"/>
      <c r="PHF40"/>
      <c r="PHG40"/>
      <c r="PHH40"/>
      <c r="PHI40"/>
      <c r="PHJ40"/>
      <c r="PHK40"/>
      <c r="PHL40"/>
      <c r="PHM40"/>
      <c r="PHN40"/>
      <c r="PHO40"/>
      <c r="PHP40"/>
      <c r="PHQ40"/>
      <c r="PHR40"/>
      <c r="PHS40"/>
      <c r="PHT40"/>
      <c r="PHU40"/>
      <c r="PHV40"/>
      <c r="PHW40"/>
      <c r="PHX40"/>
      <c r="PHY40"/>
      <c r="PHZ40"/>
      <c r="PIA40"/>
      <c r="PIB40"/>
      <c r="PIC40"/>
      <c r="PID40"/>
      <c r="PIE40"/>
      <c r="PIF40"/>
      <c r="PIG40"/>
      <c r="PIH40"/>
      <c r="PII40"/>
      <c r="PIJ40"/>
      <c r="PIK40"/>
      <c r="PIL40"/>
      <c r="PIM40"/>
      <c r="PIN40"/>
      <c r="PIO40"/>
      <c r="PIP40"/>
      <c r="PIQ40"/>
      <c r="PIR40"/>
      <c r="PIS40"/>
      <c r="PIT40"/>
      <c r="PIU40"/>
      <c r="PIV40"/>
      <c r="PIW40"/>
      <c r="PIX40"/>
      <c r="PIY40"/>
      <c r="PIZ40"/>
      <c r="PJA40"/>
      <c r="PJB40"/>
      <c r="PJC40"/>
      <c r="PJD40"/>
      <c r="PJE40"/>
      <c r="PJF40"/>
      <c r="PJG40"/>
      <c r="PJH40"/>
      <c r="PJI40"/>
      <c r="PJJ40"/>
      <c r="PJK40"/>
      <c r="PJL40"/>
      <c r="PJM40"/>
      <c r="PJN40"/>
      <c r="PJO40"/>
      <c r="PJP40"/>
      <c r="PJQ40"/>
      <c r="PJR40"/>
      <c r="PJS40"/>
      <c r="PJT40"/>
      <c r="PJU40"/>
      <c r="PJV40"/>
      <c r="PJW40"/>
      <c r="PJX40"/>
      <c r="PJY40"/>
      <c r="PJZ40"/>
      <c r="PKA40"/>
      <c r="PKB40"/>
      <c r="PKC40"/>
      <c r="PKD40"/>
      <c r="PKE40"/>
      <c r="PKF40"/>
      <c r="PKG40"/>
      <c r="PKH40"/>
      <c r="PKI40"/>
      <c r="PKJ40"/>
      <c r="PKK40"/>
      <c r="PKL40"/>
      <c r="PKM40"/>
      <c r="PKN40"/>
      <c r="PKO40"/>
      <c r="PKP40"/>
      <c r="PKQ40"/>
      <c r="PKR40"/>
      <c r="PKS40"/>
      <c r="PKT40"/>
      <c r="PKU40"/>
      <c r="PKV40"/>
      <c r="PKW40"/>
      <c r="PKX40"/>
      <c r="PKY40"/>
      <c r="PKZ40"/>
      <c r="PLA40"/>
      <c r="PLB40"/>
      <c r="PLC40"/>
      <c r="PLD40"/>
      <c r="PLE40"/>
      <c r="PLF40"/>
      <c r="PLG40"/>
      <c r="PLH40"/>
      <c r="PLI40"/>
      <c r="PLJ40"/>
      <c r="PLK40"/>
      <c r="PLL40"/>
      <c r="PLM40"/>
      <c r="PLN40"/>
      <c r="PLO40"/>
      <c r="PLP40"/>
      <c r="PLQ40"/>
      <c r="PLR40"/>
      <c r="PLS40"/>
      <c r="PLT40"/>
      <c r="PLU40"/>
      <c r="PLV40"/>
      <c r="PLW40"/>
      <c r="PLX40"/>
      <c r="PLY40"/>
      <c r="PLZ40"/>
      <c r="PMA40"/>
      <c r="PMB40"/>
      <c r="PMC40"/>
      <c r="PMD40"/>
      <c r="PME40"/>
      <c r="PMF40"/>
      <c r="PMG40"/>
      <c r="PMH40"/>
      <c r="PMI40"/>
      <c r="PMJ40"/>
      <c r="PMK40"/>
      <c r="PML40"/>
      <c r="PMM40"/>
      <c r="PMN40"/>
      <c r="PMO40"/>
      <c r="PMP40"/>
      <c r="PMQ40"/>
      <c r="PMR40"/>
      <c r="PMS40"/>
      <c r="PMT40"/>
      <c r="PMU40"/>
      <c r="PMV40"/>
      <c r="PMW40"/>
      <c r="PMX40"/>
      <c r="PMY40"/>
      <c r="PMZ40"/>
      <c r="PNA40"/>
      <c r="PNB40"/>
      <c r="PNC40"/>
      <c r="PND40"/>
      <c r="PNE40"/>
      <c r="PNF40"/>
      <c r="PNG40"/>
      <c r="PNH40"/>
      <c r="PNI40"/>
      <c r="PNJ40"/>
      <c r="PNK40"/>
      <c r="PNL40"/>
      <c r="PNM40"/>
      <c r="PNN40"/>
      <c r="PNO40"/>
      <c r="PNP40"/>
      <c r="PNQ40"/>
      <c r="PNR40"/>
      <c r="PNS40"/>
      <c r="PNT40"/>
      <c r="PNU40"/>
      <c r="PNV40"/>
      <c r="PNW40"/>
      <c r="PNX40"/>
      <c r="PNY40"/>
      <c r="PNZ40"/>
      <c r="POA40"/>
      <c r="POB40"/>
      <c r="POC40"/>
      <c r="POD40"/>
      <c r="POE40"/>
      <c r="POF40"/>
      <c r="POG40"/>
      <c r="POH40"/>
      <c r="POI40"/>
      <c r="POJ40"/>
      <c r="POK40"/>
      <c r="POL40"/>
      <c r="POM40"/>
      <c r="PON40"/>
      <c r="POO40"/>
      <c r="POP40"/>
      <c r="POQ40"/>
      <c r="POR40"/>
      <c r="POS40"/>
      <c r="POT40"/>
      <c r="POU40"/>
      <c r="POV40"/>
      <c r="POW40"/>
      <c r="POX40"/>
      <c r="POY40"/>
      <c r="POZ40"/>
      <c r="PPA40"/>
      <c r="PPB40"/>
      <c r="PPC40"/>
      <c r="PPD40"/>
      <c r="PPE40"/>
      <c r="PPF40"/>
      <c r="PPG40"/>
      <c r="PPH40"/>
      <c r="PPI40"/>
      <c r="PPJ40"/>
      <c r="PPK40"/>
      <c r="PPL40"/>
      <c r="PPM40"/>
      <c r="PPN40"/>
      <c r="PPO40"/>
      <c r="PPP40"/>
      <c r="PPQ40"/>
      <c r="PPR40"/>
      <c r="PPS40"/>
      <c r="PPT40"/>
      <c r="PPU40"/>
      <c r="PPV40"/>
      <c r="PPW40"/>
      <c r="PPX40"/>
      <c r="PPY40"/>
      <c r="PPZ40"/>
      <c r="PQA40"/>
      <c r="PQB40"/>
      <c r="PQC40"/>
      <c r="PQD40"/>
      <c r="PQE40"/>
      <c r="PQF40"/>
      <c r="PQG40"/>
      <c r="PQH40"/>
      <c r="PQI40"/>
      <c r="PQJ40"/>
      <c r="PQK40"/>
      <c r="PQL40"/>
      <c r="PQM40"/>
      <c r="PQN40"/>
      <c r="PQO40"/>
      <c r="PQP40"/>
      <c r="PQQ40"/>
      <c r="PQR40"/>
      <c r="PQS40"/>
      <c r="PQT40"/>
      <c r="PQU40"/>
      <c r="PQV40"/>
      <c r="PQW40"/>
      <c r="PQX40"/>
      <c r="PQY40"/>
      <c r="PQZ40"/>
      <c r="PRA40"/>
      <c r="PRB40"/>
      <c r="PRC40"/>
      <c r="PRD40"/>
      <c r="PRE40"/>
      <c r="PRF40"/>
      <c r="PRG40"/>
      <c r="PRH40"/>
      <c r="PRI40"/>
      <c r="PRJ40"/>
      <c r="PRK40"/>
      <c r="PRL40"/>
      <c r="PRM40"/>
      <c r="PRN40"/>
      <c r="PRO40"/>
      <c r="PRP40"/>
      <c r="PRQ40"/>
      <c r="PRR40"/>
      <c r="PRS40"/>
      <c r="PRT40"/>
      <c r="PRU40"/>
      <c r="PRV40"/>
      <c r="PRW40"/>
      <c r="PRX40"/>
      <c r="PRY40"/>
      <c r="PRZ40"/>
      <c r="PSA40"/>
      <c r="PSB40"/>
      <c r="PSC40"/>
      <c r="PSD40"/>
      <c r="PSE40"/>
      <c r="PSF40"/>
      <c r="PSG40"/>
      <c r="PSH40"/>
      <c r="PSI40"/>
      <c r="PSJ40"/>
      <c r="PSK40"/>
      <c r="PSL40"/>
      <c r="PSM40"/>
      <c r="PSN40"/>
      <c r="PSO40"/>
      <c r="PSP40"/>
      <c r="PSQ40"/>
      <c r="PSR40"/>
      <c r="PSS40"/>
      <c r="PST40"/>
      <c r="PSU40"/>
      <c r="PSV40"/>
      <c r="PSW40"/>
      <c r="PSX40"/>
      <c r="PSY40"/>
      <c r="PSZ40"/>
      <c r="PTA40"/>
      <c r="PTB40"/>
      <c r="PTC40"/>
      <c r="PTD40"/>
      <c r="PTE40"/>
      <c r="PTF40"/>
      <c r="PTG40"/>
      <c r="PTH40"/>
      <c r="PTI40"/>
      <c r="PTJ40"/>
      <c r="PTK40"/>
      <c r="PTL40"/>
      <c r="PTM40"/>
      <c r="PTN40"/>
      <c r="PTO40"/>
      <c r="PTP40"/>
      <c r="PTQ40"/>
      <c r="PTR40"/>
      <c r="PTS40"/>
      <c r="PTT40"/>
      <c r="PTU40"/>
      <c r="PTV40"/>
      <c r="PTW40"/>
      <c r="PTX40"/>
      <c r="PTY40"/>
      <c r="PTZ40"/>
      <c r="PUA40"/>
      <c r="PUB40"/>
      <c r="PUC40"/>
      <c r="PUD40"/>
      <c r="PUE40"/>
      <c r="PUF40"/>
      <c r="PUG40"/>
      <c r="PUH40"/>
      <c r="PUI40"/>
      <c r="PUJ40"/>
      <c r="PUK40"/>
      <c r="PUL40"/>
      <c r="PUM40"/>
      <c r="PUN40"/>
      <c r="PUO40"/>
      <c r="PUP40"/>
      <c r="PUQ40"/>
      <c r="PUR40"/>
      <c r="PUS40"/>
      <c r="PUT40"/>
      <c r="PUU40"/>
      <c r="PUV40"/>
      <c r="PUW40"/>
      <c r="PUX40"/>
      <c r="PUY40"/>
      <c r="PUZ40"/>
      <c r="PVA40"/>
      <c r="PVB40"/>
      <c r="PVC40"/>
      <c r="PVD40"/>
      <c r="PVE40"/>
      <c r="PVF40"/>
      <c r="PVG40"/>
      <c r="PVH40"/>
      <c r="PVI40"/>
      <c r="PVJ40"/>
      <c r="PVK40"/>
      <c r="PVL40"/>
      <c r="PVM40"/>
      <c r="PVN40"/>
      <c r="PVO40"/>
      <c r="PVP40"/>
      <c r="PVQ40"/>
      <c r="PVR40"/>
      <c r="PVS40"/>
      <c r="PVT40"/>
      <c r="PVU40"/>
      <c r="PVV40"/>
      <c r="PVW40"/>
      <c r="PVX40"/>
      <c r="PVY40"/>
      <c r="PVZ40"/>
      <c r="PWA40"/>
      <c r="PWB40"/>
      <c r="PWC40"/>
      <c r="PWD40"/>
      <c r="PWE40"/>
      <c r="PWF40"/>
      <c r="PWG40"/>
      <c r="PWH40"/>
      <c r="PWI40"/>
      <c r="PWJ40"/>
      <c r="PWK40"/>
      <c r="PWL40"/>
      <c r="PWM40"/>
      <c r="PWN40"/>
      <c r="PWO40"/>
      <c r="PWP40"/>
      <c r="PWQ40"/>
      <c r="PWR40"/>
      <c r="PWS40"/>
      <c r="PWT40"/>
      <c r="PWU40"/>
      <c r="PWV40"/>
      <c r="PWW40"/>
      <c r="PWX40"/>
      <c r="PWY40"/>
      <c r="PWZ40"/>
      <c r="PXA40"/>
      <c r="PXB40"/>
      <c r="PXC40"/>
      <c r="PXD40"/>
      <c r="PXE40"/>
      <c r="PXF40"/>
      <c r="PXG40"/>
      <c r="PXH40"/>
      <c r="PXI40"/>
      <c r="PXJ40"/>
      <c r="PXK40"/>
      <c r="PXL40"/>
      <c r="PXM40"/>
      <c r="PXN40"/>
      <c r="PXO40"/>
      <c r="PXP40"/>
      <c r="PXQ40"/>
      <c r="PXR40"/>
      <c r="PXS40"/>
      <c r="PXT40"/>
      <c r="PXU40"/>
      <c r="PXV40"/>
      <c r="PXW40"/>
      <c r="PXX40"/>
      <c r="PXY40"/>
      <c r="PXZ40"/>
      <c r="PYA40"/>
      <c r="PYB40"/>
      <c r="PYC40"/>
      <c r="PYD40"/>
      <c r="PYE40"/>
      <c r="PYF40"/>
      <c r="PYG40"/>
      <c r="PYH40"/>
      <c r="PYI40"/>
      <c r="PYJ40"/>
      <c r="PYK40"/>
      <c r="PYL40"/>
      <c r="PYM40"/>
      <c r="PYN40"/>
      <c r="PYO40"/>
      <c r="PYP40"/>
      <c r="PYQ40"/>
      <c r="PYR40"/>
      <c r="PYS40"/>
      <c r="PYT40"/>
      <c r="PYU40"/>
      <c r="PYV40"/>
      <c r="PYW40"/>
      <c r="PYX40"/>
      <c r="PYY40"/>
      <c r="PYZ40"/>
      <c r="PZA40"/>
      <c r="PZB40"/>
      <c r="PZC40"/>
      <c r="PZD40"/>
      <c r="PZE40"/>
      <c r="PZF40"/>
      <c r="PZG40"/>
      <c r="PZH40"/>
      <c r="PZI40"/>
      <c r="PZJ40"/>
      <c r="PZK40"/>
      <c r="PZL40"/>
      <c r="PZM40"/>
      <c r="PZN40"/>
      <c r="PZO40"/>
      <c r="PZP40"/>
      <c r="PZQ40"/>
      <c r="PZR40"/>
      <c r="PZS40"/>
      <c r="PZT40"/>
      <c r="PZU40"/>
      <c r="PZV40"/>
      <c r="PZW40"/>
      <c r="PZX40"/>
      <c r="PZY40"/>
      <c r="PZZ40"/>
      <c r="QAA40"/>
      <c r="QAB40"/>
      <c r="QAC40"/>
      <c r="QAD40"/>
      <c r="QAE40"/>
      <c r="QAF40"/>
      <c r="QAG40"/>
      <c r="QAH40"/>
      <c r="QAI40"/>
      <c r="QAJ40"/>
      <c r="QAK40"/>
      <c r="QAL40"/>
      <c r="QAM40"/>
      <c r="QAN40"/>
      <c r="QAO40"/>
      <c r="QAP40"/>
      <c r="QAQ40"/>
      <c r="QAR40"/>
      <c r="QAS40"/>
      <c r="QAT40"/>
      <c r="QAU40"/>
      <c r="QAV40"/>
      <c r="QAW40"/>
      <c r="QAX40"/>
      <c r="QAY40"/>
      <c r="QAZ40"/>
      <c r="QBA40"/>
      <c r="QBB40"/>
      <c r="QBC40"/>
      <c r="QBD40"/>
      <c r="QBE40"/>
      <c r="QBF40"/>
      <c r="QBG40"/>
      <c r="QBH40"/>
      <c r="QBI40"/>
      <c r="QBJ40"/>
      <c r="QBK40"/>
      <c r="QBL40"/>
      <c r="QBM40"/>
      <c r="QBN40"/>
      <c r="QBO40"/>
      <c r="QBP40"/>
      <c r="QBQ40"/>
      <c r="QBR40"/>
      <c r="QBS40"/>
      <c r="QBT40"/>
      <c r="QBU40"/>
      <c r="QBV40"/>
      <c r="QBW40"/>
      <c r="QBX40"/>
      <c r="QBY40"/>
      <c r="QBZ40"/>
      <c r="QCA40"/>
      <c r="QCB40"/>
      <c r="QCC40"/>
      <c r="QCD40"/>
      <c r="QCE40"/>
      <c r="QCF40"/>
      <c r="QCG40"/>
      <c r="QCH40"/>
      <c r="QCI40"/>
      <c r="QCJ40"/>
      <c r="QCK40"/>
      <c r="QCL40"/>
      <c r="QCM40"/>
      <c r="QCN40"/>
      <c r="QCO40"/>
      <c r="QCP40"/>
      <c r="QCQ40"/>
      <c r="QCR40"/>
      <c r="QCS40"/>
      <c r="QCT40"/>
      <c r="QCU40"/>
      <c r="QCV40"/>
      <c r="QCW40"/>
      <c r="QCX40"/>
      <c r="QCY40"/>
      <c r="QCZ40"/>
      <c r="QDA40"/>
      <c r="QDB40"/>
      <c r="QDC40"/>
      <c r="QDD40"/>
      <c r="QDE40"/>
      <c r="QDF40"/>
      <c r="QDG40"/>
      <c r="QDH40"/>
      <c r="QDI40"/>
      <c r="QDJ40"/>
      <c r="QDK40"/>
      <c r="QDL40"/>
      <c r="QDM40"/>
      <c r="QDN40"/>
      <c r="QDO40"/>
      <c r="QDP40"/>
      <c r="QDQ40"/>
      <c r="QDR40"/>
      <c r="QDS40"/>
      <c r="QDT40"/>
      <c r="QDU40"/>
      <c r="QDV40"/>
      <c r="QDW40"/>
      <c r="QDX40"/>
      <c r="QDY40"/>
      <c r="QDZ40"/>
      <c r="QEA40"/>
      <c r="QEB40"/>
      <c r="QEC40"/>
      <c r="QED40"/>
      <c r="QEE40"/>
      <c r="QEF40"/>
      <c r="QEG40"/>
      <c r="QEH40"/>
      <c r="QEI40"/>
      <c r="QEJ40"/>
      <c r="QEK40"/>
      <c r="QEL40"/>
      <c r="QEM40"/>
      <c r="QEN40"/>
      <c r="QEO40"/>
      <c r="QEP40"/>
      <c r="QEQ40"/>
      <c r="QER40"/>
      <c r="QES40"/>
      <c r="QET40"/>
      <c r="QEU40"/>
      <c r="QEV40"/>
      <c r="QEW40"/>
      <c r="QEX40"/>
      <c r="QEY40"/>
      <c r="QEZ40"/>
      <c r="QFA40"/>
      <c r="QFB40"/>
      <c r="QFC40"/>
      <c r="QFD40"/>
      <c r="QFE40"/>
      <c r="QFF40"/>
      <c r="QFG40"/>
      <c r="QFH40"/>
      <c r="QFI40"/>
      <c r="QFJ40"/>
      <c r="QFK40"/>
      <c r="QFL40"/>
      <c r="QFM40"/>
      <c r="QFN40"/>
      <c r="QFO40"/>
      <c r="QFP40"/>
      <c r="QFQ40"/>
      <c r="QFR40"/>
      <c r="QFS40"/>
      <c r="QFT40"/>
      <c r="QFU40"/>
      <c r="QFV40"/>
      <c r="QFW40"/>
      <c r="QFX40"/>
      <c r="QFY40"/>
      <c r="QFZ40"/>
      <c r="QGA40"/>
      <c r="QGB40"/>
      <c r="QGC40"/>
      <c r="QGD40"/>
      <c r="QGE40"/>
      <c r="QGF40"/>
      <c r="QGG40"/>
      <c r="QGH40"/>
      <c r="QGI40"/>
      <c r="QGJ40"/>
      <c r="QGK40"/>
      <c r="QGL40"/>
      <c r="QGM40"/>
      <c r="QGN40"/>
      <c r="QGO40"/>
      <c r="QGP40"/>
      <c r="QGQ40"/>
      <c r="QGR40"/>
      <c r="QGS40"/>
      <c r="QGT40"/>
      <c r="QGU40"/>
      <c r="QGV40"/>
      <c r="QGW40"/>
      <c r="QGX40"/>
      <c r="QGY40"/>
      <c r="QGZ40"/>
      <c r="QHA40"/>
      <c r="QHB40"/>
      <c r="QHC40"/>
      <c r="QHD40"/>
      <c r="QHE40"/>
      <c r="QHF40"/>
      <c r="QHG40"/>
      <c r="QHH40"/>
      <c r="QHI40"/>
      <c r="QHJ40"/>
      <c r="QHK40"/>
      <c r="QHL40"/>
      <c r="QHM40"/>
      <c r="QHN40"/>
      <c r="QHO40"/>
      <c r="QHP40"/>
      <c r="QHQ40"/>
      <c r="QHR40"/>
      <c r="QHS40"/>
      <c r="QHT40"/>
      <c r="QHU40"/>
      <c r="QHV40"/>
      <c r="QHW40"/>
      <c r="QHX40"/>
      <c r="QHY40"/>
      <c r="QHZ40"/>
      <c r="QIA40"/>
      <c r="QIB40"/>
      <c r="QIC40"/>
      <c r="QID40"/>
      <c r="QIE40"/>
      <c r="QIF40"/>
      <c r="QIG40"/>
      <c r="QIH40"/>
      <c r="QII40"/>
      <c r="QIJ40"/>
      <c r="QIK40"/>
      <c r="QIL40"/>
      <c r="QIM40"/>
      <c r="QIN40"/>
      <c r="QIO40"/>
      <c r="QIP40"/>
      <c r="QIQ40"/>
      <c r="QIR40"/>
      <c r="QIS40"/>
      <c r="QIT40"/>
      <c r="QIU40"/>
      <c r="QIV40"/>
      <c r="QIW40"/>
      <c r="QIX40"/>
      <c r="QIY40"/>
      <c r="QIZ40"/>
      <c r="QJA40"/>
      <c r="QJB40"/>
      <c r="QJC40"/>
      <c r="QJD40"/>
      <c r="QJE40"/>
      <c r="QJF40"/>
      <c r="QJG40"/>
      <c r="QJH40"/>
      <c r="QJI40"/>
      <c r="QJJ40"/>
      <c r="QJK40"/>
      <c r="QJL40"/>
      <c r="QJM40"/>
      <c r="QJN40"/>
      <c r="QJO40"/>
      <c r="QJP40"/>
      <c r="QJQ40"/>
      <c r="QJR40"/>
      <c r="QJS40"/>
      <c r="QJT40"/>
      <c r="QJU40"/>
      <c r="QJV40"/>
      <c r="QJW40"/>
      <c r="QJX40"/>
      <c r="QJY40"/>
      <c r="QJZ40"/>
      <c r="QKA40"/>
      <c r="QKB40"/>
      <c r="QKC40"/>
      <c r="QKD40"/>
      <c r="QKE40"/>
      <c r="QKF40"/>
      <c r="QKG40"/>
      <c r="QKH40"/>
      <c r="QKI40"/>
      <c r="QKJ40"/>
      <c r="QKK40"/>
      <c r="QKL40"/>
      <c r="QKM40"/>
      <c r="QKN40"/>
      <c r="QKO40"/>
      <c r="QKP40"/>
      <c r="QKQ40"/>
      <c r="QKR40"/>
      <c r="QKS40"/>
      <c r="QKT40"/>
      <c r="QKU40"/>
      <c r="QKV40"/>
      <c r="QKW40"/>
      <c r="QKX40"/>
      <c r="QKY40"/>
      <c r="QKZ40"/>
      <c r="QLA40"/>
      <c r="QLB40"/>
      <c r="QLC40"/>
      <c r="QLD40"/>
      <c r="QLE40"/>
      <c r="QLF40"/>
      <c r="QLG40"/>
      <c r="QLH40"/>
      <c r="QLI40"/>
      <c r="QLJ40"/>
      <c r="QLK40"/>
      <c r="QLL40"/>
      <c r="QLM40"/>
      <c r="QLN40"/>
      <c r="QLO40"/>
      <c r="QLP40"/>
      <c r="QLQ40"/>
      <c r="QLR40"/>
      <c r="QLS40"/>
      <c r="QLT40"/>
      <c r="QLU40"/>
      <c r="QLV40"/>
      <c r="QLW40"/>
      <c r="QLX40"/>
      <c r="QLY40"/>
      <c r="QLZ40"/>
      <c r="QMA40"/>
      <c r="QMB40"/>
      <c r="QMC40"/>
      <c r="QMD40"/>
      <c r="QME40"/>
      <c r="QMF40"/>
      <c r="QMG40"/>
      <c r="QMH40"/>
      <c r="QMI40"/>
      <c r="QMJ40"/>
      <c r="QMK40"/>
      <c r="QML40"/>
      <c r="QMM40"/>
      <c r="QMN40"/>
      <c r="QMO40"/>
      <c r="QMP40"/>
      <c r="QMQ40"/>
      <c r="QMR40"/>
      <c r="QMS40"/>
      <c r="QMT40"/>
      <c r="QMU40"/>
      <c r="QMV40"/>
      <c r="QMW40"/>
      <c r="QMX40"/>
      <c r="QMY40"/>
      <c r="QMZ40"/>
      <c r="QNA40"/>
      <c r="QNB40"/>
      <c r="QNC40"/>
      <c r="QND40"/>
      <c r="QNE40"/>
      <c r="QNF40"/>
      <c r="QNG40"/>
      <c r="QNH40"/>
      <c r="QNI40"/>
      <c r="QNJ40"/>
      <c r="QNK40"/>
      <c r="QNL40"/>
      <c r="QNM40"/>
      <c r="QNN40"/>
      <c r="QNO40"/>
      <c r="QNP40"/>
      <c r="QNQ40"/>
      <c r="QNR40"/>
      <c r="QNS40"/>
      <c r="QNT40"/>
      <c r="QNU40"/>
      <c r="QNV40"/>
      <c r="QNW40"/>
      <c r="QNX40"/>
      <c r="QNY40"/>
      <c r="QNZ40"/>
      <c r="QOA40"/>
      <c r="QOB40"/>
      <c r="QOC40"/>
      <c r="QOD40"/>
      <c r="QOE40"/>
      <c r="QOF40"/>
      <c r="QOG40"/>
      <c r="QOH40"/>
      <c r="QOI40"/>
      <c r="QOJ40"/>
      <c r="QOK40"/>
      <c r="QOL40"/>
      <c r="QOM40"/>
      <c r="QON40"/>
      <c r="QOO40"/>
      <c r="QOP40"/>
      <c r="QOQ40"/>
      <c r="QOR40"/>
      <c r="QOS40"/>
      <c r="QOT40"/>
      <c r="QOU40"/>
      <c r="QOV40"/>
      <c r="QOW40"/>
      <c r="QOX40"/>
      <c r="QOY40"/>
      <c r="QOZ40"/>
      <c r="QPA40"/>
      <c r="QPB40"/>
      <c r="QPC40"/>
      <c r="QPD40"/>
      <c r="QPE40"/>
      <c r="QPF40"/>
      <c r="QPG40"/>
      <c r="QPH40"/>
      <c r="QPI40"/>
      <c r="QPJ40"/>
      <c r="QPK40"/>
      <c r="QPL40"/>
      <c r="QPM40"/>
      <c r="QPN40"/>
      <c r="QPO40"/>
      <c r="QPP40"/>
      <c r="QPQ40"/>
      <c r="QPR40"/>
      <c r="QPS40"/>
      <c r="QPT40"/>
      <c r="QPU40"/>
      <c r="QPV40"/>
      <c r="QPW40"/>
      <c r="QPX40"/>
      <c r="QPY40"/>
      <c r="QPZ40"/>
      <c r="QQA40"/>
      <c r="QQB40"/>
      <c r="QQC40"/>
      <c r="QQD40"/>
      <c r="QQE40"/>
      <c r="QQF40"/>
      <c r="QQG40"/>
      <c r="QQH40"/>
      <c r="QQI40"/>
      <c r="QQJ40"/>
      <c r="QQK40"/>
      <c r="QQL40"/>
      <c r="QQM40"/>
      <c r="QQN40"/>
      <c r="QQO40"/>
      <c r="QQP40"/>
      <c r="QQQ40"/>
      <c r="QQR40"/>
      <c r="QQS40"/>
      <c r="QQT40"/>
      <c r="QQU40"/>
      <c r="QQV40"/>
      <c r="QQW40"/>
      <c r="QQX40"/>
      <c r="QQY40"/>
      <c r="QQZ40"/>
      <c r="QRA40"/>
      <c r="QRB40"/>
      <c r="QRC40"/>
      <c r="QRD40"/>
      <c r="QRE40"/>
      <c r="QRF40"/>
      <c r="QRG40"/>
      <c r="QRH40"/>
      <c r="QRI40"/>
      <c r="QRJ40"/>
      <c r="QRK40"/>
      <c r="QRL40"/>
      <c r="QRM40"/>
      <c r="QRN40"/>
      <c r="QRO40"/>
      <c r="QRP40"/>
      <c r="QRQ40"/>
      <c r="QRR40"/>
      <c r="QRS40"/>
      <c r="QRT40"/>
      <c r="QRU40"/>
      <c r="QRV40"/>
      <c r="QRW40"/>
      <c r="QRX40"/>
      <c r="QRY40"/>
      <c r="QRZ40"/>
      <c r="QSA40"/>
      <c r="QSB40"/>
      <c r="QSC40"/>
      <c r="QSD40"/>
      <c r="QSE40"/>
      <c r="QSF40"/>
      <c r="QSG40"/>
      <c r="QSH40"/>
      <c r="QSI40"/>
      <c r="QSJ40"/>
      <c r="QSK40"/>
      <c r="QSL40"/>
      <c r="QSM40"/>
      <c r="QSN40"/>
      <c r="QSO40"/>
      <c r="QSP40"/>
      <c r="QSQ40"/>
      <c r="QSR40"/>
      <c r="QSS40"/>
      <c r="QST40"/>
      <c r="QSU40"/>
      <c r="QSV40"/>
      <c r="QSW40"/>
      <c r="QSX40"/>
      <c r="QSY40"/>
      <c r="QSZ40"/>
      <c r="QTA40"/>
      <c r="QTB40"/>
      <c r="QTC40"/>
      <c r="QTD40"/>
      <c r="QTE40"/>
      <c r="QTF40"/>
      <c r="QTG40"/>
      <c r="QTH40"/>
      <c r="QTI40"/>
      <c r="QTJ40"/>
      <c r="QTK40"/>
      <c r="QTL40"/>
      <c r="QTM40"/>
      <c r="QTN40"/>
      <c r="QTO40"/>
      <c r="QTP40"/>
      <c r="QTQ40"/>
      <c r="QTR40"/>
      <c r="QTS40"/>
      <c r="QTT40"/>
      <c r="QTU40"/>
      <c r="QTV40"/>
      <c r="QTW40"/>
      <c r="QTX40"/>
      <c r="QTY40"/>
      <c r="QTZ40"/>
      <c r="QUA40"/>
      <c r="QUB40"/>
      <c r="QUC40"/>
      <c r="QUD40"/>
      <c r="QUE40"/>
      <c r="QUF40"/>
      <c r="QUG40"/>
      <c r="QUH40"/>
      <c r="QUI40"/>
      <c r="QUJ40"/>
      <c r="QUK40"/>
      <c r="QUL40"/>
      <c r="QUM40"/>
      <c r="QUN40"/>
      <c r="QUO40"/>
      <c r="QUP40"/>
      <c r="QUQ40"/>
      <c r="QUR40"/>
      <c r="QUS40"/>
      <c r="QUT40"/>
      <c r="QUU40"/>
      <c r="QUV40"/>
      <c r="QUW40"/>
      <c r="QUX40"/>
      <c r="QUY40"/>
      <c r="QUZ40"/>
      <c r="QVA40"/>
      <c r="QVB40"/>
      <c r="QVC40"/>
      <c r="QVD40"/>
      <c r="QVE40"/>
      <c r="QVF40"/>
      <c r="QVG40"/>
      <c r="QVH40"/>
      <c r="QVI40"/>
      <c r="QVJ40"/>
      <c r="QVK40"/>
      <c r="QVL40"/>
      <c r="QVM40"/>
      <c r="QVN40"/>
      <c r="QVO40"/>
      <c r="QVP40"/>
      <c r="QVQ40"/>
      <c r="QVR40"/>
      <c r="QVS40"/>
      <c r="QVT40"/>
      <c r="QVU40"/>
      <c r="QVV40"/>
      <c r="QVW40"/>
      <c r="QVX40"/>
      <c r="QVY40"/>
      <c r="QVZ40"/>
      <c r="QWA40"/>
      <c r="QWB40"/>
      <c r="QWC40"/>
      <c r="QWD40"/>
      <c r="QWE40"/>
      <c r="QWF40"/>
      <c r="QWG40"/>
      <c r="QWH40"/>
      <c r="QWI40"/>
      <c r="QWJ40"/>
      <c r="QWK40"/>
      <c r="QWL40"/>
      <c r="QWM40"/>
      <c r="QWN40"/>
      <c r="QWO40"/>
      <c r="QWP40"/>
      <c r="QWQ40"/>
      <c r="QWR40"/>
      <c r="QWS40"/>
      <c r="QWT40"/>
      <c r="QWU40"/>
      <c r="QWV40"/>
      <c r="QWW40"/>
      <c r="QWX40"/>
      <c r="QWY40"/>
      <c r="QWZ40"/>
      <c r="QXA40"/>
      <c r="QXB40"/>
      <c r="QXC40"/>
      <c r="QXD40"/>
      <c r="QXE40"/>
      <c r="QXF40"/>
      <c r="QXG40"/>
      <c r="QXH40"/>
      <c r="QXI40"/>
      <c r="QXJ40"/>
      <c r="QXK40"/>
      <c r="QXL40"/>
      <c r="QXM40"/>
      <c r="QXN40"/>
      <c r="QXO40"/>
      <c r="QXP40"/>
      <c r="QXQ40"/>
      <c r="QXR40"/>
      <c r="QXS40"/>
      <c r="QXT40"/>
      <c r="QXU40"/>
      <c r="QXV40"/>
      <c r="QXW40"/>
      <c r="QXX40"/>
      <c r="QXY40"/>
      <c r="QXZ40"/>
      <c r="QYA40"/>
      <c r="QYB40"/>
      <c r="QYC40"/>
      <c r="QYD40"/>
      <c r="QYE40"/>
      <c r="QYF40"/>
      <c r="QYG40"/>
      <c r="QYH40"/>
      <c r="QYI40"/>
      <c r="QYJ40"/>
      <c r="QYK40"/>
      <c r="QYL40"/>
      <c r="QYM40"/>
      <c r="QYN40"/>
      <c r="QYO40"/>
      <c r="QYP40"/>
      <c r="QYQ40"/>
      <c r="QYR40"/>
      <c r="QYS40"/>
      <c r="QYT40"/>
      <c r="QYU40"/>
      <c r="QYV40"/>
      <c r="QYW40"/>
      <c r="QYX40"/>
      <c r="QYY40"/>
      <c r="QYZ40"/>
      <c r="QZA40"/>
      <c r="QZB40"/>
      <c r="QZC40"/>
      <c r="QZD40"/>
      <c r="QZE40"/>
      <c r="QZF40"/>
      <c r="QZG40"/>
      <c r="QZH40"/>
      <c r="QZI40"/>
      <c r="QZJ40"/>
      <c r="QZK40"/>
      <c r="QZL40"/>
      <c r="QZM40"/>
      <c r="QZN40"/>
      <c r="QZO40"/>
      <c r="QZP40"/>
      <c r="QZQ40"/>
      <c r="QZR40"/>
      <c r="QZS40"/>
      <c r="QZT40"/>
      <c r="QZU40"/>
      <c r="QZV40"/>
      <c r="QZW40"/>
      <c r="QZX40"/>
      <c r="QZY40"/>
      <c r="QZZ40"/>
      <c r="RAA40"/>
      <c r="RAB40"/>
      <c r="RAC40"/>
      <c r="RAD40"/>
      <c r="RAE40"/>
      <c r="RAF40"/>
      <c r="RAG40"/>
      <c r="RAH40"/>
      <c r="RAI40"/>
      <c r="RAJ40"/>
      <c r="RAK40"/>
      <c r="RAL40"/>
      <c r="RAM40"/>
      <c r="RAN40"/>
      <c r="RAO40"/>
      <c r="RAP40"/>
      <c r="RAQ40"/>
      <c r="RAR40"/>
      <c r="RAS40"/>
      <c r="RAT40"/>
      <c r="RAU40"/>
      <c r="RAV40"/>
      <c r="RAW40"/>
      <c r="RAX40"/>
      <c r="RAY40"/>
      <c r="RAZ40"/>
      <c r="RBA40"/>
      <c r="RBB40"/>
      <c r="RBC40"/>
      <c r="RBD40"/>
      <c r="RBE40"/>
      <c r="RBF40"/>
      <c r="RBG40"/>
      <c r="RBH40"/>
      <c r="RBI40"/>
      <c r="RBJ40"/>
      <c r="RBK40"/>
      <c r="RBL40"/>
      <c r="RBM40"/>
      <c r="RBN40"/>
      <c r="RBO40"/>
      <c r="RBP40"/>
      <c r="RBQ40"/>
      <c r="RBR40"/>
      <c r="RBS40"/>
      <c r="RBT40"/>
      <c r="RBU40"/>
      <c r="RBV40"/>
      <c r="RBW40"/>
      <c r="RBX40"/>
      <c r="RBY40"/>
      <c r="RBZ40"/>
      <c r="RCA40"/>
      <c r="RCB40"/>
      <c r="RCC40"/>
      <c r="RCD40"/>
      <c r="RCE40"/>
      <c r="RCF40"/>
      <c r="RCG40"/>
      <c r="RCH40"/>
      <c r="RCI40"/>
      <c r="RCJ40"/>
      <c r="RCK40"/>
      <c r="RCL40"/>
      <c r="RCM40"/>
      <c r="RCN40"/>
      <c r="RCO40"/>
      <c r="RCP40"/>
      <c r="RCQ40"/>
      <c r="RCR40"/>
      <c r="RCS40"/>
      <c r="RCT40"/>
      <c r="RCU40"/>
      <c r="RCV40"/>
      <c r="RCW40"/>
      <c r="RCX40"/>
      <c r="RCY40"/>
      <c r="RCZ40"/>
      <c r="RDA40"/>
      <c r="RDB40"/>
      <c r="RDC40"/>
      <c r="RDD40"/>
      <c r="RDE40"/>
      <c r="RDF40"/>
      <c r="RDG40"/>
      <c r="RDH40"/>
      <c r="RDI40"/>
      <c r="RDJ40"/>
      <c r="RDK40"/>
      <c r="RDL40"/>
      <c r="RDM40"/>
      <c r="RDN40"/>
      <c r="RDO40"/>
      <c r="RDP40"/>
      <c r="RDQ40"/>
      <c r="RDR40"/>
      <c r="RDS40"/>
      <c r="RDT40"/>
      <c r="RDU40"/>
      <c r="RDV40"/>
      <c r="RDW40"/>
      <c r="RDX40"/>
      <c r="RDY40"/>
      <c r="RDZ40"/>
      <c r="REA40"/>
      <c r="REB40"/>
      <c r="REC40"/>
      <c r="RED40"/>
      <c r="REE40"/>
      <c r="REF40"/>
      <c r="REG40"/>
      <c r="REH40"/>
      <c r="REI40"/>
      <c r="REJ40"/>
      <c r="REK40"/>
      <c r="REL40"/>
      <c r="REM40"/>
      <c r="REN40"/>
      <c r="REO40"/>
      <c r="REP40"/>
      <c r="REQ40"/>
      <c r="RER40"/>
      <c r="RES40"/>
      <c r="RET40"/>
      <c r="REU40"/>
      <c r="REV40"/>
      <c r="REW40"/>
      <c r="REX40"/>
      <c r="REY40"/>
      <c r="REZ40"/>
      <c r="RFA40"/>
      <c r="RFB40"/>
      <c r="RFC40"/>
      <c r="RFD40"/>
      <c r="RFE40"/>
      <c r="RFF40"/>
      <c r="RFG40"/>
      <c r="RFH40"/>
      <c r="RFI40"/>
      <c r="RFJ40"/>
      <c r="RFK40"/>
      <c r="RFL40"/>
      <c r="RFM40"/>
      <c r="RFN40"/>
      <c r="RFO40"/>
      <c r="RFP40"/>
      <c r="RFQ40"/>
      <c r="RFR40"/>
      <c r="RFS40"/>
      <c r="RFT40"/>
      <c r="RFU40"/>
      <c r="RFV40"/>
      <c r="RFW40"/>
      <c r="RFX40"/>
      <c r="RFY40"/>
      <c r="RFZ40"/>
      <c r="RGA40"/>
      <c r="RGB40"/>
      <c r="RGC40"/>
      <c r="RGD40"/>
      <c r="RGE40"/>
      <c r="RGF40"/>
      <c r="RGG40"/>
      <c r="RGH40"/>
      <c r="RGI40"/>
      <c r="RGJ40"/>
      <c r="RGK40"/>
      <c r="RGL40"/>
      <c r="RGM40"/>
      <c r="RGN40"/>
      <c r="RGO40"/>
      <c r="RGP40"/>
      <c r="RGQ40"/>
      <c r="RGR40"/>
      <c r="RGS40"/>
      <c r="RGT40"/>
      <c r="RGU40"/>
      <c r="RGV40"/>
      <c r="RGW40"/>
      <c r="RGX40"/>
      <c r="RGY40"/>
      <c r="RGZ40"/>
      <c r="RHA40"/>
      <c r="RHB40"/>
      <c r="RHC40"/>
      <c r="RHD40"/>
      <c r="RHE40"/>
      <c r="RHF40"/>
      <c r="RHG40"/>
      <c r="RHH40"/>
      <c r="RHI40"/>
      <c r="RHJ40"/>
      <c r="RHK40"/>
      <c r="RHL40"/>
      <c r="RHM40"/>
      <c r="RHN40"/>
      <c r="RHO40"/>
      <c r="RHP40"/>
      <c r="RHQ40"/>
      <c r="RHR40"/>
      <c r="RHS40"/>
      <c r="RHT40"/>
      <c r="RHU40"/>
      <c r="RHV40"/>
      <c r="RHW40"/>
      <c r="RHX40"/>
      <c r="RHY40"/>
      <c r="RHZ40"/>
      <c r="RIA40"/>
      <c r="RIB40"/>
      <c r="RIC40"/>
      <c r="RID40"/>
      <c r="RIE40"/>
      <c r="RIF40"/>
      <c r="RIG40"/>
      <c r="RIH40"/>
      <c r="RII40"/>
      <c r="RIJ40"/>
      <c r="RIK40"/>
      <c r="RIL40"/>
      <c r="RIM40"/>
      <c r="RIN40"/>
      <c r="RIO40"/>
      <c r="RIP40"/>
      <c r="RIQ40"/>
      <c r="RIR40"/>
      <c r="RIS40"/>
      <c r="RIT40"/>
      <c r="RIU40"/>
      <c r="RIV40"/>
      <c r="RIW40"/>
      <c r="RIX40"/>
      <c r="RIY40"/>
      <c r="RIZ40"/>
      <c r="RJA40"/>
      <c r="RJB40"/>
      <c r="RJC40"/>
      <c r="RJD40"/>
      <c r="RJE40"/>
      <c r="RJF40"/>
      <c r="RJG40"/>
      <c r="RJH40"/>
      <c r="RJI40"/>
      <c r="RJJ40"/>
      <c r="RJK40"/>
      <c r="RJL40"/>
      <c r="RJM40"/>
      <c r="RJN40"/>
      <c r="RJO40"/>
      <c r="RJP40"/>
      <c r="RJQ40"/>
      <c r="RJR40"/>
      <c r="RJS40"/>
      <c r="RJT40"/>
      <c r="RJU40"/>
      <c r="RJV40"/>
      <c r="RJW40"/>
      <c r="RJX40"/>
      <c r="RJY40"/>
      <c r="RJZ40"/>
      <c r="RKA40"/>
      <c r="RKB40"/>
      <c r="RKC40"/>
      <c r="RKD40"/>
      <c r="RKE40"/>
      <c r="RKF40"/>
      <c r="RKG40"/>
      <c r="RKH40"/>
      <c r="RKI40"/>
      <c r="RKJ40"/>
      <c r="RKK40"/>
      <c r="RKL40"/>
      <c r="RKM40"/>
      <c r="RKN40"/>
      <c r="RKO40"/>
      <c r="RKP40"/>
      <c r="RKQ40"/>
      <c r="RKR40"/>
      <c r="RKS40"/>
      <c r="RKT40"/>
      <c r="RKU40"/>
      <c r="RKV40"/>
      <c r="RKW40"/>
      <c r="RKX40"/>
      <c r="RKY40"/>
      <c r="RKZ40"/>
      <c r="RLA40"/>
      <c r="RLB40"/>
      <c r="RLC40"/>
      <c r="RLD40"/>
      <c r="RLE40"/>
      <c r="RLF40"/>
      <c r="RLG40"/>
      <c r="RLH40"/>
      <c r="RLI40"/>
      <c r="RLJ40"/>
      <c r="RLK40"/>
      <c r="RLL40"/>
      <c r="RLM40"/>
      <c r="RLN40"/>
      <c r="RLO40"/>
      <c r="RLP40"/>
      <c r="RLQ40"/>
      <c r="RLR40"/>
      <c r="RLS40"/>
      <c r="RLT40"/>
      <c r="RLU40"/>
      <c r="RLV40"/>
      <c r="RLW40"/>
      <c r="RLX40"/>
      <c r="RLY40"/>
      <c r="RLZ40"/>
      <c r="RMA40"/>
      <c r="RMB40"/>
      <c r="RMC40"/>
      <c r="RMD40"/>
      <c r="RME40"/>
      <c r="RMF40"/>
      <c r="RMG40"/>
      <c r="RMH40"/>
      <c r="RMI40"/>
      <c r="RMJ40"/>
      <c r="RMK40"/>
      <c r="RML40"/>
      <c r="RMM40"/>
      <c r="RMN40"/>
      <c r="RMO40"/>
      <c r="RMP40"/>
      <c r="RMQ40"/>
      <c r="RMR40"/>
      <c r="RMS40"/>
      <c r="RMT40"/>
      <c r="RMU40"/>
      <c r="RMV40"/>
      <c r="RMW40"/>
      <c r="RMX40"/>
      <c r="RMY40"/>
      <c r="RMZ40"/>
      <c r="RNA40"/>
      <c r="RNB40"/>
      <c r="RNC40"/>
      <c r="RND40"/>
      <c r="RNE40"/>
      <c r="RNF40"/>
      <c r="RNG40"/>
      <c r="RNH40"/>
      <c r="RNI40"/>
      <c r="RNJ40"/>
      <c r="RNK40"/>
      <c r="RNL40"/>
      <c r="RNM40"/>
      <c r="RNN40"/>
      <c r="RNO40"/>
      <c r="RNP40"/>
      <c r="RNQ40"/>
      <c r="RNR40"/>
      <c r="RNS40"/>
      <c r="RNT40"/>
      <c r="RNU40"/>
      <c r="RNV40"/>
      <c r="RNW40"/>
      <c r="RNX40"/>
      <c r="RNY40"/>
      <c r="RNZ40"/>
      <c r="ROA40"/>
      <c r="ROB40"/>
      <c r="ROC40"/>
      <c r="ROD40"/>
      <c r="ROE40"/>
      <c r="ROF40"/>
      <c r="ROG40"/>
      <c r="ROH40"/>
      <c r="ROI40"/>
      <c r="ROJ40"/>
      <c r="ROK40"/>
      <c r="ROL40"/>
      <c r="ROM40"/>
      <c r="RON40"/>
      <c r="ROO40"/>
      <c r="ROP40"/>
      <c r="ROQ40"/>
      <c r="ROR40"/>
      <c r="ROS40"/>
      <c r="ROT40"/>
      <c r="ROU40"/>
      <c r="ROV40"/>
      <c r="ROW40"/>
      <c r="ROX40"/>
      <c r="ROY40"/>
      <c r="ROZ40"/>
      <c r="RPA40"/>
      <c r="RPB40"/>
      <c r="RPC40"/>
      <c r="RPD40"/>
      <c r="RPE40"/>
      <c r="RPF40"/>
      <c r="RPG40"/>
      <c r="RPH40"/>
      <c r="RPI40"/>
      <c r="RPJ40"/>
      <c r="RPK40"/>
      <c r="RPL40"/>
      <c r="RPM40"/>
      <c r="RPN40"/>
      <c r="RPO40"/>
      <c r="RPP40"/>
      <c r="RPQ40"/>
      <c r="RPR40"/>
      <c r="RPS40"/>
      <c r="RPT40"/>
      <c r="RPU40"/>
      <c r="RPV40"/>
      <c r="RPW40"/>
      <c r="RPX40"/>
      <c r="RPY40"/>
      <c r="RPZ40"/>
      <c r="RQA40"/>
      <c r="RQB40"/>
      <c r="RQC40"/>
      <c r="RQD40"/>
      <c r="RQE40"/>
      <c r="RQF40"/>
      <c r="RQG40"/>
      <c r="RQH40"/>
      <c r="RQI40"/>
      <c r="RQJ40"/>
      <c r="RQK40"/>
      <c r="RQL40"/>
      <c r="RQM40"/>
      <c r="RQN40"/>
      <c r="RQO40"/>
      <c r="RQP40"/>
      <c r="RQQ40"/>
      <c r="RQR40"/>
      <c r="RQS40"/>
      <c r="RQT40"/>
      <c r="RQU40"/>
      <c r="RQV40"/>
      <c r="RQW40"/>
      <c r="RQX40"/>
      <c r="RQY40"/>
      <c r="RQZ40"/>
      <c r="RRA40"/>
      <c r="RRB40"/>
      <c r="RRC40"/>
      <c r="RRD40"/>
      <c r="RRE40"/>
      <c r="RRF40"/>
      <c r="RRG40"/>
      <c r="RRH40"/>
      <c r="RRI40"/>
      <c r="RRJ40"/>
      <c r="RRK40"/>
      <c r="RRL40"/>
      <c r="RRM40"/>
      <c r="RRN40"/>
      <c r="RRO40"/>
      <c r="RRP40"/>
      <c r="RRQ40"/>
      <c r="RRR40"/>
      <c r="RRS40"/>
      <c r="RRT40"/>
      <c r="RRU40"/>
      <c r="RRV40"/>
      <c r="RRW40"/>
      <c r="RRX40"/>
      <c r="RRY40"/>
      <c r="RRZ40"/>
      <c r="RSA40"/>
      <c r="RSB40"/>
      <c r="RSC40"/>
      <c r="RSD40"/>
      <c r="RSE40"/>
      <c r="RSF40"/>
      <c r="RSG40"/>
      <c r="RSH40"/>
      <c r="RSI40"/>
      <c r="RSJ40"/>
      <c r="RSK40"/>
      <c r="RSL40"/>
      <c r="RSM40"/>
      <c r="RSN40"/>
      <c r="RSO40"/>
      <c r="RSP40"/>
      <c r="RSQ40"/>
      <c r="RSR40"/>
      <c r="RSS40"/>
      <c r="RST40"/>
      <c r="RSU40"/>
      <c r="RSV40"/>
      <c r="RSW40"/>
      <c r="RSX40"/>
      <c r="RSY40"/>
      <c r="RSZ40"/>
      <c r="RTA40"/>
      <c r="RTB40"/>
      <c r="RTC40"/>
      <c r="RTD40"/>
      <c r="RTE40"/>
      <c r="RTF40"/>
      <c r="RTG40"/>
      <c r="RTH40"/>
      <c r="RTI40"/>
      <c r="RTJ40"/>
      <c r="RTK40"/>
      <c r="RTL40"/>
      <c r="RTM40"/>
      <c r="RTN40"/>
      <c r="RTO40"/>
      <c r="RTP40"/>
      <c r="RTQ40"/>
      <c r="RTR40"/>
      <c r="RTS40"/>
      <c r="RTT40"/>
      <c r="RTU40"/>
      <c r="RTV40"/>
      <c r="RTW40"/>
      <c r="RTX40"/>
      <c r="RTY40"/>
      <c r="RTZ40"/>
      <c r="RUA40"/>
      <c r="RUB40"/>
      <c r="RUC40"/>
      <c r="RUD40"/>
      <c r="RUE40"/>
      <c r="RUF40"/>
      <c r="RUG40"/>
      <c r="RUH40"/>
      <c r="RUI40"/>
      <c r="RUJ40"/>
      <c r="RUK40"/>
      <c r="RUL40"/>
      <c r="RUM40"/>
      <c r="RUN40"/>
      <c r="RUO40"/>
      <c r="RUP40"/>
      <c r="RUQ40"/>
      <c r="RUR40"/>
      <c r="RUS40"/>
      <c r="RUT40"/>
      <c r="RUU40"/>
      <c r="RUV40"/>
      <c r="RUW40"/>
      <c r="RUX40"/>
      <c r="RUY40"/>
      <c r="RUZ40"/>
      <c r="RVA40"/>
      <c r="RVB40"/>
      <c r="RVC40"/>
      <c r="RVD40"/>
      <c r="RVE40"/>
      <c r="RVF40"/>
      <c r="RVG40"/>
      <c r="RVH40"/>
      <c r="RVI40"/>
      <c r="RVJ40"/>
      <c r="RVK40"/>
      <c r="RVL40"/>
      <c r="RVM40"/>
      <c r="RVN40"/>
      <c r="RVO40"/>
      <c r="RVP40"/>
      <c r="RVQ40"/>
      <c r="RVR40"/>
      <c r="RVS40"/>
      <c r="RVT40"/>
      <c r="RVU40"/>
      <c r="RVV40"/>
      <c r="RVW40"/>
      <c r="RVX40"/>
      <c r="RVY40"/>
      <c r="RVZ40"/>
      <c r="RWA40"/>
      <c r="RWB40"/>
      <c r="RWC40"/>
      <c r="RWD40"/>
      <c r="RWE40"/>
      <c r="RWF40"/>
      <c r="RWG40"/>
      <c r="RWH40"/>
      <c r="RWI40"/>
      <c r="RWJ40"/>
      <c r="RWK40"/>
      <c r="RWL40"/>
      <c r="RWM40"/>
      <c r="RWN40"/>
      <c r="RWO40"/>
      <c r="RWP40"/>
      <c r="RWQ40"/>
      <c r="RWR40"/>
      <c r="RWS40"/>
      <c r="RWT40"/>
      <c r="RWU40"/>
      <c r="RWV40"/>
      <c r="RWW40"/>
      <c r="RWX40"/>
      <c r="RWY40"/>
      <c r="RWZ40"/>
      <c r="RXA40"/>
      <c r="RXB40"/>
      <c r="RXC40"/>
      <c r="RXD40"/>
      <c r="RXE40"/>
      <c r="RXF40"/>
      <c r="RXG40"/>
      <c r="RXH40"/>
      <c r="RXI40"/>
      <c r="RXJ40"/>
      <c r="RXK40"/>
      <c r="RXL40"/>
      <c r="RXM40"/>
      <c r="RXN40"/>
      <c r="RXO40"/>
      <c r="RXP40"/>
      <c r="RXQ40"/>
      <c r="RXR40"/>
      <c r="RXS40"/>
      <c r="RXT40"/>
      <c r="RXU40"/>
      <c r="RXV40"/>
      <c r="RXW40"/>
      <c r="RXX40"/>
      <c r="RXY40"/>
      <c r="RXZ40"/>
      <c r="RYA40"/>
      <c r="RYB40"/>
      <c r="RYC40"/>
      <c r="RYD40"/>
      <c r="RYE40"/>
      <c r="RYF40"/>
      <c r="RYG40"/>
      <c r="RYH40"/>
      <c r="RYI40"/>
      <c r="RYJ40"/>
      <c r="RYK40"/>
      <c r="RYL40"/>
      <c r="RYM40"/>
      <c r="RYN40"/>
      <c r="RYO40"/>
      <c r="RYP40"/>
      <c r="RYQ40"/>
      <c r="RYR40"/>
      <c r="RYS40"/>
      <c r="RYT40"/>
      <c r="RYU40"/>
      <c r="RYV40"/>
      <c r="RYW40"/>
      <c r="RYX40"/>
      <c r="RYY40"/>
      <c r="RYZ40"/>
      <c r="RZA40"/>
      <c r="RZB40"/>
      <c r="RZC40"/>
      <c r="RZD40"/>
      <c r="RZE40"/>
      <c r="RZF40"/>
      <c r="RZG40"/>
      <c r="RZH40"/>
      <c r="RZI40"/>
      <c r="RZJ40"/>
      <c r="RZK40"/>
      <c r="RZL40"/>
      <c r="RZM40"/>
      <c r="RZN40"/>
      <c r="RZO40"/>
      <c r="RZP40"/>
      <c r="RZQ40"/>
      <c r="RZR40"/>
      <c r="RZS40"/>
      <c r="RZT40"/>
      <c r="RZU40"/>
      <c r="RZV40"/>
      <c r="RZW40"/>
      <c r="RZX40"/>
      <c r="RZY40"/>
      <c r="RZZ40"/>
      <c r="SAA40"/>
      <c r="SAB40"/>
      <c r="SAC40"/>
      <c r="SAD40"/>
      <c r="SAE40"/>
      <c r="SAF40"/>
      <c r="SAG40"/>
      <c r="SAH40"/>
      <c r="SAI40"/>
      <c r="SAJ40"/>
      <c r="SAK40"/>
      <c r="SAL40"/>
      <c r="SAM40"/>
      <c r="SAN40"/>
      <c r="SAO40"/>
      <c r="SAP40"/>
      <c r="SAQ40"/>
      <c r="SAR40"/>
      <c r="SAS40"/>
      <c r="SAT40"/>
      <c r="SAU40"/>
      <c r="SAV40"/>
      <c r="SAW40"/>
      <c r="SAX40"/>
      <c r="SAY40"/>
      <c r="SAZ40"/>
      <c r="SBA40"/>
      <c r="SBB40"/>
      <c r="SBC40"/>
      <c r="SBD40"/>
      <c r="SBE40"/>
      <c r="SBF40"/>
      <c r="SBG40"/>
      <c r="SBH40"/>
      <c r="SBI40"/>
      <c r="SBJ40"/>
      <c r="SBK40"/>
      <c r="SBL40"/>
      <c r="SBM40"/>
      <c r="SBN40"/>
      <c r="SBO40"/>
      <c r="SBP40"/>
      <c r="SBQ40"/>
      <c r="SBR40"/>
      <c r="SBS40"/>
      <c r="SBT40"/>
      <c r="SBU40"/>
      <c r="SBV40"/>
      <c r="SBW40"/>
      <c r="SBX40"/>
      <c r="SBY40"/>
      <c r="SBZ40"/>
      <c r="SCA40"/>
      <c r="SCB40"/>
      <c r="SCC40"/>
      <c r="SCD40"/>
      <c r="SCE40"/>
      <c r="SCF40"/>
      <c r="SCG40"/>
      <c r="SCH40"/>
      <c r="SCI40"/>
      <c r="SCJ40"/>
      <c r="SCK40"/>
      <c r="SCL40"/>
      <c r="SCM40"/>
      <c r="SCN40"/>
      <c r="SCO40"/>
      <c r="SCP40"/>
      <c r="SCQ40"/>
      <c r="SCR40"/>
      <c r="SCS40"/>
      <c r="SCT40"/>
      <c r="SCU40"/>
      <c r="SCV40"/>
      <c r="SCW40"/>
      <c r="SCX40"/>
      <c r="SCY40"/>
      <c r="SCZ40"/>
      <c r="SDA40"/>
      <c r="SDB40"/>
      <c r="SDC40"/>
      <c r="SDD40"/>
      <c r="SDE40"/>
      <c r="SDF40"/>
      <c r="SDG40"/>
      <c r="SDH40"/>
      <c r="SDI40"/>
      <c r="SDJ40"/>
      <c r="SDK40"/>
      <c r="SDL40"/>
      <c r="SDM40"/>
      <c r="SDN40"/>
      <c r="SDO40"/>
      <c r="SDP40"/>
      <c r="SDQ40"/>
      <c r="SDR40"/>
      <c r="SDS40"/>
      <c r="SDT40"/>
      <c r="SDU40"/>
      <c r="SDV40"/>
      <c r="SDW40"/>
      <c r="SDX40"/>
      <c r="SDY40"/>
      <c r="SDZ40"/>
      <c r="SEA40"/>
      <c r="SEB40"/>
      <c r="SEC40"/>
      <c r="SED40"/>
      <c r="SEE40"/>
      <c r="SEF40"/>
      <c r="SEG40"/>
      <c r="SEH40"/>
      <c r="SEI40"/>
      <c r="SEJ40"/>
      <c r="SEK40"/>
      <c r="SEL40"/>
      <c r="SEM40"/>
      <c r="SEN40"/>
      <c r="SEO40"/>
      <c r="SEP40"/>
      <c r="SEQ40"/>
      <c r="SER40"/>
      <c r="SES40"/>
      <c r="SET40"/>
      <c r="SEU40"/>
      <c r="SEV40"/>
      <c r="SEW40"/>
      <c r="SEX40"/>
      <c r="SEY40"/>
      <c r="SEZ40"/>
      <c r="SFA40"/>
      <c r="SFB40"/>
      <c r="SFC40"/>
      <c r="SFD40"/>
      <c r="SFE40"/>
      <c r="SFF40"/>
      <c r="SFG40"/>
      <c r="SFH40"/>
      <c r="SFI40"/>
      <c r="SFJ40"/>
      <c r="SFK40"/>
      <c r="SFL40"/>
      <c r="SFM40"/>
      <c r="SFN40"/>
      <c r="SFO40"/>
      <c r="SFP40"/>
      <c r="SFQ40"/>
      <c r="SFR40"/>
      <c r="SFS40"/>
      <c r="SFT40"/>
      <c r="SFU40"/>
      <c r="SFV40"/>
      <c r="SFW40"/>
      <c r="SFX40"/>
      <c r="SFY40"/>
      <c r="SFZ40"/>
      <c r="SGA40"/>
      <c r="SGB40"/>
      <c r="SGC40"/>
      <c r="SGD40"/>
      <c r="SGE40"/>
      <c r="SGF40"/>
      <c r="SGG40"/>
      <c r="SGH40"/>
      <c r="SGI40"/>
      <c r="SGJ40"/>
      <c r="SGK40"/>
      <c r="SGL40"/>
      <c r="SGM40"/>
      <c r="SGN40"/>
      <c r="SGO40"/>
      <c r="SGP40"/>
      <c r="SGQ40"/>
      <c r="SGR40"/>
      <c r="SGS40"/>
      <c r="SGT40"/>
      <c r="SGU40"/>
      <c r="SGV40"/>
      <c r="SGW40"/>
      <c r="SGX40"/>
      <c r="SGY40"/>
      <c r="SGZ40"/>
      <c r="SHA40"/>
      <c r="SHB40"/>
      <c r="SHC40"/>
      <c r="SHD40"/>
      <c r="SHE40"/>
      <c r="SHF40"/>
      <c r="SHG40"/>
      <c r="SHH40"/>
      <c r="SHI40"/>
      <c r="SHJ40"/>
      <c r="SHK40"/>
      <c r="SHL40"/>
      <c r="SHM40"/>
      <c r="SHN40"/>
      <c r="SHO40"/>
      <c r="SHP40"/>
      <c r="SHQ40"/>
      <c r="SHR40"/>
      <c r="SHS40"/>
      <c r="SHT40"/>
      <c r="SHU40"/>
      <c r="SHV40"/>
      <c r="SHW40"/>
      <c r="SHX40"/>
      <c r="SHY40"/>
      <c r="SHZ40"/>
      <c r="SIA40"/>
      <c r="SIB40"/>
      <c r="SIC40"/>
      <c r="SID40"/>
      <c r="SIE40"/>
      <c r="SIF40"/>
      <c r="SIG40"/>
      <c r="SIH40"/>
      <c r="SII40"/>
      <c r="SIJ40"/>
      <c r="SIK40"/>
      <c r="SIL40"/>
      <c r="SIM40"/>
      <c r="SIN40"/>
      <c r="SIO40"/>
      <c r="SIP40"/>
      <c r="SIQ40"/>
      <c r="SIR40"/>
      <c r="SIS40"/>
      <c r="SIT40"/>
      <c r="SIU40"/>
      <c r="SIV40"/>
      <c r="SIW40"/>
      <c r="SIX40"/>
      <c r="SIY40"/>
      <c r="SIZ40"/>
      <c r="SJA40"/>
      <c r="SJB40"/>
      <c r="SJC40"/>
      <c r="SJD40"/>
      <c r="SJE40"/>
      <c r="SJF40"/>
      <c r="SJG40"/>
      <c r="SJH40"/>
      <c r="SJI40"/>
      <c r="SJJ40"/>
      <c r="SJK40"/>
      <c r="SJL40"/>
      <c r="SJM40"/>
      <c r="SJN40"/>
      <c r="SJO40"/>
      <c r="SJP40"/>
      <c r="SJQ40"/>
      <c r="SJR40"/>
      <c r="SJS40"/>
      <c r="SJT40"/>
      <c r="SJU40"/>
      <c r="SJV40"/>
      <c r="SJW40"/>
      <c r="SJX40"/>
      <c r="SJY40"/>
      <c r="SJZ40"/>
      <c r="SKA40"/>
      <c r="SKB40"/>
      <c r="SKC40"/>
      <c r="SKD40"/>
      <c r="SKE40"/>
      <c r="SKF40"/>
      <c r="SKG40"/>
      <c r="SKH40"/>
      <c r="SKI40"/>
      <c r="SKJ40"/>
      <c r="SKK40"/>
      <c r="SKL40"/>
      <c r="SKM40"/>
      <c r="SKN40"/>
      <c r="SKO40"/>
      <c r="SKP40"/>
      <c r="SKQ40"/>
      <c r="SKR40"/>
      <c r="SKS40"/>
      <c r="SKT40"/>
      <c r="SKU40"/>
      <c r="SKV40"/>
      <c r="SKW40"/>
      <c r="SKX40"/>
      <c r="SKY40"/>
      <c r="SKZ40"/>
      <c r="SLA40"/>
      <c r="SLB40"/>
      <c r="SLC40"/>
      <c r="SLD40"/>
      <c r="SLE40"/>
      <c r="SLF40"/>
      <c r="SLG40"/>
      <c r="SLH40"/>
      <c r="SLI40"/>
      <c r="SLJ40"/>
      <c r="SLK40"/>
      <c r="SLL40"/>
      <c r="SLM40"/>
      <c r="SLN40"/>
      <c r="SLO40"/>
      <c r="SLP40"/>
      <c r="SLQ40"/>
      <c r="SLR40"/>
      <c r="SLS40"/>
      <c r="SLT40"/>
      <c r="SLU40"/>
      <c r="SLV40"/>
      <c r="SLW40"/>
      <c r="SLX40"/>
      <c r="SLY40"/>
      <c r="SLZ40"/>
      <c r="SMA40"/>
      <c r="SMB40"/>
      <c r="SMC40"/>
      <c r="SMD40"/>
      <c r="SME40"/>
      <c r="SMF40"/>
      <c r="SMG40"/>
      <c r="SMH40"/>
      <c r="SMI40"/>
      <c r="SMJ40"/>
      <c r="SMK40"/>
      <c r="SML40"/>
      <c r="SMM40"/>
      <c r="SMN40"/>
      <c r="SMO40"/>
      <c r="SMP40"/>
      <c r="SMQ40"/>
      <c r="SMR40"/>
      <c r="SMS40"/>
      <c r="SMT40"/>
      <c r="SMU40"/>
      <c r="SMV40"/>
      <c r="SMW40"/>
      <c r="SMX40"/>
      <c r="SMY40"/>
      <c r="SMZ40"/>
      <c r="SNA40"/>
      <c r="SNB40"/>
      <c r="SNC40"/>
      <c r="SND40"/>
      <c r="SNE40"/>
      <c r="SNF40"/>
      <c r="SNG40"/>
      <c r="SNH40"/>
      <c r="SNI40"/>
      <c r="SNJ40"/>
      <c r="SNK40"/>
      <c r="SNL40"/>
      <c r="SNM40"/>
      <c r="SNN40"/>
      <c r="SNO40"/>
      <c r="SNP40"/>
      <c r="SNQ40"/>
      <c r="SNR40"/>
      <c r="SNS40"/>
      <c r="SNT40"/>
      <c r="SNU40"/>
      <c r="SNV40"/>
      <c r="SNW40"/>
      <c r="SNX40"/>
      <c r="SNY40"/>
      <c r="SNZ40"/>
      <c r="SOA40"/>
      <c r="SOB40"/>
      <c r="SOC40"/>
      <c r="SOD40"/>
      <c r="SOE40"/>
      <c r="SOF40"/>
      <c r="SOG40"/>
      <c r="SOH40"/>
      <c r="SOI40"/>
      <c r="SOJ40"/>
      <c r="SOK40"/>
      <c r="SOL40"/>
      <c r="SOM40"/>
      <c r="SON40"/>
      <c r="SOO40"/>
      <c r="SOP40"/>
      <c r="SOQ40"/>
      <c r="SOR40"/>
      <c r="SOS40"/>
      <c r="SOT40"/>
      <c r="SOU40"/>
      <c r="SOV40"/>
      <c r="SOW40"/>
      <c r="SOX40"/>
      <c r="SOY40"/>
      <c r="SOZ40"/>
      <c r="SPA40"/>
      <c r="SPB40"/>
      <c r="SPC40"/>
      <c r="SPD40"/>
      <c r="SPE40"/>
      <c r="SPF40"/>
      <c r="SPG40"/>
      <c r="SPH40"/>
      <c r="SPI40"/>
      <c r="SPJ40"/>
      <c r="SPK40"/>
      <c r="SPL40"/>
      <c r="SPM40"/>
      <c r="SPN40"/>
      <c r="SPO40"/>
      <c r="SPP40"/>
      <c r="SPQ40"/>
      <c r="SPR40"/>
      <c r="SPS40"/>
      <c r="SPT40"/>
      <c r="SPU40"/>
      <c r="SPV40"/>
      <c r="SPW40"/>
      <c r="SPX40"/>
      <c r="SPY40"/>
      <c r="SPZ40"/>
      <c r="SQA40"/>
      <c r="SQB40"/>
      <c r="SQC40"/>
      <c r="SQD40"/>
      <c r="SQE40"/>
      <c r="SQF40"/>
      <c r="SQG40"/>
      <c r="SQH40"/>
      <c r="SQI40"/>
      <c r="SQJ40"/>
      <c r="SQK40"/>
      <c r="SQL40"/>
      <c r="SQM40"/>
      <c r="SQN40"/>
      <c r="SQO40"/>
      <c r="SQP40"/>
      <c r="SQQ40"/>
      <c r="SQR40"/>
      <c r="SQS40"/>
      <c r="SQT40"/>
      <c r="SQU40"/>
      <c r="SQV40"/>
      <c r="SQW40"/>
      <c r="SQX40"/>
      <c r="SQY40"/>
      <c r="SQZ40"/>
      <c r="SRA40"/>
      <c r="SRB40"/>
      <c r="SRC40"/>
      <c r="SRD40"/>
      <c r="SRE40"/>
      <c r="SRF40"/>
      <c r="SRG40"/>
      <c r="SRH40"/>
      <c r="SRI40"/>
      <c r="SRJ40"/>
      <c r="SRK40"/>
      <c r="SRL40"/>
      <c r="SRM40"/>
      <c r="SRN40"/>
      <c r="SRO40"/>
      <c r="SRP40"/>
      <c r="SRQ40"/>
      <c r="SRR40"/>
      <c r="SRS40"/>
      <c r="SRT40"/>
      <c r="SRU40"/>
      <c r="SRV40"/>
      <c r="SRW40"/>
      <c r="SRX40"/>
      <c r="SRY40"/>
      <c r="SRZ40"/>
      <c r="SSA40"/>
      <c r="SSB40"/>
      <c r="SSC40"/>
      <c r="SSD40"/>
      <c r="SSE40"/>
      <c r="SSF40"/>
      <c r="SSG40"/>
      <c r="SSH40"/>
      <c r="SSI40"/>
      <c r="SSJ40"/>
      <c r="SSK40"/>
      <c r="SSL40"/>
      <c r="SSM40"/>
      <c r="SSN40"/>
      <c r="SSO40"/>
      <c r="SSP40"/>
      <c r="SSQ40"/>
      <c r="SSR40"/>
      <c r="SSS40"/>
      <c r="SST40"/>
      <c r="SSU40"/>
      <c r="SSV40"/>
      <c r="SSW40"/>
      <c r="SSX40"/>
      <c r="SSY40"/>
      <c r="SSZ40"/>
      <c r="STA40"/>
      <c r="STB40"/>
      <c r="STC40"/>
      <c r="STD40"/>
      <c r="STE40"/>
      <c r="STF40"/>
      <c r="STG40"/>
      <c r="STH40"/>
      <c r="STI40"/>
      <c r="STJ40"/>
      <c r="STK40"/>
      <c r="STL40"/>
      <c r="STM40"/>
      <c r="STN40"/>
      <c r="STO40"/>
      <c r="STP40"/>
      <c r="STQ40"/>
      <c r="STR40"/>
      <c r="STS40"/>
      <c r="STT40"/>
      <c r="STU40"/>
      <c r="STV40"/>
      <c r="STW40"/>
      <c r="STX40"/>
      <c r="STY40"/>
      <c r="STZ40"/>
      <c r="SUA40"/>
      <c r="SUB40"/>
      <c r="SUC40"/>
      <c r="SUD40"/>
      <c r="SUE40"/>
      <c r="SUF40"/>
      <c r="SUG40"/>
      <c r="SUH40"/>
      <c r="SUI40"/>
      <c r="SUJ40"/>
      <c r="SUK40"/>
      <c r="SUL40"/>
      <c r="SUM40"/>
      <c r="SUN40"/>
      <c r="SUO40"/>
      <c r="SUP40"/>
      <c r="SUQ40"/>
      <c r="SUR40"/>
      <c r="SUS40"/>
      <c r="SUT40"/>
      <c r="SUU40"/>
      <c r="SUV40"/>
      <c r="SUW40"/>
      <c r="SUX40"/>
      <c r="SUY40"/>
      <c r="SUZ40"/>
      <c r="SVA40"/>
      <c r="SVB40"/>
      <c r="SVC40"/>
      <c r="SVD40"/>
      <c r="SVE40"/>
      <c r="SVF40"/>
      <c r="SVG40"/>
      <c r="SVH40"/>
      <c r="SVI40"/>
      <c r="SVJ40"/>
      <c r="SVK40"/>
      <c r="SVL40"/>
      <c r="SVM40"/>
      <c r="SVN40"/>
      <c r="SVO40"/>
      <c r="SVP40"/>
      <c r="SVQ40"/>
      <c r="SVR40"/>
      <c r="SVS40"/>
      <c r="SVT40"/>
      <c r="SVU40"/>
      <c r="SVV40"/>
      <c r="SVW40"/>
      <c r="SVX40"/>
      <c r="SVY40"/>
      <c r="SVZ40"/>
      <c r="SWA40"/>
      <c r="SWB40"/>
      <c r="SWC40"/>
      <c r="SWD40"/>
      <c r="SWE40"/>
      <c r="SWF40"/>
      <c r="SWG40"/>
      <c r="SWH40"/>
      <c r="SWI40"/>
      <c r="SWJ40"/>
      <c r="SWK40"/>
      <c r="SWL40"/>
      <c r="SWM40"/>
      <c r="SWN40"/>
      <c r="SWO40"/>
      <c r="SWP40"/>
      <c r="SWQ40"/>
      <c r="SWR40"/>
      <c r="SWS40"/>
      <c r="SWT40"/>
      <c r="SWU40"/>
      <c r="SWV40"/>
      <c r="SWW40"/>
      <c r="SWX40"/>
      <c r="SWY40"/>
      <c r="SWZ40"/>
      <c r="SXA40"/>
      <c r="SXB40"/>
      <c r="SXC40"/>
      <c r="SXD40"/>
      <c r="SXE40"/>
      <c r="SXF40"/>
      <c r="SXG40"/>
      <c r="SXH40"/>
      <c r="SXI40"/>
      <c r="SXJ40"/>
      <c r="SXK40"/>
      <c r="SXL40"/>
      <c r="SXM40"/>
      <c r="SXN40"/>
      <c r="SXO40"/>
      <c r="SXP40"/>
      <c r="SXQ40"/>
      <c r="SXR40"/>
      <c r="SXS40"/>
      <c r="SXT40"/>
      <c r="SXU40"/>
      <c r="SXV40"/>
      <c r="SXW40"/>
      <c r="SXX40"/>
      <c r="SXY40"/>
      <c r="SXZ40"/>
      <c r="SYA40"/>
      <c r="SYB40"/>
      <c r="SYC40"/>
      <c r="SYD40"/>
      <c r="SYE40"/>
      <c r="SYF40"/>
      <c r="SYG40"/>
      <c r="SYH40"/>
      <c r="SYI40"/>
      <c r="SYJ40"/>
      <c r="SYK40"/>
      <c r="SYL40"/>
      <c r="SYM40"/>
      <c r="SYN40"/>
      <c r="SYO40"/>
      <c r="SYP40"/>
      <c r="SYQ40"/>
      <c r="SYR40"/>
      <c r="SYS40"/>
      <c r="SYT40"/>
      <c r="SYU40"/>
      <c r="SYV40"/>
      <c r="SYW40"/>
      <c r="SYX40"/>
      <c r="SYY40"/>
      <c r="SYZ40"/>
      <c r="SZA40"/>
      <c r="SZB40"/>
      <c r="SZC40"/>
      <c r="SZD40"/>
      <c r="SZE40"/>
      <c r="SZF40"/>
      <c r="SZG40"/>
      <c r="SZH40"/>
      <c r="SZI40"/>
      <c r="SZJ40"/>
      <c r="SZK40"/>
      <c r="SZL40"/>
      <c r="SZM40"/>
      <c r="SZN40"/>
      <c r="SZO40"/>
      <c r="SZP40"/>
      <c r="SZQ40"/>
      <c r="SZR40"/>
      <c r="SZS40"/>
      <c r="SZT40"/>
      <c r="SZU40"/>
      <c r="SZV40"/>
      <c r="SZW40"/>
      <c r="SZX40"/>
      <c r="SZY40"/>
      <c r="SZZ40"/>
      <c r="TAA40"/>
      <c r="TAB40"/>
      <c r="TAC40"/>
      <c r="TAD40"/>
      <c r="TAE40"/>
      <c r="TAF40"/>
      <c r="TAG40"/>
      <c r="TAH40"/>
      <c r="TAI40"/>
      <c r="TAJ40"/>
      <c r="TAK40"/>
      <c r="TAL40"/>
      <c r="TAM40"/>
      <c r="TAN40"/>
      <c r="TAO40"/>
      <c r="TAP40"/>
      <c r="TAQ40"/>
      <c r="TAR40"/>
      <c r="TAS40"/>
      <c r="TAT40"/>
      <c r="TAU40"/>
      <c r="TAV40"/>
      <c r="TAW40"/>
      <c r="TAX40"/>
      <c r="TAY40"/>
      <c r="TAZ40"/>
      <c r="TBA40"/>
      <c r="TBB40"/>
      <c r="TBC40"/>
      <c r="TBD40"/>
      <c r="TBE40"/>
      <c r="TBF40"/>
      <c r="TBG40"/>
      <c r="TBH40"/>
      <c r="TBI40"/>
      <c r="TBJ40"/>
      <c r="TBK40"/>
      <c r="TBL40"/>
      <c r="TBM40"/>
      <c r="TBN40"/>
      <c r="TBO40"/>
      <c r="TBP40"/>
      <c r="TBQ40"/>
      <c r="TBR40"/>
      <c r="TBS40"/>
      <c r="TBT40"/>
      <c r="TBU40"/>
      <c r="TBV40"/>
      <c r="TBW40"/>
      <c r="TBX40"/>
      <c r="TBY40"/>
      <c r="TBZ40"/>
      <c r="TCA40"/>
      <c r="TCB40"/>
      <c r="TCC40"/>
      <c r="TCD40"/>
      <c r="TCE40"/>
      <c r="TCF40"/>
      <c r="TCG40"/>
      <c r="TCH40"/>
      <c r="TCI40"/>
      <c r="TCJ40"/>
      <c r="TCK40"/>
      <c r="TCL40"/>
      <c r="TCM40"/>
      <c r="TCN40"/>
      <c r="TCO40"/>
      <c r="TCP40"/>
      <c r="TCQ40"/>
      <c r="TCR40"/>
      <c r="TCS40"/>
      <c r="TCT40"/>
      <c r="TCU40"/>
      <c r="TCV40"/>
      <c r="TCW40"/>
      <c r="TCX40"/>
      <c r="TCY40"/>
      <c r="TCZ40"/>
      <c r="TDA40"/>
      <c r="TDB40"/>
      <c r="TDC40"/>
      <c r="TDD40"/>
      <c r="TDE40"/>
      <c r="TDF40"/>
      <c r="TDG40"/>
      <c r="TDH40"/>
      <c r="TDI40"/>
      <c r="TDJ40"/>
      <c r="TDK40"/>
      <c r="TDL40"/>
      <c r="TDM40"/>
      <c r="TDN40"/>
      <c r="TDO40"/>
      <c r="TDP40"/>
      <c r="TDQ40"/>
      <c r="TDR40"/>
      <c r="TDS40"/>
      <c r="TDT40"/>
      <c r="TDU40"/>
      <c r="TDV40"/>
      <c r="TDW40"/>
      <c r="TDX40"/>
      <c r="TDY40"/>
      <c r="TDZ40"/>
      <c r="TEA40"/>
      <c r="TEB40"/>
      <c r="TEC40"/>
      <c r="TED40"/>
      <c r="TEE40"/>
      <c r="TEF40"/>
      <c r="TEG40"/>
      <c r="TEH40"/>
      <c r="TEI40"/>
      <c r="TEJ40"/>
      <c r="TEK40"/>
      <c r="TEL40"/>
      <c r="TEM40"/>
      <c r="TEN40"/>
      <c r="TEO40"/>
      <c r="TEP40"/>
      <c r="TEQ40"/>
      <c r="TER40"/>
      <c r="TES40"/>
      <c r="TET40"/>
      <c r="TEU40"/>
      <c r="TEV40"/>
      <c r="TEW40"/>
      <c r="TEX40"/>
      <c r="TEY40"/>
      <c r="TEZ40"/>
      <c r="TFA40"/>
      <c r="TFB40"/>
      <c r="TFC40"/>
      <c r="TFD40"/>
      <c r="TFE40"/>
      <c r="TFF40"/>
      <c r="TFG40"/>
      <c r="TFH40"/>
      <c r="TFI40"/>
      <c r="TFJ40"/>
      <c r="TFK40"/>
      <c r="TFL40"/>
      <c r="TFM40"/>
      <c r="TFN40"/>
      <c r="TFO40"/>
      <c r="TFP40"/>
      <c r="TFQ40"/>
      <c r="TFR40"/>
      <c r="TFS40"/>
      <c r="TFT40"/>
      <c r="TFU40"/>
      <c r="TFV40"/>
      <c r="TFW40"/>
      <c r="TFX40"/>
      <c r="TFY40"/>
      <c r="TFZ40"/>
      <c r="TGA40"/>
      <c r="TGB40"/>
      <c r="TGC40"/>
      <c r="TGD40"/>
      <c r="TGE40"/>
      <c r="TGF40"/>
      <c r="TGG40"/>
      <c r="TGH40"/>
      <c r="TGI40"/>
      <c r="TGJ40"/>
      <c r="TGK40"/>
      <c r="TGL40"/>
      <c r="TGM40"/>
      <c r="TGN40"/>
      <c r="TGO40"/>
      <c r="TGP40"/>
      <c r="TGQ40"/>
      <c r="TGR40"/>
      <c r="TGS40"/>
      <c r="TGT40"/>
      <c r="TGU40"/>
      <c r="TGV40"/>
      <c r="TGW40"/>
      <c r="TGX40"/>
      <c r="TGY40"/>
      <c r="TGZ40"/>
      <c r="THA40"/>
      <c r="THB40"/>
      <c r="THC40"/>
      <c r="THD40"/>
      <c r="THE40"/>
      <c r="THF40"/>
      <c r="THG40"/>
      <c r="THH40"/>
      <c r="THI40"/>
      <c r="THJ40"/>
      <c r="THK40"/>
      <c r="THL40"/>
      <c r="THM40"/>
      <c r="THN40"/>
      <c r="THO40"/>
      <c r="THP40"/>
      <c r="THQ40"/>
      <c r="THR40"/>
      <c r="THS40"/>
      <c r="THT40"/>
      <c r="THU40"/>
      <c r="THV40"/>
      <c r="THW40"/>
      <c r="THX40"/>
      <c r="THY40"/>
      <c r="THZ40"/>
      <c r="TIA40"/>
      <c r="TIB40"/>
      <c r="TIC40"/>
      <c r="TID40"/>
      <c r="TIE40"/>
      <c r="TIF40"/>
      <c r="TIG40"/>
      <c r="TIH40"/>
      <c r="TII40"/>
      <c r="TIJ40"/>
      <c r="TIK40"/>
      <c r="TIL40"/>
      <c r="TIM40"/>
      <c r="TIN40"/>
      <c r="TIO40"/>
      <c r="TIP40"/>
      <c r="TIQ40"/>
      <c r="TIR40"/>
      <c r="TIS40"/>
      <c r="TIT40"/>
      <c r="TIU40"/>
      <c r="TIV40"/>
      <c r="TIW40"/>
      <c r="TIX40"/>
      <c r="TIY40"/>
      <c r="TIZ40"/>
      <c r="TJA40"/>
      <c r="TJB40"/>
      <c r="TJC40"/>
      <c r="TJD40"/>
      <c r="TJE40"/>
      <c r="TJF40"/>
      <c r="TJG40"/>
      <c r="TJH40"/>
      <c r="TJI40"/>
      <c r="TJJ40"/>
      <c r="TJK40"/>
      <c r="TJL40"/>
      <c r="TJM40"/>
      <c r="TJN40"/>
      <c r="TJO40"/>
      <c r="TJP40"/>
      <c r="TJQ40"/>
      <c r="TJR40"/>
      <c r="TJS40"/>
      <c r="TJT40"/>
      <c r="TJU40"/>
      <c r="TJV40"/>
      <c r="TJW40"/>
      <c r="TJX40"/>
      <c r="TJY40"/>
      <c r="TJZ40"/>
      <c r="TKA40"/>
      <c r="TKB40"/>
      <c r="TKC40"/>
      <c r="TKD40"/>
      <c r="TKE40"/>
      <c r="TKF40"/>
      <c r="TKG40"/>
      <c r="TKH40"/>
      <c r="TKI40"/>
      <c r="TKJ40"/>
      <c r="TKK40"/>
      <c r="TKL40"/>
      <c r="TKM40"/>
      <c r="TKN40"/>
      <c r="TKO40"/>
      <c r="TKP40"/>
      <c r="TKQ40"/>
      <c r="TKR40"/>
      <c r="TKS40"/>
      <c r="TKT40"/>
      <c r="TKU40"/>
      <c r="TKV40"/>
      <c r="TKW40"/>
      <c r="TKX40"/>
      <c r="TKY40"/>
      <c r="TKZ40"/>
      <c r="TLA40"/>
      <c r="TLB40"/>
      <c r="TLC40"/>
      <c r="TLD40"/>
      <c r="TLE40"/>
      <c r="TLF40"/>
      <c r="TLG40"/>
      <c r="TLH40"/>
      <c r="TLI40"/>
      <c r="TLJ40"/>
      <c r="TLK40"/>
      <c r="TLL40"/>
      <c r="TLM40"/>
      <c r="TLN40"/>
      <c r="TLO40"/>
      <c r="TLP40"/>
      <c r="TLQ40"/>
      <c r="TLR40"/>
      <c r="TLS40"/>
      <c r="TLT40"/>
      <c r="TLU40"/>
      <c r="TLV40"/>
      <c r="TLW40"/>
      <c r="TLX40"/>
      <c r="TLY40"/>
      <c r="TLZ40"/>
      <c r="TMA40"/>
      <c r="TMB40"/>
      <c r="TMC40"/>
      <c r="TMD40"/>
      <c r="TME40"/>
      <c r="TMF40"/>
      <c r="TMG40"/>
      <c r="TMH40"/>
      <c r="TMI40"/>
      <c r="TMJ40"/>
      <c r="TMK40"/>
      <c r="TML40"/>
      <c r="TMM40"/>
      <c r="TMN40"/>
      <c r="TMO40"/>
      <c r="TMP40"/>
      <c r="TMQ40"/>
      <c r="TMR40"/>
      <c r="TMS40"/>
      <c r="TMT40"/>
      <c r="TMU40"/>
      <c r="TMV40"/>
      <c r="TMW40"/>
      <c r="TMX40"/>
      <c r="TMY40"/>
      <c r="TMZ40"/>
      <c r="TNA40"/>
      <c r="TNB40"/>
      <c r="TNC40"/>
      <c r="TND40"/>
      <c r="TNE40"/>
      <c r="TNF40"/>
      <c r="TNG40"/>
      <c r="TNH40"/>
      <c r="TNI40"/>
      <c r="TNJ40"/>
      <c r="TNK40"/>
      <c r="TNL40"/>
      <c r="TNM40"/>
      <c r="TNN40"/>
      <c r="TNO40"/>
      <c r="TNP40"/>
      <c r="TNQ40"/>
      <c r="TNR40"/>
      <c r="TNS40"/>
      <c r="TNT40"/>
      <c r="TNU40"/>
      <c r="TNV40"/>
      <c r="TNW40"/>
      <c r="TNX40"/>
      <c r="TNY40"/>
      <c r="TNZ40"/>
      <c r="TOA40"/>
      <c r="TOB40"/>
      <c r="TOC40"/>
      <c r="TOD40"/>
      <c r="TOE40"/>
      <c r="TOF40"/>
      <c r="TOG40"/>
      <c r="TOH40"/>
      <c r="TOI40"/>
      <c r="TOJ40"/>
      <c r="TOK40"/>
      <c r="TOL40"/>
      <c r="TOM40"/>
      <c r="TON40"/>
      <c r="TOO40"/>
      <c r="TOP40"/>
      <c r="TOQ40"/>
      <c r="TOR40"/>
      <c r="TOS40"/>
      <c r="TOT40"/>
      <c r="TOU40"/>
      <c r="TOV40"/>
      <c r="TOW40"/>
      <c r="TOX40"/>
      <c r="TOY40"/>
      <c r="TOZ40"/>
      <c r="TPA40"/>
      <c r="TPB40"/>
      <c r="TPC40"/>
      <c r="TPD40"/>
      <c r="TPE40"/>
      <c r="TPF40"/>
      <c r="TPG40"/>
      <c r="TPH40"/>
      <c r="TPI40"/>
      <c r="TPJ40"/>
      <c r="TPK40"/>
      <c r="TPL40"/>
      <c r="TPM40"/>
      <c r="TPN40"/>
      <c r="TPO40"/>
      <c r="TPP40"/>
      <c r="TPQ40"/>
      <c r="TPR40"/>
      <c r="TPS40"/>
      <c r="TPT40"/>
      <c r="TPU40"/>
      <c r="TPV40"/>
      <c r="TPW40"/>
      <c r="TPX40"/>
      <c r="TPY40"/>
      <c r="TPZ40"/>
      <c r="TQA40"/>
      <c r="TQB40"/>
      <c r="TQC40"/>
      <c r="TQD40"/>
      <c r="TQE40"/>
      <c r="TQF40"/>
      <c r="TQG40"/>
      <c r="TQH40"/>
      <c r="TQI40"/>
      <c r="TQJ40"/>
      <c r="TQK40"/>
      <c r="TQL40"/>
      <c r="TQM40"/>
      <c r="TQN40"/>
      <c r="TQO40"/>
      <c r="TQP40"/>
      <c r="TQQ40"/>
      <c r="TQR40"/>
      <c r="TQS40"/>
      <c r="TQT40"/>
      <c r="TQU40"/>
      <c r="TQV40"/>
      <c r="TQW40"/>
      <c r="TQX40"/>
      <c r="TQY40"/>
      <c r="TQZ40"/>
      <c r="TRA40"/>
      <c r="TRB40"/>
      <c r="TRC40"/>
      <c r="TRD40"/>
      <c r="TRE40"/>
      <c r="TRF40"/>
      <c r="TRG40"/>
      <c r="TRH40"/>
      <c r="TRI40"/>
      <c r="TRJ40"/>
      <c r="TRK40"/>
      <c r="TRL40"/>
      <c r="TRM40"/>
      <c r="TRN40"/>
      <c r="TRO40"/>
      <c r="TRP40"/>
      <c r="TRQ40"/>
      <c r="TRR40"/>
      <c r="TRS40"/>
      <c r="TRT40"/>
      <c r="TRU40"/>
      <c r="TRV40"/>
      <c r="TRW40"/>
      <c r="TRX40"/>
      <c r="TRY40"/>
      <c r="TRZ40"/>
      <c r="TSA40"/>
      <c r="TSB40"/>
      <c r="TSC40"/>
      <c r="TSD40"/>
      <c r="TSE40"/>
      <c r="TSF40"/>
      <c r="TSG40"/>
      <c r="TSH40"/>
      <c r="TSI40"/>
      <c r="TSJ40"/>
      <c r="TSK40"/>
      <c r="TSL40"/>
      <c r="TSM40"/>
      <c r="TSN40"/>
      <c r="TSO40"/>
      <c r="TSP40"/>
      <c r="TSQ40"/>
      <c r="TSR40"/>
      <c r="TSS40"/>
      <c r="TST40"/>
      <c r="TSU40"/>
      <c r="TSV40"/>
      <c r="TSW40"/>
      <c r="TSX40"/>
      <c r="TSY40"/>
      <c r="TSZ40"/>
      <c r="TTA40"/>
      <c r="TTB40"/>
      <c r="TTC40"/>
      <c r="TTD40"/>
      <c r="TTE40"/>
      <c r="TTF40"/>
      <c r="TTG40"/>
      <c r="TTH40"/>
      <c r="TTI40"/>
      <c r="TTJ40"/>
      <c r="TTK40"/>
      <c r="TTL40"/>
      <c r="TTM40"/>
      <c r="TTN40"/>
      <c r="TTO40"/>
      <c r="TTP40"/>
      <c r="TTQ40"/>
      <c r="TTR40"/>
      <c r="TTS40"/>
      <c r="TTT40"/>
      <c r="TTU40"/>
      <c r="TTV40"/>
      <c r="TTW40"/>
      <c r="TTX40"/>
      <c r="TTY40"/>
      <c r="TTZ40"/>
      <c r="TUA40"/>
      <c r="TUB40"/>
      <c r="TUC40"/>
      <c r="TUD40"/>
      <c r="TUE40"/>
      <c r="TUF40"/>
      <c r="TUG40"/>
      <c r="TUH40"/>
      <c r="TUI40"/>
      <c r="TUJ40"/>
      <c r="TUK40"/>
      <c r="TUL40"/>
      <c r="TUM40"/>
      <c r="TUN40"/>
      <c r="TUO40"/>
      <c r="TUP40"/>
      <c r="TUQ40"/>
      <c r="TUR40"/>
      <c r="TUS40"/>
      <c r="TUT40"/>
      <c r="TUU40"/>
      <c r="TUV40"/>
      <c r="TUW40"/>
      <c r="TUX40"/>
      <c r="TUY40"/>
      <c r="TUZ40"/>
      <c r="TVA40"/>
      <c r="TVB40"/>
      <c r="TVC40"/>
      <c r="TVD40"/>
      <c r="TVE40"/>
      <c r="TVF40"/>
      <c r="TVG40"/>
      <c r="TVH40"/>
      <c r="TVI40"/>
      <c r="TVJ40"/>
      <c r="TVK40"/>
      <c r="TVL40"/>
      <c r="TVM40"/>
      <c r="TVN40"/>
      <c r="TVO40"/>
      <c r="TVP40"/>
      <c r="TVQ40"/>
      <c r="TVR40"/>
      <c r="TVS40"/>
      <c r="TVT40"/>
      <c r="TVU40"/>
      <c r="TVV40"/>
      <c r="TVW40"/>
      <c r="TVX40"/>
      <c r="TVY40"/>
      <c r="TVZ40"/>
      <c r="TWA40"/>
      <c r="TWB40"/>
      <c r="TWC40"/>
      <c r="TWD40"/>
      <c r="TWE40"/>
      <c r="TWF40"/>
      <c r="TWG40"/>
      <c r="TWH40"/>
      <c r="TWI40"/>
      <c r="TWJ40"/>
      <c r="TWK40"/>
      <c r="TWL40"/>
      <c r="TWM40"/>
      <c r="TWN40"/>
      <c r="TWO40"/>
      <c r="TWP40"/>
      <c r="TWQ40"/>
      <c r="TWR40"/>
      <c r="TWS40"/>
      <c r="TWT40"/>
      <c r="TWU40"/>
      <c r="TWV40"/>
      <c r="TWW40"/>
      <c r="TWX40"/>
      <c r="TWY40"/>
      <c r="TWZ40"/>
      <c r="TXA40"/>
      <c r="TXB40"/>
      <c r="TXC40"/>
      <c r="TXD40"/>
      <c r="TXE40"/>
      <c r="TXF40"/>
      <c r="TXG40"/>
      <c r="TXH40"/>
      <c r="TXI40"/>
      <c r="TXJ40"/>
      <c r="TXK40"/>
      <c r="TXL40"/>
      <c r="TXM40"/>
      <c r="TXN40"/>
      <c r="TXO40"/>
      <c r="TXP40"/>
      <c r="TXQ40"/>
      <c r="TXR40"/>
      <c r="TXS40"/>
      <c r="TXT40"/>
      <c r="TXU40"/>
      <c r="TXV40"/>
      <c r="TXW40"/>
      <c r="TXX40"/>
      <c r="TXY40"/>
      <c r="TXZ40"/>
      <c r="TYA40"/>
      <c r="TYB40"/>
      <c r="TYC40"/>
      <c r="TYD40"/>
      <c r="TYE40"/>
      <c r="TYF40"/>
      <c r="TYG40"/>
      <c r="TYH40"/>
      <c r="TYI40"/>
      <c r="TYJ40"/>
      <c r="TYK40"/>
      <c r="TYL40"/>
      <c r="TYM40"/>
      <c r="TYN40"/>
      <c r="TYO40"/>
      <c r="TYP40"/>
      <c r="TYQ40"/>
      <c r="TYR40"/>
      <c r="TYS40"/>
      <c r="TYT40"/>
      <c r="TYU40"/>
      <c r="TYV40"/>
      <c r="TYW40"/>
      <c r="TYX40"/>
      <c r="TYY40"/>
      <c r="TYZ40"/>
      <c r="TZA40"/>
      <c r="TZB40"/>
      <c r="TZC40"/>
      <c r="TZD40"/>
      <c r="TZE40"/>
      <c r="TZF40"/>
      <c r="TZG40"/>
      <c r="TZH40"/>
      <c r="TZI40"/>
      <c r="TZJ40"/>
      <c r="TZK40"/>
      <c r="TZL40"/>
      <c r="TZM40"/>
      <c r="TZN40"/>
      <c r="TZO40"/>
      <c r="TZP40"/>
      <c r="TZQ40"/>
      <c r="TZR40"/>
      <c r="TZS40"/>
      <c r="TZT40"/>
      <c r="TZU40"/>
      <c r="TZV40"/>
      <c r="TZW40"/>
      <c r="TZX40"/>
      <c r="TZY40"/>
      <c r="TZZ40"/>
      <c r="UAA40"/>
      <c r="UAB40"/>
      <c r="UAC40"/>
      <c r="UAD40"/>
      <c r="UAE40"/>
      <c r="UAF40"/>
      <c r="UAG40"/>
      <c r="UAH40"/>
      <c r="UAI40"/>
      <c r="UAJ40"/>
      <c r="UAK40"/>
      <c r="UAL40"/>
      <c r="UAM40"/>
      <c r="UAN40"/>
      <c r="UAO40"/>
      <c r="UAP40"/>
      <c r="UAQ40"/>
      <c r="UAR40"/>
      <c r="UAS40"/>
      <c r="UAT40"/>
      <c r="UAU40"/>
      <c r="UAV40"/>
      <c r="UAW40"/>
      <c r="UAX40"/>
      <c r="UAY40"/>
      <c r="UAZ40"/>
      <c r="UBA40"/>
      <c r="UBB40"/>
      <c r="UBC40"/>
      <c r="UBD40"/>
      <c r="UBE40"/>
      <c r="UBF40"/>
      <c r="UBG40"/>
      <c r="UBH40"/>
      <c r="UBI40"/>
      <c r="UBJ40"/>
      <c r="UBK40"/>
      <c r="UBL40"/>
      <c r="UBM40"/>
      <c r="UBN40"/>
      <c r="UBO40"/>
      <c r="UBP40"/>
      <c r="UBQ40"/>
      <c r="UBR40"/>
      <c r="UBS40"/>
      <c r="UBT40"/>
      <c r="UBU40"/>
      <c r="UBV40"/>
      <c r="UBW40"/>
      <c r="UBX40"/>
      <c r="UBY40"/>
      <c r="UBZ40"/>
      <c r="UCA40"/>
      <c r="UCB40"/>
      <c r="UCC40"/>
      <c r="UCD40"/>
      <c r="UCE40"/>
      <c r="UCF40"/>
      <c r="UCG40"/>
      <c r="UCH40"/>
      <c r="UCI40"/>
      <c r="UCJ40"/>
      <c r="UCK40"/>
      <c r="UCL40"/>
      <c r="UCM40"/>
      <c r="UCN40"/>
      <c r="UCO40"/>
      <c r="UCP40"/>
      <c r="UCQ40"/>
      <c r="UCR40"/>
      <c r="UCS40"/>
      <c r="UCT40"/>
      <c r="UCU40"/>
      <c r="UCV40"/>
      <c r="UCW40"/>
      <c r="UCX40"/>
      <c r="UCY40"/>
      <c r="UCZ40"/>
      <c r="UDA40"/>
      <c r="UDB40"/>
      <c r="UDC40"/>
      <c r="UDD40"/>
      <c r="UDE40"/>
      <c r="UDF40"/>
      <c r="UDG40"/>
      <c r="UDH40"/>
      <c r="UDI40"/>
      <c r="UDJ40"/>
      <c r="UDK40"/>
      <c r="UDL40"/>
      <c r="UDM40"/>
      <c r="UDN40"/>
      <c r="UDO40"/>
      <c r="UDP40"/>
      <c r="UDQ40"/>
      <c r="UDR40"/>
      <c r="UDS40"/>
      <c r="UDT40"/>
      <c r="UDU40"/>
      <c r="UDV40"/>
      <c r="UDW40"/>
      <c r="UDX40"/>
      <c r="UDY40"/>
      <c r="UDZ40"/>
      <c r="UEA40"/>
      <c r="UEB40"/>
      <c r="UEC40"/>
      <c r="UED40"/>
      <c r="UEE40"/>
      <c r="UEF40"/>
      <c r="UEG40"/>
      <c r="UEH40"/>
      <c r="UEI40"/>
      <c r="UEJ40"/>
      <c r="UEK40"/>
      <c r="UEL40"/>
      <c r="UEM40"/>
      <c r="UEN40"/>
      <c r="UEO40"/>
      <c r="UEP40"/>
      <c r="UEQ40"/>
      <c r="UER40"/>
      <c r="UES40"/>
      <c r="UET40"/>
      <c r="UEU40"/>
      <c r="UEV40"/>
      <c r="UEW40"/>
      <c r="UEX40"/>
      <c r="UEY40"/>
      <c r="UEZ40"/>
      <c r="UFA40"/>
      <c r="UFB40"/>
      <c r="UFC40"/>
      <c r="UFD40"/>
      <c r="UFE40"/>
      <c r="UFF40"/>
      <c r="UFG40"/>
      <c r="UFH40"/>
      <c r="UFI40"/>
      <c r="UFJ40"/>
      <c r="UFK40"/>
      <c r="UFL40"/>
      <c r="UFM40"/>
      <c r="UFN40"/>
      <c r="UFO40"/>
      <c r="UFP40"/>
      <c r="UFQ40"/>
      <c r="UFR40"/>
      <c r="UFS40"/>
      <c r="UFT40"/>
      <c r="UFU40"/>
      <c r="UFV40"/>
      <c r="UFW40"/>
      <c r="UFX40"/>
      <c r="UFY40"/>
      <c r="UFZ40"/>
      <c r="UGA40"/>
      <c r="UGB40"/>
      <c r="UGC40"/>
      <c r="UGD40"/>
      <c r="UGE40"/>
      <c r="UGF40"/>
      <c r="UGG40"/>
      <c r="UGH40"/>
      <c r="UGI40"/>
      <c r="UGJ40"/>
      <c r="UGK40"/>
      <c r="UGL40"/>
      <c r="UGM40"/>
      <c r="UGN40"/>
      <c r="UGO40"/>
      <c r="UGP40"/>
      <c r="UGQ40"/>
      <c r="UGR40"/>
      <c r="UGS40"/>
      <c r="UGT40"/>
      <c r="UGU40"/>
      <c r="UGV40"/>
      <c r="UGW40"/>
      <c r="UGX40"/>
      <c r="UGY40"/>
      <c r="UGZ40"/>
      <c r="UHA40"/>
      <c r="UHB40"/>
      <c r="UHC40"/>
      <c r="UHD40"/>
      <c r="UHE40"/>
      <c r="UHF40"/>
      <c r="UHG40"/>
      <c r="UHH40"/>
      <c r="UHI40"/>
      <c r="UHJ40"/>
      <c r="UHK40"/>
      <c r="UHL40"/>
      <c r="UHM40"/>
      <c r="UHN40"/>
      <c r="UHO40"/>
      <c r="UHP40"/>
      <c r="UHQ40"/>
      <c r="UHR40"/>
      <c r="UHS40"/>
      <c r="UHT40"/>
      <c r="UHU40"/>
      <c r="UHV40"/>
      <c r="UHW40"/>
      <c r="UHX40"/>
      <c r="UHY40"/>
      <c r="UHZ40"/>
      <c r="UIA40"/>
      <c r="UIB40"/>
      <c r="UIC40"/>
      <c r="UID40"/>
      <c r="UIE40"/>
      <c r="UIF40"/>
      <c r="UIG40"/>
      <c r="UIH40"/>
      <c r="UII40"/>
      <c r="UIJ40"/>
      <c r="UIK40"/>
      <c r="UIL40"/>
      <c r="UIM40"/>
      <c r="UIN40"/>
      <c r="UIO40"/>
      <c r="UIP40"/>
      <c r="UIQ40"/>
      <c r="UIR40"/>
      <c r="UIS40"/>
      <c r="UIT40"/>
      <c r="UIU40"/>
      <c r="UIV40"/>
      <c r="UIW40"/>
      <c r="UIX40"/>
      <c r="UIY40"/>
      <c r="UIZ40"/>
      <c r="UJA40"/>
      <c r="UJB40"/>
      <c r="UJC40"/>
      <c r="UJD40"/>
      <c r="UJE40"/>
      <c r="UJF40"/>
      <c r="UJG40"/>
      <c r="UJH40"/>
      <c r="UJI40"/>
      <c r="UJJ40"/>
      <c r="UJK40"/>
      <c r="UJL40"/>
      <c r="UJM40"/>
      <c r="UJN40"/>
      <c r="UJO40"/>
      <c r="UJP40"/>
      <c r="UJQ40"/>
      <c r="UJR40"/>
      <c r="UJS40"/>
      <c r="UJT40"/>
      <c r="UJU40"/>
      <c r="UJV40"/>
      <c r="UJW40"/>
      <c r="UJX40"/>
      <c r="UJY40"/>
      <c r="UJZ40"/>
      <c r="UKA40"/>
      <c r="UKB40"/>
      <c r="UKC40"/>
      <c r="UKD40"/>
      <c r="UKE40"/>
      <c r="UKF40"/>
      <c r="UKG40"/>
      <c r="UKH40"/>
      <c r="UKI40"/>
      <c r="UKJ40"/>
      <c r="UKK40"/>
      <c r="UKL40"/>
      <c r="UKM40"/>
      <c r="UKN40"/>
      <c r="UKO40"/>
      <c r="UKP40"/>
      <c r="UKQ40"/>
      <c r="UKR40"/>
      <c r="UKS40"/>
      <c r="UKT40"/>
      <c r="UKU40"/>
      <c r="UKV40"/>
      <c r="UKW40"/>
      <c r="UKX40"/>
      <c r="UKY40"/>
      <c r="UKZ40"/>
      <c r="ULA40"/>
      <c r="ULB40"/>
      <c r="ULC40"/>
      <c r="ULD40"/>
      <c r="ULE40"/>
      <c r="ULF40"/>
      <c r="ULG40"/>
      <c r="ULH40"/>
      <c r="ULI40"/>
      <c r="ULJ40"/>
      <c r="ULK40"/>
      <c r="ULL40"/>
      <c r="ULM40"/>
      <c r="ULN40"/>
      <c r="ULO40"/>
      <c r="ULP40"/>
      <c r="ULQ40"/>
      <c r="ULR40"/>
      <c r="ULS40"/>
      <c r="ULT40"/>
      <c r="ULU40"/>
      <c r="ULV40"/>
      <c r="ULW40"/>
      <c r="ULX40"/>
      <c r="ULY40"/>
      <c r="ULZ40"/>
      <c r="UMA40"/>
      <c r="UMB40"/>
      <c r="UMC40"/>
      <c r="UMD40"/>
      <c r="UME40"/>
      <c r="UMF40"/>
      <c r="UMG40"/>
      <c r="UMH40"/>
      <c r="UMI40"/>
      <c r="UMJ40"/>
      <c r="UMK40"/>
      <c r="UML40"/>
      <c r="UMM40"/>
      <c r="UMN40"/>
      <c r="UMO40"/>
      <c r="UMP40"/>
      <c r="UMQ40"/>
      <c r="UMR40"/>
      <c r="UMS40"/>
      <c r="UMT40"/>
      <c r="UMU40"/>
      <c r="UMV40"/>
      <c r="UMW40"/>
      <c r="UMX40"/>
      <c r="UMY40"/>
      <c r="UMZ40"/>
      <c r="UNA40"/>
      <c r="UNB40"/>
      <c r="UNC40"/>
      <c r="UND40"/>
      <c r="UNE40"/>
      <c r="UNF40"/>
      <c r="UNG40"/>
      <c r="UNH40"/>
      <c r="UNI40"/>
      <c r="UNJ40"/>
      <c r="UNK40"/>
      <c r="UNL40"/>
      <c r="UNM40"/>
      <c r="UNN40"/>
      <c r="UNO40"/>
      <c r="UNP40"/>
      <c r="UNQ40"/>
      <c r="UNR40"/>
      <c r="UNS40"/>
      <c r="UNT40"/>
      <c r="UNU40"/>
      <c r="UNV40"/>
      <c r="UNW40"/>
      <c r="UNX40"/>
      <c r="UNY40"/>
      <c r="UNZ40"/>
      <c r="UOA40"/>
      <c r="UOB40"/>
      <c r="UOC40"/>
      <c r="UOD40"/>
      <c r="UOE40"/>
      <c r="UOF40"/>
      <c r="UOG40"/>
      <c r="UOH40"/>
      <c r="UOI40"/>
      <c r="UOJ40"/>
      <c r="UOK40"/>
      <c r="UOL40"/>
      <c r="UOM40"/>
      <c r="UON40"/>
      <c r="UOO40"/>
      <c r="UOP40"/>
      <c r="UOQ40"/>
      <c r="UOR40"/>
      <c r="UOS40"/>
      <c r="UOT40"/>
      <c r="UOU40"/>
      <c r="UOV40"/>
      <c r="UOW40"/>
      <c r="UOX40"/>
      <c r="UOY40"/>
      <c r="UOZ40"/>
      <c r="UPA40"/>
      <c r="UPB40"/>
      <c r="UPC40"/>
      <c r="UPD40"/>
      <c r="UPE40"/>
      <c r="UPF40"/>
      <c r="UPG40"/>
      <c r="UPH40"/>
      <c r="UPI40"/>
      <c r="UPJ40"/>
      <c r="UPK40"/>
      <c r="UPL40"/>
      <c r="UPM40"/>
      <c r="UPN40"/>
      <c r="UPO40"/>
      <c r="UPP40"/>
      <c r="UPQ40"/>
      <c r="UPR40"/>
      <c r="UPS40"/>
      <c r="UPT40"/>
      <c r="UPU40"/>
      <c r="UPV40"/>
      <c r="UPW40"/>
      <c r="UPX40"/>
      <c r="UPY40"/>
      <c r="UPZ40"/>
      <c r="UQA40"/>
      <c r="UQB40"/>
      <c r="UQC40"/>
      <c r="UQD40"/>
      <c r="UQE40"/>
      <c r="UQF40"/>
      <c r="UQG40"/>
      <c r="UQH40"/>
      <c r="UQI40"/>
      <c r="UQJ40"/>
      <c r="UQK40"/>
      <c r="UQL40"/>
      <c r="UQM40"/>
      <c r="UQN40"/>
      <c r="UQO40"/>
      <c r="UQP40"/>
      <c r="UQQ40"/>
      <c r="UQR40"/>
      <c r="UQS40"/>
      <c r="UQT40"/>
      <c r="UQU40"/>
      <c r="UQV40"/>
      <c r="UQW40"/>
      <c r="UQX40"/>
      <c r="UQY40"/>
      <c r="UQZ40"/>
      <c r="URA40"/>
      <c r="URB40"/>
      <c r="URC40"/>
      <c r="URD40"/>
      <c r="URE40"/>
      <c r="URF40"/>
      <c r="URG40"/>
      <c r="URH40"/>
      <c r="URI40"/>
      <c r="URJ40"/>
      <c r="URK40"/>
      <c r="URL40"/>
      <c r="URM40"/>
      <c r="URN40"/>
      <c r="URO40"/>
      <c r="URP40"/>
      <c r="URQ40"/>
      <c r="URR40"/>
      <c r="URS40"/>
      <c r="URT40"/>
      <c r="URU40"/>
      <c r="URV40"/>
      <c r="URW40"/>
      <c r="URX40"/>
      <c r="URY40"/>
      <c r="URZ40"/>
      <c r="USA40"/>
      <c r="USB40"/>
      <c r="USC40"/>
      <c r="USD40"/>
      <c r="USE40"/>
      <c r="USF40"/>
      <c r="USG40"/>
      <c r="USH40"/>
      <c r="USI40"/>
      <c r="USJ40"/>
      <c r="USK40"/>
      <c r="USL40"/>
      <c r="USM40"/>
      <c r="USN40"/>
      <c r="USO40"/>
      <c r="USP40"/>
      <c r="USQ40"/>
      <c r="USR40"/>
      <c r="USS40"/>
      <c r="UST40"/>
      <c r="USU40"/>
      <c r="USV40"/>
      <c r="USW40"/>
      <c r="USX40"/>
      <c r="USY40"/>
      <c r="USZ40"/>
      <c r="UTA40"/>
      <c r="UTB40"/>
      <c r="UTC40"/>
      <c r="UTD40"/>
      <c r="UTE40"/>
      <c r="UTF40"/>
      <c r="UTG40"/>
      <c r="UTH40"/>
      <c r="UTI40"/>
      <c r="UTJ40"/>
      <c r="UTK40"/>
      <c r="UTL40"/>
      <c r="UTM40"/>
      <c r="UTN40"/>
      <c r="UTO40"/>
      <c r="UTP40"/>
      <c r="UTQ40"/>
      <c r="UTR40"/>
      <c r="UTS40"/>
      <c r="UTT40"/>
      <c r="UTU40"/>
      <c r="UTV40"/>
      <c r="UTW40"/>
      <c r="UTX40"/>
      <c r="UTY40"/>
      <c r="UTZ40"/>
      <c r="UUA40"/>
      <c r="UUB40"/>
      <c r="UUC40"/>
      <c r="UUD40"/>
      <c r="UUE40"/>
      <c r="UUF40"/>
      <c r="UUG40"/>
      <c r="UUH40"/>
      <c r="UUI40"/>
      <c r="UUJ40"/>
      <c r="UUK40"/>
      <c r="UUL40"/>
      <c r="UUM40"/>
      <c r="UUN40"/>
      <c r="UUO40"/>
      <c r="UUP40"/>
      <c r="UUQ40"/>
      <c r="UUR40"/>
      <c r="UUS40"/>
      <c r="UUT40"/>
      <c r="UUU40"/>
      <c r="UUV40"/>
      <c r="UUW40"/>
      <c r="UUX40"/>
      <c r="UUY40"/>
      <c r="UUZ40"/>
      <c r="UVA40"/>
      <c r="UVB40"/>
      <c r="UVC40"/>
      <c r="UVD40"/>
      <c r="UVE40"/>
      <c r="UVF40"/>
      <c r="UVG40"/>
      <c r="UVH40"/>
      <c r="UVI40"/>
      <c r="UVJ40"/>
      <c r="UVK40"/>
      <c r="UVL40"/>
      <c r="UVM40"/>
      <c r="UVN40"/>
      <c r="UVO40"/>
      <c r="UVP40"/>
      <c r="UVQ40"/>
      <c r="UVR40"/>
      <c r="UVS40"/>
      <c r="UVT40"/>
      <c r="UVU40"/>
      <c r="UVV40"/>
      <c r="UVW40"/>
      <c r="UVX40"/>
      <c r="UVY40"/>
      <c r="UVZ40"/>
      <c r="UWA40"/>
      <c r="UWB40"/>
      <c r="UWC40"/>
      <c r="UWD40"/>
      <c r="UWE40"/>
      <c r="UWF40"/>
      <c r="UWG40"/>
      <c r="UWH40"/>
      <c r="UWI40"/>
      <c r="UWJ40"/>
      <c r="UWK40"/>
      <c r="UWL40"/>
      <c r="UWM40"/>
      <c r="UWN40"/>
      <c r="UWO40"/>
      <c r="UWP40"/>
      <c r="UWQ40"/>
      <c r="UWR40"/>
      <c r="UWS40"/>
      <c r="UWT40"/>
      <c r="UWU40"/>
      <c r="UWV40"/>
      <c r="UWW40"/>
      <c r="UWX40"/>
      <c r="UWY40"/>
      <c r="UWZ40"/>
      <c r="UXA40"/>
      <c r="UXB40"/>
      <c r="UXC40"/>
      <c r="UXD40"/>
      <c r="UXE40"/>
      <c r="UXF40"/>
      <c r="UXG40"/>
      <c r="UXH40"/>
      <c r="UXI40"/>
      <c r="UXJ40"/>
      <c r="UXK40"/>
      <c r="UXL40"/>
      <c r="UXM40"/>
      <c r="UXN40"/>
      <c r="UXO40"/>
      <c r="UXP40"/>
      <c r="UXQ40"/>
      <c r="UXR40"/>
      <c r="UXS40"/>
      <c r="UXT40"/>
      <c r="UXU40"/>
      <c r="UXV40"/>
      <c r="UXW40"/>
      <c r="UXX40"/>
      <c r="UXY40"/>
      <c r="UXZ40"/>
      <c r="UYA40"/>
      <c r="UYB40"/>
      <c r="UYC40"/>
      <c r="UYD40"/>
      <c r="UYE40"/>
      <c r="UYF40"/>
      <c r="UYG40"/>
      <c r="UYH40"/>
      <c r="UYI40"/>
      <c r="UYJ40"/>
      <c r="UYK40"/>
      <c r="UYL40"/>
      <c r="UYM40"/>
      <c r="UYN40"/>
      <c r="UYO40"/>
      <c r="UYP40"/>
      <c r="UYQ40"/>
      <c r="UYR40"/>
      <c r="UYS40"/>
      <c r="UYT40"/>
      <c r="UYU40"/>
      <c r="UYV40"/>
      <c r="UYW40"/>
      <c r="UYX40"/>
      <c r="UYY40"/>
      <c r="UYZ40"/>
      <c r="UZA40"/>
      <c r="UZB40"/>
      <c r="UZC40"/>
      <c r="UZD40"/>
      <c r="UZE40"/>
      <c r="UZF40"/>
      <c r="UZG40"/>
      <c r="UZH40"/>
      <c r="UZI40"/>
      <c r="UZJ40"/>
      <c r="UZK40"/>
      <c r="UZL40"/>
      <c r="UZM40"/>
      <c r="UZN40"/>
      <c r="UZO40"/>
      <c r="UZP40"/>
      <c r="UZQ40"/>
      <c r="UZR40"/>
      <c r="UZS40"/>
      <c r="UZT40"/>
      <c r="UZU40"/>
      <c r="UZV40"/>
      <c r="UZW40"/>
      <c r="UZX40"/>
      <c r="UZY40"/>
      <c r="UZZ40"/>
      <c r="VAA40"/>
      <c r="VAB40"/>
      <c r="VAC40"/>
      <c r="VAD40"/>
      <c r="VAE40"/>
      <c r="VAF40"/>
      <c r="VAG40"/>
      <c r="VAH40"/>
      <c r="VAI40"/>
      <c r="VAJ40"/>
      <c r="VAK40"/>
      <c r="VAL40"/>
      <c r="VAM40"/>
      <c r="VAN40"/>
      <c r="VAO40"/>
      <c r="VAP40"/>
      <c r="VAQ40"/>
      <c r="VAR40"/>
      <c r="VAS40"/>
      <c r="VAT40"/>
      <c r="VAU40"/>
      <c r="VAV40"/>
      <c r="VAW40"/>
      <c r="VAX40"/>
      <c r="VAY40"/>
      <c r="VAZ40"/>
      <c r="VBA40"/>
      <c r="VBB40"/>
      <c r="VBC40"/>
      <c r="VBD40"/>
      <c r="VBE40"/>
      <c r="VBF40"/>
      <c r="VBG40"/>
      <c r="VBH40"/>
      <c r="VBI40"/>
      <c r="VBJ40"/>
      <c r="VBK40"/>
      <c r="VBL40"/>
      <c r="VBM40"/>
      <c r="VBN40"/>
      <c r="VBO40"/>
      <c r="VBP40"/>
      <c r="VBQ40"/>
      <c r="VBR40"/>
      <c r="VBS40"/>
      <c r="VBT40"/>
      <c r="VBU40"/>
      <c r="VBV40"/>
      <c r="VBW40"/>
      <c r="VBX40"/>
      <c r="VBY40"/>
      <c r="VBZ40"/>
      <c r="VCA40"/>
      <c r="VCB40"/>
      <c r="VCC40"/>
      <c r="VCD40"/>
      <c r="VCE40"/>
      <c r="VCF40"/>
      <c r="VCG40"/>
      <c r="VCH40"/>
      <c r="VCI40"/>
      <c r="VCJ40"/>
      <c r="VCK40"/>
      <c r="VCL40"/>
      <c r="VCM40"/>
      <c r="VCN40"/>
      <c r="VCO40"/>
      <c r="VCP40"/>
      <c r="VCQ40"/>
      <c r="VCR40"/>
      <c r="VCS40"/>
      <c r="VCT40"/>
      <c r="VCU40"/>
      <c r="VCV40"/>
      <c r="VCW40"/>
      <c r="VCX40"/>
      <c r="VCY40"/>
      <c r="VCZ40"/>
      <c r="VDA40"/>
      <c r="VDB40"/>
      <c r="VDC40"/>
      <c r="VDD40"/>
      <c r="VDE40"/>
      <c r="VDF40"/>
      <c r="VDG40"/>
      <c r="VDH40"/>
      <c r="VDI40"/>
      <c r="VDJ40"/>
      <c r="VDK40"/>
      <c r="VDL40"/>
      <c r="VDM40"/>
      <c r="VDN40"/>
      <c r="VDO40"/>
      <c r="VDP40"/>
      <c r="VDQ40"/>
      <c r="VDR40"/>
      <c r="VDS40"/>
      <c r="VDT40"/>
      <c r="VDU40"/>
      <c r="VDV40"/>
      <c r="VDW40"/>
      <c r="VDX40"/>
      <c r="VDY40"/>
      <c r="VDZ40"/>
      <c r="VEA40"/>
      <c r="VEB40"/>
      <c r="VEC40"/>
      <c r="VED40"/>
      <c r="VEE40"/>
      <c r="VEF40"/>
      <c r="VEG40"/>
      <c r="VEH40"/>
      <c r="VEI40"/>
      <c r="VEJ40"/>
      <c r="VEK40"/>
      <c r="VEL40"/>
      <c r="VEM40"/>
      <c r="VEN40"/>
      <c r="VEO40"/>
      <c r="VEP40"/>
      <c r="VEQ40"/>
      <c r="VER40"/>
      <c r="VES40"/>
      <c r="VET40"/>
      <c r="VEU40"/>
      <c r="VEV40"/>
      <c r="VEW40"/>
      <c r="VEX40"/>
      <c r="VEY40"/>
      <c r="VEZ40"/>
      <c r="VFA40"/>
      <c r="VFB40"/>
      <c r="VFC40"/>
      <c r="VFD40"/>
      <c r="VFE40"/>
      <c r="VFF40"/>
      <c r="VFG40"/>
      <c r="VFH40"/>
      <c r="VFI40"/>
      <c r="VFJ40"/>
      <c r="VFK40"/>
      <c r="VFL40"/>
      <c r="VFM40"/>
      <c r="VFN40"/>
      <c r="VFO40"/>
      <c r="VFP40"/>
      <c r="VFQ40"/>
      <c r="VFR40"/>
      <c r="VFS40"/>
      <c r="VFT40"/>
      <c r="VFU40"/>
      <c r="VFV40"/>
      <c r="VFW40"/>
      <c r="VFX40"/>
      <c r="VFY40"/>
      <c r="VFZ40"/>
      <c r="VGA40"/>
      <c r="VGB40"/>
      <c r="VGC40"/>
      <c r="VGD40"/>
      <c r="VGE40"/>
      <c r="VGF40"/>
      <c r="VGG40"/>
      <c r="VGH40"/>
      <c r="VGI40"/>
      <c r="VGJ40"/>
      <c r="VGK40"/>
      <c r="VGL40"/>
      <c r="VGM40"/>
      <c r="VGN40"/>
      <c r="VGO40"/>
      <c r="VGP40"/>
      <c r="VGQ40"/>
      <c r="VGR40"/>
      <c r="VGS40"/>
      <c r="VGT40"/>
      <c r="VGU40"/>
      <c r="VGV40"/>
      <c r="VGW40"/>
      <c r="VGX40"/>
      <c r="VGY40"/>
      <c r="VGZ40"/>
      <c r="VHA40"/>
      <c r="VHB40"/>
      <c r="VHC40"/>
      <c r="VHD40"/>
      <c r="VHE40"/>
      <c r="VHF40"/>
      <c r="VHG40"/>
      <c r="VHH40"/>
      <c r="VHI40"/>
      <c r="VHJ40"/>
      <c r="VHK40"/>
      <c r="VHL40"/>
      <c r="VHM40"/>
      <c r="VHN40"/>
      <c r="VHO40"/>
      <c r="VHP40"/>
      <c r="VHQ40"/>
      <c r="VHR40"/>
      <c r="VHS40"/>
      <c r="VHT40"/>
      <c r="VHU40"/>
      <c r="VHV40"/>
      <c r="VHW40"/>
      <c r="VHX40"/>
      <c r="VHY40"/>
      <c r="VHZ40"/>
      <c r="VIA40"/>
      <c r="VIB40"/>
      <c r="VIC40"/>
      <c r="VID40"/>
      <c r="VIE40"/>
      <c r="VIF40"/>
      <c r="VIG40"/>
      <c r="VIH40"/>
      <c r="VII40"/>
      <c r="VIJ40"/>
      <c r="VIK40"/>
      <c r="VIL40"/>
      <c r="VIM40"/>
      <c r="VIN40"/>
      <c r="VIO40"/>
      <c r="VIP40"/>
      <c r="VIQ40"/>
      <c r="VIR40"/>
      <c r="VIS40"/>
      <c r="VIT40"/>
      <c r="VIU40"/>
      <c r="VIV40"/>
      <c r="VIW40"/>
      <c r="VIX40"/>
      <c r="VIY40"/>
      <c r="VIZ40"/>
      <c r="VJA40"/>
      <c r="VJB40"/>
      <c r="VJC40"/>
      <c r="VJD40"/>
      <c r="VJE40"/>
      <c r="VJF40"/>
      <c r="VJG40"/>
      <c r="VJH40"/>
      <c r="VJI40"/>
      <c r="VJJ40"/>
      <c r="VJK40"/>
      <c r="VJL40"/>
      <c r="VJM40"/>
      <c r="VJN40"/>
      <c r="VJO40"/>
      <c r="VJP40"/>
      <c r="VJQ40"/>
      <c r="VJR40"/>
      <c r="VJS40"/>
      <c r="VJT40"/>
      <c r="VJU40"/>
      <c r="VJV40"/>
      <c r="VJW40"/>
      <c r="VJX40"/>
      <c r="VJY40"/>
      <c r="VJZ40"/>
      <c r="VKA40"/>
      <c r="VKB40"/>
      <c r="VKC40"/>
      <c r="VKD40"/>
      <c r="VKE40"/>
      <c r="VKF40"/>
      <c r="VKG40"/>
      <c r="VKH40"/>
      <c r="VKI40"/>
      <c r="VKJ40"/>
      <c r="VKK40"/>
      <c r="VKL40"/>
      <c r="VKM40"/>
      <c r="VKN40"/>
      <c r="VKO40"/>
      <c r="VKP40"/>
      <c r="VKQ40"/>
      <c r="VKR40"/>
      <c r="VKS40"/>
      <c r="VKT40"/>
      <c r="VKU40"/>
      <c r="VKV40"/>
      <c r="VKW40"/>
      <c r="VKX40"/>
      <c r="VKY40"/>
      <c r="VKZ40"/>
      <c r="VLA40"/>
      <c r="VLB40"/>
      <c r="VLC40"/>
      <c r="VLD40"/>
      <c r="VLE40"/>
      <c r="VLF40"/>
      <c r="VLG40"/>
      <c r="VLH40"/>
      <c r="VLI40"/>
      <c r="VLJ40"/>
      <c r="VLK40"/>
      <c r="VLL40"/>
      <c r="VLM40"/>
      <c r="VLN40"/>
      <c r="VLO40"/>
      <c r="VLP40"/>
      <c r="VLQ40"/>
      <c r="VLR40"/>
      <c r="VLS40"/>
      <c r="VLT40"/>
      <c r="VLU40"/>
      <c r="VLV40"/>
      <c r="VLW40"/>
      <c r="VLX40"/>
      <c r="VLY40"/>
      <c r="VLZ40"/>
      <c r="VMA40"/>
      <c r="VMB40"/>
      <c r="VMC40"/>
      <c r="VMD40"/>
      <c r="VME40"/>
      <c r="VMF40"/>
      <c r="VMG40"/>
      <c r="VMH40"/>
      <c r="VMI40"/>
      <c r="VMJ40"/>
      <c r="VMK40"/>
      <c r="VML40"/>
      <c r="VMM40"/>
      <c r="VMN40"/>
      <c r="VMO40"/>
      <c r="VMP40"/>
      <c r="VMQ40"/>
      <c r="VMR40"/>
      <c r="VMS40"/>
      <c r="VMT40"/>
      <c r="VMU40"/>
      <c r="VMV40"/>
      <c r="VMW40"/>
      <c r="VMX40"/>
      <c r="VMY40"/>
      <c r="VMZ40"/>
      <c r="VNA40"/>
      <c r="VNB40"/>
      <c r="VNC40"/>
      <c r="VND40"/>
      <c r="VNE40"/>
      <c r="VNF40"/>
      <c r="VNG40"/>
      <c r="VNH40"/>
      <c r="VNI40"/>
      <c r="VNJ40"/>
      <c r="VNK40"/>
      <c r="VNL40"/>
      <c r="VNM40"/>
      <c r="VNN40"/>
      <c r="VNO40"/>
      <c r="VNP40"/>
      <c r="VNQ40"/>
      <c r="VNR40"/>
      <c r="VNS40"/>
      <c r="VNT40"/>
      <c r="VNU40"/>
      <c r="VNV40"/>
      <c r="VNW40"/>
      <c r="VNX40"/>
      <c r="VNY40"/>
      <c r="VNZ40"/>
      <c r="VOA40"/>
      <c r="VOB40"/>
      <c r="VOC40"/>
      <c r="VOD40"/>
      <c r="VOE40"/>
      <c r="VOF40"/>
      <c r="VOG40"/>
      <c r="VOH40"/>
      <c r="VOI40"/>
      <c r="VOJ40"/>
      <c r="VOK40"/>
      <c r="VOL40"/>
      <c r="VOM40"/>
      <c r="VON40"/>
      <c r="VOO40"/>
      <c r="VOP40"/>
      <c r="VOQ40"/>
      <c r="VOR40"/>
      <c r="VOS40"/>
      <c r="VOT40"/>
      <c r="VOU40"/>
      <c r="VOV40"/>
      <c r="VOW40"/>
      <c r="VOX40"/>
      <c r="VOY40"/>
      <c r="VOZ40"/>
      <c r="VPA40"/>
      <c r="VPB40"/>
      <c r="VPC40"/>
      <c r="VPD40"/>
      <c r="VPE40"/>
      <c r="VPF40"/>
      <c r="VPG40"/>
      <c r="VPH40"/>
      <c r="VPI40"/>
      <c r="VPJ40"/>
      <c r="VPK40"/>
      <c r="VPL40"/>
      <c r="VPM40"/>
      <c r="VPN40"/>
      <c r="VPO40"/>
      <c r="VPP40"/>
      <c r="VPQ40"/>
      <c r="VPR40"/>
      <c r="VPS40"/>
      <c r="VPT40"/>
      <c r="VPU40"/>
      <c r="VPV40"/>
      <c r="VPW40"/>
      <c r="VPX40"/>
      <c r="VPY40"/>
      <c r="VPZ40"/>
      <c r="VQA40"/>
      <c r="VQB40"/>
      <c r="VQC40"/>
      <c r="VQD40"/>
      <c r="VQE40"/>
      <c r="VQF40"/>
      <c r="VQG40"/>
      <c r="VQH40"/>
      <c r="VQI40"/>
      <c r="VQJ40"/>
      <c r="VQK40"/>
      <c r="VQL40"/>
      <c r="VQM40"/>
      <c r="VQN40"/>
      <c r="VQO40"/>
      <c r="VQP40"/>
      <c r="VQQ40"/>
      <c r="VQR40"/>
      <c r="VQS40"/>
      <c r="VQT40"/>
      <c r="VQU40"/>
      <c r="VQV40"/>
      <c r="VQW40"/>
      <c r="VQX40"/>
      <c r="VQY40"/>
      <c r="VQZ40"/>
      <c r="VRA40"/>
      <c r="VRB40"/>
      <c r="VRC40"/>
      <c r="VRD40"/>
      <c r="VRE40"/>
      <c r="VRF40"/>
      <c r="VRG40"/>
      <c r="VRH40"/>
      <c r="VRI40"/>
      <c r="VRJ40"/>
      <c r="VRK40"/>
      <c r="VRL40"/>
      <c r="VRM40"/>
      <c r="VRN40"/>
      <c r="VRO40"/>
      <c r="VRP40"/>
      <c r="VRQ40"/>
      <c r="VRR40"/>
      <c r="VRS40"/>
      <c r="VRT40"/>
      <c r="VRU40"/>
      <c r="VRV40"/>
      <c r="VRW40"/>
      <c r="VRX40"/>
      <c r="VRY40"/>
      <c r="VRZ40"/>
      <c r="VSA40"/>
      <c r="VSB40"/>
      <c r="VSC40"/>
      <c r="VSD40"/>
      <c r="VSE40"/>
      <c r="VSF40"/>
      <c r="VSG40"/>
      <c r="VSH40"/>
      <c r="VSI40"/>
      <c r="VSJ40"/>
      <c r="VSK40"/>
      <c r="VSL40"/>
      <c r="VSM40"/>
      <c r="VSN40"/>
      <c r="VSO40"/>
      <c r="VSP40"/>
      <c r="VSQ40"/>
      <c r="VSR40"/>
      <c r="VSS40"/>
      <c r="VST40"/>
      <c r="VSU40"/>
      <c r="VSV40"/>
      <c r="VSW40"/>
      <c r="VSX40"/>
      <c r="VSY40"/>
      <c r="VSZ40"/>
      <c r="VTA40"/>
      <c r="VTB40"/>
      <c r="VTC40"/>
      <c r="VTD40"/>
      <c r="VTE40"/>
      <c r="VTF40"/>
      <c r="VTG40"/>
      <c r="VTH40"/>
      <c r="VTI40"/>
      <c r="VTJ40"/>
      <c r="VTK40"/>
      <c r="VTL40"/>
      <c r="VTM40"/>
      <c r="VTN40"/>
      <c r="VTO40"/>
      <c r="VTP40"/>
      <c r="VTQ40"/>
      <c r="VTR40"/>
      <c r="VTS40"/>
      <c r="VTT40"/>
      <c r="VTU40"/>
      <c r="VTV40"/>
      <c r="VTW40"/>
      <c r="VTX40"/>
      <c r="VTY40"/>
      <c r="VTZ40"/>
      <c r="VUA40"/>
      <c r="VUB40"/>
      <c r="VUC40"/>
      <c r="VUD40"/>
      <c r="VUE40"/>
      <c r="VUF40"/>
      <c r="VUG40"/>
      <c r="VUH40"/>
      <c r="VUI40"/>
      <c r="VUJ40"/>
      <c r="VUK40"/>
      <c r="VUL40"/>
      <c r="VUM40"/>
      <c r="VUN40"/>
      <c r="VUO40"/>
      <c r="VUP40"/>
      <c r="VUQ40"/>
      <c r="VUR40"/>
      <c r="VUS40"/>
      <c r="VUT40"/>
      <c r="VUU40"/>
      <c r="VUV40"/>
      <c r="VUW40"/>
      <c r="VUX40"/>
      <c r="VUY40"/>
      <c r="VUZ40"/>
      <c r="VVA40"/>
      <c r="VVB40"/>
      <c r="VVC40"/>
      <c r="VVD40"/>
      <c r="VVE40"/>
      <c r="VVF40"/>
      <c r="VVG40"/>
      <c r="VVH40"/>
      <c r="VVI40"/>
      <c r="VVJ40"/>
      <c r="VVK40"/>
      <c r="VVL40"/>
      <c r="VVM40"/>
      <c r="VVN40"/>
      <c r="VVO40"/>
      <c r="VVP40"/>
      <c r="VVQ40"/>
      <c r="VVR40"/>
      <c r="VVS40"/>
      <c r="VVT40"/>
      <c r="VVU40"/>
      <c r="VVV40"/>
      <c r="VVW40"/>
      <c r="VVX40"/>
      <c r="VVY40"/>
      <c r="VVZ40"/>
      <c r="VWA40"/>
      <c r="VWB40"/>
      <c r="VWC40"/>
      <c r="VWD40"/>
      <c r="VWE40"/>
      <c r="VWF40"/>
      <c r="VWG40"/>
      <c r="VWH40"/>
      <c r="VWI40"/>
      <c r="VWJ40"/>
      <c r="VWK40"/>
      <c r="VWL40"/>
      <c r="VWM40"/>
      <c r="VWN40"/>
      <c r="VWO40"/>
      <c r="VWP40"/>
      <c r="VWQ40"/>
      <c r="VWR40"/>
      <c r="VWS40"/>
      <c r="VWT40"/>
      <c r="VWU40"/>
      <c r="VWV40"/>
      <c r="VWW40"/>
      <c r="VWX40"/>
      <c r="VWY40"/>
      <c r="VWZ40"/>
      <c r="VXA40"/>
      <c r="VXB40"/>
      <c r="VXC40"/>
      <c r="VXD40"/>
      <c r="VXE40"/>
      <c r="VXF40"/>
      <c r="VXG40"/>
      <c r="VXH40"/>
      <c r="VXI40"/>
      <c r="VXJ40"/>
      <c r="VXK40"/>
      <c r="VXL40"/>
      <c r="VXM40"/>
      <c r="VXN40"/>
      <c r="VXO40"/>
      <c r="VXP40"/>
      <c r="VXQ40"/>
      <c r="VXR40"/>
      <c r="VXS40"/>
      <c r="VXT40"/>
      <c r="VXU40"/>
      <c r="VXV40"/>
      <c r="VXW40"/>
      <c r="VXX40"/>
      <c r="VXY40"/>
      <c r="VXZ40"/>
      <c r="VYA40"/>
      <c r="VYB40"/>
      <c r="VYC40"/>
      <c r="VYD40"/>
      <c r="VYE40"/>
      <c r="VYF40"/>
      <c r="VYG40"/>
      <c r="VYH40"/>
      <c r="VYI40"/>
      <c r="VYJ40"/>
      <c r="VYK40"/>
      <c r="VYL40"/>
      <c r="VYM40"/>
      <c r="VYN40"/>
      <c r="VYO40"/>
      <c r="VYP40"/>
      <c r="VYQ40"/>
      <c r="VYR40"/>
      <c r="VYS40"/>
      <c r="VYT40"/>
      <c r="VYU40"/>
      <c r="VYV40"/>
      <c r="VYW40"/>
      <c r="VYX40"/>
      <c r="VYY40"/>
      <c r="VYZ40"/>
      <c r="VZA40"/>
      <c r="VZB40"/>
      <c r="VZC40"/>
      <c r="VZD40"/>
      <c r="VZE40"/>
      <c r="VZF40"/>
      <c r="VZG40"/>
      <c r="VZH40"/>
      <c r="VZI40"/>
      <c r="VZJ40"/>
      <c r="VZK40"/>
      <c r="VZL40"/>
      <c r="VZM40"/>
      <c r="VZN40"/>
      <c r="VZO40"/>
      <c r="VZP40"/>
      <c r="VZQ40"/>
      <c r="VZR40"/>
      <c r="VZS40"/>
      <c r="VZT40"/>
      <c r="VZU40"/>
      <c r="VZV40"/>
      <c r="VZW40"/>
      <c r="VZX40"/>
      <c r="VZY40"/>
      <c r="VZZ40"/>
      <c r="WAA40"/>
      <c r="WAB40"/>
      <c r="WAC40"/>
      <c r="WAD40"/>
      <c r="WAE40"/>
      <c r="WAF40"/>
      <c r="WAG40"/>
      <c r="WAH40"/>
      <c r="WAI40"/>
      <c r="WAJ40"/>
      <c r="WAK40"/>
      <c r="WAL40"/>
      <c r="WAM40"/>
      <c r="WAN40"/>
      <c r="WAO40"/>
      <c r="WAP40"/>
      <c r="WAQ40"/>
      <c r="WAR40"/>
      <c r="WAS40"/>
      <c r="WAT40"/>
      <c r="WAU40"/>
      <c r="WAV40"/>
      <c r="WAW40"/>
      <c r="WAX40"/>
      <c r="WAY40"/>
      <c r="WAZ40"/>
      <c r="WBA40"/>
      <c r="WBB40"/>
      <c r="WBC40"/>
      <c r="WBD40"/>
      <c r="WBE40"/>
      <c r="WBF40"/>
      <c r="WBG40"/>
      <c r="WBH40"/>
      <c r="WBI40"/>
      <c r="WBJ40"/>
      <c r="WBK40"/>
      <c r="WBL40"/>
      <c r="WBM40"/>
      <c r="WBN40"/>
      <c r="WBO40"/>
      <c r="WBP40"/>
      <c r="WBQ40"/>
      <c r="WBR40"/>
      <c r="WBS40"/>
      <c r="WBT40"/>
      <c r="WBU40"/>
      <c r="WBV40"/>
      <c r="WBW40"/>
      <c r="WBX40"/>
      <c r="WBY40"/>
      <c r="WBZ40"/>
      <c r="WCA40"/>
      <c r="WCB40"/>
      <c r="WCC40"/>
      <c r="WCD40"/>
      <c r="WCE40"/>
      <c r="WCF40"/>
      <c r="WCG40"/>
      <c r="WCH40"/>
      <c r="WCI40"/>
      <c r="WCJ40"/>
      <c r="WCK40"/>
      <c r="WCL40"/>
      <c r="WCM40"/>
      <c r="WCN40"/>
      <c r="WCO40"/>
      <c r="WCP40"/>
      <c r="WCQ40"/>
      <c r="WCR40"/>
      <c r="WCS40"/>
      <c r="WCT40"/>
      <c r="WCU40"/>
      <c r="WCV40"/>
      <c r="WCW40"/>
      <c r="WCX40"/>
      <c r="WCY40"/>
      <c r="WCZ40"/>
      <c r="WDA40"/>
      <c r="WDB40"/>
      <c r="WDC40"/>
      <c r="WDD40"/>
      <c r="WDE40"/>
      <c r="WDF40"/>
      <c r="WDG40"/>
      <c r="WDH40"/>
      <c r="WDI40"/>
      <c r="WDJ40"/>
      <c r="WDK40"/>
      <c r="WDL40"/>
      <c r="WDM40"/>
      <c r="WDN40"/>
      <c r="WDO40"/>
      <c r="WDP40"/>
      <c r="WDQ40"/>
      <c r="WDR40"/>
      <c r="WDS40"/>
      <c r="WDT40"/>
      <c r="WDU40"/>
      <c r="WDV40"/>
      <c r="WDW40"/>
      <c r="WDX40"/>
      <c r="WDY40"/>
      <c r="WDZ40"/>
      <c r="WEA40"/>
      <c r="WEB40"/>
      <c r="WEC40"/>
      <c r="WED40"/>
      <c r="WEE40"/>
      <c r="WEF40"/>
      <c r="WEG40"/>
      <c r="WEH40"/>
      <c r="WEI40"/>
      <c r="WEJ40"/>
      <c r="WEK40"/>
      <c r="WEL40"/>
      <c r="WEM40"/>
      <c r="WEN40"/>
      <c r="WEO40"/>
      <c r="WEP40"/>
      <c r="WEQ40"/>
      <c r="WER40"/>
      <c r="WES40"/>
      <c r="WET40"/>
      <c r="WEU40"/>
      <c r="WEV40"/>
      <c r="WEW40"/>
      <c r="WEX40"/>
      <c r="WEY40"/>
      <c r="WEZ40"/>
      <c r="WFA40"/>
      <c r="WFB40"/>
      <c r="WFC40"/>
      <c r="WFD40"/>
      <c r="WFE40"/>
      <c r="WFF40"/>
      <c r="WFG40"/>
      <c r="WFH40"/>
      <c r="WFI40"/>
      <c r="WFJ40"/>
      <c r="WFK40"/>
      <c r="WFL40"/>
      <c r="WFM40"/>
      <c r="WFN40"/>
      <c r="WFO40"/>
      <c r="WFP40"/>
      <c r="WFQ40"/>
      <c r="WFR40"/>
      <c r="WFS40"/>
      <c r="WFT40"/>
      <c r="WFU40"/>
      <c r="WFV40"/>
      <c r="WFW40"/>
      <c r="WFX40"/>
      <c r="WFY40"/>
      <c r="WFZ40"/>
      <c r="WGA40"/>
      <c r="WGB40"/>
      <c r="WGC40"/>
      <c r="WGD40"/>
      <c r="WGE40"/>
      <c r="WGF40"/>
      <c r="WGG40"/>
      <c r="WGH40"/>
      <c r="WGI40"/>
      <c r="WGJ40"/>
      <c r="WGK40"/>
      <c r="WGL40"/>
      <c r="WGM40"/>
      <c r="WGN40"/>
      <c r="WGO40"/>
      <c r="WGP40"/>
      <c r="WGQ40"/>
      <c r="WGR40"/>
      <c r="WGS40"/>
      <c r="WGT40"/>
      <c r="WGU40"/>
      <c r="WGV40"/>
      <c r="WGW40"/>
      <c r="WGX40"/>
      <c r="WGY40"/>
      <c r="WGZ40"/>
      <c r="WHA40"/>
      <c r="WHB40"/>
      <c r="WHC40"/>
      <c r="WHD40"/>
      <c r="WHE40"/>
      <c r="WHF40"/>
      <c r="WHG40"/>
      <c r="WHH40"/>
      <c r="WHI40"/>
      <c r="WHJ40"/>
      <c r="WHK40"/>
      <c r="WHL40"/>
      <c r="WHM40"/>
      <c r="WHN40"/>
      <c r="WHO40"/>
      <c r="WHP40"/>
      <c r="WHQ40"/>
      <c r="WHR40"/>
      <c r="WHS40"/>
      <c r="WHT40"/>
      <c r="WHU40"/>
      <c r="WHV40"/>
      <c r="WHW40"/>
      <c r="WHX40"/>
      <c r="WHY40"/>
      <c r="WHZ40"/>
      <c r="WIA40"/>
      <c r="WIB40"/>
      <c r="WIC40"/>
      <c r="WID40"/>
      <c r="WIE40"/>
      <c r="WIF40"/>
      <c r="WIG40"/>
      <c r="WIH40"/>
      <c r="WII40"/>
      <c r="WIJ40"/>
      <c r="WIK40"/>
      <c r="WIL40"/>
      <c r="WIM40"/>
      <c r="WIN40"/>
      <c r="WIO40"/>
      <c r="WIP40"/>
      <c r="WIQ40"/>
      <c r="WIR40"/>
      <c r="WIS40"/>
      <c r="WIT40"/>
      <c r="WIU40"/>
      <c r="WIV40"/>
      <c r="WIW40"/>
      <c r="WIX40"/>
      <c r="WIY40"/>
      <c r="WIZ40"/>
      <c r="WJA40"/>
      <c r="WJB40"/>
      <c r="WJC40"/>
      <c r="WJD40"/>
      <c r="WJE40"/>
      <c r="WJF40"/>
      <c r="WJG40"/>
      <c r="WJH40"/>
      <c r="WJI40"/>
      <c r="WJJ40"/>
      <c r="WJK40"/>
      <c r="WJL40"/>
      <c r="WJM40"/>
      <c r="WJN40"/>
      <c r="WJO40"/>
      <c r="WJP40"/>
      <c r="WJQ40"/>
      <c r="WJR40"/>
      <c r="WJS40"/>
      <c r="WJT40"/>
      <c r="WJU40"/>
      <c r="WJV40"/>
      <c r="WJW40"/>
      <c r="WJX40"/>
      <c r="WJY40"/>
      <c r="WJZ40"/>
      <c r="WKA40"/>
      <c r="WKB40"/>
      <c r="WKC40"/>
      <c r="WKD40"/>
      <c r="WKE40"/>
      <c r="WKF40"/>
      <c r="WKG40"/>
      <c r="WKH40"/>
      <c r="WKI40"/>
      <c r="WKJ40"/>
      <c r="WKK40"/>
      <c r="WKL40"/>
      <c r="WKM40"/>
      <c r="WKN40"/>
      <c r="WKO40"/>
      <c r="WKP40"/>
      <c r="WKQ40"/>
      <c r="WKR40"/>
      <c r="WKS40"/>
      <c r="WKT40"/>
      <c r="WKU40"/>
      <c r="WKV40"/>
      <c r="WKW40"/>
      <c r="WKX40"/>
      <c r="WKY40"/>
      <c r="WKZ40"/>
      <c r="WLA40"/>
      <c r="WLB40"/>
      <c r="WLC40"/>
      <c r="WLD40"/>
      <c r="WLE40"/>
      <c r="WLF40"/>
      <c r="WLG40"/>
      <c r="WLH40"/>
      <c r="WLI40"/>
      <c r="WLJ40"/>
      <c r="WLK40"/>
      <c r="WLL40"/>
      <c r="WLM40"/>
      <c r="WLN40"/>
      <c r="WLO40"/>
      <c r="WLP40"/>
      <c r="WLQ40"/>
      <c r="WLR40"/>
      <c r="WLS40"/>
      <c r="WLT40"/>
      <c r="WLU40"/>
      <c r="WLV40"/>
      <c r="WLW40"/>
      <c r="WLX40"/>
      <c r="WLY40"/>
      <c r="WLZ40"/>
      <c r="WMA40"/>
      <c r="WMB40"/>
      <c r="WMC40"/>
      <c r="WMD40"/>
      <c r="WME40"/>
      <c r="WMF40"/>
      <c r="WMG40"/>
      <c r="WMH40"/>
      <c r="WMI40"/>
      <c r="WMJ40"/>
      <c r="WMK40"/>
      <c r="WML40"/>
      <c r="WMM40"/>
      <c r="WMN40"/>
      <c r="WMO40"/>
      <c r="WMP40"/>
      <c r="WMQ40"/>
      <c r="WMR40"/>
      <c r="WMS40"/>
      <c r="WMT40"/>
      <c r="WMU40"/>
      <c r="WMV40"/>
      <c r="WMW40"/>
      <c r="WMX40"/>
      <c r="WMY40"/>
      <c r="WMZ40"/>
      <c r="WNA40"/>
      <c r="WNB40"/>
      <c r="WNC40"/>
      <c r="WND40"/>
      <c r="WNE40"/>
      <c r="WNF40"/>
      <c r="WNG40"/>
      <c r="WNH40"/>
      <c r="WNI40"/>
      <c r="WNJ40"/>
      <c r="WNK40"/>
      <c r="WNL40"/>
      <c r="WNM40"/>
      <c r="WNN40"/>
      <c r="WNO40"/>
      <c r="WNP40"/>
      <c r="WNQ40"/>
      <c r="WNR40"/>
      <c r="WNS40"/>
      <c r="WNT40"/>
      <c r="WNU40"/>
      <c r="WNV40"/>
      <c r="WNW40"/>
      <c r="WNX40"/>
      <c r="WNY40"/>
      <c r="WNZ40"/>
      <c r="WOA40"/>
      <c r="WOB40"/>
      <c r="WOC40"/>
      <c r="WOD40"/>
      <c r="WOE40"/>
      <c r="WOF40"/>
      <c r="WOG40"/>
      <c r="WOH40"/>
      <c r="WOI40"/>
      <c r="WOJ40"/>
      <c r="WOK40"/>
      <c r="WOL40"/>
      <c r="WOM40"/>
      <c r="WON40"/>
      <c r="WOO40"/>
      <c r="WOP40"/>
      <c r="WOQ40"/>
      <c r="WOR40"/>
      <c r="WOS40"/>
      <c r="WOT40"/>
      <c r="WOU40"/>
      <c r="WOV40"/>
      <c r="WOW40"/>
      <c r="WOX40"/>
      <c r="WOY40"/>
      <c r="WOZ40"/>
      <c r="WPA40"/>
      <c r="WPB40"/>
      <c r="WPC40"/>
      <c r="WPD40"/>
      <c r="WPE40"/>
      <c r="WPF40"/>
      <c r="WPG40"/>
      <c r="WPH40"/>
      <c r="WPI40"/>
      <c r="WPJ40"/>
      <c r="WPK40"/>
      <c r="WPL40"/>
      <c r="WPM40"/>
      <c r="WPN40"/>
      <c r="WPO40"/>
      <c r="WPP40"/>
      <c r="WPQ40"/>
      <c r="WPR40"/>
      <c r="WPS40"/>
      <c r="WPT40"/>
      <c r="WPU40"/>
      <c r="WPV40"/>
      <c r="WPW40"/>
      <c r="WPX40"/>
      <c r="WPY40"/>
      <c r="WPZ40"/>
      <c r="WQA40"/>
      <c r="WQB40"/>
      <c r="WQC40"/>
      <c r="WQD40"/>
      <c r="WQE40"/>
      <c r="WQF40"/>
      <c r="WQG40"/>
      <c r="WQH40"/>
      <c r="WQI40"/>
      <c r="WQJ40"/>
      <c r="WQK40"/>
      <c r="WQL40"/>
      <c r="WQM40"/>
      <c r="WQN40"/>
      <c r="WQO40"/>
      <c r="WQP40"/>
      <c r="WQQ40"/>
      <c r="WQR40"/>
      <c r="WQS40"/>
      <c r="WQT40"/>
      <c r="WQU40"/>
      <c r="WQV40"/>
      <c r="WQW40"/>
      <c r="WQX40"/>
      <c r="WQY40"/>
      <c r="WQZ40"/>
      <c r="WRA40"/>
      <c r="WRB40"/>
      <c r="WRC40"/>
      <c r="WRD40"/>
      <c r="WRE40"/>
      <c r="WRF40"/>
      <c r="WRG40"/>
      <c r="WRH40"/>
      <c r="WRI40"/>
      <c r="WRJ40"/>
      <c r="WRK40"/>
      <c r="WRL40"/>
      <c r="WRM40"/>
      <c r="WRN40"/>
      <c r="WRO40"/>
      <c r="WRP40"/>
      <c r="WRQ40"/>
      <c r="WRR40"/>
      <c r="WRS40"/>
      <c r="WRT40"/>
      <c r="WRU40"/>
      <c r="WRV40"/>
      <c r="WRW40"/>
      <c r="WRX40"/>
      <c r="WRY40"/>
      <c r="WRZ40"/>
      <c r="WSA40"/>
      <c r="WSB40"/>
      <c r="WSC40"/>
      <c r="WSD40"/>
      <c r="WSE40"/>
      <c r="WSF40"/>
      <c r="WSG40"/>
      <c r="WSH40"/>
      <c r="WSI40"/>
      <c r="WSJ40"/>
      <c r="WSK40"/>
      <c r="WSL40"/>
      <c r="WSM40"/>
      <c r="WSN40"/>
      <c r="WSO40"/>
      <c r="WSP40"/>
      <c r="WSQ40"/>
      <c r="WSR40"/>
      <c r="WSS40"/>
      <c r="WST40"/>
      <c r="WSU40"/>
      <c r="WSV40"/>
      <c r="WSW40"/>
      <c r="WSX40"/>
      <c r="WSY40"/>
      <c r="WSZ40"/>
      <c r="WTA40"/>
      <c r="WTB40"/>
      <c r="WTC40"/>
      <c r="WTD40"/>
      <c r="WTE40"/>
      <c r="WTF40"/>
      <c r="WTG40"/>
      <c r="WTH40"/>
      <c r="WTI40"/>
      <c r="WTJ40"/>
      <c r="WTK40"/>
      <c r="WTL40"/>
      <c r="WTM40"/>
      <c r="WTN40"/>
      <c r="WTO40"/>
      <c r="WTP40"/>
      <c r="WTQ40"/>
      <c r="WTR40"/>
      <c r="WTS40"/>
      <c r="WTT40"/>
      <c r="WTU40"/>
      <c r="WTV40"/>
      <c r="WTW40"/>
      <c r="WTX40"/>
      <c r="WTY40"/>
      <c r="WTZ40"/>
      <c r="WUA40"/>
      <c r="WUB40"/>
      <c r="WUC40"/>
      <c r="WUD40"/>
      <c r="WUE40"/>
      <c r="WUF40"/>
      <c r="WUG40"/>
      <c r="WUH40"/>
      <c r="WUI40"/>
      <c r="WUJ40"/>
      <c r="WUK40"/>
      <c r="WUL40"/>
      <c r="WUM40"/>
      <c r="WUN40"/>
      <c r="WUO40"/>
      <c r="WUP40"/>
      <c r="WUQ40"/>
      <c r="WUR40"/>
      <c r="WUS40"/>
      <c r="WUT40"/>
      <c r="WUU40"/>
      <c r="WUV40"/>
      <c r="WUW40"/>
      <c r="WUX40"/>
      <c r="WUY40"/>
      <c r="WUZ40"/>
      <c r="WVA40"/>
      <c r="WVB40"/>
      <c r="WVC40"/>
      <c r="WVD40"/>
      <c r="WVE40"/>
      <c r="WVF40"/>
      <c r="WVG40"/>
      <c r="WVH40"/>
      <c r="WVI40"/>
      <c r="WVJ40"/>
      <c r="WVK40"/>
      <c r="WVL40"/>
      <c r="WVM40"/>
      <c r="WVN40"/>
      <c r="WVO40"/>
      <c r="WVP40"/>
      <c r="WVQ40"/>
      <c r="WVR40"/>
      <c r="WVS40"/>
      <c r="WVT40"/>
      <c r="WVU40"/>
      <c r="WVV40"/>
      <c r="WVW40"/>
      <c r="WVX40"/>
      <c r="WVY40"/>
      <c r="WVZ40"/>
      <c r="WWA40"/>
      <c r="WWB40"/>
      <c r="WWC40"/>
      <c r="WWD40"/>
      <c r="WWE40"/>
      <c r="WWF40"/>
      <c r="WWG40"/>
      <c r="WWH40"/>
      <c r="WWI40"/>
      <c r="WWJ40"/>
      <c r="WWK40"/>
      <c r="WWL40"/>
      <c r="WWM40"/>
      <c r="WWN40"/>
      <c r="WWO40"/>
      <c r="WWP40"/>
      <c r="WWQ40"/>
      <c r="WWR40"/>
      <c r="WWS40"/>
      <c r="WWT40"/>
      <c r="WWU40"/>
      <c r="WWV40"/>
      <c r="WWW40"/>
      <c r="WWX40"/>
      <c r="WWY40"/>
      <c r="WWZ40"/>
      <c r="WXA40"/>
      <c r="WXB40"/>
      <c r="WXC40"/>
      <c r="WXD40"/>
      <c r="WXE40"/>
      <c r="WXF40"/>
      <c r="WXG40"/>
      <c r="WXH40"/>
      <c r="WXI40"/>
      <c r="WXJ40"/>
      <c r="WXK40"/>
      <c r="WXL40"/>
      <c r="WXM40"/>
      <c r="WXN40"/>
      <c r="WXO40"/>
      <c r="WXP40"/>
      <c r="WXQ40"/>
      <c r="WXR40"/>
      <c r="WXS40"/>
      <c r="WXT40"/>
      <c r="WXU40"/>
      <c r="WXV40"/>
      <c r="WXW40"/>
      <c r="WXX40"/>
      <c r="WXY40"/>
      <c r="WXZ40"/>
      <c r="WYA40"/>
      <c r="WYB40"/>
      <c r="WYC40"/>
      <c r="WYD40"/>
      <c r="WYE40"/>
      <c r="WYF40"/>
      <c r="WYG40"/>
      <c r="WYH40"/>
      <c r="WYI40"/>
      <c r="WYJ40"/>
      <c r="WYK40"/>
      <c r="WYL40"/>
      <c r="WYM40"/>
      <c r="WYN40"/>
      <c r="WYO40"/>
      <c r="WYP40"/>
      <c r="WYQ40"/>
      <c r="WYR40"/>
      <c r="WYS40"/>
      <c r="WYT40"/>
      <c r="WYU40"/>
      <c r="WYV40"/>
      <c r="WYW40"/>
      <c r="WYX40"/>
      <c r="WYY40"/>
      <c r="WYZ40"/>
      <c r="WZA40"/>
      <c r="WZB40"/>
      <c r="WZC40"/>
      <c r="WZD40"/>
      <c r="WZE40"/>
      <c r="WZF40"/>
      <c r="WZG40"/>
      <c r="WZH40"/>
      <c r="WZI40"/>
      <c r="WZJ40"/>
      <c r="WZK40"/>
      <c r="WZL40"/>
      <c r="WZM40"/>
      <c r="WZN40"/>
      <c r="WZO40"/>
      <c r="WZP40"/>
      <c r="WZQ40"/>
      <c r="WZR40"/>
      <c r="WZS40"/>
      <c r="WZT40"/>
      <c r="WZU40"/>
      <c r="WZV40"/>
      <c r="WZW40"/>
      <c r="WZX40"/>
      <c r="WZY40"/>
      <c r="WZZ40"/>
      <c r="XAA40"/>
      <c r="XAB40"/>
      <c r="XAC40"/>
      <c r="XAD40"/>
      <c r="XAE40"/>
      <c r="XAF40"/>
      <c r="XAG40"/>
      <c r="XAH40"/>
      <c r="XAI40"/>
      <c r="XAJ40"/>
      <c r="XAK40"/>
      <c r="XAL40"/>
      <c r="XAM40"/>
      <c r="XAN40"/>
      <c r="XAO40"/>
      <c r="XAP40"/>
      <c r="XAQ40"/>
      <c r="XAR40"/>
      <c r="XAS40"/>
      <c r="XAT40"/>
      <c r="XAU40"/>
      <c r="XAV40"/>
      <c r="XAW40"/>
      <c r="XAX40"/>
      <c r="XAY40"/>
      <c r="XAZ40"/>
      <c r="XBA40"/>
      <c r="XBB40"/>
      <c r="XBC40"/>
      <c r="XBD40"/>
      <c r="XBE40"/>
      <c r="XBF40"/>
      <c r="XBG40"/>
      <c r="XBH40"/>
      <c r="XBI40"/>
      <c r="XBJ40"/>
      <c r="XBK40"/>
      <c r="XBL40"/>
      <c r="XBM40"/>
      <c r="XBN40"/>
      <c r="XBO40"/>
      <c r="XBP40"/>
      <c r="XBQ40"/>
      <c r="XBR40"/>
      <c r="XBS40"/>
      <c r="XBT40"/>
      <c r="XBU40"/>
      <c r="XBV40"/>
      <c r="XBW40"/>
      <c r="XBX40"/>
      <c r="XBY40"/>
      <c r="XBZ40"/>
      <c r="XCA40"/>
      <c r="XCB40"/>
      <c r="XCC40"/>
      <c r="XCD40"/>
      <c r="XCE40"/>
      <c r="XCF40"/>
      <c r="XCG40"/>
      <c r="XCH40"/>
      <c r="XCI40"/>
      <c r="XCJ40"/>
      <c r="XCK40"/>
      <c r="XCL40"/>
      <c r="XCM40"/>
      <c r="XCN40"/>
      <c r="XCO40"/>
      <c r="XCP40"/>
      <c r="XCQ40"/>
      <c r="XCR40"/>
      <c r="XCS40"/>
      <c r="XCT40"/>
      <c r="XCU40"/>
      <c r="XCV40"/>
      <c r="XCW40"/>
      <c r="XCX40"/>
      <c r="XCY40"/>
      <c r="XCZ40"/>
      <c r="XDA40"/>
      <c r="XDB40"/>
      <c r="XDC40"/>
      <c r="XDD40"/>
      <c r="XDE40"/>
      <c r="XDF40"/>
      <c r="XDG40"/>
      <c r="XDH40"/>
      <c r="XDI40"/>
      <c r="XDJ40"/>
      <c r="XDK40"/>
      <c r="XDL40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</row>
    <row r="41" s="1" customFormat="1" ht="15" customHeight="1" spans="1:1024 1025:16369">
      <c r="A41" s="15">
        <v>38</v>
      </c>
      <c r="B41" s="15" t="s">
        <v>704</v>
      </c>
      <c r="C41" s="15" t="s">
        <v>705</v>
      </c>
      <c r="D41" s="16" t="s">
        <v>739</v>
      </c>
      <c r="E41" s="17" t="s">
        <v>2</v>
      </c>
      <c r="F41" s="18" t="s">
        <v>695</v>
      </c>
      <c r="G41" s="20">
        <v>46023</v>
      </c>
      <c r="H41" s="21">
        <f t="shared" si="0"/>
        <v>43000</v>
      </c>
      <c r="I41" s="23">
        <v>3649.01397079629</v>
      </c>
      <c r="J41" s="23">
        <v>3593.725880448</v>
      </c>
      <c r="K41" s="23">
        <v>3593.725880448</v>
      </c>
      <c r="L41" s="23">
        <v>3773.41217407995</v>
      </c>
      <c r="M41" s="23">
        <v>3773.41217407995</v>
      </c>
      <c r="N41" s="23">
        <v>1437.17799477227</v>
      </c>
      <c r="O41" s="23">
        <v>4132.78476134384</v>
      </c>
      <c r="P41" s="23">
        <v>3773.41217407995</v>
      </c>
      <c r="Q41" s="23">
        <v>3953.0984677119</v>
      </c>
      <c r="R41" s="23">
        <v>4132.78476134384</v>
      </c>
      <c r="S41" s="23">
        <v>3593.725880448</v>
      </c>
      <c r="T41" s="23">
        <v>3593.725880448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</row>
    <row r="42" s="1" customFormat="1" ht="15" customHeight="1" spans="1:1024 1025:16369">
      <c r="A42" s="15">
        <v>39</v>
      </c>
      <c r="B42" s="15" t="s">
        <v>704</v>
      </c>
      <c r="C42" s="15" t="s">
        <v>705</v>
      </c>
      <c r="D42" s="16" t="s">
        <v>740</v>
      </c>
      <c r="E42" s="17" t="s">
        <v>2</v>
      </c>
      <c r="F42" s="18" t="s">
        <v>695</v>
      </c>
      <c r="G42" s="20">
        <v>46023</v>
      </c>
      <c r="H42" s="21">
        <f t="shared" si="0"/>
        <v>25000</v>
      </c>
      <c r="I42" s="23">
        <v>2121.51975046296</v>
      </c>
      <c r="J42" s="23">
        <v>2089.37551188837</v>
      </c>
      <c r="K42" s="23">
        <v>2089.37551188837</v>
      </c>
      <c r="L42" s="23">
        <v>2193.84428725578</v>
      </c>
      <c r="M42" s="23">
        <v>2193.84428725578</v>
      </c>
      <c r="N42" s="23">
        <v>835.568601611784</v>
      </c>
      <c r="O42" s="23">
        <v>2402.78183799061</v>
      </c>
      <c r="P42" s="23">
        <v>2193.84428725578</v>
      </c>
      <c r="Q42" s="23">
        <v>2298.3130626232</v>
      </c>
      <c r="R42" s="23">
        <v>2402.78183799061</v>
      </c>
      <c r="S42" s="23">
        <v>2089.37551188837</v>
      </c>
      <c r="T42" s="23">
        <v>2089.37551188837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  <c r="AML42"/>
      <c r="AMM42"/>
      <c r="AMN42"/>
      <c r="AMO42"/>
      <c r="AMP42"/>
      <c r="AMQ42"/>
      <c r="AMR42"/>
      <c r="AMS42"/>
      <c r="AMT42"/>
      <c r="AMU42"/>
      <c r="AMV42"/>
      <c r="AMW42"/>
      <c r="AMX42"/>
      <c r="AMY42"/>
      <c r="AMZ42"/>
      <c r="ANA42"/>
      <c r="ANB42"/>
      <c r="ANC42"/>
      <c r="AND42"/>
      <c r="ANE42"/>
      <c r="ANF42"/>
      <c r="ANG42"/>
      <c r="ANH42"/>
      <c r="ANI42"/>
      <c r="ANJ42"/>
      <c r="ANK42"/>
      <c r="ANL42"/>
      <c r="ANM42"/>
      <c r="ANN42"/>
      <c r="ANO42"/>
      <c r="ANP42"/>
      <c r="ANQ42"/>
      <c r="ANR42"/>
      <c r="ANS42"/>
      <c r="ANT42"/>
      <c r="ANU42"/>
      <c r="ANV42"/>
      <c r="ANW42"/>
      <c r="ANX42"/>
      <c r="ANY42"/>
      <c r="ANZ42"/>
      <c r="AOA42"/>
      <c r="AOB42"/>
      <c r="AOC42"/>
      <c r="AOD42"/>
      <c r="AOE42"/>
      <c r="AOF42"/>
      <c r="AOG42"/>
      <c r="AOH42"/>
      <c r="AOI42"/>
      <c r="AOJ42"/>
      <c r="AOK42"/>
      <c r="AOL42"/>
      <c r="AOM42"/>
      <c r="AON42"/>
      <c r="AOO42"/>
      <c r="AOP42"/>
      <c r="AOQ42"/>
      <c r="AOR42"/>
      <c r="AOS42"/>
      <c r="AOT42"/>
      <c r="AOU42"/>
      <c r="AOV42"/>
      <c r="AOW42"/>
      <c r="AOX42"/>
      <c r="AOY42"/>
      <c r="AOZ42"/>
      <c r="APA42"/>
      <c r="APB42"/>
      <c r="APC42"/>
      <c r="APD42"/>
      <c r="APE42"/>
      <c r="APF42"/>
      <c r="APG42"/>
      <c r="APH42"/>
      <c r="API42"/>
      <c r="APJ42"/>
      <c r="APK42"/>
      <c r="APL42"/>
      <c r="APM42"/>
      <c r="APN42"/>
      <c r="APO42"/>
      <c r="APP42"/>
      <c r="APQ42"/>
      <c r="APR42"/>
      <c r="APS42"/>
      <c r="APT42"/>
      <c r="APU42"/>
      <c r="APV42"/>
      <c r="APW42"/>
      <c r="APX42"/>
      <c r="APY42"/>
      <c r="APZ42"/>
      <c r="AQA42"/>
      <c r="AQB42"/>
      <c r="AQC42"/>
      <c r="AQD42"/>
      <c r="AQE42"/>
      <c r="AQF42"/>
      <c r="AQG42"/>
      <c r="AQH42"/>
      <c r="AQI42"/>
      <c r="AQJ42"/>
      <c r="AQK42"/>
      <c r="AQL42"/>
      <c r="AQM42"/>
      <c r="AQN42"/>
      <c r="AQO42"/>
      <c r="AQP42"/>
      <c r="AQQ42"/>
      <c r="AQR42"/>
      <c r="AQS42"/>
      <c r="AQT42"/>
      <c r="AQU42"/>
      <c r="AQV42"/>
      <c r="AQW42"/>
      <c r="AQX42"/>
      <c r="AQY42"/>
      <c r="AQZ42"/>
      <c r="ARA42"/>
      <c r="ARB42"/>
      <c r="ARC42"/>
      <c r="ARD42"/>
      <c r="ARE42"/>
      <c r="ARF42"/>
      <c r="ARG42"/>
      <c r="ARH42"/>
      <c r="ARI42"/>
      <c r="ARJ42"/>
      <c r="ARK42"/>
      <c r="ARL42"/>
      <c r="ARM42"/>
      <c r="ARN42"/>
      <c r="ARO42"/>
      <c r="ARP42"/>
      <c r="ARQ42"/>
      <c r="ARR42"/>
      <c r="ARS42"/>
      <c r="ART42"/>
      <c r="ARU42"/>
      <c r="ARV42"/>
      <c r="ARW42"/>
      <c r="ARX42"/>
      <c r="ARY42"/>
      <c r="ARZ42"/>
      <c r="ASA42"/>
      <c r="ASB42"/>
      <c r="ASC42"/>
      <c r="ASD42"/>
      <c r="ASE42"/>
      <c r="ASF42"/>
      <c r="ASG42"/>
      <c r="ASH42"/>
      <c r="ASI42"/>
      <c r="ASJ42"/>
      <c r="ASK42"/>
      <c r="ASL42"/>
      <c r="ASM42"/>
      <c r="ASN42"/>
      <c r="ASO42"/>
      <c r="ASP42"/>
      <c r="ASQ42"/>
      <c r="ASR42"/>
      <c r="ASS42"/>
      <c r="AST42"/>
      <c r="ASU42"/>
      <c r="ASV42"/>
      <c r="ASW42"/>
      <c r="ASX42"/>
      <c r="ASY42"/>
      <c r="ASZ42"/>
      <c r="ATA42"/>
      <c r="ATB42"/>
      <c r="ATC42"/>
      <c r="ATD42"/>
      <c r="ATE42"/>
      <c r="ATF42"/>
      <c r="ATG42"/>
      <c r="ATH42"/>
      <c r="ATI42"/>
      <c r="ATJ42"/>
      <c r="ATK42"/>
      <c r="ATL42"/>
      <c r="ATM42"/>
      <c r="ATN42"/>
      <c r="ATO42"/>
      <c r="ATP42"/>
      <c r="ATQ42"/>
      <c r="ATR42"/>
      <c r="ATS42"/>
      <c r="ATT42"/>
      <c r="ATU42"/>
      <c r="ATV42"/>
      <c r="ATW42"/>
      <c r="ATX42"/>
      <c r="ATY42"/>
      <c r="ATZ42"/>
      <c r="AUA42"/>
      <c r="AUB42"/>
      <c r="AUC42"/>
      <c r="AUD42"/>
      <c r="AUE42"/>
      <c r="AUF42"/>
      <c r="AUG42"/>
      <c r="AUH42"/>
      <c r="AUI42"/>
      <c r="AUJ42"/>
      <c r="AUK42"/>
      <c r="AUL42"/>
      <c r="AUM42"/>
      <c r="AUN42"/>
      <c r="AUO42"/>
      <c r="AUP42"/>
      <c r="AUQ42"/>
      <c r="AUR42"/>
      <c r="AUS42"/>
      <c r="AUT42"/>
      <c r="AUU42"/>
      <c r="AUV42"/>
      <c r="AUW42"/>
      <c r="AUX42"/>
      <c r="AUY42"/>
      <c r="AUZ42"/>
      <c r="AVA42"/>
      <c r="AVB42"/>
      <c r="AVC42"/>
      <c r="AVD42"/>
      <c r="AVE42"/>
      <c r="AVF42"/>
      <c r="AVG42"/>
      <c r="AVH42"/>
      <c r="AVI42"/>
      <c r="AVJ42"/>
      <c r="AVK42"/>
      <c r="AVL42"/>
      <c r="AVM42"/>
      <c r="AVN42"/>
      <c r="AVO42"/>
      <c r="AVP42"/>
      <c r="AVQ42"/>
      <c r="AVR42"/>
      <c r="AVS42"/>
      <c r="AVT42"/>
      <c r="AVU42"/>
      <c r="AVV42"/>
      <c r="AVW42"/>
      <c r="AVX42"/>
      <c r="AVY42"/>
      <c r="AVZ42"/>
      <c r="AWA42"/>
      <c r="AWB42"/>
      <c r="AWC42"/>
      <c r="AWD42"/>
      <c r="AWE42"/>
      <c r="AWF42"/>
      <c r="AWG42"/>
      <c r="AWH42"/>
      <c r="AWI42"/>
      <c r="AWJ42"/>
      <c r="AWK42"/>
      <c r="AWL42"/>
      <c r="AWM42"/>
      <c r="AWN42"/>
      <c r="AWO42"/>
      <c r="AWP42"/>
      <c r="AWQ42"/>
      <c r="AWR42"/>
      <c r="AWS42"/>
      <c r="AWT42"/>
      <c r="AWU42"/>
      <c r="AWV42"/>
      <c r="AWW42"/>
      <c r="AWX42"/>
      <c r="AWY42"/>
      <c r="AWZ42"/>
      <c r="AXA42"/>
      <c r="AXB42"/>
      <c r="AXC42"/>
      <c r="AXD42"/>
      <c r="AXE42"/>
      <c r="AXF42"/>
      <c r="AXG42"/>
      <c r="AXH42"/>
      <c r="AXI42"/>
      <c r="AXJ42"/>
      <c r="AXK42"/>
      <c r="AXL42"/>
      <c r="AXM42"/>
      <c r="AXN42"/>
      <c r="AXO42"/>
      <c r="AXP42"/>
      <c r="AXQ42"/>
      <c r="AXR42"/>
      <c r="AXS42"/>
      <c r="AXT42"/>
      <c r="AXU42"/>
      <c r="AXV42"/>
      <c r="AXW42"/>
      <c r="AXX42"/>
      <c r="AXY42"/>
      <c r="AXZ42"/>
      <c r="AYA42"/>
      <c r="AYB42"/>
      <c r="AYC42"/>
      <c r="AYD42"/>
      <c r="AYE42"/>
      <c r="AYF42"/>
      <c r="AYG42"/>
      <c r="AYH42"/>
      <c r="AYI42"/>
      <c r="AYJ42"/>
      <c r="AYK42"/>
      <c r="AYL42"/>
      <c r="AYM42"/>
      <c r="AYN42"/>
      <c r="AYO42"/>
      <c r="AYP42"/>
      <c r="AYQ42"/>
      <c r="AYR42"/>
      <c r="AYS42"/>
      <c r="AYT42"/>
      <c r="AYU42"/>
      <c r="AYV42"/>
      <c r="AYW42"/>
      <c r="AYX42"/>
      <c r="AYY42"/>
      <c r="AYZ42"/>
      <c r="AZA42"/>
      <c r="AZB42"/>
      <c r="AZC42"/>
      <c r="AZD42"/>
      <c r="AZE42"/>
      <c r="AZF42"/>
      <c r="AZG42"/>
      <c r="AZH42"/>
      <c r="AZI42"/>
      <c r="AZJ42"/>
      <c r="AZK42"/>
      <c r="AZL42"/>
      <c r="AZM42"/>
      <c r="AZN42"/>
      <c r="AZO42"/>
      <c r="AZP42"/>
      <c r="AZQ42"/>
      <c r="AZR42"/>
      <c r="AZS42"/>
      <c r="AZT42"/>
      <c r="AZU42"/>
      <c r="AZV42"/>
      <c r="AZW42"/>
      <c r="AZX42"/>
      <c r="AZY42"/>
      <c r="AZZ42"/>
      <c r="BAA42"/>
      <c r="BAB42"/>
      <c r="BAC42"/>
      <c r="BAD42"/>
      <c r="BAE42"/>
      <c r="BAF42"/>
      <c r="BAG42"/>
      <c r="BAH42"/>
      <c r="BAI42"/>
      <c r="BAJ42"/>
      <c r="BAK42"/>
      <c r="BAL42"/>
      <c r="BAM42"/>
      <c r="BAN42"/>
      <c r="BAO42"/>
      <c r="BAP42"/>
      <c r="BAQ42"/>
      <c r="BAR42"/>
      <c r="BAS42"/>
      <c r="BAT42"/>
      <c r="BAU42"/>
      <c r="BAV42"/>
      <c r="BAW42"/>
      <c r="BAX42"/>
      <c r="BAY42"/>
      <c r="BAZ42"/>
      <c r="BBA42"/>
      <c r="BBB42"/>
      <c r="BBC42"/>
      <c r="BBD42"/>
      <c r="BBE42"/>
      <c r="BBF42"/>
      <c r="BBG42"/>
      <c r="BBH42"/>
      <c r="BBI42"/>
      <c r="BBJ42"/>
      <c r="BBK42"/>
      <c r="BBL42"/>
      <c r="BBM42"/>
      <c r="BBN42"/>
      <c r="BBO42"/>
      <c r="BBP42"/>
      <c r="BBQ42"/>
      <c r="BBR42"/>
      <c r="BBS42"/>
      <c r="BBT42"/>
      <c r="BBU42"/>
      <c r="BBV42"/>
      <c r="BBW42"/>
      <c r="BBX42"/>
      <c r="BBY42"/>
      <c r="BBZ42"/>
      <c r="BCA42"/>
      <c r="BCB42"/>
      <c r="BCC42"/>
      <c r="BCD42"/>
      <c r="BCE42"/>
      <c r="BCF42"/>
      <c r="BCG42"/>
      <c r="BCH42"/>
      <c r="BCI42"/>
      <c r="BCJ42"/>
      <c r="BCK42"/>
      <c r="BCL42"/>
      <c r="BCM42"/>
      <c r="BCN42"/>
      <c r="BCO42"/>
      <c r="BCP42"/>
      <c r="BCQ42"/>
      <c r="BCR42"/>
      <c r="BCS42"/>
      <c r="BCT42"/>
      <c r="BCU42"/>
      <c r="BCV42"/>
      <c r="BCW42"/>
      <c r="BCX42"/>
      <c r="BCY42"/>
      <c r="BCZ42"/>
      <c r="BDA42"/>
      <c r="BDB42"/>
      <c r="BDC42"/>
      <c r="BDD42"/>
      <c r="BDE42"/>
      <c r="BDF42"/>
      <c r="BDG42"/>
      <c r="BDH42"/>
      <c r="BDI42"/>
      <c r="BDJ42"/>
      <c r="BDK42"/>
      <c r="BDL42"/>
      <c r="BDM42"/>
      <c r="BDN42"/>
      <c r="BDO42"/>
      <c r="BDP42"/>
      <c r="BDQ42"/>
      <c r="BDR42"/>
      <c r="BDS42"/>
      <c r="BDT42"/>
      <c r="BDU42"/>
      <c r="BDV42"/>
      <c r="BDW42"/>
      <c r="BDX42"/>
      <c r="BDY42"/>
      <c r="BDZ42"/>
      <c r="BEA42"/>
      <c r="BEB42"/>
      <c r="BEC42"/>
      <c r="BED42"/>
      <c r="BEE42"/>
      <c r="BEF42"/>
      <c r="BEG42"/>
      <c r="BEH42"/>
      <c r="BEI42"/>
      <c r="BEJ42"/>
      <c r="BEK42"/>
      <c r="BEL42"/>
      <c r="BEM42"/>
      <c r="BEN42"/>
      <c r="BEO42"/>
      <c r="BEP42"/>
      <c r="BEQ42"/>
      <c r="BER42"/>
      <c r="BES42"/>
      <c r="BET42"/>
      <c r="BEU42"/>
      <c r="BEV42"/>
      <c r="BEW42"/>
      <c r="BEX42"/>
      <c r="BEY42"/>
      <c r="BEZ42"/>
      <c r="BFA42"/>
      <c r="BFB42"/>
      <c r="BFC42"/>
      <c r="BFD42"/>
      <c r="BFE42"/>
      <c r="BFF42"/>
      <c r="BFG42"/>
      <c r="BFH42"/>
      <c r="BFI42"/>
      <c r="BFJ42"/>
      <c r="BFK42"/>
      <c r="BFL42"/>
      <c r="BFM42"/>
      <c r="BFN42"/>
      <c r="BFO42"/>
      <c r="BFP42"/>
      <c r="BFQ42"/>
      <c r="BFR42"/>
      <c r="BFS42"/>
      <c r="BFT42"/>
      <c r="BFU42"/>
      <c r="BFV42"/>
      <c r="BFW42"/>
      <c r="BFX42"/>
      <c r="BFY42"/>
      <c r="BFZ42"/>
      <c r="BGA42"/>
      <c r="BGB42"/>
      <c r="BGC42"/>
      <c r="BGD42"/>
      <c r="BGE42"/>
      <c r="BGF42"/>
      <c r="BGG42"/>
      <c r="BGH42"/>
      <c r="BGI42"/>
      <c r="BGJ42"/>
      <c r="BGK42"/>
      <c r="BGL42"/>
      <c r="BGM42"/>
      <c r="BGN42"/>
      <c r="BGO42"/>
      <c r="BGP42"/>
      <c r="BGQ42"/>
      <c r="BGR42"/>
      <c r="BGS42"/>
      <c r="BGT42"/>
      <c r="BGU42"/>
      <c r="BGV42"/>
      <c r="BGW42"/>
      <c r="BGX42"/>
      <c r="BGY42"/>
      <c r="BGZ42"/>
      <c r="BHA42"/>
      <c r="BHB42"/>
      <c r="BHC42"/>
      <c r="BHD42"/>
      <c r="BHE42"/>
      <c r="BHF42"/>
      <c r="BHG42"/>
      <c r="BHH42"/>
      <c r="BHI42"/>
      <c r="BHJ42"/>
      <c r="BHK42"/>
      <c r="BHL42"/>
      <c r="BHM42"/>
      <c r="BHN42"/>
      <c r="BHO42"/>
      <c r="BHP42"/>
      <c r="BHQ42"/>
      <c r="BHR42"/>
      <c r="BHS42"/>
      <c r="BHT42"/>
      <c r="BHU42"/>
      <c r="BHV42"/>
      <c r="BHW42"/>
      <c r="BHX42"/>
      <c r="BHY42"/>
      <c r="BHZ42"/>
      <c r="BIA42"/>
      <c r="BIB42"/>
      <c r="BIC42"/>
      <c r="BID42"/>
      <c r="BIE42"/>
      <c r="BIF42"/>
      <c r="BIG42"/>
      <c r="BIH42"/>
      <c r="BII42"/>
      <c r="BIJ42"/>
      <c r="BIK42"/>
      <c r="BIL42"/>
      <c r="BIM42"/>
      <c r="BIN42"/>
      <c r="BIO42"/>
      <c r="BIP42"/>
      <c r="BIQ42"/>
      <c r="BIR42"/>
      <c r="BIS42"/>
      <c r="BIT42"/>
      <c r="BIU42"/>
      <c r="BIV42"/>
      <c r="BIW42"/>
      <c r="BIX42"/>
      <c r="BIY42"/>
      <c r="BIZ42"/>
      <c r="BJA42"/>
      <c r="BJB42"/>
      <c r="BJC42"/>
      <c r="BJD42"/>
      <c r="BJE42"/>
      <c r="BJF42"/>
      <c r="BJG42"/>
      <c r="BJH42"/>
      <c r="BJI42"/>
      <c r="BJJ42"/>
      <c r="BJK42"/>
      <c r="BJL42"/>
      <c r="BJM42"/>
      <c r="BJN42"/>
      <c r="BJO42"/>
      <c r="BJP42"/>
      <c r="BJQ42"/>
      <c r="BJR42"/>
      <c r="BJS42"/>
      <c r="BJT42"/>
      <c r="BJU42"/>
      <c r="BJV42"/>
      <c r="BJW42"/>
      <c r="BJX42"/>
      <c r="BJY42"/>
      <c r="BJZ42"/>
      <c r="BKA42"/>
      <c r="BKB42"/>
      <c r="BKC42"/>
      <c r="BKD42"/>
      <c r="BKE42"/>
      <c r="BKF42"/>
      <c r="BKG42"/>
      <c r="BKH42"/>
      <c r="BKI42"/>
      <c r="BKJ42"/>
      <c r="BKK42"/>
      <c r="BKL42"/>
      <c r="BKM42"/>
      <c r="BKN42"/>
      <c r="BKO42"/>
      <c r="BKP42"/>
      <c r="BKQ42"/>
      <c r="BKR42"/>
      <c r="BKS42"/>
      <c r="BKT42"/>
      <c r="BKU42"/>
      <c r="BKV42"/>
      <c r="BKW42"/>
      <c r="BKX42"/>
      <c r="BKY42"/>
      <c r="BKZ42"/>
      <c r="BLA42"/>
      <c r="BLB42"/>
      <c r="BLC42"/>
      <c r="BLD42"/>
      <c r="BLE42"/>
      <c r="BLF42"/>
      <c r="BLG42"/>
      <c r="BLH42"/>
      <c r="BLI42"/>
      <c r="BLJ42"/>
      <c r="BLK42"/>
      <c r="BLL42"/>
      <c r="BLM42"/>
      <c r="BLN42"/>
      <c r="BLO42"/>
      <c r="BLP42"/>
      <c r="BLQ42"/>
      <c r="BLR42"/>
      <c r="BLS42"/>
      <c r="BLT42"/>
      <c r="BLU42"/>
      <c r="BLV42"/>
      <c r="BLW42"/>
      <c r="BLX42"/>
      <c r="BLY42"/>
      <c r="BLZ42"/>
      <c r="BMA42"/>
      <c r="BMB42"/>
      <c r="BMC42"/>
      <c r="BMD42"/>
      <c r="BME42"/>
      <c r="BMF42"/>
      <c r="BMG42"/>
      <c r="BMH42"/>
      <c r="BMI42"/>
      <c r="BMJ42"/>
      <c r="BMK42"/>
      <c r="BML42"/>
      <c r="BMM42"/>
      <c r="BMN42"/>
      <c r="BMO42"/>
      <c r="BMP42"/>
      <c r="BMQ42"/>
      <c r="BMR42"/>
      <c r="BMS42"/>
      <c r="BMT42"/>
      <c r="BMU42"/>
      <c r="BMV42"/>
      <c r="BMW42"/>
      <c r="BMX42"/>
      <c r="BMY42"/>
      <c r="BMZ42"/>
      <c r="BNA42"/>
      <c r="BNB42"/>
      <c r="BNC42"/>
      <c r="BND42"/>
      <c r="BNE42"/>
      <c r="BNF42"/>
      <c r="BNG42"/>
      <c r="BNH42"/>
      <c r="BNI42"/>
      <c r="BNJ42"/>
      <c r="BNK42"/>
      <c r="BNL42"/>
      <c r="BNM42"/>
      <c r="BNN42"/>
      <c r="BNO42"/>
      <c r="BNP42"/>
      <c r="BNQ42"/>
      <c r="BNR42"/>
      <c r="BNS42"/>
      <c r="BNT42"/>
      <c r="BNU42"/>
      <c r="BNV42"/>
      <c r="BNW42"/>
      <c r="BNX42"/>
      <c r="BNY42"/>
      <c r="BNZ42"/>
      <c r="BOA42"/>
      <c r="BOB42"/>
      <c r="BOC42"/>
      <c r="BOD42"/>
      <c r="BOE42"/>
      <c r="BOF42"/>
      <c r="BOG42"/>
      <c r="BOH42"/>
      <c r="BOI42"/>
      <c r="BOJ42"/>
      <c r="BOK42"/>
      <c r="BOL42"/>
      <c r="BOM42"/>
      <c r="BON42"/>
      <c r="BOO42"/>
      <c r="BOP42"/>
      <c r="BOQ42"/>
      <c r="BOR42"/>
      <c r="BOS42"/>
      <c r="BOT42"/>
      <c r="BOU42"/>
      <c r="BOV42"/>
      <c r="BOW42"/>
      <c r="BOX42"/>
      <c r="BOY42"/>
      <c r="BOZ42"/>
      <c r="BPA42"/>
      <c r="BPB42"/>
      <c r="BPC42"/>
      <c r="BPD42"/>
      <c r="BPE42"/>
      <c r="BPF42"/>
      <c r="BPG42"/>
      <c r="BPH42"/>
      <c r="BPI42"/>
      <c r="BPJ42"/>
      <c r="BPK42"/>
      <c r="BPL42"/>
      <c r="BPM42"/>
      <c r="BPN42"/>
      <c r="BPO42"/>
      <c r="BPP42"/>
      <c r="BPQ42"/>
      <c r="BPR42"/>
      <c r="BPS42"/>
      <c r="BPT42"/>
      <c r="BPU42"/>
      <c r="BPV42"/>
      <c r="BPW42"/>
      <c r="BPX42"/>
      <c r="BPY42"/>
      <c r="BPZ42"/>
      <c r="BQA42"/>
      <c r="BQB42"/>
      <c r="BQC42"/>
      <c r="BQD42"/>
      <c r="BQE42"/>
      <c r="BQF42"/>
      <c r="BQG42"/>
      <c r="BQH42"/>
      <c r="BQI42"/>
      <c r="BQJ42"/>
      <c r="BQK42"/>
      <c r="BQL42"/>
      <c r="BQM42"/>
      <c r="BQN42"/>
      <c r="BQO42"/>
      <c r="BQP42"/>
      <c r="BQQ42"/>
      <c r="BQR42"/>
      <c r="BQS42"/>
      <c r="BQT42"/>
      <c r="BQU42"/>
      <c r="BQV42"/>
      <c r="BQW42"/>
      <c r="BQX42"/>
      <c r="BQY42"/>
      <c r="BQZ42"/>
      <c r="BRA42"/>
      <c r="BRB42"/>
      <c r="BRC42"/>
      <c r="BRD42"/>
      <c r="BRE42"/>
      <c r="BRF42"/>
      <c r="BRG42"/>
      <c r="BRH42"/>
      <c r="BRI42"/>
      <c r="BRJ42"/>
      <c r="BRK42"/>
      <c r="BRL42"/>
      <c r="BRM42"/>
      <c r="BRN42"/>
      <c r="BRO42"/>
      <c r="BRP42"/>
      <c r="BRQ42"/>
      <c r="BRR42"/>
      <c r="BRS42"/>
      <c r="BRT42"/>
      <c r="BRU42"/>
      <c r="BRV42"/>
      <c r="BRW42"/>
      <c r="BRX42"/>
      <c r="BRY42"/>
      <c r="BRZ42"/>
      <c r="BSA42"/>
      <c r="BSB42"/>
      <c r="BSC42"/>
      <c r="BSD42"/>
      <c r="BSE42"/>
      <c r="BSF42"/>
      <c r="BSG42"/>
      <c r="BSH42"/>
      <c r="BSI42"/>
      <c r="BSJ42"/>
      <c r="BSK42"/>
      <c r="BSL42"/>
      <c r="BSM42"/>
      <c r="BSN42"/>
      <c r="BSO42"/>
      <c r="BSP42"/>
      <c r="BSQ42"/>
      <c r="BSR42"/>
      <c r="BSS42"/>
      <c r="BST42"/>
      <c r="BSU42"/>
      <c r="BSV42"/>
      <c r="BSW42"/>
      <c r="BSX42"/>
      <c r="BSY42"/>
      <c r="BSZ42"/>
      <c r="BTA42"/>
      <c r="BTB42"/>
      <c r="BTC42"/>
      <c r="BTD42"/>
      <c r="BTE42"/>
      <c r="BTF42"/>
      <c r="BTG42"/>
      <c r="BTH42"/>
      <c r="BTI42"/>
      <c r="BTJ42"/>
      <c r="BTK42"/>
      <c r="BTL42"/>
      <c r="BTM42"/>
      <c r="BTN42"/>
      <c r="BTO42"/>
      <c r="BTP42"/>
      <c r="BTQ42"/>
      <c r="BTR42"/>
      <c r="BTS42"/>
      <c r="BTT42"/>
      <c r="BTU42"/>
      <c r="BTV42"/>
      <c r="BTW42"/>
      <c r="BTX42"/>
      <c r="BTY42"/>
      <c r="BTZ42"/>
      <c r="BUA42"/>
      <c r="BUB42"/>
      <c r="BUC42"/>
      <c r="BUD42"/>
      <c r="BUE42"/>
      <c r="BUF42"/>
      <c r="BUG42"/>
      <c r="BUH42"/>
      <c r="BUI42"/>
      <c r="BUJ42"/>
      <c r="BUK42"/>
      <c r="BUL42"/>
      <c r="BUM42"/>
      <c r="BUN42"/>
      <c r="BUO42"/>
      <c r="BUP42"/>
      <c r="BUQ42"/>
      <c r="BUR42"/>
      <c r="BUS42"/>
      <c r="BUT42"/>
      <c r="BUU42"/>
      <c r="BUV42"/>
      <c r="BUW42"/>
      <c r="BUX42"/>
      <c r="BUY42"/>
      <c r="BUZ42"/>
      <c r="BVA42"/>
      <c r="BVB42"/>
      <c r="BVC42"/>
      <c r="BVD42"/>
      <c r="BVE42"/>
      <c r="BVF42"/>
      <c r="BVG42"/>
      <c r="BVH42"/>
      <c r="BVI42"/>
      <c r="BVJ42"/>
      <c r="BVK42"/>
      <c r="BVL42"/>
      <c r="BVM42"/>
      <c r="BVN42"/>
      <c r="BVO42"/>
      <c r="BVP42"/>
      <c r="BVQ42"/>
      <c r="BVR42"/>
      <c r="BVS42"/>
      <c r="BVT42"/>
      <c r="BVU42"/>
      <c r="BVV42"/>
      <c r="BVW42"/>
      <c r="BVX42"/>
      <c r="BVY42"/>
      <c r="BVZ42"/>
      <c r="BWA42"/>
      <c r="BWB42"/>
      <c r="BWC42"/>
      <c r="BWD42"/>
      <c r="BWE42"/>
      <c r="BWF42"/>
      <c r="BWG42"/>
      <c r="BWH42"/>
      <c r="BWI42"/>
      <c r="BWJ42"/>
      <c r="BWK42"/>
      <c r="BWL42"/>
      <c r="BWM42"/>
      <c r="BWN42"/>
      <c r="BWO42"/>
      <c r="BWP42"/>
      <c r="BWQ42"/>
      <c r="BWR42"/>
      <c r="BWS42"/>
      <c r="BWT42"/>
      <c r="BWU42"/>
      <c r="BWV42"/>
      <c r="BWW42"/>
      <c r="BWX42"/>
      <c r="BWY42"/>
      <c r="BWZ42"/>
      <c r="BXA42"/>
      <c r="BXB42"/>
      <c r="BXC42"/>
      <c r="BXD42"/>
      <c r="BXE42"/>
      <c r="BXF42"/>
      <c r="BXG42"/>
      <c r="BXH42"/>
      <c r="BXI42"/>
      <c r="BXJ42"/>
      <c r="BXK42"/>
      <c r="BXL42"/>
      <c r="BXM42"/>
      <c r="BXN42"/>
      <c r="BXO42"/>
      <c r="BXP42"/>
      <c r="BXQ42"/>
      <c r="BXR42"/>
      <c r="BXS42"/>
      <c r="BXT42"/>
      <c r="BXU42"/>
      <c r="BXV42"/>
      <c r="BXW42"/>
      <c r="BXX42"/>
      <c r="BXY42"/>
      <c r="BXZ42"/>
      <c r="BYA42"/>
      <c r="BYB42"/>
      <c r="BYC42"/>
      <c r="BYD42"/>
      <c r="BYE42"/>
      <c r="BYF42"/>
      <c r="BYG42"/>
      <c r="BYH42"/>
      <c r="BYI42"/>
      <c r="BYJ42"/>
      <c r="BYK42"/>
      <c r="BYL42"/>
      <c r="BYM42"/>
      <c r="BYN42"/>
      <c r="BYO42"/>
      <c r="BYP42"/>
      <c r="BYQ42"/>
      <c r="BYR42"/>
      <c r="BYS42"/>
      <c r="BYT42"/>
      <c r="BYU42"/>
      <c r="BYV42"/>
      <c r="BYW42"/>
      <c r="BYX42"/>
      <c r="BYY42"/>
      <c r="BYZ42"/>
      <c r="BZA42"/>
      <c r="BZB42"/>
      <c r="BZC42"/>
      <c r="BZD42"/>
      <c r="BZE42"/>
      <c r="BZF42"/>
      <c r="BZG42"/>
      <c r="BZH42"/>
      <c r="BZI42"/>
      <c r="BZJ42"/>
      <c r="BZK42"/>
      <c r="BZL42"/>
      <c r="BZM42"/>
      <c r="BZN42"/>
      <c r="BZO42"/>
      <c r="BZP42"/>
      <c r="BZQ42"/>
      <c r="BZR42"/>
      <c r="BZS42"/>
      <c r="BZT42"/>
      <c r="BZU42"/>
      <c r="BZV42"/>
      <c r="BZW42"/>
      <c r="BZX42"/>
      <c r="BZY42"/>
      <c r="BZZ42"/>
      <c r="CAA42"/>
      <c r="CAB42"/>
      <c r="CAC42"/>
      <c r="CAD42"/>
      <c r="CAE42"/>
      <c r="CAF42"/>
      <c r="CAG42"/>
      <c r="CAH42"/>
      <c r="CAI42"/>
      <c r="CAJ42"/>
      <c r="CAK42"/>
      <c r="CAL42"/>
      <c r="CAM42"/>
      <c r="CAN42"/>
      <c r="CAO42"/>
      <c r="CAP42"/>
      <c r="CAQ42"/>
      <c r="CAR42"/>
      <c r="CAS42"/>
      <c r="CAT42"/>
      <c r="CAU42"/>
      <c r="CAV42"/>
      <c r="CAW42"/>
      <c r="CAX42"/>
      <c r="CAY42"/>
      <c r="CAZ42"/>
      <c r="CBA42"/>
      <c r="CBB42"/>
      <c r="CBC42"/>
      <c r="CBD42"/>
      <c r="CBE42"/>
      <c r="CBF42"/>
      <c r="CBG42"/>
      <c r="CBH42"/>
      <c r="CBI42"/>
      <c r="CBJ42"/>
      <c r="CBK42"/>
      <c r="CBL42"/>
      <c r="CBM42"/>
      <c r="CBN42"/>
      <c r="CBO42"/>
      <c r="CBP42"/>
      <c r="CBQ42"/>
      <c r="CBR42"/>
      <c r="CBS42"/>
      <c r="CBT42"/>
      <c r="CBU42"/>
      <c r="CBV42"/>
      <c r="CBW42"/>
      <c r="CBX42"/>
      <c r="CBY42"/>
      <c r="CBZ42"/>
      <c r="CCA42"/>
      <c r="CCB42"/>
      <c r="CCC42"/>
      <c r="CCD42"/>
      <c r="CCE42"/>
      <c r="CCF42"/>
      <c r="CCG42"/>
      <c r="CCH42"/>
      <c r="CCI42"/>
      <c r="CCJ42"/>
      <c r="CCK42"/>
      <c r="CCL42"/>
      <c r="CCM42"/>
      <c r="CCN42"/>
      <c r="CCO42"/>
      <c r="CCP42"/>
      <c r="CCQ42"/>
      <c r="CCR42"/>
      <c r="CCS42"/>
      <c r="CCT42"/>
      <c r="CCU42"/>
      <c r="CCV42"/>
      <c r="CCW42"/>
      <c r="CCX42"/>
      <c r="CCY42"/>
      <c r="CCZ42"/>
      <c r="CDA42"/>
      <c r="CDB42"/>
      <c r="CDC42"/>
      <c r="CDD42"/>
      <c r="CDE42"/>
      <c r="CDF42"/>
      <c r="CDG42"/>
      <c r="CDH42"/>
      <c r="CDI42"/>
      <c r="CDJ42"/>
      <c r="CDK42"/>
      <c r="CDL42"/>
      <c r="CDM42"/>
      <c r="CDN42"/>
      <c r="CDO42"/>
      <c r="CDP42"/>
      <c r="CDQ42"/>
      <c r="CDR42"/>
      <c r="CDS42"/>
      <c r="CDT42"/>
      <c r="CDU42"/>
      <c r="CDV42"/>
      <c r="CDW42"/>
      <c r="CDX42"/>
      <c r="CDY42"/>
      <c r="CDZ42"/>
      <c r="CEA42"/>
      <c r="CEB42"/>
      <c r="CEC42"/>
      <c r="CED42"/>
      <c r="CEE42"/>
      <c r="CEF42"/>
      <c r="CEG42"/>
      <c r="CEH42"/>
      <c r="CEI42"/>
      <c r="CEJ42"/>
      <c r="CEK42"/>
      <c r="CEL42"/>
      <c r="CEM42"/>
      <c r="CEN42"/>
      <c r="CEO42"/>
      <c r="CEP42"/>
      <c r="CEQ42"/>
      <c r="CER42"/>
      <c r="CES42"/>
      <c r="CET42"/>
      <c r="CEU42"/>
      <c r="CEV42"/>
      <c r="CEW42"/>
      <c r="CEX42"/>
      <c r="CEY42"/>
      <c r="CEZ42"/>
      <c r="CFA42"/>
      <c r="CFB42"/>
      <c r="CFC42"/>
      <c r="CFD42"/>
      <c r="CFE42"/>
      <c r="CFF42"/>
      <c r="CFG42"/>
      <c r="CFH42"/>
      <c r="CFI42"/>
      <c r="CFJ42"/>
      <c r="CFK42"/>
      <c r="CFL42"/>
      <c r="CFM42"/>
      <c r="CFN42"/>
      <c r="CFO42"/>
      <c r="CFP42"/>
      <c r="CFQ42"/>
      <c r="CFR42"/>
      <c r="CFS42"/>
      <c r="CFT42"/>
      <c r="CFU42"/>
      <c r="CFV42"/>
      <c r="CFW42"/>
      <c r="CFX42"/>
      <c r="CFY42"/>
      <c r="CFZ42"/>
      <c r="CGA42"/>
      <c r="CGB42"/>
      <c r="CGC42"/>
      <c r="CGD42"/>
      <c r="CGE42"/>
      <c r="CGF42"/>
      <c r="CGG42"/>
      <c r="CGH42"/>
      <c r="CGI42"/>
      <c r="CGJ42"/>
      <c r="CGK42"/>
      <c r="CGL42"/>
      <c r="CGM42"/>
      <c r="CGN42"/>
      <c r="CGO42"/>
      <c r="CGP42"/>
      <c r="CGQ42"/>
      <c r="CGR42"/>
      <c r="CGS42"/>
      <c r="CGT42"/>
      <c r="CGU42"/>
      <c r="CGV42"/>
      <c r="CGW42"/>
      <c r="CGX42"/>
      <c r="CGY42"/>
      <c r="CGZ42"/>
      <c r="CHA42"/>
      <c r="CHB42"/>
      <c r="CHC42"/>
      <c r="CHD42"/>
      <c r="CHE42"/>
      <c r="CHF42"/>
      <c r="CHG42"/>
      <c r="CHH42"/>
      <c r="CHI42"/>
      <c r="CHJ42"/>
      <c r="CHK42"/>
      <c r="CHL42"/>
      <c r="CHM42"/>
      <c r="CHN42"/>
      <c r="CHO42"/>
      <c r="CHP42"/>
      <c r="CHQ42"/>
      <c r="CHR42"/>
      <c r="CHS42"/>
      <c r="CHT42"/>
      <c r="CHU42"/>
      <c r="CHV42"/>
      <c r="CHW42"/>
      <c r="CHX42"/>
      <c r="CHY42"/>
      <c r="CHZ42"/>
      <c r="CIA42"/>
      <c r="CIB42"/>
      <c r="CIC42"/>
      <c r="CID42"/>
      <c r="CIE42"/>
      <c r="CIF42"/>
      <c r="CIG42"/>
      <c r="CIH42"/>
      <c r="CII42"/>
      <c r="CIJ42"/>
      <c r="CIK42"/>
      <c r="CIL42"/>
      <c r="CIM42"/>
      <c r="CIN42"/>
      <c r="CIO42"/>
      <c r="CIP42"/>
      <c r="CIQ42"/>
      <c r="CIR42"/>
      <c r="CIS42"/>
      <c r="CIT42"/>
      <c r="CIU42"/>
      <c r="CIV42"/>
      <c r="CIW42"/>
      <c r="CIX42"/>
      <c r="CIY42"/>
      <c r="CIZ42"/>
      <c r="CJA42"/>
      <c r="CJB42"/>
      <c r="CJC42"/>
      <c r="CJD42"/>
      <c r="CJE42"/>
      <c r="CJF42"/>
      <c r="CJG42"/>
      <c r="CJH42"/>
      <c r="CJI42"/>
      <c r="CJJ42"/>
      <c r="CJK42"/>
      <c r="CJL42"/>
      <c r="CJM42"/>
      <c r="CJN42"/>
      <c r="CJO42"/>
      <c r="CJP42"/>
      <c r="CJQ42"/>
      <c r="CJR42"/>
      <c r="CJS42"/>
      <c r="CJT42"/>
      <c r="CJU42"/>
      <c r="CJV42"/>
      <c r="CJW42"/>
      <c r="CJX42"/>
      <c r="CJY42"/>
      <c r="CJZ42"/>
      <c r="CKA42"/>
      <c r="CKB42"/>
      <c r="CKC42"/>
      <c r="CKD42"/>
      <c r="CKE42"/>
      <c r="CKF42"/>
      <c r="CKG42"/>
      <c r="CKH42"/>
      <c r="CKI42"/>
      <c r="CKJ42"/>
      <c r="CKK42"/>
      <c r="CKL42"/>
      <c r="CKM42"/>
      <c r="CKN42"/>
      <c r="CKO42"/>
      <c r="CKP42"/>
      <c r="CKQ42"/>
      <c r="CKR42"/>
      <c r="CKS42"/>
      <c r="CKT42"/>
      <c r="CKU42"/>
      <c r="CKV42"/>
      <c r="CKW42"/>
      <c r="CKX42"/>
      <c r="CKY42"/>
      <c r="CKZ42"/>
      <c r="CLA42"/>
      <c r="CLB42"/>
      <c r="CLC42"/>
      <c r="CLD42"/>
      <c r="CLE42"/>
      <c r="CLF42"/>
      <c r="CLG42"/>
      <c r="CLH42"/>
      <c r="CLI42"/>
      <c r="CLJ42"/>
      <c r="CLK42"/>
      <c r="CLL42"/>
      <c r="CLM42"/>
      <c r="CLN42"/>
      <c r="CLO42"/>
      <c r="CLP42"/>
      <c r="CLQ42"/>
      <c r="CLR42"/>
      <c r="CLS42"/>
      <c r="CLT42"/>
      <c r="CLU42"/>
      <c r="CLV42"/>
      <c r="CLW42"/>
      <c r="CLX42"/>
      <c r="CLY42"/>
      <c r="CLZ42"/>
      <c r="CMA42"/>
      <c r="CMB42"/>
      <c r="CMC42"/>
      <c r="CMD42"/>
      <c r="CME42"/>
      <c r="CMF42"/>
      <c r="CMG42"/>
      <c r="CMH42"/>
      <c r="CMI42"/>
      <c r="CMJ42"/>
      <c r="CMK42"/>
      <c r="CML42"/>
      <c r="CMM42"/>
      <c r="CMN42"/>
      <c r="CMO42"/>
      <c r="CMP42"/>
      <c r="CMQ42"/>
      <c r="CMR42"/>
      <c r="CMS42"/>
      <c r="CMT42"/>
      <c r="CMU42"/>
      <c r="CMV42"/>
      <c r="CMW42"/>
      <c r="CMX42"/>
      <c r="CMY42"/>
      <c r="CMZ42"/>
      <c r="CNA42"/>
      <c r="CNB42"/>
      <c r="CNC42"/>
      <c r="CND42"/>
      <c r="CNE42"/>
      <c r="CNF42"/>
      <c r="CNG42"/>
      <c r="CNH42"/>
      <c r="CNI42"/>
      <c r="CNJ42"/>
      <c r="CNK42"/>
      <c r="CNL42"/>
      <c r="CNM42"/>
      <c r="CNN42"/>
      <c r="CNO42"/>
      <c r="CNP42"/>
      <c r="CNQ42"/>
      <c r="CNR42"/>
      <c r="CNS42"/>
      <c r="CNT42"/>
      <c r="CNU42"/>
      <c r="CNV42"/>
      <c r="CNW42"/>
      <c r="CNX42"/>
      <c r="CNY42"/>
      <c r="CNZ42"/>
      <c r="COA42"/>
      <c r="COB42"/>
      <c r="COC42"/>
      <c r="COD42"/>
      <c r="COE42"/>
      <c r="COF42"/>
      <c r="COG42"/>
      <c r="COH42"/>
      <c r="COI42"/>
      <c r="COJ42"/>
      <c r="COK42"/>
      <c r="COL42"/>
      <c r="COM42"/>
      <c r="CON42"/>
      <c r="COO42"/>
      <c r="COP42"/>
      <c r="COQ42"/>
      <c r="COR42"/>
      <c r="COS42"/>
      <c r="COT42"/>
      <c r="COU42"/>
      <c r="COV42"/>
      <c r="COW42"/>
      <c r="COX42"/>
      <c r="COY42"/>
      <c r="COZ42"/>
      <c r="CPA42"/>
      <c r="CPB42"/>
      <c r="CPC42"/>
      <c r="CPD42"/>
      <c r="CPE42"/>
      <c r="CPF42"/>
      <c r="CPG42"/>
      <c r="CPH42"/>
      <c r="CPI42"/>
      <c r="CPJ42"/>
      <c r="CPK42"/>
      <c r="CPL42"/>
      <c r="CPM42"/>
      <c r="CPN42"/>
      <c r="CPO42"/>
      <c r="CPP42"/>
      <c r="CPQ42"/>
      <c r="CPR42"/>
      <c r="CPS42"/>
      <c r="CPT42"/>
      <c r="CPU42"/>
      <c r="CPV42"/>
      <c r="CPW42"/>
      <c r="CPX42"/>
      <c r="CPY42"/>
      <c r="CPZ42"/>
      <c r="CQA42"/>
      <c r="CQB42"/>
      <c r="CQC42"/>
      <c r="CQD42"/>
      <c r="CQE42"/>
      <c r="CQF42"/>
      <c r="CQG42"/>
      <c r="CQH42"/>
      <c r="CQI42"/>
      <c r="CQJ42"/>
      <c r="CQK42"/>
      <c r="CQL42"/>
      <c r="CQM42"/>
      <c r="CQN42"/>
      <c r="CQO42"/>
      <c r="CQP42"/>
      <c r="CQQ42"/>
      <c r="CQR42"/>
      <c r="CQS42"/>
      <c r="CQT42"/>
      <c r="CQU42"/>
      <c r="CQV42"/>
      <c r="CQW42"/>
      <c r="CQX42"/>
      <c r="CQY42"/>
      <c r="CQZ42"/>
      <c r="CRA42"/>
      <c r="CRB42"/>
      <c r="CRC42"/>
      <c r="CRD42"/>
      <c r="CRE42"/>
      <c r="CRF42"/>
      <c r="CRG42"/>
      <c r="CRH42"/>
      <c r="CRI42"/>
      <c r="CRJ42"/>
      <c r="CRK42"/>
      <c r="CRL42"/>
      <c r="CRM42"/>
      <c r="CRN42"/>
      <c r="CRO42"/>
      <c r="CRP42"/>
      <c r="CRQ42"/>
      <c r="CRR42"/>
      <c r="CRS42"/>
      <c r="CRT42"/>
      <c r="CRU42"/>
      <c r="CRV42"/>
      <c r="CRW42"/>
      <c r="CRX42"/>
      <c r="CRY42"/>
      <c r="CRZ42"/>
      <c r="CSA42"/>
      <c r="CSB42"/>
      <c r="CSC42"/>
      <c r="CSD42"/>
      <c r="CSE42"/>
      <c r="CSF42"/>
      <c r="CSG42"/>
      <c r="CSH42"/>
      <c r="CSI42"/>
      <c r="CSJ42"/>
      <c r="CSK42"/>
      <c r="CSL42"/>
      <c r="CSM42"/>
      <c r="CSN42"/>
      <c r="CSO42"/>
      <c r="CSP42"/>
      <c r="CSQ42"/>
      <c r="CSR42"/>
      <c r="CSS42"/>
      <c r="CST42"/>
      <c r="CSU42"/>
      <c r="CSV42"/>
      <c r="CSW42"/>
      <c r="CSX42"/>
      <c r="CSY42"/>
      <c r="CSZ42"/>
      <c r="CTA42"/>
      <c r="CTB42"/>
      <c r="CTC42"/>
      <c r="CTD42"/>
      <c r="CTE42"/>
      <c r="CTF42"/>
      <c r="CTG42"/>
      <c r="CTH42"/>
      <c r="CTI42"/>
      <c r="CTJ42"/>
      <c r="CTK42"/>
      <c r="CTL42"/>
      <c r="CTM42"/>
      <c r="CTN42"/>
      <c r="CTO42"/>
      <c r="CTP42"/>
      <c r="CTQ42"/>
      <c r="CTR42"/>
      <c r="CTS42"/>
      <c r="CTT42"/>
      <c r="CTU42"/>
      <c r="CTV42"/>
      <c r="CTW42"/>
      <c r="CTX42"/>
      <c r="CTY42"/>
      <c r="CTZ42"/>
      <c r="CUA42"/>
      <c r="CUB42"/>
      <c r="CUC42"/>
      <c r="CUD42"/>
      <c r="CUE42"/>
      <c r="CUF42"/>
      <c r="CUG42"/>
      <c r="CUH42"/>
      <c r="CUI42"/>
      <c r="CUJ42"/>
      <c r="CUK42"/>
      <c r="CUL42"/>
      <c r="CUM42"/>
      <c r="CUN42"/>
      <c r="CUO42"/>
      <c r="CUP42"/>
      <c r="CUQ42"/>
      <c r="CUR42"/>
      <c r="CUS42"/>
      <c r="CUT42"/>
      <c r="CUU42"/>
      <c r="CUV42"/>
      <c r="CUW42"/>
      <c r="CUX42"/>
      <c r="CUY42"/>
      <c r="CUZ42"/>
      <c r="CVA42"/>
      <c r="CVB42"/>
      <c r="CVC42"/>
      <c r="CVD42"/>
      <c r="CVE42"/>
      <c r="CVF42"/>
      <c r="CVG42"/>
      <c r="CVH42"/>
      <c r="CVI42"/>
      <c r="CVJ42"/>
      <c r="CVK42"/>
      <c r="CVL42"/>
      <c r="CVM42"/>
      <c r="CVN42"/>
      <c r="CVO42"/>
      <c r="CVP42"/>
      <c r="CVQ42"/>
      <c r="CVR42"/>
      <c r="CVS42"/>
      <c r="CVT42"/>
      <c r="CVU42"/>
      <c r="CVV42"/>
      <c r="CVW42"/>
      <c r="CVX42"/>
      <c r="CVY42"/>
      <c r="CVZ42"/>
      <c r="CWA42"/>
      <c r="CWB42"/>
      <c r="CWC42"/>
      <c r="CWD42"/>
      <c r="CWE42"/>
      <c r="CWF42"/>
      <c r="CWG42"/>
      <c r="CWH42"/>
      <c r="CWI42"/>
      <c r="CWJ42"/>
      <c r="CWK42"/>
      <c r="CWL42"/>
      <c r="CWM42"/>
      <c r="CWN42"/>
      <c r="CWO42"/>
      <c r="CWP42"/>
      <c r="CWQ42"/>
      <c r="CWR42"/>
      <c r="CWS42"/>
      <c r="CWT42"/>
      <c r="CWU42"/>
      <c r="CWV42"/>
      <c r="CWW42"/>
      <c r="CWX42"/>
      <c r="CWY42"/>
      <c r="CWZ42"/>
      <c r="CXA42"/>
      <c r="CXB42"/>
      <c r="CXC42"/>
      <c r="CXD42"/>
      <c r="CXE42"/>
      <c r="CXF42"/>
      <c r="CXG42"/>
      <c r="CXH42"/>
      <c r="CXI42"/>
      <c r="CXJ42"/>
      <c r="CXK42"/>
      <c r="CXL42"/>
      <c r="CXM42"/>
      <c r="CXN42"/>
      <c r="CXO42"/>
      <c r="CXP42"/>
      <c r="CXQ42"/>
      <c r="CXR42"/>
      <c r="CXS42"/>
      <c r="CXT42"/>
      <c r="CXU42"/>
      <c r="CXV42"/>
      <c r="CXW42"/>
      <c r="CXX42"/>
      <c r="CXY42"/>
      <c r="CXZ42"/>
      <c r="CYA42"/>
      <c r="CYB42"/>
      <c r="CYC42"/>
      <c r="CYD42"/>
      <c r="CYE42"/>
      <c r="CYF42"/>
      <c r="CYG42"/>
      <c r="CYH42"/>
      <c r="CYI42"/>
      <c r="CYJ42"/>
      <c r="CYK42"/>
      <c r="CYL42"/>
      <c r="CYM42"/>
      <c r="CYN42"/>
      <c r="CYO42"/>
      <c r="CYP42"/>
      <c r="CYQ42"/>
      <c r="CYR42"/>
      <c r="CYS42"/>
      <c r="CYT42"/>
      <c r="CYU42"/>
      <c r="CYV42"/>
      <c r="CYW42"/>
      <c r="CYX42"/>
      <c r="CYY42"/>
      <c r="CYZ42"/>
      <c r="CZA42"/>
      <c r="CZB42"/>
      <c r="CZC42"/>
      <c r="CZD42"/>
      <c r="CZE42"/>
      <c r="CZF42"/>
      <c r="CZG42"/>
      <c r="CZH42"/>
      <c r="CZI42"/>
      <c r="CZJ42"/>
      <c r="CZK42"/>
      <c r="CZL42"/>
      <c r="CZM42"/>
      <c r="CZN42"/>
      <c r="CZO42"/>
      <c r="CZP42"/>
      <c r="CZQ42"/>
      <c r="CZR42"/>
      <c r="CZS42"/>
      <c r="CZT42"/>
      <c r="CZU42"/>
      <c r="CZV42"/>
      <c r="CZW42"/>
      <c r="CZX42"/>
      <c r="CZY42"/>
      <c r="CZZ42"/>
      <c r="DAA42"/>
      <c r="DAB42"/>
      <c r="DAC42"/>
      <c r="DAD42"/>
      <c r="DAE42"/>
      <c r="DAF42"/>
      <c r="DAG42"/>
      <c r="DAH42"/>
      <c r="DAI42"/>
      <c r="DAJ42"/>
      <c r="DAK42"/>
      <c r="DAL42"/>
      <c r="DAM42"/>
      <c r="DAN42"/>
      <c r="DAO42"/>
      <c r="DAP42"/>
      <c r="DAQ42"/>
      <c r="DAR42"/>
      <c r="DAS42"/>
      <c r="DAT42"/>
      <c r="DAU42"/>
      <c r="DAV42"/>
      <c r="DAW42"/>
      <c r="DAX42"/>
      <c r="DAY42"/>
      <c r="DAZ42"/>
      <c r="DBA42"/>
      <c r="DBB42"/>
      <c r="DBC42"/>
      <c r="DBD42"/>
      <c r="DBE42"/>
      <c r="DBF42"/>
      <c r="DBG42"/>
      <c r="DBH42"/>
      <c r="DBI42"/>
      <c r="DBJ42"/>
      <c r="DBK42"/>
      <c r="DBL42"/>
      <c r="DBM42"/>
      <c r="DBN42"/>
      <c r="DBO42"/>
      <c r="DBP42"/>
      <c r="DBQ42"/>
      <c r="DBR42"/>
      <c r="DBS42"/>
      <c r="DBT42"/>
      <c r="DBU42"/>
      <c r="DBV42"/>
      <c r="DBW42"/>
      <c r="DBX42"/>
      <c r="DBY42"/>
      <c r="DBZ42"/>
      <c r="DCA42"/>
      <c r="DCB42"/>
      <c r="DCC42"/>
      <c r="DCD42"/>
      <c r="DCE42"/>
      <c r="DCF42"/>
      <c r="DCG42"/>
      <c r="DCH42"/>
      <c r="DCI42"/>
      <c r="DCJ42"/>
      <c r="DCK42"/>
      <c r="DCL42"/>
      <c r="DCM42"/>
      <c r="DCN42"/>
      <c r="DCO42"/>
      <c r="DCP42"/>
      <c r="DCQ42"/>
      <c r="DCR42"/>
      <c r="DCS42"/>
      <c r="DCT42"/>
      <c r="DCU42"/>
      <c r="DCV42"/>
      <c r="DCW42"/>
      <c r="DCX42"/>
      <c r="DCY42"/>
      <c r="DCZ42"/>
      <c r="DDA42"/>
      <c r="DDB42"/>
      <c r="DDC42"/>
      <c r="DDD42"/>
      <c r="DDE42"/>
      <c r="DDF42"/>
      <c r="DDG42"/>
      <c r="DDH42"/>
      <c r="DDI42"/>
      <c r="DDJ42"/>
      <c r="DDK42"/>
      <c r="DDL42"/>
      <c r="DDM42"/>
      <c r="DDN42"/>
      <c r="DDO42"/>
      <c r="DDP42"/>
      <c r="DDQ42"/>
      <c r="DDR42"/>
      <c r="DDS42"/>
      <c r="DDT42"/>
      <c r="DDU42"/>
      <c r="DDV42"/>
      <c r="DDW42"/>
      <c r="DDX42"/>
      <c r="DDY42"/>
      <c r="DDZ42"/>
      <c r="DEA42"/>
      <c r="DEB42"/>
      <c r="DEC42"/>
      <c r="DED42"/>
      <c r="DEE42"/>
      <c r="DEF42"/>
      <c r="DEG42"/>
      <c r="DEH42"/>
      <c r="DEI42"/>
      <c r="DEJ42"/>
      <c r="DEK42"/>
      <c r="DEL42"/>
      <c r="DEM42"/>
      <c r="DEN42"/>
      <c r="DEO42"/>
      <c r="DEP42"/>
      <c r="DEQ42"/>
      <c r="DER42"/>
      <c r="DES42"/>
      <c r="DET42"/>
      <c r="DEU42"/>
      <c r="DEV42"/>
      <c r="DEW42"/>
      <c r="DEX42"/>
      <c r="DEY42"/>
      <c r="DEZ42"/>
      <c r="DFA42"/>
      <c r="DFB42"/>
      <c r="DFC42"/>
      <c r="DFD42"/>
      <c r="DFE42"/>
      <c r="DFF42"/>
      <c r="DFG42"/>
      <c r="DFH42"/>
      <c r="DFI42"/>
      <c r="DFJ42"/>
      <c r="DFK42"/>
      <c r="DFL42"/>
      <c r="DFM42"/>
      <c r="DFN42"/>
      <c r="DFO42"/>
      <c r="DFP42"/>
      <c r="DFQ42"/>
      <c r="DFR42"/>
      <c r="DFS42"/>
      <c r="DFT42"/>
      <c r="DFU42"/>
      <c r="DFV42"/>
      <c r="DFW42"/>
      <c r="DFX42"/>
      <c r="DFY42"/>
      <c r="DFZ42"/>
      <c r="DGA42"/>
      <c r="DGB42"/>
      <c r="DGC42"/>
      <c r="DGD42"/>
      <c r="DGE42"/>
      <c r="DGF42"/>
      <c r="DGG42"/>
      <c r="DGH42"/>
      <c r="DGI42"/>
      <c r="DGJ42"/>
      <c r="DGK42"/>
      <c r="DGL42"/>
      <c r="DGM42"/>
      <c r="DGN42"/>
      <c r="DGO42"/>
      <c r="DGP42"/>
      <c r="DGQ42"/>
      <c r="DGR42"/>
      <c r="DGS42"/>
      <c r="DGT42"/>
      <c r="DGU42"/>
      <c r="DGV42"/>
      <c r="DGW42"/>
      <c r="DGX42"/>
      <c r="DGY42"/>
      <c r="DGZ42"/>
      <c r="DHA42"/>
      <c r="DHB42"/>
      <c r="DHC42"/>
      <c r="DHD42"/>
      <c r="DHE42"/>
      <c r="DHF42"/>
      <c r="DHG42"/>
      <c r="DHH42"/>
      <c r="DHI42"/>
      <c r="DHJ42"/>
      <c r="DHK42"/>
      <c r="DHL42"/>
      <c r="DHM42"/>
      <c r="DHN42"/>
      <c r="DHO42"/>
      <c r="DHP42"/>
      <c r="DHQ42"/>
      <c r="DHR42"/>
      <c r="DHS42"/>
      <c r="DHT42"/>
      <c r="DHU42"/>
      <c r="DHV42"/>
      <c r="DHW42"/>
      <c r="DHX42"/>
      <c r="DHY42"/>
      <c r="DHZ42"/>
      <c r="DIA42"/>
      <c r="DIB42"/>
      <c r="DIC42"/>
      <c r="DID42"/>
      <c r="DIE42"/>
      <c r="DIF42"/>
      <c r="DIG42"/>
      <c r="DIH42"/>
      <c r="DII42"/>
      <c r="DIJ42"/>
      <c r="DIK42"/>
      <c r="DIL42"/>
      <c r="DIM42"/>
      <c r="DIN42"/>
      <c r="DIO42"/>
      <c r="DIP42"/>
      <c r="DIQ42"/>
      <c r="DIR42"/>
      <c r="DIS42"/>
      <c r="DIT42"/>
      <c r="DIU42"/>
      <c r="DIV42"/>
      <c r="DIW42"/>
      <c r="DIX42"/>
      <c r="DIY42"/>
      <c r="DIZ42"/>
      <c r="DJA42"/>
      <c r="DJB42"/>
      <c r="DJC42"/>
      <c r="DJD42"/>
      <c r="DJE42"/>
      <c r="DJF42"/>
      <c r="DJG42"/>
      <c r="DJH42"/>
      <c r="DJI42"/>
      <c r="DJJ42"/>
      <c r="DJK42"/>
      <c r="DJL42"/>
      <c r="DJM42"/>
      <c r="DJN42"/>
      <c r="DJO42"/>
      <c r="DJP42"/>
      <c r="DJQ42"/>
      <c r="DJR42"/>
      <c r="DJS42"/>
      <c r="DJT42"/>
      <c r="DJU42"/>
      <c r="DJV42"/>
      <c r="DJW42"/>
      <c r="DJX42"/>
      <c r="DJY42"/>
      <c r="DJZ42"/>
      <c r="DKA42"/>
      <c r="DKB42"/>
      <c r="DKC42"/>
      <c r="DKD42"/>
      <c r="DKE42"/>
      <c r="DKF42"/>
      <c r="DKG42"/>
      <c r="DKH42"/>
      <c r="DKI42"/>
      <c r="DKJ42"/>
      <c r="DKK42"/>
      <c r="DKL42"/>
      <c r="DKM42"/>
      <c r="DKN42"/>
      <c r="DKO42"/>
      <c r="DKP42"/>
      <c r="DKQ42"/>
      <c r="DKR42"/>
      <c r="DKS42"/>
      <c r="DKT42"/>
      <c r="DKU42"/>
      <c r="DKV42"/>
      <c r="DKW42"/>
      <c r="DKX42"/>
      <c r="DKY42"/>
      <c r="DKZ42"/>
      <c r="DLA42"/>
      <c r="DLB42"/>
      <c r="DLC42"/>
      <c r="DLD42"/>
      <c r="DLE42"/>
      <c r="DLF42"/>
      <c r="DLG42"/>
      <c r="DLH42"/>
      <c r="DLI42"/>
      <c r="DLJ42"/>
      <c r="DLK42"/>
      <c r="DLL42"/>
      <c r="DLM42"/>
      <c r="DLN42"/>
      <c r="DLO42"/>
      <c r="DLP42"/>
      <c r="DLQ42"/>
      <c r="DLR42"/>
      <c r="DLS42"/>
      <c r="DLT42"/>
      <c r="DLU42"/>
      <c r="DLV42"/>
      <c r="DLW42"/>
      <c r="DLX42"/>
      <c r="DLY42"/>
      <c r="DLZ42"/>
      <c r="DMA42"/>
      <c r="DMB42"/>
      <c r="DMC42"/>
      <c r="DMD42"/>
      <c r="DME42"/>
      <c r="DMF42"/>
      <c r="DMG42"/>
      <c r="DMH42"/>
      <c r="DMI42"/>
      <c r="DMJ42"/>
      <c r="DMK42"/>
      <c r="DML42"/>
      <c r="DMM42"/>
      <c r="DMN42"/>
      <c r="DMO42"/>
      <c r="DMP42"/>
      <c r="DMQ42"/>
      <c r="DMR42"/>
      <c r="DMS42"/>
      <c r="DMT42"/>
      <c r="DMU42"/>
      <c r="DMV42"/>
      <c r="DMW42"/>
      <c r="DMX42"/>
      <c r="DMY42"/>
      <c r="DMZ42"/>
      <c r="DNA42"/>
      <c r="DNB42"/>
      <c r="DNC42"/>
      <c r="DND42"/>
      <c r="DNE42"/>
      <c r="DNF42"/>
      <c r="DNG42"/>
      <c r="DNH42"/>
      <c r="DNI42"/>
      <c r="DNJ42"/>
      <c r="DNK42"/>
      <c r="DNL42"/>
      <c r="DNM42"/>
      <c r="DNN42"/>
      <c r="DNO42"/>
      <c r="DNP42"/>
      <c r="DNQ42"/>
      <c r="DNR42"/>
      <c r="DNS42"/>
      <c r="DNT42"/>
      <c r="DNU42"/>
      <c r="DNV42"/>
      <c r="DNW42"/>
      <c r="DNX42"/>
      <c r="DNY42"/>
      <c r="DNZ42"/>
      <c r="DOA42"/>
      <c r="DOB42"/>
      <c r="DOC42"/>
      <c r="DOD42"/>
      <c r="DOE42"/>
      <c r="DOF42"/>
      <c r="DOG42"/>
      <c r="DOH42"/>
      <c r="DOI42"/>
      <c r="DOJ42"/>
      <c r="DOK42"/>
      <c r="DOL42"/>
      <c r="DOM42"/>
      <c r="DON42"/>
      <c r="DOO42"/>
      <c r="DOP42"/>
      <c r="DOQ42"/>
      <c r="DOR42"/>
      <c r="DOS42"/>
      <c r="DOT42"/>
      <c r="DOU42"/>
      <c r="DOV42"/>
      <c r="DOW42"/>
      <c r="DOX42"/>
      <c r="DOY42"/>
      <c r="DOZ42"/>
      <c r="DPA42"/>
      <c r="DPB42"/>
      <c r="DPC42"/>
      <c r="DPD42"/>
      <c r="DPE42"/>
      <c r="DPF42"/>
      <c r="DPG42"/>
      <c r="DPH42"/>
      <c r="DPI42"/>
      <c r="DPJ42"/>
      <c r="DPK42"/>
      <c r="DPL42"/>
      <c r="DPM42"/>
      <c r="DPN42"/>
      <c r="DPO42"/>
      <c r="DPP42"/>
      <c r="DPQ42"/>
      <c r="DPR42"/>
      <c r="DPS42"/>
      <c r="DPT42"/>
      <c r="DPU42"/>
      <c r="DPV42"/>
      <c r="DPW42"/>
      <c r="DPX42"/>
      <c r="DPY42"/>
      <c r="DPZ42"/>
      <c r="DQA42"/>
      <c r="DQB42"/>
      <c r="DQC42"/>
      <c r="DQD42"/>
      <c r="DQE42"/>
      <c r="DQF42"/>
      <c r="DQG42"/>
      <c r="DQH42"/>
      <c r="DQI42"/>
      <c r="DQJ42"/>
      <c r="DQK42"/>
      <c r="DQL42"/>
      <c r="DQM42"/>
      <c r="DQN42"/>
      <c r="DQO42"/>
      <c r="DQP42"/>
      <c r="DQQ42"/>
      <c r="DQR42"/>
      <c r="DQS42"/>
      <c r="DQT42"/>
      <c r="DQU42"/>
      <c r="DQV42"/>
      <c r="DQW42"/>
      <c r="DQX42"/>
      <c r="DQY42"/>
      <c r="DQZ42"/>
      <c r="DRA42"/>
      <c r="DRB42"/>
      <c r="DRC42"/>
      <c r="DRD42"/>
      <c r="DRE42"/>
      <c r="DRF42"/>
      <c r="DRG42"/>
      <c r="DRH42"/>
      <c r="DRI42"/>
      <c r="DRJ42"/>
      <c r="DRK42"/>
      <c r="DRL42"/>
      <c r="DRM42"/>
      <c r="DRN42"/>
      <c r="DRO42"/>
      <c r="DRP42"/>
      <c r="DRQ42"/>
      <c r="DRR42"/>
      <c r="DRS42"/>
      <c r="DRT42"/>
      <c r="DRU42"/>
      <c r="DRV42"/>
      <c r="DRW42"/>
      <c r="DRX42"/>
      <c r="DRY42"/>
      <c r="DRZ42"/>
      <c r="DSA42"/>
      <c r="DSB42"/>
      <c r="DSC42"/>
      <c r="DSD42"/>
      <c r="DSE42"/>
      <c r="DSF42"/>
      <c r="DSG42"/>
      <c r="DSH42"/>
      <c r="DSI42"/>
      <c r="DSJ42"/>
      <c r="DSK42"/>
      <c r="DSL42"/>
      <c r="DSM42"/>
      <c r="DSN42"/>
      <c r="DSO42"/>
      <c r="DSP42"/>
      <c r="DSQ42"/>
      <c r="DSR42"/>
      <c r="DSS42"/>
      <c r="DST42"/>
      <c r="DSU42"/>
      <c r="DSV42"/>
      <c r="DSW42"/>
      <c r="DSX42"/>
      <c r="DSY42"/>
      <c r="DSZ42"/>
      <c r="DTA42"/>
      <c r="DTB42"/>
      <c r="DTC42"/>
      <c r="DTD42"/>
      <c r="DTE42"/>
      <c r="DTF42"/>
      <c r="DTG42"/>
      <c r="DTH42"/>
      <c r="DTI42"/>
      <c r="DTJ42"/>
      <c r="DTK42"/>
      <c r="DTL42"/>
      <c r="DTM42"/>
      <c r="DTN42"/>
      <c r="DTO42"/>
      <c r="DTP42"/>
      <c r="DTQ42"/>
      <c r="DTR42"/>
      <c r="DTS42"/>
      <c r="DTT42"/>
      <c r="DTU42"/>
      <c r="DTV42"/>
      <c r="DTW42"/>
      <c r="DTX42"/>
      <c r="DTY42"/>
      <c r="DTZ42"/>
      <c r="DUA42"/>
      <c r="DUB42"/>
      <c r="DUC42"/>
      <c r="DUD42"/>
      <c r="DUE42"/>
      <c r="DUF42"/>
      <c r="DUG42"/>
      <c r="DUH42"/>
      <c r="DUI42"/>
      <c r="DUJ42"/>
      <c r="DUK42"/>
      <c r="DUL42"/>
      <c r="DUM42"/>
      <c r="DUN42"/>
      <c r="DUO42"/>
      <c r="DUP42"/>
      <c r="DUQ42"/>
      <c r="DUR42"/>
      <c r="DUS42"/>
      <c r="DUT42"/>
      <c r="DUU42"/>
      <c r="DUV42"/>
      <c r="DUW42"/>
      <c r="DUX42"/>
      <c r="DUY42"/>
      <c r="DUZ42"/>
      <c r="DVA42"/>
      <c r="DVB42"/>
      <c r="DVC42"/>
      <c r="DVD42"/>
      <c r="DVE42"/>
      <c r="DVF42"/>
      <c r="DVG42"/>
      <c r="DVH42"/>
      <c r="DVI42"/>
      <c r="DVJ42"/>
      <c r="DVK42"/>
      <c r="DVL42"/>
      <c r="DVM42"/>
      <c r="DVN42"/>
      <c r="DVO42"/>
      <c r="DVP42"/>
      <c r="DVQ42"/>
      <c r="DVR42"/>
      <c r="DVS42"/>
      <c r="DVT42"/>
      <c r="DVU42"/>
      <c r="DVV42"/>
      <c r="DVW42"/>
      <c r="DVX42"/>
      <c r="DVY42"/>
      <c r="DVZ42"/>
      <c r="DWA42"/>
      <c r="DWB42"/>
      <c r="DWC42"/>
      <c r="DWD42"/>
      <c r="DWE42"/>
      <c r="DWF42"/>
      <c r="DWG42"/>
      <c r="DWH42"/>
      <c r="DWI42"/>
      <c r="DWJ42"/>
      <c r="DWK42"/>
      <c r="DWL42"/>
      <c r="DWM42"/>
      <c r="DWN42"/>
      <c r="DWO42"/>
      <c r="DWP42"/>
      <c r="DWQ42"/>
      <c r="DWR42"/>
      <c r="DWS42"/>
      <c r="DWT42"/>
      <c r="DWU42"/>
      <c r="DWV42"/>
      <c r="DWW42"/>
      <c r="DWX42"/>
      <c r="DWY42"/>
      <c r="DWZ42"/>
      <c r="DXA42"/>
      <c r="DXB42"/>
      <c r="DXC42"/>
      <c r="DXD42"/>
      <c r="DXE42"/>
      <c r="DXF42"/>
      <c r="DXG42"/>
      <c r="DXH42"/>
      <c r="DXI42"/>
      <c r="DXJ42"/>
      <c r="DXK42"/>
      <c r="DXL42"/>
      <c r="DXM42"/>
      <c r="DXN42"/>
      <c r="DXO42"/>
      <c r="DXP42"/>
      <c r="DXQ42"/>
      <c r="DXR42"/>
      <c r="DXS42"/>
      <c r="DXT42"/>
      <c r="DXU42"/>
      <c r="DXV42"/>
      <c r="DXW42"/>
      <c r="DXX42"/>
      <c r="DXY42"/>
      <c r="DXZ42"/>
      <c r="DYA42"/>
      <c r="DYB42"/>
      <c r="DYC42"/>
      <c r="DYD42"/>
      <c r="DYE42"/>
      <c r="DYF42"/>
      <c r="DYG42"/>
      <c r="DYH42"/>
      <c r="DYI42"/>
      <c r="DYJ42"/>
      <c r="DYK42"/>
      <c r="DYL42"/>
      <c r="DYM42"/>
      <c r="DYN42"/>
      <c r="DYO42"/>
      <c r="DYP42"/>
      <c r="DYQ42"/>
      <c r="DYR42"/>
      <c r="DYS42"/>
      <c r="DYT42"/>
      <c r="DYU42"/>
      <c r="DYV42"/>
      <c r="DYW42"/>
      <c r="DYX42"/>
      <c r="DYY42"/>
      <c r="DYZ42"/>
      <c r="DZA42"/>
      <c r="DZB42"/>
      <c r="DZC42"/>
      <c r="DZD42"/>
      <c r="DZE42"/>
      <c r="DZF42"/>
      <c r="DZG42"/>
      <c r="DZH42"/>
      <c r="DZI42"/>
      <c r="DZJ42"/>
      <c r="DZK42"/>
      <c r="DZL42"/>
      <c r="DZM42"/>
      <c r="DZN42"/>
      <c r="DZO42"/>
      <c r="DZP42"/>
      <c r="DZQ42"/>
      <c r="DZR42"/>
      <c r="DZS42"/>
      <c r="DZT42"/>
      <c r="DZU42"/>
      <c r="DZV42"/>
      <c r="DZW42"/>
      <c r="DZX42"/>
      <c r="DZY42"/>
      <c r="DZZ42"/>
      <c r="EAA42"/>
      <c r="EAB42"/>
      <c r="EAC42"/>
      <c r="EAD42"/>
      <c r="EAE42"/>
      <c r="EAF42"/>
      <c r="EAG42"/>
      <c r="EAH42"/>
      <c r="EAI42"/>
      <c r="EAJ42"/>
      <c r="EAK42"/>
      <c r="EAL42"/>
      <c r="EAM42"/>
      <c r="EAN42"/>
      <c r="EAO42"/>
      <c r="EAP42"/>
      <c r="EAQ42"/>
      <c r="EAR42"/>
      <c r="EAS42"/>
      <c r="EAT42"/>
      <c r="EAU42"/>
      <c r="EAV42"/>
      <c r="EAW42"/>
      <c r="EAX42"/>
      <c r="EAY42"/>
      <c r="EAZ42"/>
      <c r="EBA42"/>
      <c r="EBB42"/>
      <c r="EBC42"/>
      <c r="EBD42"/>
      <c r="EBE42"/>
      <c r="EBF42"/>
      <c r="EBG42"/>
      <c r="EBH42"/>
      <c r="EBI42"/>
      <c r="EBJ42"/>
      <c r="EBK42"/>
      <c r="EBL42"/>
      <c r="EBM42"/>
      <c r="EBN42"/>
      <c r="EBO42"/>
      <c r="EBP42"/>
      <c r="EBQ42"/>
      <c r="EBR42"/>
      <c r="EBS42"/>
      <c r="EBT42"/>
      <c r="EBU42"/>
      <c r="EBV42"/>
      <c r="EBW42"/>
      <c r="EBX42"/>
      <c r="EBY42"/>
      <c r="EBZ42"/>
      <c r="ECA42"/>
      <c r="ECB42"/>
      <c r="ECC42"/>
      <c r="ECD42"/>
      <c r="ECE42"/>
      <c r="ECF42"/>
      <c r="ECG42"/>
      <c r="ECH42"/>
      <c r="ECI42"/>
      <c r="ECJ42"/>
      <c r="ECK42"/>
      <c r="ECL42"/>
      <c r="ECM42"/>
      <c r="ECN42"/>
      <c r="ECO42"/>
      <c r="ECP42"/>
      <c r="ECQ42"/>
      <c r="ECR42"/>
      <c r="ECS42"/>
      <c r="ECT42"/>
      <c r="ECU42"/>
      <c r="ECV42"/>
      <c r="ECW42"/>
      <c r="ECX42"/>
      <c r="ECY42"/>
      <c r="ECZ42"/>
      <c r="EDA42"/>
      <c r="EDB42"/>
      <c r="EDC42"/>
      <c r="EDD42"/>
      <c r="EDE42"/>
      <c r="EDF42"/>
      <c r="EDG42"/>
      <c r="EDH42"/>
      <c r="EDI42"/>
      <c r="EDJ42"/>
      <c r="EDK42"/>
      <c r="EDL42"/>
      <c r="EDM42"/>
      <c r="EDN42"/>
      <c r="EDO42"/>
      <c r="EDP42"/>
      <c r="EDQ42"/>
      <c r="EDR42"/>
      <c r="EDS42"/>
      <c r="EDT42"/>
      <c r="EDU42"/>
      <c r="EDV42"/>
      <c r="EDW42"/>
      <c r="EDX42"/>
      <c r="EDY42"/>
      <c r="EDZ42"/>
      <c r="EEA42"/>
      <c r="EEB42"/>
      <c r="EEC42"/>
      <c r="EED42"/>
      <c r="EEE42"/>
      <c r="EEF42"/>
      <c r="EEG42"/>
      <c r="EEH42"/>
      <c r="EEI42"/>
      <c r="EEJ42"/>
      <c r="EEK42"/>
      <c r="EEL42"/>
      <c r="EEM42"/>
      <c r="EEN42"/>
      <c r="EEO42"/>
      <c r="EEP42"/>
      <c r="EEQ42"/>
      <c r="EER42"/>
      <c r="EES42"/>
      <c r="EET42"/>
      <c r="EEU42"/>
      <c r="EEV42"/>
      <c r="EEW42"/>
      <c r="EEX42"/>
      <c r="EEY42"/>
      <c r="EEZ42"/>
      <c r="EFA42"/>
      <c r="EFB42"/>
      <c r="EFC42"/>
      <c r="EFD42"/>
      <c r="EFE42"/>
      <c r="EFF42"/>
      <c r="EFG42"/>
      <c r="EFH42"/>
      <c r="EFI42"/>
      <c r="EFJ42"/>
      <c r="EFK42"/>
      <c r="EFL42"/>
      <c r="EFM42"/>
      <c r="EFN42"/>
      <c r="EFO42"/>
      <c r="EFP42"/>
      <c r="EFQ42"/>
      <c r="EFR42"/>
      <c r="EFS42"/>
      <c r="EFT42"/>
      <c r="EFU42"/>
      <c r="EFV42"/>
      <c r="EFW42"/>
      <c r="EFX42"/>
      <c r="EFY42"/>
      <c r="EFZ42"/>
      <c r="EGA42"/>
      <c r="EGB42"/>
      <c r="EGC42"/>
      <c r="EGD42"/>
      <c r="EGE42"/>
      <c r="EGF42"/>
      <c r="EGG42"/>
      <c r="EGH42"/>
      <c r="EGI42"/>
      <c r="EGJ42"/>
      <c r="EGK42"/>
      <c r="EGL42"/>
      <c r="EGM42"/>
      <c r="EGN42"/>
      <c r="EGO42"/>
      <c r="EGP42"/>
      <c r="EGQ42"/>
      <c r="EGR42"/>
      <c r="EGS42"/>
      <c r="EGT42"/>
      <c r="EGU42"/>
      <c r="EGV42"/>
      <c r="EGW42"/>
      <c r="EGX42"/>
      <c r="EGY42"/>
      <c r="EGZ42"/>
      <c r="EHA42"/>
      <c r="EHB42"/>
      <c r="EHC42"/>
      <c r="EHD42"/>
      <c r="EHE42"/>
      <c r="EHF42"/>
      <c r="EHG42"/>
      <c r="EHH42"/>
      <c r="EHI42"/>
      <c r="EHJ42"/>
      <c r="EHK42"/>
      <c r="EHL42"/>
      <c r="EHM42"/>
      <c r="EHN42"/>
      <c r="EHO42"/>
      <c r="EHP42"/>
      <c r="EHQ42"/>
      <c r="EHR42"/>
      <c r="EHS42"/>
      <c r="EHT42"/>
      <c r="EHU42"/>
      <c r="EHV42"/>
      <c r="EHW42"/>
      <c r="EHX42"/>
      <c r="EHY42"/>
      <c r="EHZ42"/>
      <c r="EIA42"/>
      <c r="EIB42"/>
      <c r="EIC42"/>
      <c r="EID42"/>
      <c r="EIE42"/>
      <c r="EIF42"/>
      <c r="EIG42"/>
      <c r="EIH42"/>
      <c r="EII42"/>
      <c r="EIJ42"/>
      <c r="EIK42"/>
      <c r="EIL42"/>
      <c r="EIM42"/>
      <c r="EIN42"/>
      <c r="EIO42"/>
      <c r="EIP42"/>
      <c r="EIQ42"/>
      <c r="EIR42"/>
      <c r="EIS42"/>
      <c r="EIT42"/>
      <c r="EIU42"/>
      <c r="EIV42"/>
      <c r="EIW42"/>
      <c r="EIX42"/>
      <c r="EIY42"/>
      <c r="EIZ42"/>
      <c r="EJA42"/>
      <c r="EJB42"/>
      <c r="EJC42"/>
      <c r="EJD42"/>
      <c r="EJE42"/>
      <c r="EJF42"/>
      <c r="EJG42"/>
      <c r="EJH42"/>
      <c r="EJI42"/>
      <c r="EJJ42"/>
      <c r="EJK42"/>
      <c r="EJL42"/>
      <c r="EJM42"/>
      <c r="EJN42"/>
      <c r="EJO42"/>
      <c r="EJP42"/>
      <c r="EJQ42"/>
      <c r="EJR42"/>
      <c r="EJS42"/>
      <c r="EJT42"/>
      <c r="EJU42"/>
      <c r="EJV42"/>
      <c r="EJW42"/>
      <c r="EJX42"/>
      <c r="EJY42"/>
      <c r="EJZ42"/>
      <c r="EKA42"/>
      <c r="EKB42"/>
      <c r="EKC42"/>
      <c r="EKD42"/>
      <c r="EKE42"/>
      <c r="EKF42"/>
      <c r="EKG42"/>
      <c r="EKH42"/>
      <c r="EKI42"/>
      <c r="EKJ42"/>
      <c r="EKK42"/>
      <c r="EKL42"/>
      <c r="EKM42"/>
      <c r="EKN42"/>
      <c r="EKO42"/>
      <c r="EKP42"/>
      <c r="EKQ42"/>
      <c r="EKR42"/>
      <c r="EKS42"/>
      <c r="EKT42"/>
      <c r="EKU42"/>
      <c r="EKV42"/>
      <c r="EKW42"/>
      <c r="EKX42"/>
      <c r="EKY42"/>
      <c r="EKZ42"/>
      <c r="ELA42"/>
      <c r="ELB42"/>
      <c r="ELC42"/>
      <c r="ELD42"/>
      <c r="ELE42"/>
      <c r="ELF42"/>
      <c r="ELG42"/>
      <c r="ELH42"/>
      <c r="ELI42"/>
      <c r="ELJ42"/>
      <c r="ELK42"/>
      <c r="ELL42"/>
      <c r="ELM42"/>
      <c r="ELN42"/>
      <c r="ELO42"/>
      <c r="ELP42"/>
      <c r="ELQ42"/>
      <c r="ELR42"/>
      <c r="ELS42"/>
      <c r="ELT42"/>
      <c r="ELU42"/>
      <c r="ELV42"/>
      <c r="ELW42"/>
      <c r="ELX42"/>
      <c r="ELY42"/>
      <c r="ELZ42"/>
      <c r="EMA42"/>
      <c r="EMB42"/>
      <c r="EMC42"/>
      <c r="EMD42"/>
      <c r="EME42"/>
      <c r="EMF42"/>
      <c r="EMG42"/>
      <c r="EMH42"/>
      <c r="EMI42"/>
      <c r="EMJ42"/>
      <c r="EMK42"/>
      <c r="EML42"/>
      <c r="EMM42"/>
      <c r="EMN42"/>
      <c r="EMO42"/>
      <c r="EMP42"/>
      <c r="EMQ42"/>
      <c r="EMR42"/>
      <c r="EMS42"/>
      <c r="EMT42"/>
      <c r="EMU42"/>
      <c r="EMV42"/>
      <c r="EMW42"/>
      <c r="EMX42"/>
      <c r="EMY42"/>
      <c r="EMZ42"/>
      <c r="ENA42"/>
      <c r="ENB42"/>
      <c r="ENC42"/>
      <c r="END42"/>
      <c r="ENE42"/>
      <c r="ENF42"/>
      <c r="ENG42"/>
      <c r="ENH42"/>
      <c r="ENI42"/>
      <c r="ENJ42"/>
      <c r="ENK42"/>
      <c r="ENL42"/>
      <c r="ENM42"/>
      <c r="ENN42"/>
      <c r="ENO42"/>
      <c r="ENP42"/>
      <c r="ENQ42"/>
      <c r="ENR42"/>
      <c r="ENS42"/>
      <c r="ENT42"/>
      <c r="ENU42"/>
      <c r="ENV42"/>
      <c r="ENW42"/>
      <c r="ENX42"/>
      <c r="ENY42"/>
      <c r="ENZ42"/>
      <c r="EOA42"/>
      <c r="EOB42"/>
      <c r="EOC42"/>
      <c r="EOD42"/>
      <c r="EOE42"/>
      <c r="EOF42"/>
      <c r="EOG42"/>
      <c r="EOH42"/>
      <c r="EOI42"/>
      <c r="EOJ42"/>
      <c r="EOK42"/>
      <c r="EOL42"/>
      <c r="EOM42"/>
      <c r="EON42"/>
      <c r="EOO42"/>
      <c r="EOP42"/>
      <c r="EOQ42"/>
      <c r="EOR42"/>
      <c r="EOS42"/>
      <c r="EOT42"/>
      <c r="EOU42"/>
      <c r="EOV42"/>
      <c r="EOW42"/>
      <c r="EOX42"/>
      <c r="EOY42"/>
      <c r="EOZ42"/>
      <c r="EPA42"/>
      <c r="EPB42"/>
      <c r="EPC42"/>
      <c r="EPD42"/>
      <c r="EPE42"/>
      <c r="EPF42"/>
      <c r="EPG42"/>
      <c r="EPH42"/>
      <c r="EPI42"/>
      <c r="EPJ42"/>
      <c r="EPK42"/>
      <c r="EPL42"/>
      <c r="EPM42"/>
      <c r="EPN42"/>
      <c r="EPO42"/>
      <c r="EPP42"/>
      <c r="EPQ42"/>
      <c r="EPR42"/>
      <c r="EPS42"/>
      <c r="EPT42"/>
      <c r="EPU42"/>
      <c r="EPV42"/>
      <c r="EPW42"/>
      <c r="EPX42"/>
      <c r="EPY42"/>
      <c r="EPZ42"/>
      <c r="EQA42"/>
      <c r="EQB42"/>
      <c r="EQC42"/>
      <c r="EQD42"/>
      <c r="EQE42"/>
      <c r="EQF42"/>
      <c r="EQG42"/>
      <c r="EQH42"/>
      <c r="EQI42"/>
      <c r="EQJ42"/>
      <c r="EQK42"/>
      <c r="EQL42"/>
      <c r="EQM42"/>
      <c r="EQN42"/>
      <c r="EQO42"/>
      <c r="EQP42"/>
      <c r="EQQ42"/>
      <c r="EQR42"/>
      <c r="EQS42"/>
      <c r="EQT42"/>
      <c r="EQU42"/>
      <c r="EQV42"/>
      <c r="EQW42"/>
      <c r="EQX42"/>
      <c r="EQY42"/>
      <c r="EQZ42"/>
      <c r="ERA42"/>
      <c r="ERB42"/>
      <c r="ERC42"/>
      <c r="ERD42"/>
      <c r="ERE42"/>
      <c r="ERF42"/>
      <c r="ERG42"/>
      <c r="ERH42"/>
      <c r="ERI42"/>
      <c r="ERJ42"/>
      <c r="ERK42"/>
      <c r="ERL42"/>
      <c r="ERM42"/>
      <c r="ERN42"/>
      <c r="ERO42"/>
      <c r="ERP42"/>
      <c r="ERQ42"/>
      <c r="ERR42"/>
      <c r="ERS42"/>
      <c r="ERT42"/>
      <c r="ERU42"/>
      <c r="ERV42"/>
      <c r="ERW42"/>
      <c r="ERX42"/>
      <c r="ERY42"/>
      <c r="ERZ42"/>
      <c r="ESA42"/>
      <c r="ESB42"/>
      <c r="ESC42"/>
      <c r="ESD42"/>
      <c r="ESE42"/>
      <c r="ESF42"/>
      <c r="ESG42"/>
      <c r="ESH42"/>
      <c r="ESI42"/>
      <c r="ESJ42"/>
      <c r="ESK42"/>
      <c r="ESL42"/>
      <c r="ESM42"/>
      <c r="ESN42"/>
      <c r="ESO42"/>
      <c r="ESP42"/>
      <c r="ESQ42"/>
      <c r="ESR42"/>
      <c r="ESS42"/>
      <c r="EST42"/>
      <c r="ESU42"/>
      <c r="ESV42"/>
      <c r="ESW42"/>
      <c r="ESX42"/>
      <c r="ESY42"/>
      <c r="ESZ42"/>
      <c r="ETA42"/>
      <c r="ETB42"/>
      <c r="ETC42"/>
      <c r="ETD42"/>
      <c r="ETE42"/>
      <c r="ETF42"/>
      <c r="ETG42"/>
      <c r="ETH42"/>
      <c r="ETI42"/>
      <c r="ETJ42"/>
      <c r="ETK42"/>
      <c r="ETL42"/>
      <c r="ETM42"/>
      <c r="ETN42"/>
      <c r="ETO42"/>
      <c r="ETP42"/>
      <c r="ETQ42"/>
      <c r="ETR42"/>
      <c r="ETS42"/>
      <c r="ETT42"/>
      <c r="ETU42"/>
      <c r="ETV42"/>
      <c r="ETW42"/>
      <c r="ETX42"/>
      <c r="ETY42"/>
      <c r="ETZ42"/>
      <c r="EUA42"/>
      <c r="EUB42"/>
      <c r="EUC42"/>
      <c r="EUD42"/>
      <c r="EUE42"/>
      <c r="EUF42"/>
      <c r="EUG42"/>
      <c r="EUH42"/>
      <c r="EUI42"/>
      <c r="EUJ42"/>
      <c r="EUK42"/>
      <c r="EUL42"/>
      <c r="EUM42"/>
      <c r="EUN42"/>
      <c r="EUO42"/>
      <c r="EUP42"/>
      <c r="EUQ42"/>
      <c r="EUR42"/>
      <c r="EUS42"/>
      <c r="EUT42"/>
      <c r="EUU42"/>
      <c r="EUV42"/>
      <c r="EUW42"/>
      <c r="EUX42"/>
      <c r="EUY42"/>
      <c r="EUZ42"/>
      <c r="EVA42"/>
      <c r="EVB42"/>
      <c r="EVC42"/>
      <c r="EVD42"/>
      <c r="EVE42"/>
      <c r="EVF42"/>
      <c r="EVG42"/>
      <c r="EVH42"/>
      <c r="EVI42"/>
      <c r="EVJ42"/>
      <c r="EVK42"/>
      <c r="EVL42"/>
      <c r="EVM42"/>
      <c r="EVN42"/>
      <c r="EVO42"/>
      <c r="EVP42"/>
      <c r="EVQ42"/>
      <c r="EVR42"/>
      <c r="EVS42"/>
      <c r="EVT42"/>
      <c r="EVU42"/>
      <c r="EVV42"/>
      <c r="EVW42"/>
      <c r="EVX42"/>
      <c r="EVY42"/>
      <c r="EVZ42"/>
      <c r="EWA42"/>
      <c r="EWB42"/>
      <c r="EWC42"/>
      <c r="EWD42"/>
      <c r="EWE42"/>
      <c r="EWF42"/>
      <c r="EWG42"/>
      <c r="EWH42"/>
      <c r="EWI42"/>
      <c r="EWJ42"/>
      <c r="EWK42"/>
      <c r="EWL42"/>
      <c r="EWM42"/>
      <c r="EWN42"/>
      <c r="EWO42"/>
      <c r="EWP42"/>
      <c r="EWQ42"/>
      <c r="EWR42"/>
      <c r="EWS42"/>
      <c r="EWT42"/>
      <c r="EWU42"/>
      <c r="EWV42"/>
      <c r="EWW42"/>
      <c r="EWX42"/>
      <c r="EWY42"/>
      <c r="EWZ42"/>
      <c r="EXA42"/>
      <c r="EXB42"/>
      <c r="EXC42"/>
      <c r="EXD42"/>
      <c r="EXE42"/>
      <c r="EXF42"/>
      <c r="EXG42"/>
      <c r="EXH42"/>
      <c r="EXI42"/>
      <c r="EXJ42"/>
      <c r="EXK42"/>
      <c r="EXL42"/>
      <c r="EXM42"/>
      <c r="EXN42"/>
      <c r="EXO42"/>
      <c r="EXP42"/>
      <c r="EXQ42"/>
      <c r="EXR42"/>
      <c r="EXS42"/>
      <c r="EXT42"/>
      <c r="EXU42"/>
      <c r="EXV42"/>
      <c r="EXW42"/>
      <c r="EXX42"/>
      <c r="EXY42"/>
      <c r="EXZ42"/>
      <c r="EYA42"/>
      <c r="EYB42"/>
      <c r="EYC42"/>
      <c r="EYD42"/>
      <c r="EYE42"/>
      <c r="EYF42"/>
      <c r="EYG42"/>
      <c r="EYH42"/>
      <c r="EYI42"/>
      <c r="EYJ42"/>
      <c r="EYK42"/>
      <c r="EYL42"/>
      <c r="EYM42"/>
      <c r="EYN42"/>
      <c r="EYO42"/>
      <c r="EYP42"/>
      <c r="EYQ42"/>
      <c r="EYR42"/>
      <c r="EYS42"/>
      <c r="EYT42"/>
      <c r="EYU42"/>
      <c r="EYV42"/>
      <c r="EYW42"/>
      <c r="EYX42"/>
      <c r="EYY42"/>
      <c r="EYZ42"/>
      <c r="EZA42"/>
      <c r="EZB42"/>
      <c r="EZC42"/>
      <c r="EZD42"/>
      <c r="EZE42"/>
      <c r="EZF42"/>
      <c r="EZG42"/>
      <c r="EZH42"/>
      <c r="EZI42"/>
      <c r="EZJ42"/>
      <c r="EZK42"/>
      <c r="EZL42"/>
      <c r="EZM42"/>
      <c r="EZN42"/>
      <c r="EZO42"/>
      <c r="EZP42"/>
      <c r="EZQ42"/>
      <c r="EZR42"/>
      <c r="EZS42"/>
      <c r="EZT42"/>
      <c r="EZU42"/>
      <c r="EZV42"/>
      <c r="EZW42"/>
      <c r="EZX42"/>
      <c r="EZY42"/>
      <c r="EZZ42"/>
      <c r="FAA42"/>
      <c r="FAB42"/>
      <c r="FAC42"/>
      <c r="FAD42"/>
      <c r="FAE42"/>
      <c r="FAF42"/>
      <c r="FAG42"/>
      <c r="FAH42"/>
      <c r="FAI42"/>
      <c r="FAJ42"/>
      <c r="FAK42"/>
      <c r="FAL42"/>
      <c r="FAM42"/>
      <c r="FAN42"/>
      <c r="FAO42"/>
      <c r="FAP42"/>
      <c r="FAQ42"/>
      <c r="FAR42"/>
      <c r="FAS42"/>
      <c r="FAT42"/>
      <c r="FAU42"/>
      <c r="FAV42"/>
      <c r="FAW42"/>
      <c r="FAX42"/>
      <c r="FAY42"/>
      <c r="FAZ42"/>
      <c r="FBA42"/>
      <c r="FBB42"/>
      <c r="FBC42"/>
      <c r="FBD42"/>
      <c r="FBE42"/>
      <c r="FBF42"/>
      <c r="FBG42"/>
      <c r="FBH42"/>
      <c r="FBI42"/>
      <c r="FBJ42"/>
      <c r="FBK42"/>
      <c r="FBL42"/>
      <c r="FBM42"/>
      <c r="FBN42"/>
      <c r="FBO42"/>
      <c r="FBP42"/>
      <c r="FBQ42"/>
      <c r="FBR42"/>
      <c r="FBS42"/>
      <c r="FBT42"/>
      <c r="FBU42"/>
      <c r="FBV42"/>
      <c r="FBW42"/>
      <c r="FBX42"/>
      <c r="FBY42"/>
      <c r="FBZ42"/>
      <c r="FCA42"/>
      <c r="FCB42"/>
      <c r="FCC42"/>
      <c r="FCD42"/>
      <c r="FCE42"/>
      <c r="FCF42"/>
      <c r="FCG42"/>
      <c r="FCH42"/>
      <c r="FCI42"/>
      <c r="FCJ42"/>
      <c r="FCK42"/>
      <c r="FCL42"/>
      <c r="FCM42"/>
      <c r="FCN42"/>
      <c r="FCO42"/>
      <c r="FCP42"/>
      <c r="FCQ42"/>
      <c r="FCR42"/>
      <c r="FCS42"/>
      <c r="FCT42"/>
      <c r="FCU42"/>
      <c r="FCV42"/>
      <c r="FCW42"/>
      <c r="FCX42"/>
      <c r="FCY42"/>
      <c r="FCZ42"/>
      <c r="FDA42"/>
      <c r="FDB42"/>
      <c r="FDC42"/>
      <c r="FDD42"/>
      <c r="FDE42"/>
      <c r="FDF42"/>
      <c r="FDG42"/>
      <c r="FDH42"/>
      <c r="FDI42"/>
      <c r="FDJ42"/>
      <c r="FDK42"/>
      <c r="FDL42"/>
      <c r="FDM42"/>
      <c r="FDN42"/>
      <c r="FDO42"/>
      <c r="FDP42"/>
      <c r="FDQ42"/>
      <c r="FDR42"/>
      <c r="FDS42"/>
      <c r="FDT42"/>
      <c r="FDU42"/>
      <c r="FDV42"/>
      <c r="FDW42"/>
      <c r="FDX42"/>
      <c r="FDY42"/>
      <c r="FDZ42"/>
      <c r="FEA42"/>
      <c r="FEB42"/>
      <c r="FEC42"/>
      <c r="FED42"/>
      <c r="FEE42"/>
      <c r="FEF42"/>
      <c r="FEG42"/>
      <c r="FEH42"/>
      <c r="FEI42"/>
      <c r="FEJ42"/>
      <c r="FEK42"/>
      <c r="FEL42"/>
      <c r="FEM42"/>
      <c r="FEN42"/>
      <c r="FEO42"/>
      <c r="FEP42"/>
      <c r="FEQ42"/>
      <c r="FER42"/>
      <c r="FES42"/>
      <c r="FET42"/>
      <c r="FEU42"/>
      <c r="FEV42"/>
      <c r="FEW42"/>
      <c r="FEX42"/>
      <c r="FEY42"/>
      <c r="FEZ42"/>
      <c r="FFA42"/>
      <c r="FFB42"/>
      <c r="FFC42"/>
      <c r="FFD42"/>
      <c r="FFE42"/>
      <c r="FFF42"/>
      <c r="FFG42"/>
      <c r="FFH42"/>
      <c r="FFI42"/>
      <c r="FFJ42"/>
      <c r="FFK42"/>
      <c r="FFL42"/>
      <c r="FFM42"/>
      <c r="FFN42"/>
      <c r="FFO42"/>
      <c r="FFP42"/>
      <c r="FFQ42"/>
      <c r="FFR42"/>
      <c r="FFS42"/>
      <c r="FFT42"/>
      <c r="FFU42"/>
      <c r="FFV42"/>
      <c r="FFW42"/>
      <c r="FFX42"/>
      <c r="FFY42"/>
      <c r="FFZ42"/>
      <c r="FGA42"/>
      <c r="FGB42"/>
      <c r="FGC42"/>
      <c r="FGD42"/>
      <c r="FGE42"/>
      <c r="FGF42"/>
      <c r="FGG42"/>
      <c r="FGH42"/>
      <c r="FGI42"/>
      <c r="FGJ42"/>
      <c r="FGK42"/>
      <c r="FGL42"/>
      <c r="FGM42"/>
      <c r="FGN42"/>
      <c r="FGO42"/>
      <c r="FGP42"/>
      <c r="FGQ42"/>
      <c r="FGR42"/>
      <c r="FGS42"/>
      <c r="FGT42"/>
      <c r="FGU42"/>
      <c r="FGV42"/>
      <c r="FGW42"/>
      <c r="FGX42"/>
      <c r="FGY42"/>
      <c r="FGZ42"/>
      <c r="FHA42"/>
      <c r="FHB42"/>
      <c r="FHC42"/>
      <c r="FHD42"/>
      <c r="FHE42"/>
      <c r="FHF42"/>
      <c r="FHG42"/>
      <c r="FHH42"/>
      <c r="FHI42"/>
      <c r="FHJ42"/>
      <c r="FHK42"/>
      <c r="FHL42"/>
      <c r="FHM42"/>
      <c r="FHN42"/>
      <c r="FHO42"/>
      <c r="FHP42"/>
      <c r="FHQ42"/>
      <c r="FHR42"/>
      <c r="FHS42"/>
      <c r="FHT42"/>
      <c r="FHU42"/>
      <c r="FHV42"/>
      <c r="FHW42"/>
      <c r="FHX42"/>
      <c r="FHY42"/>
      <c r="FHZ42"/>
      <c r="FIA42"/>
      <c r="FIB42"/>
      <c r="FIC42"/>
      <c r="FID42"/>
      <c r="FIE42"/>
      <c r="FIF42"/>
      <c r="FIG42"/>
      <c r="FIH42"/>
      <c r="FII42"/>
      <c r="FIJ42"/>
      <c r="FIK42"/>
      <c r="FIL42"/>
      <c r="FIM42"/>
      <c r="FIN42"/>
      <c r="FIO42"/>
      <c r="FIP42"/>
      <c r="FIQ42"/>
      <c r="FIR42"/>
      <c r="FIS42"/>
      <c r="FIT42"/>
      <c r="FIU42"/>
      <c r="FIV42"/>
      <c r="FIW42"/>
      <c r="FIX42"/>
      <c r="FIY42"/>
      <c r="FIZ42"/>
      <c r="FJA42"/>
      <c r="FJB42"/>
      <c r="FJC42"/>
      <c r="FJD42"/>
      <c r="FJE42"/>
      <c r="FJF42"/>
      <c r="FJG42"/>
      <c r="FJH42"/>
      <c r="FJI42"/>
      <c r="FJJ42"/>
      <c r="FJK42"/>
      <c r="FJL42"/>
      <c r="FJM42"/>
      <c r="FJN42"/>
      <c r="FJO42"/>
      <c r="FJP42"/>
      <c r="FJQ42"/>
      <c r="FJR42"/>
      <c r="FJS42"/>
      <c r="FJT42"/>
      <c r="FJU42"/>
      <c r="FJV42"/>
      <c r="FJW42"/>
      <c r="FJX42"/>
      <c r="FJY42"/>
      <c r="FJZ42"/>
      <c r="FKA42"/>
      <c r="FKB42"/>
      <c r="FKC42"/>
      <c r="FKD42"/>
      <c r="FKE42"/>
      <c r="FKF42"/>
      <c r="FKG42"/>
      <c r="FKH42"/>
      <c r="FKI42"/>
      <c r="FKJ42"/>
      <c r="FKK42"/>
      <c r="FKL42"/>
      <c r="FKM42"/>
      <c r="FKN42"/>
      <c r="FKO42"/>
      <c r="FKP42"/>
      <c r="FKQ42"/>
      <c r="FKR42"/>
      <c r="FKS42"/>
      <c r="FKT42"/>
      <c r="FKU42"/>
      <c r="FKV42"/>
      <c r="FKW42"/>
      <c r="FKX42"/>
      <c r="FKY42"/>
      <c r="FKZ42"/>
      <c r="FLA42"/>
      <c r="FLB42"/>
      <c r="FLC42"/>
      <c r="FLD42"/>
      <c r="FLE42"/>
      <c r="FLF42"/>
      <c r="FLG42"/>
      <c r="FLH42"/>
      <c r="FLI42"/>
      <c r="FLJ42"/>
      <c r="FLK42"/>
      <c r="FLL42"/>
      <c r="FLM42"/>
      <c r="FLN42"/>
      <c r="FLO42"/>
      <c r="FLP42"/>
      <c r="FLQ42"/>
      <c r="FLR42"/>
      <c r="FLS42"/>
      <c r="FLT42"/>
      <c r="FLU42"/>
      <c r="FLV42"/>
      <c r="FLW42"/>
      <c r="FLX42"/>
      <c r="FLY42"/>
      <c r="FLZ42"/>
      <c r="FMA42"/>
      <c r="FMB42"/>
      <c r="FMC42"/>
      <c r="FMD42"/>
      <c r="FME42"/>
      <c r="FMF42"/>
      <c r="FMG42"/>
      <c r="FMH42"/>
      <c r="FMI42"/>
      <c r="FMJ42"/>
      <c r="FMK42"/>
      <c r="FML42"/>
      <c r="FMM42"/>
      <c r="FMN42"/>
      <c r="FMO42"/>
      <c r="FMP42"/>
      <c r="FMQ42"/>
      <c r="FMR42"/>
      <c r="FMS42"/>
      <c r="FMT42"/>
      <c r="FMU42"/>
      <c r="FMV42"/>
      <c r="FMW42"/>
      <c r="FMX42"/>
      <c r="FMY42"/>
      <c r="FMZ42"/>
      <c r="FNA42"/>
      <c r="FNB42"/>
      <c r="FNC42"/>
      <c r="FND42"/>
      <c r="FNE42"/>
      <c r="FNF42"/>
      <c r="FNG42"/>
      <c r="FNH42"/>
      <c r="FNI42"/>
      <c r="FNJ42"/>
      <c r="FNK42"/>
      <c r="FNL42"/>
      <c r="FNM42"/>
      <c r="FNN42"/>
      <c r="FNO42"/>
      <c r="FNP42"/>
      <c r="FNQ42"/>
      <c r="FNR42"/>
      <c r="FNS42"/>
      <c r="FNT42"/>
      <c r="FNU42"/>
      <c r="FNV42"/>
      <c r="FNW42"/>
      <c r="FNX42"/>
      <c r="FNY42"/>
      <c r="FNZ42"/>
      <c r="FOA42"/>
      <c r="FOB42"/>
      <c r="FOC42"/>
      <c r="FOD42"/>
      <c r="FOE42"/>
      <c r="FOF42"/>
      <c r="FOG42"/>
      <c r="FOH42"/>
      <c r="FOI42"/>
      <c r="FOJ42"/>
      <c r="FOK42"/>
      <c r="FOL42"/>
      <c r="FOM42"/>
      <c r="FON42"/>
      <c r="FOO42"/>
      <c r="FOP42"/>
      <c r="FOQ42"/>
      <c r="FOR42"/>
      <c r="FOS42"/>
      <c r="FOT42"/>
      <c r="FOU42"/>
      <c r="FOV42"/>
      <c r="FOW42"/>
      <c r="FOX42"/>
      <c r="FOY42"/>
      <c r="FOZ42"/>
      <c r="FPA42"/>
      <c r="FPB42"/>
      <c r="FPC42"/>
      <c r="FPD42"/>
      <c r="FPE42"/>
      <c r="FPF42"/>
      <c r="FPG42"/>
      <c r="FPH42"/>
      <c r="FPI42"/>
      <c r="FPJ42"/>
      <c r="FPK42"/>
      <c r="FPL42"/>
      <c r="FPM42"/>
      <c r="FPN42"/>
      <c r="FPO42"/>
      <c r="FPP42"/>
      <c r="FPQ42"/>
      <c r="FPR42"/>
      <c r="FPS42"/>
      <c r="FPT42"/>
      <c r="FPU42"/>
      <c r="FPV42"/>
      <c r="FPW42"/>
      <c r="FPX42"/>
      <c r="FPY42"/>
      <c r="FPZ42"/>
      <c r="FQA42"/>
      <c r="FQB42"/>
      <c r="FQC42"/>
      <c r="FQD42"/>
      <c r="FQE42"/>
      <c r="FQF42"/>
      <c r="FQG42"/>
      <c r="FQH42"/>
      <c r="FQI42"/>
      <c r="FQJ42"/>
      <c r="FQK42"/>
      <c r="FQL42"/>
      <c r="FQM42"/>
      <c r="FQN42"/>
      <c r="FQO42"/>
      <c r="FQP42"/>
      <c r="FQQ42"/>
      <c r="FQR42"/>
      <c r="FQS42"/>
      <c r="FQT42"/>
      <c r="FQU42"/>
      <c r="FQV42"/>
      <c r="FQW42"/>
      <c r="FQX42"/>
      <c r="FQY42"/>
      <c r="FQZ42"/>
      <c r="FRA42"/>
      <c r="FRB42"/>
      <c r="FRC42"/>
      <c r="FRD42"/>
      <c r="FRE42"/>
      <c r="FRF42"/>
      <c r="FRG42"/>
      <c r="FRH42"/>
      <c r="FRI42"/>
      <c r="FRJ42"/>
      <c r="FRK42"/>
      <c r="FRL42"/>
      <c r="FRM42"/>
      <c r="FRN42"/>
      <c r="FRO42"/>
      <c r="FRP42"/>
      <c r="FRQ42"/>
      <c r="FRR42"/>
      <c r="FRS42"/>
      <c r="FRT42"/>
      <c r="FRU42"/>
      <c r="FRV42"/>
      <c r="FRW42"/>
      <c r="FRX42"/>
      <c r="FRY42"/>
      <c r="FRZ42"/>
      <c r="FSA42"/>
      <c r="FSB42"/>
      <c r="FSC42"/>
      <c r="FSD42"/>
      <c r="FSE42"/>
      <c r="FSF42"/>
      <c r="FSG42"/>
      <c r="FSH42"/>
      <c r="FSI42"/>
      <c r="FSJ42"/>
      <c r="FSK42"/>
      <c r="FSL42"/>
      <c r="FSM42"/>
      <c r="FSN42"/>
      <c r="FSO42"/>
      <c r="FSP42"/>
      <c r="FSQ42"/>
      <c r="FSR42"/>
      <c r="FSS42"/>
      <c r="FST42"/>
      <c r="FSU42"/>
      <c r="FSV42"/>
      <c r="FSW42"/>
      <c r="FSX42"/>
      <c r="FSY42"/>
      <c r="FSZ42"/>
      <c r="FTA42"/>
      <c r="FTB42"/>
      <c r="FTC42"/>
      <c r="FTD42"/>
      <c r="FTE42"/>
      <c r="FTF42"/>
      <c r="FTG42"/>
      <c r="FTH42"/>
      <c r="FTI42"/>
      <c r="FTJ42"/>
      <c r="FTK42"/>
      <c r="FTL42"/>
      <c r="FTM42"/>
      <c r="FTN42"/>
      <c r="FTO42"/>
      <c r="FTP42"/>
      <c r="FTQ42"/>
      <c r="FTR42"/>
      <c r="FTS42"/>
      <c r="FTT42"/>
      <c r="FTU42"/>
      <c r="FTV42"/>
      <c r="FTW42"/>
      <c r="FTX42"/>
      <c r="FTY42"/>
      <c r="FTZ42"/>
      <c r="FUA42"/>
      <c r="FUB42"/>
      <c r="FUC42"/>
      <c r="FUD42"/>
      <c r="FUE42"/>
      <c r="FUF42"/>
      <c r="FUG42"/>
      <c r="FUH42"/>
      <c r="FUI42"/>
      <c r="FUJ42"/>
      <c r="FUK42"/>
      <c r="FUL42"/>
      <c r="FUM42"/>
      <c r="FUN42"/>
      <c r="FUO42"/>
      <c r="FUP42"/>
      <c r="FUQ42"/>
      <c r="FUR42"/>
      <c r="FUS42"/>
      <c r="FUT42"/>
      <c r="FUU42"/>
      <c r="FUV42"/>
      <c r="FUW42"/>
      <c r="FUX42"/>
      <c r="FUY42"/>
      <c r="FUZ42"/>
      <c r="FVA42"/>
      <c r="FVB42"/>
      <c r="FVC42"/>
      <c r="FVD42"/>
      <c r="FVE42"/>
      <c r="FVF42"/>
      <c r="FVG42"/>
      <c r="FVH42"/>
      <c r="FVI42"/>
      <c r="FVJ42"/>
      <c r="FVK42"/>
      <c r="FVL42"/>
      <c r="FVM42"/>
      <c r="FVN42"/>
      <c r="FVO42"/>
      <c r="FVP42"/>
      <c r="FVQ42"/>
      <c r="FVR42"/>
      <c r="FVS42"/>
      <c r="FVT42"/>
      <c r="FVU42"/>
      <c r="FVV42"/>
      <c r="FVW42"/>
      <c r="FVX42"/>
      <c r="FVY42"/>
      <c r="FVZ42"/>
      <c r="FWA42"/>
      <c r="FWB42"/>
      <c r="FWC42"/>
      <c r="FWD42"/>
      <c r="FWE42"/>
      <c r="FWF42"/>
      <c r="FWG42"/>
      <c r="FWH42"/>
      <c r="FWI42"/>
      <c r="FWJ42"/>
      <c r="FWK42"/>
      <c r="FWL42"/>
      <c r="FWM42"/>
      <c r="FWN42"/>
      <c r="FWO42"/>
      <c r="FWP42"/>
      <c r="FWQ42"/>
      <c r="FWR42"/>
      <c r="FWS42"/>
      <c r="FWT42"/>
      <c r="FWU42"/>
      <c r="FWV42"/>
      <c r="FWW42"/>
      <c r="FWX42"/>
      <c r="FWY42"/>
      <c r="FWZ42"/>
      <c r="FXA42"/>
      <c r="FXB42"/>
      <c r="FXC42"/>
      <c r="FXD42"/>
      <c r="FXE42"/>
      <c r="FXF42"/>
      <c r="FXG42"/>
      <c r="FXH42"/>
      <c r="FXI42"/>
      <c r="FXJ42"/>
      <c r="FXK42"/>
      <c r="FXL42"/>
      <c r="FXM42"/>
      <c r="FXN42"/>
      <c r="FXO42"/>
      <c r="FXP42"/>
      <c r="FXQ42"/>
      <c r="FXR42"/>
      <c r="FXS42"/>
      <c r="FXT42"/>
      <c r="FXU42"/>
      <c r="FXV42"/>
      <c r="FXW42"/>
      <c r="FXX42"/>
      <c r="FXY42"/>
      <c r="FXZ42"/>
      <c r="FYA42"/>
      <c r="FYB42"/>
      <c r="FYC42"/>
      <c r="FYD42"/>
      <c r="FYE42"/>
      <c r="FYF42"/>
      <c r="FYG42"/>
      <c r="FYH42"/>
      <c r="FYI42"/>
      <c r="FYJ42"/>
      <c r="FYK42"/>
      <c r="FYL42"/>
      <c r="FYM42"/>
      <c r="FYN42"/>
      <c r="FYO42"/>
      <c r="FYP42"/>
      <c r="FYQ42"/>
      <c r="FYR42"/>
      <c r="FYS42"/>
      <c r="FYT42"/>
      <c r="FYU42"/>
      <c r="FYV42"/>
      <c r="FYW42"/>
      <c r="FYX42"/>
      <c r="FYY42"/>
      <c r="FYZ42"/>
      <c r="FZA42"/>
      <c r="FZB42"/>
      <c r="FZC42"/>
      <c r="FZD42"/>
      <c r="FZE42"/>
      <c r="FZF42"/>
      <c r="FZG42"/>
      <c r="FZH42"/>
      <c r="FZI42"/>
      <c r="FZJ42"/>
      <c r="FZK42"/>
      <c r="FZL42"/>
      <c r="FZM42"/>
      <c r="FZN42"/>
      <c r="FZO42"/>
      <c r="FZP42"/>
      <c r="FZQ42"/>
      <c r="FZR42"/>
      <c r="FZS42"/>
      <c r="FZT42"/>
      <c r="FZU42"/>
      <c r="FZV42"/>
      <c r="FZW42"/>
      <c r="FZX42"/>
      <c r="FZY42"/>
      <c r="FZZ42"/>
      <c r="GAA42"/>
      <c r="GAB42"/>
      <c r="GAC42"/>
      <c r="GAD42"/>
      <c r="GAE42"/>
      <c r="GAF42"/>
      <c r="GAG42"/>
      <c r="GAH42"/>
      <c r="GAI42"/>
      <c r="GAJ42"/>
      <c r="GAK42"/>
      <c r="GAL42"/>
      <c r="GAM42"/>
      <c r="GAN42"/>
      <c r="GAO42"/>
      <c r="GAP42"/>
      <c r="GAQ42"/>
      <c r="GAR42"/>
      <c r="GAS42"/>
      <c r="GAT42"/>
      <c r="GAU42"/>
      <c r="GAV42"/>
      <c r="GAW42"/>
      <c r="GAX42"/>
      <c r="GAY42"/>
      <c r="GAZ42"/>
      <c r="GBA42"/>
      <c r="GBB42"/>
      <c r="GBC42"/>
      <c r="GBD42"/>
      <c r="GBE42"/>
      <c r="GBF42"/>
      <c r="GBG42"/>
      <c r="GBH42"/>
      <c r="GBI42"/>
      <c r="GBJ42"/>
      <c r="GBK42"/>
      <c r="GBL42"/>
      <c r="GBM42"/>
      <c r="GBN42"/>
      <c r="GBO42"/>
      <c r="GBP42"/>
      <c r="GBQ42"/>
      <c r="GBR42"/>
      <c r="GBS42"/>
      <c r="GBT42"/>
      <c r="GBU42"/>
      <c r="GBV42"/>
      <c r="GBW42"/>
      <c r="GBX42"/>
      <c r="GBY42"/>
      <c r="GBZ42"/>
      <c r="GCA42"/>
      <c r="GCB42"/>
      <c r="GCC42"/>
      <c r="GCD42"/>
      <c r="GCE42"/>
      <c r="GCF42"/>
      <c r="GCG42"/>
      <c r="GCH42"/>
      <c r="GCI42"/>
      <c r="GCJ42"/>
      <c r="GCK42"/>
      <c r="GCL42"/>
      <c r="GCM42"/>
      <c r="GCN42"/>
      <c r="GCO42"/>
      <c r="GCP42"/>
      <c r="GCQ42"/>
      <c r="GCR42"/>
      <c r="GCS42"/>
      <c r="GCT42"/>
      <c r="GCU42"/>
      <c r="GCV42"/>
      <c r="GCW42"/>
      <c r="GCX42"/>
      <c r="GCY42"/>
      <c r="GCZ42"/>
      <c r="GDA42"/>
      <c r="GDB42"/>
      <c r="GDC42"/>
      <c r="GDD42"/>
      <c r="GDE42"/>
      <c r="GDF42"/>
      <c r="GDG42"/>
      <c r="GDH42"/>
      <c r="GDI42"/>
      <c r="GDJ42"/>
      <c r="GDK42"/>
      <c r="GDL42"/>
      <c r="GDM42"/>
      <c r="GDN42"/>
      <c r="GDO42"/>
      <c r="GDP42"/>
      <c r="GDQ42"/>
      <c r="GDR42"/>
      <c r="GDS42"/>
      <c r="GDT42"/>
      <c r="GDU42"/>
      <c r="GDV42"/>
      <c r="GDW42"/>
      <c r="GDX42"/>
      <c r="GDY42"/>
      <c r="GDZ42"/>
      <c r="GEA42"/>
      <c r="GEB42"/>
      <c r="GEC42"/>
      <c r="GED42"/>
      <c r="GEE42"/>
      <c r="GEF42"/>
      <c r="GEG42"/>
      <c r="GEH42"/>
      <c r="GEI42"/>
      <c r="GEJ42"/>
      <c r="GEK42"/>
      <c r="GEL42"/>
      <c r="GEM42"/>
      <c r="GEN42"/>
      <c r="GEO42"/>
      <c r="GEP42"/>
      <c r="GEQ42"/>
      <c r="GER42"/>
      <c r="GES42"/>
      <c r="GET42"/>
      <c r="GEU42"/>
      <c r="GEV42"/>
      <c r="GEW42"/>
      <c r="GEX42"/>
      <c r="GEY42"/>
      <c r="GEZ42"/>
      <c r="GFA42"/>
      <c r="GFB42"/>
      <c r="GFC42"/>
      <c r="GFD42"/>
      <c r="GFE42"/>
      <c r="GFF42"/>
      <c r="GFG42"/>
      <c r="GFH42"/>
      <c r="GFI42"/>
      <c r="GFJ42"/>
      <c r="GFK42"/>
      <c r="GFL42"/>
      <c r="GFM42"/>
      <c r="GFN42"/>
      <c r="GFO42"/>
      <c r="GFP42"/>
      <c r="GFQ42"/>
      <c r="GFR42"/>
      <c r="GFS42"/>
      <c r="GFT42"/>
      <c r="GFU42"/>
      <c r="GFV42"/>
      <c r="GFW42"/>
      <c r="GFX42"/>
      <c r="GFY42"/>
      <c r="GFZ42"/>
      <c r="GGA42"/>
      <c r="GGB42"/>
      <c r="GGC42"/>
      <c r="GGD42"/>
      <c r="GGE42"/>
      <c r="GGF42"/>
      <c r="GGG42"/>
      <c r="GGH42"/>
      <c r="GGI42"/>
      <c r="GGJ42"/>
      <c r="GGK42"/>
      <c r="GGL42"/>
      <c r="GGM42"/>
      <c r="GGN42"/>
      <c r="GGO42"/>
      <c r="GGP42"/>
      <c r="GGQ42"/>
      <c r="GGR42"/>
      <c r="GGS42"/>
      <c r="GGT42"/>
      <c r="GGU42"/>
      <c r="GGV42"/>
      <c r="GGW42"/>
      <c r="GGX42"/>
      <c r="GGY42"/>
      <c r="GGZ42"/>
      <c r="GHA42"/>
      <c r="GHB42"/>
      <c r="GHC42"/>
      <c r="GHD42"/>
      <c r="GHE42"/>
      <c r="GHF42"/>
      <c r="GHG42"/>
      <c r="GHH42"/>
      <c r="GHI42"/>
      <c r="GHJ42"/>
      <c r="GHK42"/>
      <c r="GHL42"/>
      <c r="GHM42"/>
      <c r="GHN42"/>
      <c r="GHO42"/>
      <c r="GHP42"/>
      <c r="GHQ42"/>
      <c r="GHR42"/>
      <c r="GHS42"/>
      <c r="GHT42"/>
      <c r="GHU42"/>
      <c r="GHV42"/>
      <c r="GHW42"/>
      <c r="GHX42"/>
      <c r="GHY42"/>
      <c r="GHZ42"/>
      <c r="GIA42"/>
      <c r="GIB42"/>
      <c r="GIC42"/>
      <c r="GID42"/>
      <c r="GIE42"/>
      <c r="GIF42"/>
      <c r="GIG42"/>
      <c r="GIH42"/>
      <c r="GII42"/>
      <c r="GIJ42"/>
      <c r="GIK42"/>
      <c r="GIL42"/>
      <c r="GIM42"/>
      <c r="GIN42"/>
      <c r="GIO42"/>
      <c r="GIP42"/>
      <c r="GIQ42"/>
      <c r="GIR42"/>
      <c r="GIS42"/>
      <c r="GIT42"/>
      <c r="GIU42"/>
      <c r="GIV42"/>
      <c r="GIW42"/>
      <c r="GIX42"/>
      <c r="GIY42"/>
      <c r="GIZ42"/>
      <c r="GJA42"/>
      <c r="GJB42"/>
      <c r="GJC42"/>
      <c r="GJD42"/>
      <c r="GJE42"/>
      <c r="GJF42"/>
      <c r="GJG42"/>
      <c r="GJH42"/>
      <c r="GJI42"/>
      <c r="GJJ42"/>
      <c r="GJK42"/>
      <c r="GJL42"/>
      <c r="GJM42"/>
      <c r="GJN42"/>
      <c r="GJO42"/>
      <c r="GJP42"/>
      <c r="GJQ42"/>
      <c r="GJR42"/>
      <c r="GJS42"/>
      <c r="GJT42"/>
      <c r="GJU42"/>
      <c r="GJV42"/>
      <c r="GJW42"/>
      <c r="GJX42"/>
      <c r="GJY42"/>
      <c r="GJZ42"/>
      <c r="GKA42"/>
      <c r="GKB42"/>
      <c r="GKC42"/>
      <c r="GKD42"/>
      <c r="GKE42"/>
      <c r="GKF42"/>
      <c r="GKG42"/>
      <c r="GKH42"/>
      <c r="GKI42"/>
      <c r="GKJ42"/>
      <c r="GKK42"/>
      <c r="GKL42"/>
      <c r="GKM42"/>
      <c r="GKN42"/>
      <c r="GKO42"/>
      <c r="GKP42"/>
      <c r="GKQ42"/>
      <c r="GKR42"/>
      <c r="GKS42"/>
      <c r="GKT42"/>
      <c r="GKU42"/>
      <c r="GKV42"/>
      <c r="GKW42"/>
      <c r="GKX42"/>
      <c r="GKY42"/>
      <c r="GKZ42"/>
      <c r="GLA42"/>
      <c r="GLB42"/>
      <c r="GLC42"/>
      <c r="GLD42"/>
      <c r="GLE42"/>
      <c r="GLF42"/>
      <c r="GLG42"/>
      <c r="GLH42"/>
      <c r="GLI42"/>
      <c r="GLJ42"/>
      <c r="GLK42"/>
      <c r="GLL42"/>
      <c r="GLM42"/>
      <c r="GLN42"/>
      <c r="GLO42"/>
      <c r="GLP42"/>
      <c r="GLQ42"/>
      <c r="GLR42"/>
      <c r="GLS42"/>
      <c r="GLT42"/>
      <c r="GLU42"/>
      <c r="GLV42"/>
      <c r="GLW42"/>
      <c r="GLX42"/>
      <c r="GLY42"/>
      <c r="GLZ42"/>
      <c r="GMA42"/>
      <c r="GMB42"/>
      <c r="GMC42"/>
      <c r="GMD42"/>
      <c r="GME42"/>
      <c r="GMF42"/>
      <c r="GMG42"/>
      <c r="GMH42"/>
      <c r="GMI42"/>
      <c r="GMJ42"/>
      <c r="GMK42"/>
      <c r="GML42"/>
      <c r="GMM42"/>
      <c r="GMN42"/>
      <c r="GMO42"/>
      <c r="GMP42"/>
      <c r="GMQ42"/>
      <c r="GMR42"/>
      <c r="GMS42"/>
      <c r="GMT42"/>
      <c r="GMU42"/>
      <c r="GMV42"/>
      <c r="GMW42"/>
      <c r="GMX42"/>
      <c r="GMY42"/>
      <c r="GMZ42"/>
      <c r="GNA42"/>
      <c r="GNB42"/>
      <c r="GNC42"/>
      <c r="GND42"/>
      <c r="GNE42"/>
      <c r="GNF42"/>
      <c r="GNG42"/>
      <c r="GNH42"/>
      <c r="GNI42"/>
      <c r="GNJ42"/>
      <c r="GNK42"/>
      <c r="GNL42"/>
      <c r="GNM42"/>
      <c r="GNN42"/>
      <c r="GNO42"/>
      <c r="GNP42"/>
      <c r="GNQ42"/>
      <c r="GNR42"/>
      <c r="GNS42"/>
      <c r="GNT42"/>
      <c r="GNU42"/>
      <c r="GNV42"/>
      <c r="GNW42"/>
      <c r="GNX42"/>
      <c r="GNY42"/>
      <c r="GNZ42"/>
      <c r="GOA42"/>
      <c r="GOB42"/>
      <c r="GOC42"/>
      <c r="GOD42"/>
      <c r="GOE42"/>
      <c r="GOF42"/>
      <c r="GOG42"/>
      <c r="GOH42"/>
      <c r="GOI42"/>
      <c r="GOJ42"/>
      <c r="GOK42"/>
      <c r="GOL42"/>
      <c r="GOM42"/>
      <c r="GON42"/>
      <c r="GOO42"/>
      <c r="GOP42"/>
      <c r="GOQ42"/>
      <c r="GOR42"/>
      <c r="GOS42"/>
      <c r="GOT42"/>
      <c r="GOU42"/>
      <c r="GOV42"/>
      <c r="GOW42"/>
      <c r="GOX42"/>
      <c r="GOY42"/>
      <c r="GOZ42"/>
      <c r="GPA42"/>
      <c r="GPB42"/>
      <c r="GPC42"/>
      <c r="GPD42"/>
      <c r="GPE42"/>
      <c r="GPF42"/>
      <c r="GPG42"/>
      <c r="GPH42"/>
      <c r="GPI42"/>
      <c r="GPJ42"/>
      <c r="GPK42"/>
      <c r="GPL42"/>
      <c r="GPM42"/>
      <c r="GPN42"/>
      <c r="GPO42"/>
      <c r="GPP42"/>
      <c r="GPQ42"/>
      <c r="GPR42"/>
      <c r="GPS42"/>
      <c r="GPT42"/>
      <c r="GPU42"/>
      <c r="GPV42"/>
      <c r="GPW42"/>
      <c r="GPX42"/>
      <c r="GPY42"/>
      <c r="GPZ42"/>
      <c r="GQA42"/>
      <c r="GQB42"/>
      <c r="GQC42"/>
      <c r="GQD42"/>
      <c r="GQE42"/>
      <c r="GQF42"/>
      <c r="GQG42"/>
      <c r="GQH42"/>
      <c r="GQI42"/>
      <c r="GQJ42"/>
      <c r="GQK42"/>
      <c r="GQL42"/>
      <c r="GQM42"/>
      <c r="GQN42"/>
      <c r="GQO42"/>
      <c r="GQP42"/>
      <c r="GQQ42"/>
      <c r="GQR42"/>
      <c r="GQS42"/>
      <c r="GQT42"/>
      <c r="GQU42"/>
      <c r="GQV42"/>
      <c r="GQW42"/>
      <c r="GQX42"/>
      <c r="GQY42"/>
      <c r="GQZ42"/>
      <c r="GRA42"/>
      <c r="GRB42"/>
      <c r="GRC42"/>
      <c r="GRD42"/>
      <c r="GRE42"/>
      <c r="GRF42"/>
      <c r="GRG42"/>
      <c r="GRH42"/>
      <c r="GRI42"/>
      <c r="GRJ42"/>
      <c r="GRK42"/>
      <c r="GRL42"/>
      <c r="GRM42"/>
      <c r="GRN42"/>
      <c r="GRO42"/>
      <c r="GRP42"/>
      <c r="GRQ42"/>
      <c r="GRR42"/>
      <c r="GRS42"/>
      <c r="GRT42"/>
      <c r="GRU42"/>
      <c r="GRV42"/>
      <c r="GRW42"/>
      <c r="GRX42"/>
      <c r="GRY42"/>
      <c r="GRZ42"/>
      <c r="GSA42"/>
      <c r="GSB42"/>
      <c r="GSC42"/>
      <c r="GSD42"/>
      <c r="GSE42"/>
      <c r="GSF42"/>
      <c r="GSG42"/>
      <c r="GSH42"/>
      <c r="GSI42"/>
      <c r="GSJ42"/>
      <c r="GSK42"/>
      <c r="GSL42"/>
      <c r="GSM42"/>
      <c r="GSN42"/>
      <c r="GSO42"/>
      <c r="GSP42"/>
      <c r="GSQ42"/>
      <c r="GSR42"/>
      <c r="GSS42"/>
      <c r="GST42"/>
      <c r="GSU42"/>
      <c r="GSV42"/>
      <c r="GSW42"/>
      <c r="GSX42"/>
      <c r="GSY42"/>
      <c r="GSZ42"/>
      <c r="GTA42"/>
      <c r="GTB42"/>
      <c r="GTC42"/>
      <c r="GTD42"/>
      <c r="GTE42"/>
      <c r="GTF42"/>
      <c r="GTG42"/>
      <c r="GTH42"/>
      <c r="GTI42"/>
      <c r="GTJ42"/>
      <c r="GTK42"/>
      <c r="GTL42"/>
      <c r="GTM42"/>
      <c r="GTN42"/>
      <c r="GTO42"/>
      <c r="GTP42"/>
      <c r="GTQ42"/>
      <c r="GTR42"/>
      <c r="GTS42"/>
      <c r="GTT42"/>
      <c r="GTU42"/>
      <c r="GTV42"/>
      <c r="GTW42"/>
      <c r="GTX42"/>
      <c r="GTY42"/>
      <c r="GTZ42"/>
      <c r="GUA42"/>
      <c r="GUB42"/>
      <c r="GUC42"/>
      <c r="GUD42"/>
      <c r="GUE42"/>
      <c r="GUF42"/>
      <c r="GUG42"/>
      <c r="GUH42"/>
      <c r="GUI42"/>
      <c r="GUJ42"/>
      <c r="GUK42"/>
      <c r="GUL42"/>
      <c r="GUM42"/>
      <c r="GUN42"/>
      <c r="GUO42"/>
      <c r="GUP42"/>
      <c r="GUQ42"/>
      <c r="GUR42"/>
      <c r="GUS42"/>
      <c r="GUT42"/>
      <c r="GUU42"/>
      <c r="GUV42"/>
      <c r="GUW42"/>
      <c r="GUX42"/>
      <c r="GUY42"/>
      <c r="GUZ42"/>
      <c r="GVA42"/>
      <c r="GVB42"/>
      <c r="GVC42"/>
      <c r="GVD42"/>
      <c r="GVE42"/>
      <c r="GVF42"/>
      <c r="GVG42"/>
      <c r="GVH42"/>
      <c r="GVI42"/>
      <c r="GVJ42"/>
      <c r="GVK42"/>
      <c r="GVL42"/>
      <c r="GVM42"/>
      <c r="GVN42"/>
      <c r="GVO42"/>
      <c r="GVP42"/>
      <c r="GVQ42"/>
      <c r="GVR42"/>
      <c r="GVS42"/>
      <c r="GVT42"/>
      <c r="GVU42"/>
      <c r="GVV42"/>
      <c r="GVW42"/>
      <c r="GVX42"/>
      <c r="GVY42"/>
      <c r="GVZ42"/>
      <c r="GWA42"/>
      <c r="GWB42"/>
      <c r="GWC42"/>
      <c r="GWD42"/>
      <c r="GWE42"/>
      <c r="GWF42"/>
      <c r="GWG42"/>
      <c r="GWH42"/>
      <c r="GWI42"/>
      <c r="GWJ42"/>
      <c r="GWK42"/>
      <c r="GWL42"/>
      <c r="GWM42"/>
      <c r="GWN42"/>
      <c r="GWO42"/>
      <c r="GWP42"/>
      <c r="GWQ42"/>
      <c r="GWR42"/>
      <c r="GWS42"/>
      <c r="GWT42"/>
      <c r="GWU42"/>
      <c r="GWV42"/>
      <c r="GWW42"/>
      <c r="GWX42"/>
      <c r="GWY42"/>
      <c r="GWZ42"/>
      <c r="GXA42"/>
      <c r="GXB42"/>
      <c r="GXC42"/>
      <c r="GXD42"/>
      <c r="GXE42"/>
      <c r="GXF42"/>
      <c r="GXG42"/>
      <c r="GXH42"/>
      <c r="GXI42"/>
      <c r="GXJ42"/>
      <c r="GXK42"/>
      <c r="GXL42"/>
      <c r="GXM42"/>
      <c r="GXN42"/>
      <c r="GXO42"/>
      <c r="GXP42"/>
      <c r="GXQ42"/>
      <c r="GXR42"/>
      <c r="GXS42"/>
      <c r="GXT42"/>
      <c r="GXU42"/>
      <c r="GXV42"/>
      <c r="GXW42"/>
      <c r="GXX42"/>
      <c r="GXY42"/>
      <c r="GXZ42"/>
      <c r="GYA42"/>
      <c r="GYB42"/>
      <c r="GYC42"/>
      <c r="GYD42"/>
      <c r="GYE42"/>
      <c r="GYF42"/>
      <c r="GYG42"/>
      <c r="GYH42"/>
      <c r="GYI42"/>
      <c r="GYJ42"/>
      <c r="GYK42"/>
      <c r="GYL42"/>
      <c r="GYM42"/>
      <c r="GYN42"/>
      <c r="GYO42"/>
      <c r="GYP42"/>
      <c r="GYQ42"/>
      <c r="GYR42"/>
      <c r="GYS42"/>
      <c r="GYT42"/>
      <c r="GYU42"/>
      <c r="GYV42"/>
      <c r="GYW42"/>
      <c r="GYX42"/>
      <c r="GYY42"/>
      <c r="GYZ42"/>
      <c r="GZA42"/>
      <c r="GZB42"/>
      <c r="GZC42"/>
      <c r="GZD42"/>
      <c r="GZE42"/>
      <c r="GZF42"/>
      <c r="GZG42"/>
      <c r="GZH42"/>
      <c r="GZI42"/>
      <c r="GZJ42"/>
      <c r="GZK42"/>
      <c r="GZL42"/>
      <c r="GZM42"/>
      <c r="GZN42"/>
      <c r="GZO42"/>
      <c r="GZP42"/>
      <c r="GZQ42"/>
      <c r="GZR42"/>
      <c r="GZS42"/>
      <c r="GZT42"/>
      <c r="GZU42"/>
      <c r="GZV42"/>
      <c r="GZW42"/>
      <c r="GZX42"/>
      <c r="GZY42"/>
      <c r="GZZ42"/>
      <c r="HAA42"/>
      <c r="HAB42"/>
      <c r="HAC42"/>
      <c r="HAD42"/>
      <c r="HAE42"/>
      <c r="HAF42"/>
      <c r="HAG42"/>
      <c r="HAH42"/>
      <c r="HAI42"/>
      <c r="HAJ42"/>
      <c r="HAK42"/>
      <c r="HAL42"/>
      <c r="HAM42"/>
      <c r="HAN42"/>
      <c r="HAO42"/>
      <c r="HAP42"/>
      <c r="HAQ42"/>
      <c r="HAR42"/>
      <c r="HAS42"/>
      <c r="HAT42"/>
      <c r="HAU42"/>
      <c r="HAV42"/>
      <c r="HAW42"/>
      <c r="HAX42"/>
      <c r="HAY42"/>
      <c r="HAZ42"/>
      <c r="HBA42"/>
      <c r="HBB42"/>
      <c r="HBC42"/>
      <c r="HBD42"/>
      <c r="HBE42"/>
      <c r="HBF42"/>
      <c r="HBG42"/>
      <c r="HBH42"/>
      <c r="HBI42"/>
      <c r="HBJ42"/>
      <c r="HBK42"/>
      <c r="HBL42"/>
      <c r="HBM42"/>
      <c r="HBN42"/>
      <c r="HBO42"/>
      <c r="HBP42"/>
      <c r="HBQ42"/>
      <c r="HBR42"/>
      <c r="HBS42"/>
      <c r="HBT42"/>
      <c r="HBU42"/>
      <c r="HBV42"/>
      <c r="HBW42"/>
      <c r="HBX42"/>
      <c r="HBY42"/>
      <c r="HBZ42"/>
      <c r="HCA42"/>
      <c r="HCB42"/>
      <c r="HCC42"/>
      <c r="HCD42"/>
      <c r="HCE42"/>
      <c r="HCF42"/>
      <c r="HCG42"/>
      <c r="HCH42"/>
      <c r="HCI42"/>
      <c r="HCJ42"/>
      <c r="HCK42"/>
      <c r="HCL42"/>
      <c r="HCM42"/>
      <c r="HCN42"/>
      <c r="HCO42"/>
      <c r="HCP42"/>
      <c r="HCQ42"/>
      <c r="HCR42"/>
      <c r="HCS42"/>
      <c r="HCT42"/>
      <c r="HCU42"/>
      <c r="HCV42"/>
      <c r="HCW42"/>
      <c r="HCX42"/>
      <c r="HCY42"/>
      <c r="HCZ42"/>
      <c r="HDA42"/>
      <c r="HDB42"/>
      <c r="HDC42"/>
      <c r="HDD42"/>
      <c r="HDE42"/>
      <c r="HDF42"/>
      <c r="HDG42"/>
      <c r="HDH42"/>
      <c r="HDI42"/>
      <c r="HDJ42"/>
      <c r="HDK42"/>
      <c r="HDL42"/>
      <c r="HDM42"/>
      <c r="HDN42"/>
      <c r="HDO42"/>
      <c r="HDP42"/>
      <c r="HDQ42"/>
      <c r="HDR42"/>
      <c r="HDS42"/>
      <c r="HDT42"/>
      <c r="HDU42"/>
      <c r="HDV42"/>
      <c r="HDW42"/>
      <c r="HDX42"/>
      <c r="HDY42"/>
      <c r="HDZ42"/>
      <c r="HEA42"/>
      <c r="HEB42"/>
      <c r="HEC42"/>
      <c r="HED42"/>
      <c r="HEE42"/>
      <c r="HEF42"/>
      <c r="HEG42"/>
      <c r="HEH42"/>
      <c r="HEI42"/>
      <c r="HEJ42"/>
      <c r="HEK42"/>
      <c r="HEL42"/>
      <c r="HEM42"/>
      <c r="HEN42"/>
      <c r="HEO42"/>
      <c r="HEP42"/>
      <c r="HEQ42"/>
      <c r="HER42"/>
      <c r="HES42"/>
      <c r="HET42"/>
      <c r="HEU42"/>
      <c r="HEV42"/>
      <c r="HEW42"/>
      <c r="HEX42"/>
      <c r="HEY42"/>
      <c r="HEZ42"/>
      <c r="HFA42"/>
      <c r="HFB42"/>
      <c r="HFC42"/>
      <c r="HFD42"/>
      <c r="HFE42"/>
      <c r="HFF42"/>
      <c r="HFG42"/>
      <c r="HFH42"/>
      <c r="HFI42"/>
      <c r="HFJ42"/>
      <c r="HFK42"/>
      <c r="HFL42"/>
      <c r="HFM42"/>
      <c r="HFN42"/>
      <c r="HFO42"/>
      <c r="HFP42"/>
      <c r="HFQ42"/>
      <c r="HFR42"/>
      <c r="HFS42"/>
      <c r="HFT42"/>
      <c r="HFU42"/>
      <c r="HFV42"/>
      <c r="HFW42"/>
      <c r="HFX42"/>
      <c r="HFY42"/>
      <c r="HFZ42"/>
      <c r="HGA42"/>
      <c r="HGB42"/>
      <c r="HGC42"/>
      <c r="HGD42"/>
      <c r="HGE42"/>
      <c r="HGF42"/>
      <c r="HGG42"/>
      <c r="HGH42"/>
      <c r="HGI42"/>
      <c r="HGJ42"/>
      <c r="HGK42"/>
      <c r="HGL42"/>
      <c r="HGM42"/>
      <c r="HGN42"/>
      <c r="HGO42"/>
      <c r="HGP42"/>
      <c r="HGQ42"/>
      <c r="HGR42"/>
      <c r="HGS42"/>
      <c r="HGT42"/>
      <c r="HGU42"/>
      <c r="HGV42"/>
      <c r="HGW42"/>
      <c r="HGX42"/>
      <c r="HGY42"/>
      <c r="HGZ42"/>
      <c r="HHA42"/>
      <c r="HHB42"/>
      <c r="HHC42"/>
      <c r="HHD42"/>
      <c r="HHE42"/>
      <c r="HHF42"/>
      <c r="HHG42"/>
      <c r="HHH42"/>
      <c r="HHI42"/>
      <c r="HHJ42"/>
      <c r="HHK42"/>
      <c r="HHL42"/>
      <c r="HHM42"/>
      <c r="HHN42"/>
      <c r="HHO42"/>
      <c r="HHP42"/>
      <c r="HHQ42"/>
      <c r="HHR42"/>
      <c r="HHS42"/>
      <c r="HHT42"/>
      <c r="HHU42"/>
      <c r="HHV42"/>
      <c r="HHW42"/>
      <c r="HHX42"/>
      <c r="HHY42"/>
      <c r="HHZ42"/>
      <c r="HIA42"/>
      <c r="HIB42"/>
      <c r="HIC42"/>
      <c r="HID42"/>
      <c r="HIE42"/>
      <c r="HIF42"/>
      <c r="HIG42"/>
      <c r="HIH42"/>
      <c r="HII42"/>
      <c r="HIJ42"/>
      <c r="HIK42"/>
      <c r="HIL42"/>
      <c r="HIM42"/>
      <c r="HIN42"/>
      <c r="HIO42"/>
      <c r="HIP42"/>
      <c r="HIQ42"/>
      <c r="HIR42"/>
      <c r="HIS42"/>
      <c r="HIT42"/>
      <c r="HIU42"/>
      <c r="HIV42"/>
      <c r="HIW42"/>
      <c r="HIX42"/>
      <c r="HIY42"/>
      <c r="HIZ42"/>
      <c r="HJA42"/>
      <c r="HJB42"/>
      <c r="HJC42"/>
      <c r="HJD42"/>
      <c r="HJE42"/>
      <c r="HJF42"/>
      <c r="HJG42"/>
      <c r="HJH42"/>
      <c r="HJI42"/>
      <c r="HJJ42"/>
      <c r="HJK42"/>
      <c r="HJL42"/>
      <c r="HJM42"/>
      <c r="HJN42"/>
      <c r="HJO42"/>
      <c r="HJP42"/>
      <c r="HJQ42"/>
      <c r="HJR42"/>
      <c r="HJS42"/>
      <c r="HJT42"/>
      <c r="HJU42"/>
      <c r="HJV42"/>
      <c r="HJW42"/>
      <c r="HJX42"/>
      <c r="HJY42"/>
      <c r="HJZ42"/>
      <c r="HKA42"/>
      <c r="HKB42"/>
      <c r="HKC42"/>
      <c r="HKD42"/>
      <c r="HKE42"/>
      <c r="HKF42"/>
      <c r="HKG42"/>
      <c r="HKH42"/>
      <c r="HKI42"/>
      <c r="HKJ42"/>
      <c r="HKK42"/>
      <c r="HKL42"/>
      <c r="HKM42"/>
      <c r="HKN42"/>
      <c r="HKO42"/>
      <c r="HKP42"/>
      <c r="HKQ42"/>
      <c r="HKR42"/>
      <c r="HKS42"/>
      <c r="HKT42"/>
      <c r="HKU42"/>
      <c r="HKV42"/>
      <c r="HKW42"/>
      <c r="HKX42"/>
      <c r="HKY42"/>
      <c r="HKZ42"/>
      <c r="HLA42"/>
      <c r="HLB42"/>
      <c r="HLC42"/>
      <c r="HLD42"/>
      <c r="HLE42"/>
      <c r="HLF42"/>
      <c r="HLG42"/>
      <c r="HLH42"/>
      <c r="HLI42"/>
      <c r="HLJ42"/>
      <c r="HLK42"/>
      <c r="HLL42"/>
      <c r="HLM42"/>
      <c r="HLN42"/>
      <c r="HLO42"/>
      <c r="HLP42"/>
      <c r="HLQ42"/>
      <c r="HLR42"/>
      <c r="HLS42"/>
      <c r="HLT42"/>
      <c r="HLU42"/>
      <c r="HLV42"/>
      <c r="HLW42"/>
      <c r="HLX42"/>
      <c r="HLY42"/>
      <c r="HLZ42"/>
      <c r="HMA42"/>
      <c r="HMB42"/>
      <c r="HMC42"/>
      <c r="HMD42"/>
      <c r="HME42"/>
      <c r="HMF42"/>
      <c r="HMG42"/>
      <c r="HMH42"/>
      <c r="HMI42"/>
      <c r="HMJ42"/>
      <c r="HMK42"/>
      <c r="HML42"/>
      <c r="HMM42"/>
      <c r="HMN42"/>
      <c r="HMO42"/>
      <c r="HMP42"/>
      <c r="HMQ42"/>
      <c r="HMR42"/>
      <c r="HMS42"/>
      <c r="HMT42"/>
      <c r="HMU42"/>
      <c r="HMV42"/>
      <c r="HMW42"/>
      <c r="HMX42"/>
      <c r="HMY42"/>
      <c r="HMZ42"/>
      <c r="HNA42"/>
      <c r="HNB42"/>
      <c r="HNC42"/>
      <c r="HND42"/>
      <c r="HNE42"/>
      <c r="HNF42"/>
      <c r="HNG42"/>
      <c r="HNH42"/>
      <c r="HNI42"/>
      <c r="HNJ42"/>
      <c r="HNK42"/>
      <c r="HNL42"/>
      <c r="HNM42"/>
      <c r="HNN42"/>
      <c r="HNO42"/>
      <c r="HNP42"/>
      <c r="HNQ42"/>
      <c r="HNR42"/>
      <c r="HNS42"/>
      <c r="HNT42"/>
      <c r="HNU42"/>
      <c r="HNV42"/>
      <c r="HNW42"/>
      <c r="HNX42"/>
      <c r="HNY42"/>
      <c r="HNZ42"/>
      <c r="HOA42"/>
      <c r="HOB42"/>
      <c r="HOC42"/>
      <c r="HOD42"/>
      <c r="HOE42"/>
      <c r="HOF42"/>
      <c r="HOG42"/>
      <c r="HOH42"/>
      <c r="HOI42"/>
      <c r="HOJ42"/>
      <c r="HOK42"/>
      <c r="HOL42"/>
      <c r="HOM42"/>
      <c r="HON42"/>
      <c r="HOO42"/>
      <c r="HOP42"/>
      <c r="HOQ42"/>
      <c r="HOR42"/>
      <c r="HOS42"/>
      <c r="HOT42"/>
      <c r="HOU42"/>
      <c r="HOV42"/>
      <c r="HOW42"/>
      <c r="HOX42"/>
      <c r="HOY42"/>
      <c r="HOZ42"/>
      <c r="HPA42"/>
      <c r="HPB42"/>
      <c r="HPC42"/>
      <c r="HPD42"/>
      <c r="HPE42"/>
      <c r="HPF42"/>
      <c r="HPG42"/>
      <c r="HPH42"/>
      <c r="HPI42"/>
      <c r="HPJ42"/>
      <c r="HPK42"/>
      <c r="HPL42"/>
      <c r="HPM42"/>
      <c r="HPN42"/>
      <c r="HPO42"/>
      <c r="HPP42"/>
      <c r="HPQ42"/>
      <c r="HPR42"/>
      <c r="HPS42"/>
      <c r="HPT42"/>
      <c r="HPU42"/>
      <c r="HPV42"/>
      <c r="HPW42"/>
      <c r="HPX42"/>
      <c r="HPY42"/>
      <c r="HPZ42"/>
      <c r="HQA42"/>
      <c r="HQB42"/>
      <c r="HQC42"/>
      <c r="HQD42"/>
      <c r="HQE42"/>
      <c r="HQF42"/>
      <c r="HQG42"/>
      <c r="HQH42"/>
      <c r="HQI42"/>
      <c r="HQJ42"/>
      <c r="HQK42"/>
      <c r="HQL42"/>
      <c r="HQM42"/>
      <c r="HQN42"/>
      <c r="HQO42"/>
      <c r="HQP42"/>
      <c r="HQQ42"/>
      <c r="HQR42"/>
      <c r="HQS42"/>
      <c r="HQT42"/>
      <c r="HQU42"/>
      <c r="HQV42"/>
      <c r="HQW42"/>
      <c r="HQX42"/>
      <c r="HQY42"/>
      <c r="HQZ42"/>
      <c r="HRA42"/>
      <c r="HRB42"/>
      <c r="HRC42"/>
      <c r="HRD42"/>
      <c r="HRE42"/>
      <c r="HRF42"/>
      <c r="HRG42"/>
      <c r="HRH42"/>
      <c r="HRI42"/>
      <c r="HRJ42"/>
      <c r="HRK42"/>
      <c r="HRL42"/>
      <c r="HRM42"/>
      <c r="HRN42"/>
      <c r="HRO42"/>
      <c r="HRP42"/>
      <c r="HRQ42"/>
      <c r="HRR42"/>
      <c r="HRS42"/>
      <c r="HRT42"/>
      <c r="HRU42"/>
      <c r="HRV42"/>
      <c r="HRW42"/>
      <c r="HRX42"/>
      <c r="HRY42"/>
      <c r="HRZ42"/>
      <c r="HSA42"/>
      <c r="HSB42"/>
      <c r="HSC42"/>
      <c r="HSD42"/>
      <c r="HSE42"/>
      <c r="HSF42"/>
      <c r="HSG42"/>
      <c r="HSH42"/>
      <c r="HSI42"/>
      <c r="HSJ42"/>
      <c r="HSK42"/>
      <c r="HSL42"/>
      <c r="HSM42"/>
      <c r="HSN42"/>
      <c r="HSO42"/>
      <c r="HSP42"/>
      <c r="HSQ42"/>
      <c r="HSR42"/>
      <c r="HSS42"/>
      <c r="HST42"/>
      <c r="HSU42"/>
      <c r="HSV42"/>
      <c r="HSW42"/>
      <c r="HSX42"/>
      <c r="HSY42"/>
      <c r="HSZ42"/>
      <c r="HTA42"/>
      <c r="HTB42"/>
      <c r="HTC42"/>
      <c r="HTD42"/>
      <c r="HTE42"/>
      <c r="HTF42"/>
      <c r="HTG42"/>
      <c r="HTH42"/>
      <c r="HTI42"/>
      <c r="HTJ42"/>
      <c r="HTK42"/>
      <c r="HTL42"/>
      <c r="HTM42"/>
      <c r="HTN42"/>
      <c r="HTO42"/>
      <c r="HTP42"/>
      <c r="HTQ42"/>
      <c r="HTR42"/>
      <c r="HTS42"/>
      <c r="HTT42"/>
      <c r="HTU42"/>
      <c r="HTV42"/>
      <c r="HTW42"/>
      <c r="HTX42"/>
      <c r="HTY42"/>
      <c r="HTZ42"/>
      <c r="HUA42"/>
      <c r="HUB42"/>
      <c r="HUC42"/>
      <c r="HUD42"/>
      <c r="HUE42"/>
      <c r="HUF42"/>
      <c r="HUG42"/>
      <c r="HUH42"/>
      <c r="HUI42"/>
      <c r="HUJ42"/>
      <c r="HUK42"/>
      <c r="HUL42"/>
      <c r="HUM42"/>
      <c r="HUN42"/>
      <c r="HUO42"/>
      <c r="HUP42"/>
      <c r="HUQ42"/>
      <c r="HUR42"/>
      <c r="HUS42"/>
      <c r="HUT42"/>
      <c r="HUU42"/>
      <c r="HUV42"/>
      <c r="HUW42"/>
      <c r="HUX42"/>
      <c r="HUY42"/>
      <c r="HUZ42"/>
      <c r="HVA42"/>
      <c r="HVB42"/>
      <c r="HVC42"/>
      <c r="HVD42"/>
      <c r="HVE42"/>
      <c r="HVF42"/>
      <c r="HVG42"/>
      <c r="HVH42"/>
      <c r="HVI42"/>
      <c r="HVJ42"/>
      <c r="HVK42"/>
      <c r="HVL42"/>
      <c r="HVM42"/>
      <c r="HVN42"/>
      <c r="HVO42"/>
      <c r="HVP42"/>
      <c r="HVQ42"/>
      <c r="HVR42"/>
      <c r="HVS42"/>
      <c r="HVT42"/>
      <c r="HVU42"/>
      <c r="HVV42"/>
      <c r="HVW42"/>
      <c r="HVX42"/>
      <c r="HVY42"/>
      <c r="HVZ42"/>
      <c r="HWA42"/>
      <c r="HWB42"/>
      <c r="HWC42"/>
      <c r="HWD42"/>
      <c r="HWE42"/>
      <c r="HWF42"/>
      <c r="HWG42"/>
      <c r="HWH42"/>
      <c r="HWI42"/>
      <c r="HWJ42"/>
      <c r="HWK42"/>
      <c r="HWL42"/>
      <c r="HWM42"/>
      <c r="HWN42"/>
      <c r="HWO42"/>
      <c r="HWP42"/>
      <c r="HWQ42"/>
      <c r="HWR42"/>
      <c r="HWS42"/>
      <c r="HWT42"/>
      <c r="HWU42"/>
      <c r="HWV42"/>
      <c r="HWW42"/>
      <c r="HWX42"/>
      <c r="HWY42"/>
      <c r="HWZ42"/>
      <c r="HXA42"/>
      <c r="HXB42"/>
      <c r="HXC42"/>
      <c r="HXD42"/>
      <c r="HXE42"/>
      <c r="HXF42"/>
      <c r="HXG42"/>
      <c r="HXH42"/>
      <c r="HXI42"/>
      <c r="HXJ42"/>
      <c r="HXK42"/>
      <c r="HXL42"/>
      <c r="HXM42"/>
      <c r="HXN42"/>
      <c r="HXO42"/>
      <c r="HXP42"/>
      <c r="HXQ42"/>
      <c r="HXR42"/>
      <c r="HXS42"/>
      <c r="HXT42"/>
      <c r="HXU42"/>
      <c r="HXV42"/>
      <c r="HXW42"/>
      <c r="HXX42"/>
      <c r="HXY42"/>
      <c r="HXZ42"/>
      <c r="HYA42"/>
      <c r="HYB42"/>
      <c r="HYC42"/>
      <c r="HYD42"/>
      <c r="HYE42"/>
      <c r="HYF42"/>
      <c r="HYG42"/>
      <c r="HYH42"/>
      <c r="HYI42"/>
      <c r="HYJ42"/>
      <c r="HYK42"/>
      <c r="HYL42"/>
      <c r="HYM42"/>
      <c r="HYN42"/>
      <c r="HYO42"/>
      <c r="HYP42"/>
      <c r="HYQ42"/>
      <c r="HYR42"/>
      <c r="HYS42"/>
      <c r="HYT42"/>
      <c r="HYU42"/>
      <c r="HYV42"/>
      <c r="HYW42"/>
      <c r="HYX42"/>
      <c r="HYY42"/>
      <c r="HYZ42"/>
      <c r="HZA42"/>
      <c r="HZB42"/>
      <c r="HZC42"/>
      <c r="HZD42"/>
      <c r="HZE42"/>
      <c r="HZF42"/>
      <c r="HZG42"/>
      <c r="HZH42"/>
      <c r="HZI42"/>
      <c r="HZJ42"/>
      <c r="HZK42"/>
      <c r="HZL42"/>
      <c r="HZM42"/>
      <c r="HZN42"/>
      <c r="HZO42"/>
      <c r="HZP42"/>
      <c r="HZQ42"/>
      <c r="HZR42"/>
      <c r="HZS42"/>
      <c r="HZT42"/>
      <c r="HZU42"/>
      <c r="HZV42"/>
      <c r="HZW42"/>
      <c r="HZX42"/>
      <c r="HZY42"/>
      <c r="HZZ42"/>
      <c r="IAA42"/>
      <c r="IAB42"/>
      <c r="IAC42"/>
      <c r="IAD42"/>
      <c r="IAE42"/>
      <c r="IAF42"/>
      <c r="IAG42"/>
      <c r="IAH42"/>
      <c r="IAI42"/>
      <c r="IAJ42"/>
      <c r="IAK42"/>
      <c r="IAL42"/>
      <c r="IAM42"/>
      <c r="IAN42"/>
      <c r="IAO42"/>
      <c r="IAP42"/>
      <c r="IAQ42"/>
      <c r="IAR42"/>
      <c r="IAS42"/>
      <c r="IAT42"/>
      <c r="IAU42"/>
      <c r="IAV42"/>
      <c r="IAW42"/>
      <c r="IAX42"/>
      <c r="IAY42"/>
      <c r="IAZ42"/>
      <c r="IBA42"/>
      <c r="IBB42"/>
      <c r="IBC42"/>
      <c r="IBD42"/>
      <c r="IBE42"/>
      <c r="IBF42"/>
      <c r="IBG42"/>
      <c r="IBH42"/>
      <c r="IBI42"/>
      <c r="IBJ42"/>
      <c r="IBK42"/>
      <c r="IBL42"/>
      <c r="IBM42"/>
      <c r="IBN42"/>
      <c r="IBO42"/>
      <c r="IBP42"/>
      <c r="IBQ42"/>
      <c r="IBR42"/>
      <c r="IBS42"/>
      <c r="IBT42"/>
      <c r="IBU42"/>
      <c r="IBV42"/>
      <c r="IBW42"/>
      <c r="IBX42"/>
      <c r="IBY42"/>
      <c r="IBZ42"/>
      <c r="ICA42"/>
      <c r="ICB42"/>
      <c r="ICC42"/>
      <c r="ICD42"/>
      <c r="ICE42"/>
      <c r="ICF42"/>
      <c r="ICG42"/>
      <c r="ICH42"/>
      <c r="ICI42"/>
      <c r="ICJ42"/>
      <c r="ICK42"/>
      <c r="ICL42"/>
      <c r="ICM42"/>
      <c r="ICN42"/>
      <c r="ICO42"/>
      <c r="ICP42"/>
      <c r="ICQ42"/>
      <c r="ICR42"/>
      <c r="ICS42"/>
      <c r="ICT42"/>
      <c r="ICU42"/>
      <c r="ICV42"/>
      <c r="ICW42"/>
      <c r="ICX42"/>
      <c r="ICY42"/>
      <c r="ICZ42"/>
      <c r="IDA42"/>
      <c r="IDB42"/>
      <c r="IDC42"/>
      <c r="IDD42"/>
      <c r="IDE42"/>
      <c r="IDF42"/>
      <c r="IDG42"/>
      <c r="IDH42"/>
      <c r="IDI42"/>
      <c r="IDJ42"/>
      <c r="IDK42"/>
      <c r="IDL42"/>
      <c r="IDM42"/>
      <c r="IDN42"/>
      <c r="IDO42"/>
      <c r="IDP42"/>
      <c r="IDQ42"/>
      <c r="IDR42"/>
      <c r="IDS42"/>
      <c r="IDT42"/>
      <c r="IDU42"/>
      <c r="IDV42"/>
      <c r="IDW42"/>
      <c r="IDX42"/>
      <c r="IDY42"/>
      <c r="IDZ42"/>
      <c r="IEA42"/>
      <c r="IEB42"/>
      <c r="IEC42"/>
      <c r="IED42"/>
      <c r="IEE42"/>
      <c r="IEF42"/>
      <c r="IEG42"/>
      <c r="IEH42"/>
      <c r="IEI42"/>
      <c r="IEJ42"/>
      <c r="IEK42"/>
      <c r="IEL42"/>
      <c r="IEM42"/>
      <c r="IEN42"/>
      <c r="IEO42"/>
      <c r="IEP42"/>
      <c r="IEQ42"/>
      <c r="IER42"/>
      <c r="IES42"/>
      <c r="IET42"/>
      <c r="IEU42"/>
      <c r="IEV42"/>
      <c r="IEW42"/>
      <c r="IEX42"/>
      <c r="IEY42"/>
      <c r="IEZ42"/>
      <c r="IFA42"/>
      <c r="IFB42"/>
      <c r="IFC42"/>
      <c r="IFD42"/>
      <c r="IFE42"/>
      <c r="IFF42"/>
      <c r="IFG42"/>
      <c r="IFH42"/>
      <c r="IFI42"/>
      <c r="IFJ42"/>
      <c r="IFK42"/>
      <c r="IFL42"/>
      <c r="IFM42"/>
      <c r="IFN42"/>
      <c r="IFO42"/>
      <c r="IFP42"/>
      <c r="IFQ42"/>
      <c r="IFR42"/>
      <c r="IFS42"/>
      <c r="IFT42"/>
      <c r="IFU42"/>
      <c r="IFV42"/>
      <c r="IFW42"/>
      <c r="IFX42"/>
      <c r="IFY42"/>
      <c r="IFZ42"/>
      <c r="IGA42"/>
      <c r="IGB42"/>
      <c r="IGC42"/>
      <c r="IGD42"/>
      <c r="IGE42"/>
      <c r="IGF42"/>
      <c r="IGG42"/>
      <c r="IGH42"/>
      <c r="IGI42"/>
      <c r="IGJ42"/>
      <c r="IGK42"/>
      <c r="IGL42"/>
      <c r="IGM42"/>
      <c r="IGN42"/>
      <c r="IGO42"/>
      <c r="IGP42"/>
      <c r="IGQ42"/>
      <c r="IGR42"/>
      <c r="IGS42"/>
      <c r="IGT42"/>
      <c r="IGU42"/>
      <c r="IGV42"/>
      <c r="IGW42"/>
      <c r="IGX42"/>
      <c r="IGY42"/>
      <c r="IGZ42"/>
      <c r="IHA42"/>
      <c r="IHB42"/>
      <c r="IHC42"/>
      <c r="IHD42"/>
      <c r="IHE42"/>
      <c r="IHF42"/>
      <c r="IHG42"/>
      <c r="IHH42"/>
      <c r="IHI42"/>
      <c r="IHJ42"/>
      <c r="IHK42"/>
      <c r="IHL42"/>
      <c r="IHM42"/>
      <c r="IHN42"/>
      <c r="IHO42"/>
      <c r="IHP42"/>
      <c r="IHQ42"/>
      <c r="IHR42"/>
      <c r="IHS42"/>
      <c r="IHT42"/>
      <c r="IHU42"/>
      <c r="IHV42"/>
      <c r="IHW42"/>
      <c r="IHX42"/>
      <c r="IHY42"/>
      <c r="IHZ42"/>
      <c r="IIA42"/>
      <c r="IIB42"/>
      <c r="IIC42"/>
      <c r="IID42"/>
      <c r="IIE42"/>
      <c r="IIF42"/>
      <c r="IIG42"/>
      <c r="IIH42"/>
      <c r="III42"/>
      <c r="IIJ42"/>
      <c r="IIK42"/>
      <c r="IIL42"/>
      <c r="IIM42"/>
      <c r="IIN42"/>
      <c r="IIO42"/>
      <c r="IIP42"/>
      <c r="IIQ42"/>
      <c r="IIR42"/>
      <c r="IIS42"/>
      <c r="IIT42"/>
      <c r="IIU42"/>
      <c r="IIV42"/>
      <c r="IIW42"/>
      <c r="IIX42"/>
      <c r="IIY42"/>
      <c r="IIZ42"/>
      <c r="IJA42"/>
      <c r="IJB42"/>
      <c r="IJC42"/>
      <c r="IJD42"/>
      <c r="IJE42"/>
      <c r="IJF42"/>
      <c r="IJG42"/>
      <c r="IJH42"/>
      <c r="IJI42"/>
      <c r="IJJ42"/>
      <c r="IJK42"/>
      <c r="IJL42"/>
      <c r="IJM42"/>
      <c r="IJN42"/>
      <c r="IJO42"/>
      <c r="IJP42"/>
      <c r="IJQ42"/>
      <c r="IJR42"/>
      <c r="IJS42"/>
      <c r="IJT42"/>
      <c r="IJU42"/>
      <c r="IJV42"/>
      <c r="IJW42"/>
      <c r="IJX42"/>
      <c r="IJY42"/>
      <c r="IJZ42"/>
      <c r="IKA42"/>
      <c r="IKB42"/>
      <c r="IKC42"/>
      <c r="IKD42"/>
      <c r="IKE42"/>
      <c r="IKF42"/>
      <c r="IKG42"/>
      <c r="IKH42"/>
      <c r="IKI42"/>
      <c r="IKJ42"/>
      <c r="IKK42"/>
      <c r="IKL42"/>
      <c r="IKM42"/>
      <c r="IKN42"/>
      <c r="IKO42"/>
      <c r="IKP42"/>
      <c r="IKQ42"/>
      <c r="IKR42"/>
      <c r="IKS42"/>
      <c r="IKT42"/>
      <c r="IKU42"/>
      <c r="IKV42"/>
      <c r="IKW42"/>
      <c r="IKX42"/>
      <c r="IKY42"/>
      <c r="IKZ42"/>
      <c r="ILA42"/>
      <c r="ILB42"/>
      <c r="ILC42"/>
      <c r="ILD42"/>
      <c r="ILE42"/>
      <c r="ILF42"/>
      <c r="ILG42"/>
      <c r="ILH42"/>
      <c r="ILI42"/>
      <c r="ILJ42"/>
      <c r="ILK42"/>
      <c r="ILL42"/>
      <c r="ILM42"/>
      <c r="ILN42"/>
      <c r="ILO42"/>
      <c r="ILP42"/>
      <c r="ILQ42"/>
      <c r="ILR42"/>
      <c r="ILS42"/>
      <c r="ILT42"/>
      <c r="ILU42"/>
      <c r="ILV42"/>
      <c r="ILW42"/>
      <c r="ILX42"/>
      <c r="ILY42"/>
      <c r="ILZ42"/>
      <c r="IMA42"/>
      <c r="IMB42"/>
      <c r="IMC42"/>
      <c r="IMD42"/>
      <c r="IME42"/>
      <c r="IMF42"/>
      <c r="IMG42"/>
      <c r="IMH42"/>
      <c r="IMI42"/>
      <c r="IMJ42"/>
      <c r="IMK42"/>
      <c r="IML42"/>
      <c r="IMM42"/>
      <c r="IMN42"/>
      <c r="IMO42"/>
      <c r="IMP42"/>
      <c r="IMQ42"/>
      <c r="IMR42"/>
      <c r="IMS42"/>
      <c r="IMT42"/>
      <c r="IMU42"/>
      <c r="IMV42"/>
      <c r="IMW42"/>
      <c r="IMX42"/>
      <c r="IMY42"/>
      <c r="IMZ42"/>
      <c r="INA42"/>
      <c r="INB42"/>
      <c r="INC42"/>
      <c r="IND42"/>
      <c r="INE42"/>
      <c r="INF42"/>
      <c r="ING42"/>
      <c r="INH42"/>
      <c r="INI42"/>
      <c r="INJ42"/>
      <c r="INK42"/>
      <c r="INL42"/>
      <c r="INM42"/>
      <c r="INN42"/>
      <c r="INO42"/>
      <c r="INP42"/>
      <c r="INQ42"/>
      <c r="INR42"/>
      <c r="INS42"/>
      <c r="INT42"/>
      <c r="INU42"/>
      <c r="INV42"/>
      <c r="INW42"/>
      <c r="INX42"/>
      <c r="INY42"/>
      <c r="INZ42"/>
      <c r="IOA42"/>
      <c r="IOB42"/>
      <c r="IOC42"/>
      <c r="IOD42"/>
      <c r="IOE42"/>
      <c r="IOF42"/>
      <c r="IOG42"/>
      <c r="IOH42"/>
      <c r="IOI42"/>
      <c r="IOJ42"/>
      <c r="IOK42"/>
      <c r="IOL42"/>
      <c r="IOM42"/>
      <c r="ION42"/>
      <c r="IOO42"/>
      <c r="IOP42"/>
      <c r="IOQ42"/>
      <c r="IOR42"/>
      <c r="IOS42"/>
      <c r="IOT42"/>
      <c r="IOU42"/>
      <c r="IOV42"/>
      <c r="IOW42"/>
      <c r="IOX42"/>
      <c r="IOY42"/>
      <c r="IOZ42"/>
      <c r="IPA42"/>
      <c r="IPB42"/>
      <c r="IPC42"/>
      <c r="IPD42"/>
      <c r="IPE42"/>
      <c r="IPF42"/>
      <c r="IPG42"/>
      <c r="IPH42"/>
      <c r="IPI42"/>
      <c r="IPJ42"/>
      <c r="IPK42"/>
      <c r="IPL42"/>
      <c r="IPM42"/>
      <c r="IPN42"/>
      <c r="IPO42"/>
      <c r="IPP42"/>
      <c r="IPQ42"/>
      <c r="IPR42"/>
      <c r="IPS42"/>
      <c r="IPT42"/>
      <c r="IPU42"/>
      <c r="IPV42"/>
      <c r="IPW42"/>
      <c r="IPX42"/>
      <c r="IPY42"/>
      <c r="IPZ42"/>
      <c r="IQA42"/>
      <c r="IQB42"/>
      <c r="IQC42"/>
      <c r="IQD42"/>
      <c r="IQE42"/>
      <c r="IQF42"/>
      <c r="IQG42"/>
      <c r="IQH42"/>
      <c r="IQI42"/>
      <c r="IQJ42"/>
      <c r="IQK42"/>
      <c r="IQL42"/>
      <c r="IQM42"/>
      <c r="IQN42"/>
      <c r="IQO42"/>
      <c r="IQP42"/>
      <c r="IQQ42"/>
      <c r="IQR42"/>
      <c r="IQS42"/>
      <c r="IQT42"/>
      <c r="IQU42"/>
      <c r="IQV42"/>
      <c r="IQW42"/>
      <c r="IQX42"/>
      <c r="IQY42"/>
      <c r="IQZ42"/>
      <c r="IRA42"/>
      <c r="IRB42"/>
      <c r="IRC42"/>
      <c r="IRD42"/>
      <c r="IRE42"/>
      <c r="IRF42"/>
      <c r="IRG42"/>
      <c r="IRH42"/>
      <c r="IRI42"/>
      <c r="IRJ42"/>
      <c r="IRK42"/>
      <c r="IRL42"/>
      <c r="IRM42"/>
      <c r="IRN42"/>
      <c r="IRO42"/>
      <c r="IRP42"/>
      <c r="IRQ42"/>
      <c r="IRR42"/>
      <c r="IRS42"/>
      <c r="IRT42"/>
      <c r="IRU42"/>
      <c r="IRV42"/>
      <c r="IRW42"/>
      <c r="IRX42"/>
      <c r="IRY42"/>
      <c r="IRZ42"/>
      <c r="ISA42"/>
      <c r="ISB42"/>
      <c r="ISC42"/>
      <c r="ISD42"/>
      <c r="ISE42"/>
      <c r="ISF42"/>
      <c r="ISG42"/>
      <c r="ISH42"/>
      <c r="ISI42"/>
      <c r="ISJ42"/>
      <c r="ISK42"/>
      <c r="ISL42"/>
      <c r="ISM42"/>
      <c r="ISN42"/>
      <c r="ISO42"/>
      <c r="ISP42"/>
      <c r="ISQ42"/>
      <c r="ISR42"/>
      <c r="ISS42"/>
      <c r="IST42"/>
      <c r="ISU42"/>
      <c r="ISV42"/>
      <c r="ISW42"/>
      <c r="ISX42"/>
      <c r="ISY42"/>
      <c r="ISZ42"/>
      <c r="ITA42"/>
      <c r="ITB42"/>
      <c r="ITC42"/>
      <c r="ITD42"/>
      <c r="ITE42"/>
      <c r="ITF42"/>
      <c r="ITG42"/>
      <c r="ITH42"/>
      <c r="ITI42"/>
      <c r="ITJ42"/>
      <c r="ITK42"/>
      <c r="ITL42"/>
      <c r="ITM42"/>
      <c r="ITN42"/>
      <c r="ITO42"/>
      <c r="ITP42"/>
      <c r="ITQ42"/>
      <c r="ITR42"/>
      <c r="ITS42"/>
      <c r="ITT42"/>
      <c r="ITU42"/>
      <c r="ITV42"/>
      <c r="ITW42"/>
      <c r="ITX42"/>
      <c r="ITY42"/>
      <c r="ITZ42"/>
      <c r="IUA42"/>
      <c r="IUB42"/>
      <c r="IUC42"/>
      <c r="IUD42"/>
      <c r="IUE42"/>
      <c r="IUF42"/>
      <c r="IUG42"/>
      <c r="IUH42"/>
      <c r="IUI42"/>
      <c r="IUJ42"/>
      <c r="IUK42"/>
      <c r="IUL42"/>
      <c r="IUM42"/>
      <c r="IUN42"/>
      <c r="IUO42"/>
      <c r="IUP42"/>
      <c r="IUQ42"/>
      <c r="IUR42"/>
      <c r="IUS42"/>
      <c r="IUT42"/>
      <c r="IUU42"/>
      <c r="IUV42"/>
      <c r="IUW42"/>
      <c r="IUX42"/>
      <c r="IUY42"/>
      <c r="IUZ42"/>
      <c r="IVA42"/>
      <c r="IVB42"/>
      <c r="IVC42"/>
      <c r="IVD42"/>
      <c r="IVE42"/>
      <c r="IVF42"/>
      <c r="IVG42"/>
      <c r="IVH42"/>
      <c r="IVI42"/>
      <c r="IVJ42"/>
      <c r="IVK42"/>
      <c r="IVL42"/>
      <c r="IVM42"/>
      <c r="IVN42"/>
      <c r="IVO42"/>
      <c r="IVP42"/>
      <c r="IVQ42"/>
      <c r="IVR42"/>
      <c r="IVS42"/>
      <c r="IVT42"/>
      <c r="IVU42"/>
      <c r="IVV42"/>
      <c r="IVW42"/>
      <c r="IVX42"/>
      <c r="IVY42"/>
      <c r="IVZ42"/>
      <c r="IWA42"/>
      <c r="IWB42"/>
      <c r="IWC42"/>
      <c r="IWD42"/>
      <c r="IWE42"/>
      <c r="IWF42"/>
      <c r="IWG42"/>
      <c r="IWH42"/>
      <c r="IWI42"/>
      <c r="IWJ42"/>
      <c r="IWK42"/>
      <c r="IWL42"/>
      <c r="IWM42"/>
      <c r="IWN42"/>
      <c r="IWO42"/>
      <c r="IWP42"/>
      <c r="IWQ42"/>
      <c r="IWR42"/>
      <c r="IWS42"/>
      <c r="IWT42"/>
      <c r="IWU42"/>
      <c r="IWV42"/>
      <c r="IWW42"/>
      <c r="IWX42"/>
      <c r="IWY42"/>
      <c r="IWZ42"/>
      <c r="IXA42"/>
      <c r="IXB42"/>
      <c r="IXC42"/>
      <c r="IXD42"/>
      <c r="IXE42"/>
      <c r="IXF42"/>
      <c r="IXG42"/>
      <c r="IXH42"/>
      <c r="IXI42"/>
      <c r="IXJ42"/>
      <c r="IXK42"/>
      <c r="IXL42"/>
      <c r="IXM42"/>
      <c r="IXN42"/>
      <c r="IXO42"/>
      <c r="IXP42"/>
      <c r="IXQ42"/>
      <c r="IXR42"/>
      <c r="IXS42"/>
      <c r="IXT42"/>
      <c r="IXU42"/>
      <c r="IXV42"/>
      <c r="IXW42"/>
      <c r="IXX42"/>
      <c r="IXY42"/>
      <c r="IXZ42"/>
      <c r="IYA42"/>
      <c r="IYB42"/>
      <c r="IYC42"/>
      <c r="IYD42"/>
      <c r="IYE42"/>
      <c r="IYF42"/>
      <c r="IYG42"/>
      <c r="IYH42"/>
      <c r="IYI42"/>
      <c r="IYJ42"/>
      <c r="IYK42"/>
      <c r="IYL42"/>
      <c r="IYM42"/>
      <c r="IYN42"/>
      <c r="IYO42"/>
      <c r="IYP42"/>
      <c r="IYQ42"/>
      <c r="IYR42"/>
      <c r="IYS42"/>
      <c r="IYT42"/>
      <c r="IYU42"/>
      <c r="IYV42"/>
      <c r="IYW42"/>
      <c r="IYX42"/>
      <c r="IYY42"/>
      <c r="IYZ42"/>
      <c r="IZA42"/>
      <c r="IZB42"/>
      <c r="IZC42"/>
      <c r="IZD42"/>
      <c r="IZE42"/>
      <c r="IZF42"/>
      <c r="IZG42"/>
      <c r="IZH42"/>
      <c r="IZI42"/>
      <c r="IZJ42"/>
      <c r="IZK42"/>
      <c r="IZL42"/>
      <c r="IZM42"/>
      <c r="IZN42"/>
      <c r="IZO42"/>
      <c r="IZP42"/>
      <c r="IZQ42"/>
      <c r="IZR42"/>
      <c r="IZS42"/>
      <c r="IZT42"/>
      <c r="IZU42"/>
      <c r="IZV42"/>
      <c r="IZW42"/>
      <c r="IZX42"/>
      <c r="IZY42"/>
      <c r="IZZ42"/>
      <c r="JAA42"/>
      <c r="JAB42"/>
      <c r="JAC42"/>
      <c r="JAD42"/>
      <c r="JAE42"/>
      <c r="JAF42"/>
      <c r="JAG42"/>
      <c r="JAH42"/>
      <c r="JAI42"/>
      <c r="JAJ42"/>
      <c r="JAK42"/>
      <c r="JAL42"/>
      <c r="JAM42"/>
      <c r="JAN42"/>
      <c r="JAO42"/>
      <c r="JAP42"/>
      <c r="JAQ42"/>
      <c r="JAR42"/>
      <c r="JAS42"/>
      <c r="JAT42"/>
      <c r="JAU42"/>
      <c r="JAV42"/>
      <c r="JAW42"/>
      <c r="JAX42"/>
      <c r="JAY42"/>
      <c r="JAZ42"/>
      <c r="JBA42"/>
      <c r="JBB42"/>
      <c r="JBC42"/>
      <c r="JBD42"/>
      <c r="JBE42"/>
      <c r="JBF42"/>
      <c r="JBG42"/>
      <c r="JBH42"/>
      <c r="JBI42"/>
      <c r="JBJ42"/>
      <c r="JBK42"/>
      <c r="JBL42"/>
      <c r="JBM42"/>
      <c r="JBN42"/>
      <c r="JBO42"/>
      <c r="JBP42"/>
      <c r="JBQ42"/>
      <c r="JBR42"/>
      <c r="JBS42"/>
      <c r="JBT42"/>
      <c r="JBU42"/>
      <c r="JBV42"/>
      <c r="JBW42"/>
      <c r="JBX42"/>
      <c r="JBY42"/>
      <c r="JBZ42"/>
      <c r="JCA42"/>
      <c r="JCB42"/>
      <c r="JCC42"/>
      <c r="JCD42"/>
      <c r="JCE42"/>
      <c r="JCF42"/>
      <c r="JCG42"/>
      <c r="JCH42"/>
      <c r="JCI42"/>
      <c r="JCJ42"/>
      <c r="JCK42"/>
      <c r="JCL42"/>
      <c r="JCM42"/>
      <c r="JCN42"/>
      <c r="JCO42"/>
      <c r="JCP42"/>
      <c r="JCQ42"/>
      <c r="JCR42"/>
      <c r="JCS42"/>
      <c r="JCT42"/>
      <c r="JCU42"/>
      <c r="JCV42"/>
      <c r="JCW42"/>
      <c r="JCX42"/>
      <c r="JCY42"/>
      <c r="JCZ42"/>
      <c r="JDA42"/>
      <c r="JDB42"/>
      <c r="JDC42"/>
      <c r="JDD42"/>
      <c r="JDE42"/>
      <c r="JDF42"/>
      <c r="JDG42"/>
      <c r="JDH42"/>
      <c r="JDI42"/>
      <c r="JDJ42"/>
      <c r="JDK42"/>
      <c r="JDL42"/>
      <c r="JDM42"/>
      <c r="JDN42"/>
      <c r="JDO42"/>
      <c r="JDP42"/>
      <c r="JDQ42"/>
      <c r="JDR42"/>
      <c r="JDS42"/>
      <c r="JDT42"/>
      <c r="JDU42"/>
      <c r="JDV42"/>
      <c r="JDW42"/>
      <c r="JDX42"/>
      <c r="JDY42"/>
      <c r="JDZ42"/>
      <c r="JEA42"/>
      <c r="JEB42"/>
      <c r="JEC42"/>
      <c r="JED42"/>
      <c r="JEE42"/>
      <c r="JEF42"/>
      <c r="JEG42"/>
      <c r="JEH42"/>
      <c r="JEI42"/>
      <c r="JEJ42"/>
      <c r="JEK42"/>
      <c r="JEL42"/>
      <c r="JEM42"/>
      <c r="JEN42"/>
      <c r="JEO42"/>
      <c r="JEP42"/>
      <c r="JEQ42"/>
      <c r="JER42"/>
      <c r="JES42"/>
      <c r="JET42"/>
      <c r="JEU42"/>
      <c r="JEV42"/>
      <c r="JEW42"/>
      <c r="JEX42"/>
      <c r="JEY42"/>
      <c r="JEZ42"/>
      <c r="JFA42"/>
      <c r="JFB42"/>
      <c r="JFC42"/>
      <c r="JFD42"/>
      <c r="JFE42"/>
      <c r="JFF42"/>
      <c r="JFG42"/>
      <c r="JFH42"/>
      <c r="JFI42"/>
      <c r="JFJ42"/>
      <c r="JFK42"/>
      <c r="JFL42"/>
      <c r="JFM42"/>
      <c r="JFN42"/>
      <c r="JFO42"/>
      <c r="JFP42"/>
      <c r="JFQ42"/>
      <c r="JFR42"/>
      <c r="JFS42"/>
      <c r="JFT42"/>
      <c r="JFU42"/>
      <c r="JFV42"/>
      <c r="JFW42"/>
      <c r="JFX42"/>
      <c r="JFY42"/>
      <c r="JFZ42"/>
      <c r="JGA42"/>
      <c r="JGB42"/>
      <c r="JGC42"/>
      <c r="JGD42"/>
      <c r="JGE42"/>
      <c r="JGF42"/>
      <c r="JGG42"/>
      <c r="JGH42"/>
      <c r="JGI42"/>
      <c r="JGJ42"/>
      <c r="JGK42"/>
      <c r="JGL42"/>
      <c r="JGM42"/>
      <c r="JGN42"/>
      <c r="JGO42"/>
      <c r="JGP42"/>
      <c r="JGQ42"/>
      <c r="JGR42"/>
      <c r="JGS42"/>
      <c r="JGT42"/>
      <c r="JGU42"/>
      <c r="JGV42"/>
      <c r="JGW42"/>
      <c r="JGX42"/>
      <c r="JGY42"/>
      <c r="JGZ42"/>
      <c r="JHA42"/>
      <c r="JHB42"/>
      <c r="JHC42"/>
      <c r="JHD42"/>
      <c r="JHE42"/>
      <c r="JHF42"/>
      <c r="JHG42"/>
      <c r="JHH42"/>
      <c r="JHI42"/>
      <c r="JHJ42"/>
      <c r="JHK42"/>
      <c r="JHL42"/>
      <c r="JHM42"/>
      <c r="JHN42"/>
      <c r="JHO42"/>
      <c r="JHP42"/>
      <c r="JHQ42"/>
      <c r="JHR42"/>
      <c r="JHS42"/>
      <c r="JHT42"/>
      <c r="JHU42"/>
      <c r="JHV42"/>
      <c r="JHW42"/>
      <c r="JHX42"/>
      <c r="JHY42"/>
      <c r="JHZ42"/>
      <c r="JIA42"/>
      <c r="JIB42"/>
      <c r="JIC42"/>
      <c r="JID42"/>
      <c r="JIE42"/>
      <c r="JIF42"/>
      <c r="JIG42"/>
      <c r="JIH42"/>
      <c r="JII42"/>
      <c r="JIJ42"/>
      <c r="JIK42"/>
      <c r="JIL42"/>
      <c r="JIM42"/>
      <c r="JIN42"/>
      <c r="JIO42"/>
      <c r="JIP42"/>
      <c r="JIQ42"/>
      <c r="JIR42"/>
      <c r="JIS42"/>
      <c r="JIT42"/>
      <c r="JIU42"/>
      <c r="JIV42"/>
      <c r="JIW42"/>
      <c r="JIX42"/>
      <c r="JIY42"/>
      <c r="JIZ42"/>
      <c r="JJA42"/>
      <c r="JJB42"/>
      <c r="JJC42"/>
      <c r="JJD42"/>
      <c r="JJE42"/>
      <c r="JJF42"/>
      <c r="JJG42"/>
      <c r="JJH42"/>
      <c r="JJI42"/>
      <c r="JJJ42"/>
      <c r="JJK42"/>
      <c r="JJL42"/>
      <c r="JJM42"/>
      <c r="JJN42"/>
      <c r="JJO42"/>
      <c r="JJP42"/>
      <c r="JJQ42"/>
      <c r="JJR42"/>
      <c r="JJS42"/>
      <c r="JJT42"/>
      <c r="JJU42"/>
      <c r="JJV42"/>
      <c r="JJW42"/>
      <c r="JJX42"/>
      <c r="JJY42"/>
      <c r="JJZ42"/>
      <c r="JKA42"/>
      <c r="JKB42"/>
      <c r="JKC42"/>
      <c r="JKD42"/>
      <c r="JKE42"/>
      <c r="JKF42"/>
      <c r="JKG42"/>
      <c r="JKH42"/>
      <c r="JKI42"/>
      <c r="JKJ42"/>
      <c r="JKK42"/>
      <c r="JKL42"/>
      <c r="JKM42"/>
      <c r="JKN42"/>
      <c r="JKO42"/>
      <c r="JKP42"/>
      <c r="JKQ42"/>
      <c r="JKR42"/>
      <c r="JKS42"/>
      <c r="JKT42"/>
      <c r="JKU42"/>
      <c r="JKV42"/>
      <c r="JKW42"/>
      <c r="JKX42"/>
      <c r="JKY42"/>
      <c r="JKZ42"/>
      <c r="JLA42"/>
      <c r="JLB42"/>
      <c r="JLC42"/>
      <c r="JLD42"/>
      <c r="JLE42"/>
      <c r="JLF42"/>
      <c r="JLG42"/>
      <c r="JLH42"/>
      <c r="JLI42"/>
      <c r="JLJ42"/>
      <c r="JLK42"/>
      <c r="JLL42"/>
      <c r="JLM42"/>
      <c r="JLN42"/>
      <c r="JLO42"/>
      <c r="JLP42"/>
      <c r="JLQ42"/>
      <c r="JLR42"/>
      <c r="JLS42"/>
      <c r="JLT42"/>
      <c r="JLU42"/>
      <c r="JLV42"/>
      <c r="JLW42"/>
      <c r="JLX42"/>
      <c r="JLY42"/>
      <c r="JLZ42"/>
      <c r="JMA42"/>
      <c r="JMB42"/>
      <c r="JMC42"/>
      <c r="JMD42"/>
      <c r="JME42"/>
      <c r="JMF42"/>
      <c r="JMG42"/>
      <c r="JMH42"/>
      <c r="JMI42"/>
      <c r="JMJ42"/>
      <c r="JMK42"/>
      <c r="JML42"/>
      <c r="JMM42"/>
      <c r="JMN42"/>
      <c r="JMO42"/>
      <c r="JMP42"/>
      <c r="JMQ42"/>
      <c r="JMR42"/>
      <c r="JMS42"/>
      <c r="JMT42"/>
      <c r="JMU42"/>
      <c r="JMV42"/>
      <c r="JMW42"/>
      <c r="JMX42"/>
      <c r="JMY42"/>
      <c r="JMZ42"/>
      <c r="JNA42"/>
      <c r="JNB42"/>
      <c r="JNC42"/>
      <c r="JND42"/>
      <c r="JNE42"/>
      <c r="JNF42"/>
      <c r="JNG42"/>
      <c r="JNH42"/>
      <c r="JNI42"/>
      <c r="JNJ42"/>
      <c r="JNK42"/>
      <c r="JNL42"/>
      <c r="JNM42"/>
      <c r="JNN42"/>
      <c r="JNO42"/>
      <c r="JNP42"/>
      <c r="JNQ42"/>
      <c r="JNR42"/>
      <c r="JNS42"/>
      <c r="JNT42"/>
      <c r="JNU42"/>
      <c r="JNV42"/>
      <c r="JNW42"/>
      <c r="JNX42"/>
      <c r="JNY42"/>
      <c r="JNZ42"/>
      <c r="JOA42"/>
      <c r="JOB42"/>
      <c r="JOC42"/>
      <c r="JOD42"/>
      <c r="JOE42"/>
      <c r="JOF42"/>
      <c r="JOG42"/>
      <c r="JOH42"/>
      <c r="JOI42"/>
      <c r="JOJ42"/>
      <c r="JOK42"/>
      <c r="JOL42"/>
      <c r="JOM42"/>
      <c r="JON42"/>
      <c r="JOO42"/>
      <c r="JOP42"/>
      <c r="JOQ42"/>
      <c r="JOR42"/>
      <c r="JOS42"/>
      <c r="JOT42"/>
      <c r="JOU42"/>
      <c r="JOV42"/>
      <c r="JOW42"/>
      <c r="JOX42"/>
      <c r="JOY42"/>
      <c r="JOZ42"/>
      <c r="JPA42"/>
      <c r="JPB42"/>
      <c r="JPC42"/>
      <c r="JPD42"/>
      <c r="JPE42"/>
      <c r="JPF42"/>
      <c r="JPG42"/>
      <c r="JPH42"/>
      <c r="JPI42"/>
      <c r="JPJ42"/>
      <c r="JPK42"/>
      <c r="JPL42"/>
      <c r="JPM42"/>
      <c r="JPN42"/>
      <c r="JPO42"/>
      <c r="JPP42"/>
      <c r="JPQ42"/>
      <c r="JPR42"/>
      <c r="JPS42"/>
      <c r="JPT42"/>
      <c r="JPU42"/>
      <c r="JPV42"/>
      <c r="JPW42"/>
      <c r="JPX42"/>
      <c r="JPY42"/>
      <c r="JPZ42"/>
      <c r="JQA42"/>
      <c r="JQB42"/>
      <c r="JQC42"/>
      <c r="JQD42"/>
      <c r="JQE42"/>
      <c r="JQF42"/>
      <c r="JQG42"/>
      <c r="JQH42"/>
      <c r="JQI42"/>
      <c r="JQJ42"/>
      <c r="JQK42"/>
      <c r="JQL42"/>
      <c r="JQM42"/>
      <c r="JQN42"/>
      <c r="JQO42"/>
      <c r="JQP42"/>
      <c r="JQQ42"/>
      <c r="JQR42"/>
      <c r="JQS42"/>
      <c r="JQT42"/>
      <c r="JQU42"/>
      <c r="JQV42"/>
      <c r="JQW42"/>
      <c r="JQX42"/>
      <c r="JQY42"/>
      <c r="JQZ42"/>
      <c r="JRA42"/>
      <c r="JRB42"/>
      <c r="JRC42"/>
      <c r="JRD42"/>
      <c r="JRE42"/>
      <c r="JRF42"/>
      <c r="JRG42"/>
      <c r="JRH42"/>
      <c r="JRI42"/>
      <c r="JRJ42"/>
      <c r="JRK42"/>
      <c r="JRL42"/>
      <c r="JRM42"/>
      <c r="JRN42"/>
      <c r="JRO42"/>
      <c r="JRP42"/>
      <c r="JRQ42"/>
      <c r="JRR42"/>
      <c r="JRS42"/>
      <c r="JRT42"/>
      <c r="JRU42"/>
      <c r="JRV42"/>
      <c r="JRW42"/>
      <c r="JRX42"/>
      <c r="JRY42"/>
      <c r="JRZ42"/>
      <c r="JSA42"/>
      <c r="JSB42"/>
      <c r="JSC42"/>
      <c r="JSD42"/>
      <c r="JSE42"/>
      <c r="JSF42"/>
      <c r="JSG42"/>
      <c r="JSH42"/>
      <c r="JSI42"/>
      <c r="JSJ42"/>
      <c r="JSK42"/>
      <c r="JSL42"/>
      <c r="JSM42"/>
      <c r="JSN42"/>
      <c r="JSO42"/>
      <c r="JSP42"/>
      <c r="JSQ42"/>
      <c r="JSR42"/>
      <c r="JSS42"/>
      <c r="JST42"/>
      <c r="JSU42"/>
      <c r="JSV42"/>
      <c r="JSW42"/>
      <c r="JSX42"/>
      <c r="JSY42"/>
      <c r="JSZ42"/>
      <c r="JTA42"/>
      <c r="JTB42"/>
      <c r="JTC42"/>
      <c r="JTD42"/>
      <c r="JTE42"/>
      <c r="JTF42"/>
      <c r="JTG42"/>
      <c r="JTH42"/>
      <c r="JTI42"/>
      <c r="JTJ42"/>
      <c r="JTK42"/>
      <c r="JTL42"/>
      <c r="JTM42"/>
      <c r="JTN42"/>
      <c r="JTO42"/>
      <c r="JTP42"/>
      <c r="JTQ42"/>
      <c r="JTR42"/>
      <c r="JTS42"/>
      <c r="JTT42"/>
      <c r="JTU42"/>
      <c r="JTV42"/>
      <c r="JTW42"/>
      <c r="JTX42"/>
      <c r="JTY42"/>
      <c r="JTZ42"/>
      <c r="JUA42"/>
      <c r="JUB42"/>
      <c r="JUC42"/>
      <c r="JUD42"/>
      <c r="JUE42"/>
      <c r="JUF42"/>
      <c r="JUG42"/>
      <c r="JUH42"/>
      <c r="JUI42"/>
      <c r="JUJ42"/>
      <c r="JUK42"/>
      <c r="JUL42"/>
      <c r="JUM42"/>
      <c r="JUN42"/>
      <c r="JUO42"/>
      <c r="JUP42"/>
      <c r="JUQ42"/>
      <c r="JUR42"/>
      <c r="JUS42"/>
      <c r="JUT42"/>
      <c r="JUU42"/>
      <c r="JUV42"/>
      <c r="JUW42"/>
      <c r="JUX42"/>
      <c r="JUY42"/>
      <c r="JUZ42"/>
      <c r="JVA42"/>
      <c r="JVB42"/>
      <c r="JVC42"/>
      <c r="JVD42"/>
      <c r="JVE42"/>
      <c r="JVF42"/>
      <c r="JVG42"/>
      <c r="JVH42"/>
      <c r="JVI42"/>
      <c r="JVJ42"/>
      <c r="JVK42"/>
      <c r="JVL42"/>
      <c r="JVM42"/>
      <c r="JVN42"/>
      <c r="JVO42"/>
      <c r="JVP42"/>
      <c r="JVQ42"/>
      <c r="JVR42"/>
      <c r="JVS42"/>
      <c r="JVT42"/>
      <c r="JVU42"/>
      <c r="JVV42"/>
      <c r="JVW42"/>
      <c r="JVX42"/>
      <c r="JVY42"/>
      <c r="JVZ42"/>
      <c r="JWA42"/>
      <c r="JWB42"/>
      <c r="JWC42"/>
      <c r="JWD42"/>
      <c r="JWE42"/>
      <c r="JWF42"/>
      <c r="JWG42"/>
      <c r="JWH42"/>
      <c r="JWI42"/>
      <c r="JWJ42"/>
      <c r="JWK42"/>
      <c r="JWL42"/>
      <c r="JWM42"/>
      <c r="JWN42"/>
      <c r="JWO42"/>
      <c r="JWP42"/>
      <c r="JWQ42"/>
      <c r="JWR42"/>
      <c r="JWS42"/>
      <c r="JWT42"/>
      <c r="JWU42"/>
      <c r="JWV42"/>
      <c r="JWW42"/>
      <c r="JWX42"/>
      <c r="JWY42"/>
      <c r="JWZ42"/>
      <c r="JXA42"/>
      <c r="JXB42"/>
      <c r="JXC42"/>
      <c r="JXD42"/>
      <c r="JXE42"/>
      <c r="JXF42"/>
      <c r="JXG42"/>
      <c r="JXH42"/>
      <c r="JXI42"/>
      <c r="JXJ42"/>
      <c r="JXK42"/>
      <c r="JXL42"/>
      <c r="JXM42"/>
      <c r="JXN42"/>
      <c r="JXO42"/>
      <c r="JXP42"/>
      <c r="JXQ42"/>
      <c r="JXR42"/>
      <c r="JXS42"/>
      <c r="JXT42"/>
      <c r="JXU42"/>
      <c r="JXV42"/>
      <c r="JXW42"/>
      <c r="JXX42"/>
      <c r="JXY42"/>
      <c r="JXZ42"/>
      <c r="JYA42"/>
      <c r="JYB42"/>
      <c r="JYC42"/>
      <c r="JYD42"/>
      <c r="JYE42"/>
      <c r="JYF42"/>
      <c r="JYG42"/>
      <c r="JYH42"/>
      <c r="JYI42"/>
      <c r="JYJ42"/>
      <c r="JYK42"/>
      <c r="JYL42"/>
      <c r="JYM42"/>
      <c r="JYN42"/>
      <c r="JYO42"/>
      <c r="JYP42"/>
      <c r="JYQ42"/>
      <c r="JYR42"/>
      <c r="JYS42"/>
      <c r="JYT42"/>
      <c r="JYU42"/>
      <c r="JYV42"/>
      <c r="JYW42"/>
      <c r="JYX42"/>
      <c r="JYY42"/>
      <c r="JYZ42"/>
      <c r="JZA42"/>
      <c r="JZB42"/>
      <c r="JZC42"/>
      <c r="JZD42"/>
      <c r="JZE42"/>
      <c r="JZF42"/>
      <c r="JZG42"/>
      <c r="JZH42"/>
      <c r="JZI42"/>
      <c r="JZJ42"/>
      <c r="JZK42"/>
      <c r="JZL42"/>
      <c r="JZM42"/>
      <c r="JZN42"/>
      <c r="JZO42"/>
      <c r="JZP42"/>
      <c r="JZQ42"/>
      <c r="JZR42"/>
      <c r="JZS42"/>
      <c r="JZT42"/>
      <c r="JZU42"/>
      <c r="JZV42"/>
      <c r="JZW42"/>
      <c r="JZX42"/>
      <c r="JZY42"/>
      <c r="JZZ42"/>
      <c r="KAA42"/>
      <c r="KAB42"/>
      <c r="KAC42"/>
      <c r="KAD42"/>
      <c r="KAE42"/>
      <c r="KAF42"/>
      <c r="KAG42"/>
      <c r="KAH42"/>
      <c r="KAI42"/>
      <c r="KAJ42"/>
      <c r="KAK42"/>
      <c r="KAL42"/>
      <c r="KAM42"/>
      <c r="KAN42"/>
      <c r="KAO42"/>
      <c r="KAP42"/>
      <c r="KAQ42"/>
      <c r="KAR42"/>
      <c r="KAS42"/>
      <c r="KAT42"/>
      <c r="KAU42"/>
      <c r="KAV42"/>
      <c r="KAW42"/>
      <c r="KAX42"/>
      <c r="KAY42"/>
      <c r="KAZ42"/>
      <c r="KBA42"/>
      <c r="KBB42"/>
      <c r="KBC42"/>
      <c r="KBD42"/>
      <c r="KBE42"/>
      <c r="KBF42"/>
      <c r="KBG42"/>
      <c r="KBH42"/>
      <c r="KBI42"/>
      <c r="KBJ42"/>
      <c r="KBK42"/>
      <c r="KBL42"/>
      <c r="KBM42"/>
      <c r="KBN42"/>
      <c r="KBO42"/>
      <c r="KBP42"/>
      <c r="KBQ42"/>
      <c r="KBR42"/>
      <c r="KBS42"/>
      <c r="KBT42"/>
      <c r="KBU42"/>
      <c r="KBV42"/>
      <c r="KBW42"/>
      <c r="KBX42"/>
      <c r="KBY42"/>
      <c r="KBZ42"/>
      <c r="KCA42"/>
      <c r="KCB42"/>
      <c r="KCC42"/>
      <c r="KCD42"/>
      <c r="KCE42"/>
      <c r="KCF42"/>
      <c r="KCG42"/>
      <c r="KCH42"/>
      <c r="KCI42"/>
      <c r="KCJ42"/>
      <c r="KCK42"/>
      <c r="KCL42"/>
      <c r="KCM42"/>
      <c r="KCN42"/>
      <c r="KCO42"/>
      <c r="KCP42"/>
      <c r="KCQ42"/>
      <c r="KCR42"/>
      <c r="KCS42"/>
      <c r="KCT42"/>
      <c r="KCU42"/>
      <c r="KCV42"/>
      <c r="KCW42"/>
      <c r="KCX42"/>
      <c r="KCY42"/>
      <c r="KCZ42"/>
      <c r="KDA42"/>
      <c r="KDB42"/>
      <c r="KDC42"/>
      <c r="KDD42"/>
      <c r="KDE42"/>
      <c r="KDF42"/>
      <c r="KDG42"/>
      <c r="KDH42"/>
      <c r="KDI42"/>
      <c r="KDJ42"/>
      <c r="KDK42"/>
      <c r="KDL42"/>
      <c r="KDM42"/>
      <c r="KDN42"/>
      <c r="KDO42"/>
      <c r="KDP42"/>
      <c r="KDQ42"/>
      <c r="KDR42"/>
      <c r="KDS42"/>
      <c r="KDT42"/>
      <c r="KDU42"/>
      <c r="KDV42"/>
      <c r="KDW42"/>
      <c r="KDX42"/>
      <c r="KDY42"/>
      <c r="KDZ42"/>
      <c r="KEA42"/>
      <c r="KEB42"/>
      <c r="KEC42"/>
      <c r="KED42"/>
      <c r="KEE42"/>
      <c r="KEF42"/>
      <c r="KEG42"/>
      <c r="KEH42"/>
      <c r="KEI42"/>
      <c r="KEJ42"/>
      <c r="KEK42"/>
      <c r="KEL42"/>
      <c r="KEM42"/>
      <c r="KEN42"/>
      <c r="KEO42"/>
      <c r="KEP42"/>
      <c r="KEQ42"/>
      <c r="KER42"/>
      <c r="KES42"/>
      <c r="KET42"/>
      <c r="KEU42"/>
      <c r="KEV42"/>
      <c r="KEW42"/>
      <c r="KEX42"/>
      <c r="KEY42"/>
      <c r="KEZ42"/>
      <c r="KFA42"/>
      <c r="KFB42"/>
      <c r="KFC42"/>
      <c r="KFD42"/>
      <c r="KFE42"/>
      <c r="KFF42"/>
      <c r="KFG42"/>
      <c r="KFH42"/>
      <c r="KFI42"/>
      <c r="KFJ42"/>
      <c r="KFK42"/>
      <c r="KFL42"/>
      <c r="KFM42"/>
      <c r="KFN42"/>
      <c r="KFO42"/>
      <c r="KFP42"/>
      <c r="KFQ42"/>
      <c r="KFR42"/>
      <c r="KFS42"/>
      <c r="KFT42"/>
      <c r="KFU42"/>
      <c r="KFV42"/>
      <c r="KFW42"/>
      <c r="KFX42"/>
      <c r="KFY42"/>
      <c r="KFZ42"/>
      <c r="KGA42"/>
      <c r="KGB42"/>
      <c r="KGC42"/>
      <c r="KGD42"/>
      <c r="KGE42"/>
      <c r="KGF42"/>
      <c r="KGG42"/>
      <c r="KGH42"/>
      <c r="KGI42"/>
      <c r="KGJ42"/>
      <c r="KGK42"/>
      <c r="KGL42"/>
      <c r="KGM42"/>
      <c r="KGN42"/>
      <c r="KGO42"/>
      <c r="KGP42"/>
      <c r="KGQ42"/>
      <c r="KGR42"/>
      <c r="KGS42"/>
      <c r="KGT42"/>
      <c r="KGU42"/>
      <c r="KGV42"/>
      <c r="KGW42"/>
      <c r="KGX42"/>
      <c r="KGY42"/>
      <c r="KGZ42"/>
      <c r="KHA42"/>
      <c r="KHB42"/>
      <c r="KHC42"/>
      <c r="KHD42"/>
      <c r="KHE42"/>
      <c r="KHF42"/>
      <c r="KHG42"/>
      <c r="KHH42"/>
      <c r="KHI42"/>
      <c r="KHJ42"/>
      <c r="KHK42"/>
      <c r="KHL42"/>
      <c r="KHM42"/>
      <c r="KHN42"/>
      <c r="KHO42"/>
      <c r="KHP42"/>
      <c r="KHQ42"/>
      <c r="KHR42"/>
      <c r="KHS42"/>
      <c r="KHT42"/>
      <c r="KHU42"/>
      <c r="KHV42"/>
      <c r="KHW42"/>
      <c r="KHX42"/>
      <c r="KHY42"/>
      <c r="KHZ42"/>
      <c r="KIA42"/>
      <c r="KIB42"/>
      <c r="KIC42"/>
      <c r="KID42"/>
      <c r="KIE42"/>
      <c r="KIF42"/>
      <c r="KIG42"/>
      <c r="KIH42"/>
      <c r="KII42"/>
      <c r="KIJ42"/>
      <c r="KIK42"/>
      <c r="KIL42"/>
      <c r="KIM42"/>
      <c r="KIN42"/>
      <c r="KIO42"/>
      <c r="KIP42"/>
      <c r="KIQ42"/>
      <c r="KIR42"/>
      <c r="KIS42"/>
      <c r="KIT42"/>
      <c r="KIU42"/>
      <c r="KIV42"/>
      <c r="KIW42"/>
      <c r="KIX42"/>
      <c r="KIY42"/>
      <c r="KIZ42"/>
      <c r="KJA42"/>
      <c r="KJB42"/>
      <c r="KJC42"/>
      <c r="KJD42"/>
      <c r="KJE42"/>
      <c r="KJF42"/>
      <c r="KJG42"/>
      <c r="KJH42"/>
      <c r="KJI42"/>
      <c r="KJJ42"/>
      <c r="KJK42"/>
      <c r="KJL42"/>
      <c r="KJM42"/>
      <c r="KJN42"/>
      <c r="KJO42"/>
      <c r="KJP42"/>
      <c r="KJQ42"/>
      <c r="KJR42"/>
      <c r="KJS42"/>
      <c r="KJT42"/>
      <c r="KJU42"/>
      <c r="KJV42"/>
      <c r="KJW42"/>
      <c r="KJX42"/>
      <c r="KJY42"/>
      <c r="KJZ42"/>
      <c r="KKA42"/>
      <c r="KKB42"/>
      <c r="KKC42"/>
      <c r="KKD42"/>
      <c r="KKE42"/>
      <c r="KKF42"/>
      <c r="KKG42"/>
      <c r="KKH42"/>
      <c r="KKI42"/>
      <c r="KKJ42"/>
      <c r="KKK42"/>
      <c r="KKL42"/>
      <c r="KKM42"/>
      <c r="KKN42"/>
      <c r="KKO42"/>
      <c r="KKP42"/>
      <c r="KKQ42"/>
      <c r="KKR42"/>
      <c r="KKS42"/>
      <c r="KKT42"/>
      <c r="KKU42"/>
      <c r="KKV42"/>
      <c r="KKW42"/>
      <c r="KKX42"/>
      <c r="KKY42"/>
      <c r="KKZ42"/>
      <c r="KLA42"/>
      <c r="KLB42"/>
      <c r="KLC42"/>
      <c r="KLD42"/>
      <c r="KLE42"/>
      <c r="KLF42"/>
      <c r="KLG42"/>
      <c r="KLH42"/>
      <c r="KLI42"/>
      <c r="KLJ42"/>
      <c r="KLK42"/>
      <c r="KLL42"/>
      <c r="KLM42"/>
      <c r="KLN42"/>
      <c r="KLO42"/>
      <c r="KLP42"/>
      <c r="KLQ42"/>
      <c r="KLR42"/>
      <c r="KLS42"/>
      <c r="KLT42"/>
      <c r="KLU42"/>
      <c r="KLV42"/>
      <c r="KLW42"/>
      <c r="KLX42"/>
      <c r="KLY42"/>
      <c r="KLZ42"/>
      <c r="KMA42"/>
      <c r="KMB42"/>
      <c r="KMC42"/>
      <c r="KMD42"/>
      <c r="KME42"/>
      <c r="KMF42"/>
      <c r="KMG42"/>
      <c r="KMH42"/>
      <c r="KMI42"/>
      <c r="KMJ42"/>
      <c r="KMK42"/>
      <c r="KML42"/>
      <c r="KMM42"/>
      <c r="KMN42"/>
      <c r="KMO42"/>
      <c r="KMP42"/>
      <c r="KMQ42"/>
      <c r="KMR42"/>
      <c r="KMS42"/>
      <c r="KMT42"/>
      <c r="KMU42"/>
      <c r="KMV42"/>
      <c r="KMW42"/>
      <c r="KMX42"/>
      <c r="KMY42"/>
      <c r="KMZ42"/>
      <c r="KNA42"/>
      <c r="KNB42"/>
      <c r="KNC42"/>
      <c r="KND42"/>
      <c r="KNE42"/>
      <c r="KNF42"/>
      <c r="KNG42"/>
      <c r="KNH42"/>
      <c r="KNI42"/>
      <c r="KNJ42"/>
      <c r="KNK42"/>
      <c r="KNL42"/>
      <c r="KNM42"/>
      <c r="KNN42"/>
      <c r="KNO42"/>
      <c r="KNP42"/>
      <c r="KNQ42"/>
      <c r="KNR42"/>
      <c r="KNS42"/>
      <c r="KNT42"/>
      <c r="KNU42"/>
      <c r="KNV42"/>
      <c r="KNW42"/>
      <c r="KNX42"/>
      <c r="KNY42"/>
      <c r="KNZ42"/>
      <c r="KOA42"/>
      <c r="KOB42"/>
      <c r="KOC42"/>
      <c r="KOD42"/>
      <c r="KOE42"/>
      <c r="KOF42"/>
      <c r="KOG42"/>
      <c r="KOH42"/>
      <c r="KOI42"/>
      <c r="KOJ42"/>
      <c r="KOK42"/>
      <c r="KOL42"/>
      <c r="KOM42"/>
      <c r="KON42"/>
      <c r="KOO42"/>
      <c r="KOP42"/>
      <c r="KOQ42"/>
      <c r="KOR42"/>
      <c r="KOS42"/>
      <c r="KOT42"/>
      <c r="KOU42"/>
      <c r="KOV42"/>
      <c r="KOW42"/>
      <c r="KOX42"/>
      <c r="KOY42"/>
      <c r="KOZ42"/>
      <c r="KPA42"/>
      <c r="KPB42"/>
      <c r="KPC42"/>
      <c r="KPD42"/>
      <c r="KPE42"/>
      <c r="KPF42"/>
      <c r="KPG42"/>
      <c r="KPH42"/>
      <c r="KPI42"/>
      <c r="KPJ42"/>
      <c r="KPK42"/>
      <c r="KPL42"/>
      <c r="KPM42"/>
      <c r="KPN42"/>
      <c r="KPO42"/>
      <c r="KPP42"/>
      <c r="KPQ42"/>
      <c r="KPR42"/>
      <c r="KPS42"/>
      <c r="KPT42"/>
      <c r="KPU42"/>
      <c r="KPV42"/>
      <c r="KPW42"/>
      <c r="KPX42"/>
      <c r="KPY42"/>
      <c r="KPZ42"/>
      <c r="KQA42"/>
      <c r="KQB42"/>
      <c r="KQC42"/>
      <c r="KQD42"/>
      <c r="KQE42"/>
      <c r="KQF42"/>
      <c r="KQG42"/>
      <c r="KQH42"/>
      <c r="KQI42"/>
      <c r="KQJ42"/>
      <c r="KQK42"/>
      <c r="KQL42"/>
      <c r="KQM42"/>
      <c r="KQN42"/>
      <c r="KQO42"/>
      <c r="KQP42"/>
      <c r="KQQ42"/>
      <c r="KQR42"/>
      <c r="KQS42"/>
      <c r="KQT42"/>
      <c r="KQU42"/>
      <c r="KQV42"/>
      <c r="KQW42"/>
      <c r="KQX42"/>
      <c r="KQY42"/>
      <c r="KQZ42"/>
      <c r="KRA42"/>
      <c r="KRB42"/>
      <c r="KRC42"/>
      <c r="KRD42"/>
      <c r="KRE42"/>
      <c r="KRF42"/>
      <c r="KRG42"/>
      <c r="KRH42"/>
      <c r="KRI42"/>
      <c r="KRJ42"/>
      <c r="KRK42"/>
      <c r="KRL42"/>
      <c r="KRM42"/>
      <c r="KRN42"/>
      <c r="KRO42"/>
      <c r="KRP42"/>
      <c r="KRQ42"/>
      <c r="KRR42"/>
      <c r="KRS42"/>
      <c r="KRT42"/>
      <c r="KRU42"/>
      <c r="KRV42"/>
      <c r="KRW42"/>
      <c r="KRX42"/>
      <c r="KRY42"/>
      <c r="KRZ42"/>
      <c r="KSA42"/>
      <c r="KSB42"/>
      <c r="KSC42"/>
      <c r="KSD42"/>
      <c r="KSE42"/>
      <c r="KSF42"/>
      <c r="KSG42"/>
      <c r="KSH42"/>
      <c r="KSI42"/>
      <c r="KSJ42"/>
      <c r="KSK42"/>
      <c r="KSL42"/>
      <c r="KSM42"/>
      <c r="KSN42"/>
      <c r="KSO42"/>
      <c r="KSP42"/>
      <c r="KSQ42"/>
      <c r="KSR42"/>
      <c r="KSS42"/>
      <c r="KST42"/>
      <c r="KSU42"/>
      <c r="KSV42"/>
      <c r="KSW42"/>
      <c r="KSX42"/>
      <c r="KSY42"/>
      <c r="KSZ42"/>
      <c r="KTA42"/>
      <c r="KTB42"/>
      <c r="KTC42"/>
      <c r="KTD42"/>
      <c r="KTE42"/>
      <c r="KTF42"/>
      <c r="KTG42"/>
      <c r="KTH42"/>
      <c r="KTI42"/>
      <c r="KTJ42"/>
      <c r="KTK42"/>
      <c r="KTL42"/>
      <c r="KTM42"/>
      <c r="KTN42"/>
      <c r="KTO42"/>
      <c r="KTP42"/>
      <c r="KTQ42"/>
      <c r="KTR42"/>
      <c r="KTS42"/>
      <c r="KTT42"/>
      <c r="KTU42"/>
      <c r="KTV42"/>
      <c r="KTW42"/>
      <c r="KTX42"/>
      <c r="KTY42"/>
      <c r="KTZ42"/>
      <c r="KUA42"/>
      <c r="KUB42"/>
      <c r="KUC42"/>
      <c r="KUD42"/>
      <c r="KUE42"/>
      <c r="KUF42"/>
      <c r="KUG42"/>
      <c r="KUH42"/>
      <c r="KUI42"/>
      <c r="KUJ42"/>
      <c r="KUK42"/>
      <c r="KUL42"/>
      <c r="KUM42"/>
      <c r="KUN42"/>
      <c r="KUO42"/>
      <c r="KUP42"/>
      <c r="KUQ42"/>
      <c r="KUR42"/>
      <c r="KUS42"/>
      <c r="KUT42"/>
      <c r="KUU42"/>
      <c r="KUV42"/>
      <c r="KUW42"/>
      <c r="KUX42"/>
      <c r="KUY42"/>
      <c r="KUZ42"/>
      <c r="KVA42"/>
      <c r="KVB42"/>
      <c r="KVC42"/>
      <c r="KVD42"/>
      <c r="KVE42"/>
      <c r="KVF42"/>
      <c r="KVG42"/>
      <c r="KVH42"/>
      <c r="KVI42"/>
      <c r="KVJ42"/>
      <c r="KVK42"/>
      <c r="KVL42"/>
      <c r="KVM42"/>
      <c r="KVN42"/>
      <c r="KVO42"/>
      <c r="KVP42"/>
      <c r="KVQ42"/>
      <c r="KVR42"/>
      <c r="KVS42"/>
      <c r="KVT42"/>
      <c r="KVU42"/>
      <c r="KVV42"/>
      <c r="KVW42"/>
      <c r="KVX42"/>
      <c r="KVY42"/>
      <c r="KVZ42"/>
      <c r="KWA42"/>
      <c r="KWB42"/>
      <c r="KWC42"/>
      <c r="KWD42"/>
      <c r="KWE42"/>
      <c r="KWF42"/>
      <c r="KWG42"/>
      <c r="KWH42"/>
      <c r="KWI42"/>
      <c r="KWJ42"/>
      <c r="KWK42"/>
      <c r="KWL42"/>
      <c r="KWM42"/>
      <c r="KWN42"/>
      <c r="KWO42"/>
      <c r="KWP42"/>
      <c r="KWQ42"/>
      <c r="KWR42"/>
      <c r="KWS42"/>
      <c r="KWT42"/>
      <c r="KWU42"/>
      <c r="KWV42"/>
      <c r="KWW42"/>
      <c r="KWX42"/>
      <c r="KWY42"/>
      <c r="KWZ42"/>
      <c r="KXA42"/>
      <c r="KXB42"/>
      <c r="KXC42"/>
      <c r="KXD42"/>
      <c r="KXE42"/>
      <c r="KXF42"/>
      <c r="KXG42"/>
      <c r="KXH42"/>
      <c r="KXI42"/>
      <c r="KXJ42"/>
      <c r="KXK42"/>
      <c r="KXL42"/>
      <c r="KXM42"/>
      <c r="KXN42"/>
      <c r="KXO42"/>
      <c r="KXP42"/>
      <c r="KXQ42"/>
      <c r="KXR42"/>
      <c r="KXS42"/>
      <c r="KXT42"/>
      <c r="KXU42"/>
      <c r="KXV42"/>
      <c r="KXW42"/>
      <c r="KXX42"/>
      <c r="KXY42"/>
      <c r="KXZ42"/>
      <c r="KYA42"/>
      <c r="KYB42"/>
      <c r="KYC42"/>
      <c r="KYD42"/>
      <c r="KYE42"/>
      <c r="KYF42"/>
      <c r="KYG42"/>
      <c r="KYH42"/>
      <c r="KYI42"/>
      <c r="KYJ42"/>
      <c r="KYK42"/>
      <c r="KYL42"/>
      <c r="KYM42"/>
      <c r="KYN42"/>
      <c r="KYO42"/>
      <c r="KYP42"/>
      <c r="KYQ42"/>
      <c r="KYR42"/>
      <c r="KYS42"/>
      <c r="KYT42"/>
      <c r="KYU42"/>
      <c r="KYV42"/>
      <c r="KYW42"/>
      <c r="KYX42"/>
      <c r="KYY42"/>
      <c r="KYZ42"/>
      <c r="KZA42"/>
      <c r="KZB42"/>
      <c r="KZC42"/>
      <c r="KZD42"/>
      <c r="KZE42"/>
      <c r="KZF42"/>
      <c r="KZG42"/>
      <c r="KZH42"/>
      <c r="KZI42"/>
      <c r="KZJ42"/>
      <c r="KZK42"/>
      <c r="KZL42"/>
      <c r="KZM42"/>
      <c r="KZN42"/>
      <c r="KZO42"/>
      <c r="KZP42"/>
      <c r="KZQ42"/>
      <c r="KZR42"/>
      <c r="KZS42"/>
      <c r="KZT42"/>
      <c r="KZU42"/>
      <c r="KZV42"/>
      <c r="KZW42"/>
      <c r="KZX42"/>
      <c r="KZY42"/>
      <c r="KZZ42"/>
      <c r="LAA42"/>
      <c r="LAB42"/>
      <c r="LAC42"/>
      <c r="LAD42"/>
      <c r="LAE42"/>
      <c r="LAF42"/>
      <c r="LAG42"/>
      <c r="LAH42"/>
      <c r="LAI42"/>
      <c r="LAJ42"/>
      <c r="LAK42"/>
      <c r="LAL42"/>
      <c r="LAM42"/>
      <c r="LAN42"/>
      <c r="LAO42"/>
      <c r="LAP42"/>
      <c r="LAQ42"/>
      <c r="LAR42"/>
      <c r="LAS42"/>
      <c r="LAT42"/>
      <c r="LAU42"/>
      <c r="LAV42"/>
      <c r="LAW42"/>
      <c r="LAX42"/>
      <c r="LAY42"/>
      <c r="LAZ42"/>
      <c r="LBA42"/>
      <c r="LBB42"/>
      <c r="LBC42"/>
      <c r="LBD42"/>
      <c r="LBE42"/>
      <c r="LBF42"/>
      <c r="LBG42"/>
      <c r="LBH42"/>
      <c r="LBI42"/>
      <c r="LBJ42"/>
      <c r="LBK42"/>
      <c r="LBL42"/>
      <c r="LBM42"/>
      <c r="LBN42"/>
      <c r="LBO42"/>
      <c r="LBP42"/>
      <c r="LBQ42"/>
      <c r="LBR42"/>
      <c r="LBS42"/>
      <c r="LBT42"/>
      <c r="LBU42"/>
      <c r="LBV42"/>
      <c r="LBW42"/>
      <c r="LBX42"/>
      <c r="LBY42"/>
      <c r="LBZ42"/>
      <c r="LCA42"/>
      <c r="LCB42"/>
      <c r="LCC42"/>
      <c r="LCD42"/>
      <c r="LCE42"/>
      <c r="LCF42"/>
      <c r="LCG42"/>
      <c r="LCH42"/>
      <c r="LCI42"/>
      <c r="LCJ42"/>
      <c r="LCK42"/>
      <c r="LCL42"/>
      <c r="LCM42"/>
      <c r="LCN42"/>
      <c r="LCO42"/>
      <c r="LCP42"/>
      <c r="LCQ42"/>
      <c r="LCR42"/>
      <c r="LCS42"/>
      <c r="LCT42"/>
      <c r="LCU42"/>
      <c r="LCV42"/>
      <c r="LCW42"/>
      <c r="LCX42"/>
      <c r="LCY42"/>
      <c r="LCZ42"/>
      <c r="LDA42"/>
      <c r="LDB42"/>
      <c r="LDC42"/>
      <c r="LDD42"/>
      <c r="LDE42"/>
      <c r="LDF42"/>
      <c r="LDG42"/>
      <c r="LDH42"/>
      <c r="LDI42"/>
      <c r="LDJ42"/>
      <c r="LDK42"/>
      <c r="LDL42"/>
      <c r="LDM42"/>
      <c r="LDN42"/>
      <c r="LDO42"/>
      <c r="LDP42"/>
      <c r="LDQ42"/>
      <c r="LDR42"/>
      <c r="LDS42"/>
      <c r="LDT42"/>
      <c r="LDU42"/>
      <c r="LDV42"/>
      <c r="LDW42"/>
      <c r="LDX42"/>
      <c r="LDY42"/>
      <c r="LDZ42"/>
      <c r="LEA42"/>
      <c r="LEB42"/>
      <c r="LEC42"/>
      <c r="LED42"/>
      <c r="LEE42"/>
      <c r="LEF42"/>
      <c r="LEG42"/>
      <c r="LEH42"/>
      <c r="LEI42"/>
      <c r="LEJ42"/>
      <c r="LEK42"/>
      <c r="LEL42"/>
      <c r="LEM42"/>
      <c r="LEN42"/>
      <c r="LEO42"/>
      <c r="LEP42"/>
      <c r="LEQ42"/>
      <c r="LER42"/>
      <c r="LES42"/>
      <c r="LET42"/>
      <c r="LEU42"/>
      <c r="LEV42"/>
      <c r="LEW42"/>
      <c r="LEX42"/>
      <c r="LEY42"/>
      <c r="LEZ42"/>
      <c r="LFA42"/>
      <c r="LFB42"/>
      <c r="LFC42"/>
      <c r="LFD42"/>
      <c r="LFE42"/>
      <c r="LFF42"/>
      <c r="LFG42"/>
      <c r="LFH42"/>
      <c r="LFI42"/>
      <c r="LFJ42"/>
      <c r="LFK42"/>
      <c r="LFL42"/>
      <c r="LFM42"/>
      <c r="LFN42"/>
      <c r="LFO42"/>
      <c r="LFP42"/>
      <c r="LFQ42"/>
      <c r="LFR42"/>
      <c r="LFS42"/>
      <c r="LFT42"/>
      <c r="LFU42"/>
      <c r="LFV42"/>
      <c r="LFW42"/>
      <c r="LFX42"/>
      <c r="LFY42"/>
      <c r="LFZ42"/>
      <c r="LGA42"/>
      <c r="LGB42"/>
      <c r="LGC42"/>
      <c r="LGD42"/>
      <c r="LGE42"/>
      <c r="LGF42"/>
      <c r="LGG42"/>
      <c r="LGH42"/>
      <c r="LGI42"/>
      <c r="LGJ42"/>
      <c r="LGK42"/>
      <c r="LGL42"/>
      <c r="LGM42"/>
      <c r="LGN42"/>
      <c r="LGO42"/>
      <c r="LGP42"/>
      <c r="LGQ42"/>
      <c r="LGR42"/>
      <c r="LGS42"/>
      <c r="LGT42"/>
      <c r="LGU42"/>
      <c r="LGV42"/>
      <c r="LGW42"/>
      <c r="LGX42"/>
      <c r="LGY42"/>
      <c r="LGZ42"/>
      <c r="LHA42"/>
      <c r="LHB42"/>
      <c r="LHC42"/>
      <c r="LHD42"/>
      <c r="LHE42"/>
      <c r="LHF42"/>
      <c r="LHG42"/>
      <c r="LHH42"/>
      <c r="LHI42"/>
      <c r="LHJ42"/>
      <c r="LHK42"/>
      <c r="LHL42"/>
      <c r="LHM42"/>
      <c r="LHN42"/>
      <c r="LHO42"/>
      <c r="LHP42"/>
      <c r="LHQ42"/>
      <c r="LHR42"/>
      <c r="LHS42"/>
      <c r="LHT42"/>
      <c r="LHU42"/>
      <c r="LHV42"/>
      <c r="LHW42"/>
      <c r="LHX42"/>
      <c r="LHY42"/>
      <c r="LHZ42"/>
      <c r="LIA42"/>
      <c r="LIB42"/>
      <c r="LIC42"/>
      <c r="LID42"/>
      <c r="LIE42"/>
      <c r="LIF42"/>
      <c r="LIG42"/>
      <c r="LIH42"/>
      <c r="LII42"/>
      <c r="LIJ42"/>
      <c r="LIK42"/>
      <c r="LIL42"/>
      <c r="LIM42"/>
      <c r="LIN42"/>
      <c r="LIO42"/>
      <c r="LIP42"/>
      <c r="LIQ42"/>
      <c r="LIR42"/>
      <c r="LIS42"/>
      <c r="LIT42"/>
      <c r="LIU42"/>
      <c r="LIV42"/>
      <c r="LIW42"/>
      <c r="LIX42"/>
      <c r="LIY42"/>
      <c r="LIZ42"/>
      <c r="LJA42"/>
      <c r="LJB42"/>
      <c r="LJC42"/>
      <c r="LJD42"/>
      <c r="LJE42"/>
      <c r="LJF42"/>
      <c r="LJG42"/>
      <c r="LJH42"/>
      <c r="LJI42"/>
      <c r="LJJ42"/>
      <c r="LJK42"/>
      <c r="LJL42"/>
      <c r="LJM42"/>
      <c r="LJN42"/>
      <c r="LJO42"/>
      <c r="LJP42"/>
      <c r="LJQ42"/>
      <c r="LJR42"/>
      <c r="LJS42"/>
      <c r="LJT42"/>
      <c r="LJU42"/>
      <c r="LJV42"/>
      <c r="LJW42"/>
      <c r="LJX42"/>
      <c r="LJY42"/>
      <c r="LJZ42"/>
      <c r="LKA42"/>
      <c r="LKB42"/>
      <c r="LKC42"/>
      <c r="LKD42"/>
      <c r="LKE42"/>
      <c r="LKF42"/>
      <c r="LKG42"/>
      <c r="LKH42"/>
      <c r="LKI42"/>
      <c r="LKJ42"/>
      <c r="LKK42"/>
      <c r="LKL42"/>
      <c r="LKM42"/>
      <c r="LKN42"/>
      <c r="LKO42"/>
      <c r="LKP42"/>
      <c r="LKQ42"/>
      <c r="LKR42"/>
      <c r="LKS42"/>
      <c r="LKT42"/>
      <c r="LKU42"/>
      <c r="LKV42"/>
      <c r="LKW42"/>
      <c r="LKX42"/>
      <c r="LKY42"/>
      <c r="LKZ42"/>
      <c r="LLA42"/>
      <c r="LLB42"/>
      <c r="LLC42"/>
      <c r="LLD42"/>
      <c r="LLE42"/>
      <c r="LLF42"/>
      <c r="LLG42"/>
      <c r="LLH42"/>
      <c r="LLI42"/>
      <c r="LLJ42"/>
      <c r="LLK42"/>
      <c r="LLL42"/>
      <c r="LLM42"/>
      <c r="LLN42"/>
      <c r="LLO42"/>
      <c r="LLP42"/>
      <c r="LLQ42"/>
      <c r="LLR42"/>
      <c r="LLS42"/>
      <c r="LLT42"/>
      <c r="LLU42"/>
      <c r="LLV42"/>
      <c r="LLW42"/>
      <c r="LLX42"/>
      <c r="LLY42"/>
      <c r="LLZ42"/>
      <c r="LMA42"/>
      <c r="LMB42"/>
      <c r="LMC42"/>
      <c r="LMD42"/>
      <c r="LME42"/>
      <c r="LMF42"/>
      <c r="LMG42"/>
      <c r="LMH42"/>
      <c r="LMI42"/>
      <c r="LMJ42"/>
      <c r="LMK42"/>
      <c r="LML42"/>
      <c r="LMM42"/>
      <c r="LMN42"/>
      <c r="LMO42"/>
      <c r="LMP42"/>
      <c r="LMQ42"/>
      <c r="LMR42"/>
      <c r="LMS42"/>
      <c r="LMT42"/>
      <c r="LMU42"/>
      <c r="LMV42"/>
      <c r="LMW42"/>
      <c r="LMX42"/>
      <c r="LMY42"/>
      <c r="LMZ42"/>
      <c r="LNA42"/>
      <c r="LNB42"/>
      <c r="LNC42"/>
      <c r="LND42"/>
      <c r="LNE42"/>
      <c r="LNF42"/>
      <c r="LNG42"/>
      <c r="LNH42"/>
      <c r="LNI42"/>
      <c r="LNJ42"/>
      <c r="LNK42"/>
      <c r="LNL42"/>
      <c r="LNM42"/>
      <c r="LNN42"/>
      <c r="LNO42"/>
      <c r="LNP42"/>
      <c r="LNQ42"/>
      <c r="LNR42"/>
      <c r="LNS42"/>
      <c r="LNT42"/>
      <c r="LNU42"/>
      <c r="LNV42"/>
      <c r="LNW42"/>
      <c r="LNX42"/>
      <c r="LNY42"/>
      <c r="LNZ42"/>
      <c r="LOA42"/>
      <c r="LOB42"/>
      <c r="LOC42"/>
      <c r="LOD42"/>
      <c r="LOE42"/>
      <c r="LOF42"/>
      <c r="LOG42"/>
      <c r="LOH42"/>
      <c r="LOI42"/>
      <c r="LOJ42"/>
      <c r="LOK42"/>
      <c r="LOL42"/>
      <c r="LOM42"/>
      <c r="LON42"/>
      <c r="LOO42"/>
      <c r="LOP42"/>
      <c r="LOQ42"/>
      <c r="LOR42"/>
      <c r="LOS42"/>
      <c r="LOT42"/>
      <c r="LOU42"/>
      <c r="LOV42"/>
      <c r="LOW42"/>
      <c r="LOX42"/>
      <c r="LOY42"/>
      <c r="LOZ42"/>
      <c r="LPA42"/>
      <c r="LPB42"/>
      <c r="LPC42"/>
      <c r="LPD42"/>
      <c r="LPE42"/>
      <c r="LPF42"/>
      <c r="LPG42"/>
      <c r="LPH42"/>
      <c r="LPI42"/>
      <c r="LPJ42"/>
      <c r="LPK42"/>
      <c r="LPL42"/>
      <c r="LPM42"/>
      <c r="LPN42"/>
      <c r="LPO42"/>
      <c r="LPP42"/>
      <c r="LPQ42"/>
      <c r="LPR42"/>
      <c r="LPS42"/>
      <c r="LPT42"/>
      <c r="LPU42"/>
      <c r="LPV42"/>
      <c r="LPW42"/>
      <c r="LPX42"/>
      <c r="LPY42"/>
      <c r="LPZ42"/>
      <c r="LQA42"/>
      <c r="LQB42"/>
      <c r="LQC42"/>
      <c r="LQD42"/>
      <c r="LQE42"/>
      <c r="LQF42"/>
      <c r="LQG42"/>
      <c r="LQH42"/>
      <c r="LQI42"/>
      <c r="LQJ42"/>
      <c r="LQK42"/>
      <c r="LQL42"/>
      <c r="LQM42"/>
      <c r="LQN42"/>
      <c r="LQO42"/>
      <c r="LQP42"/>
      <c r="LQQ42"/>
      <c r="LQR42"/>
      <c r="LQS42"/>
      <c r="LQT42"/>
      <c r="LQU42"/>
      <c r="LQV42"/>
      <c r="LQW42"/>
      <c r="LQX42"/>
      <c r="LQY42"/>
      <c r="LQZ42"/>
      <c r="LRA42"/>
      <c r="LRB42"/>
      <c r="LRC42"/>
      <c r="LRD42"/>
      <c r="LRE42"/>
      <c r="LRF42"/>
      <c r="LRG42"/>
      <c r="LRH42"/>
      <c r="LRI42"/>
      <c r="LRJ42"/>
      <c r="LRK42"/>
      <c r="LRL42"/>
      <c r="LRM42"/>
      <c r="LRN42"/>
      <c r="LRO42"/>
      <c r="LRP42"/>
      <c r="LRQ42"/>
      <c r="LRR42"/>
      <c r="LRS42"/>
      <c r="LRT42"/>
      <c r="LRU42"/>
      <c r="LRV42"/>
      <c r="LRW42"/>
      <c r="LRX42"/>
      <c r="LRY42"/>
      <c r="LRZ42"/>
      <c r="LSA42"/>
      <c r="LSB42"/>
      <c r="LSC42"/>
      <c r="LSD42"/>
      <c r="LSE42"/>
      <c r="LSF42"/>
      <c r="LSG42"/>
      <c r="LSH42"/>
      <c r="LSI42"/>
      <c r="LSJ42"/>
      <c r="LSK42"/>
      <c r="LSL42"/>
      <c r="LSM42"/>
      <c r="LSN42"/>
      <c r="LSO42"/>
      <c r="LSP42"/>
      <c r="LSQ42"/>
      <c r="LSR42"/>
      <c r="LSS42"/>
      <c r="LST42"/>
      <c r="LSU42"/>
      <c r="LSV42"/>
      <c r="LSW42"/>
      <c r="LSX42"/>
      <c r="LSY42"/>
      <c r="LSZ42"/>
      <c r="LTA42"/>
      <c r="LTB42"/>
      <c r="LTC42"/>
      <c r="LTD42"/>
      <c r="LTE42"/>
      <c r="LTF42"/>
      <c r="LTG42"/>
      <c r="LTH42"/>
      <c r="LTI42"/>
      <c r="LTJ42"/>
      <c r="LTK42"/>
      <c r="LTL42"/>
      <c r="LTM42"/>
      <c r="LTN42"/>
      <c r="LTO42"/>
      <c r="LTP42"/>
      <c r="LTQ42"/>
      <c r="LTR42"/>
      <c r="LTS42"/>
      <c r="LTT42"/>
      <c r="LTU42"/>
      <c r="LTV42"/>
      <c r="LTW42"/>
      <c r="LTX42"/>
      <c r="LTY42"/>
      <c r="LTZ42"/>
      <c r="LUA42"/>
      <c r="LUB42"/>
      <c r="LUC42"/>
      <c r="LUD42"/>
      <c r="LUE42"/>
      <c r="LUF42"/>
      <c r="LUG42"/>
      <c r="LUH42"/>
      <c r="LUI42"/>
      <c r="LUJ42"/>
      <c r="LUK42"/>
      <c r="LUL42"/>
      <c r="LUM42"/>
      <c r="LUN42"/>
      <c r="LUO42"/>
      <c r="LUP42"/>
      <c r="LUQ42"/>
      <c r="LUR42"/>
      <c r="LUS42"/>
      <c r="LUT42"/>
      <c r="LUU42"/>
      <c r="LUV42"/>
      <c r="LUW42"/>
      <c r="LUX42"/>
      <c r="LUY42"/>
      <c r="LUZ42"/>
      <c r="LVA42"/>
      <c r="LVB42"/>
      <c r="LVC42"/>
      <c r="LVD42"/>
      <c r="LVE42"/>
      <c r="LVF42"/>
      <c r="LVG42"/>
      <c r="LVH42"/>
      <c r="LVI42"/>
      <c r="LVJ42"/>
      <c r="LVK42"/>
      <c r="LVL42"/>
      <c r="LVM42"/>
      <c r="LVN42"/>
      <c r="LVO42"/>
      <c r="LVP42"/>
      <c r="LVQ42"/>
      <c r="LVR42"/>
      <c r="LVS42"/>
      <c r="LVT42"/>
      <c r="LVU42"/>
      <c r="LVV42"/>
      <c r="LVW42"/>
      <c r="LVX42"/>
      <c r="LVY42"/>
      <c r="LVZ42"/>
      <c r="LWA42"/>
      <c r="LWB42"/>
      <c r="LWC42"/>
      <c r="LWD42"/>
      <c r="LWE42"/>
      <c r="LWF42"/>
      <c r="LWG42"/>
      <c r="LWH42"/>
      <c r="LWI42"/>
      <c r="LWJ42"/>
      <c r="LWK42"/>
      <c r="LWL42"/>
      <c r="LWM42"/>
      <c r="LWN42"/>
      <c r="LWO42"/>
      <c r="LWP42"/>
      <c r="LWQ42"/>
      <c r="LWR42"/>
      <c r="LWS42"/>
      <c r="LWT42"/>
      <c r="LWU42"/>
      <c r="LWV42"/>
      <c r="LWW42"/>
      <c r="LWX42"/>
      <c r="LWY42"/>
      <c r="LWZ42"/>
      <c r="LXA42"/>
      <c r="LXB42"/>
      <c r="LXC42"/>
      <c r="LXD42"/>
      <c r="LXE42"/>
      <c r="LXF42"/>
      <c r="LXG42"/>
      <c r="LXH42"/>
      <c r="LXI42"/>
      <c r="LXJ42"/>
      <c r="LXK42"/>
      <c r="LXL42"/>
      <c r="LXM42"/>
      <c r="LXN42"/>
      <c r="LXO42"/>
      <c r="LXP42"/>
      <c r="LXQ42"/>
      <c r="LXR42"/>
      <c r="LXS42"/>
      <c r="LXT42"/>
      <c r="LXU42"/>
      <c r="LXV42"/>
      <c r="LXW42"/>
      <c r="LXX42"/>
      <c r="LXY42"/>
      <c r="LXZ42"/>
      <c r="LYA42"/>
      <c r="LYB42"/>
      <c r="LYC42"/>
      <c r="LYD42"/>
      <c r="LYE42"/>
      <c r="LYF42"/>
      <c r="LYG42"/>
      <c r="LYH42"/>
      <c r="LYI42"/>
      <c r="LYJ42"/>
      <c r="LYK42"/>
      <c r="LYL42"/>
      <c r="LYM42"/>
      <c r="LYN42"/>
      <c r="LYO42"/>
      <c r="LYP42"/>
      <c r="LYQ42"/>
      <c r="LYR42"/>
      <c r="LYS42"/>
      <c r="LYT42"/>
      <c r="LYU42"/>
      <c r="LYV42"/>
      <c r="LYW42"/>
      <c r="LYX42"/>
      <c r="LYY42"/>
      <c r="LYZ42"/>
      <c r="LZA42"/>
      <c r="LZB42"/>
      <c r="LZC42"/>
      <c r="LZD42"/>
      <c r="LZE42"/>
      <c r="LZF42"/>
      <c r="LZG42"/>
      <c r="LZH42"/>
      <c r="LZI42"/>
      <c r="LZJ42"/>
      <c r="LZK42"/>
      <c r="LZL42"/>
      <c r="LZM42"/>
      <c r="LZN42"/>
      <c r="LZO42"/>
      <c r="LZP42"/>
      <c r="LZQ42"/>
      <c r="LZR42"/>
      <c r="LZS42"/>
      <c r="LZT42"/>
      <c r="LZU42"/>
      <c r="LZV42"/>
      <c r="LZW42"/>
      <c r="LZX42"/>
      <c r="LZY42"/>
      <c r="LZZ42"/>
      <c r="MAA42"/>
      <c r="MAB42"/>
      <c r="MAC42"/>
      <c r="MAD42"/>
      <c r="MAE42"/>
      <c r="MAF42"/>
      <c r="MAG42"/>
      <c r="MAH42"/>
      <c r="MAI42"/>
      <c r="MAJ42"/>
      <c r="MAK42"/>
      <c r="MAL42"/>
      <c r="MAM42"/>
      <c r="MAN42"/>
      <c r="MAO42"/>
      <c r="MAP42"/>
      <c r="MAQ42"/>
      <c r="MAR42"/>
      <c r="MAS42"/>
      <c r="MAT42"/>
      <c r="MAU42"/>
      <c r="MAV42"/>
      <c r="MAW42"/>
      <c r="MAX42"/>
      <c r="MAY42"/>
      <c r="MAZ42"/>
      <c r="MBA42"/>
      <c r="MBB42"/>
      <c r="MBC42"/>
      <c r="MBD42"/>
      <c r="MBE42"/>
      <c r="MBF42"/>
      <c r="MBG42"/>
      <c r="MBH42"/>
      <c r="MBI42"/>
      <c r="MBJ42"/>
      <c r="MBK42"/>
      <c r="MBL42"/>
      <c r="MBM42"/>
      <c r="MBN42"/>
      <c r="MBO42"/>
      <c r="MBP42"/>
      <c r="MBQ42"/>
      <c r="MBR42"/>
      <c r="MBS42"/>
      <c r="MBT42"/>
      <c r="MBU42"/>
      <c r="MBV42"/>
      <c r="MBW42"/>
      <c r="MBX42"/>
      <c r="MBY42"/>
      <c r="MBZ42"/>
      <c r="MCA42"/>
      <c r="MCB42"/>
      <c r="MCC42"/>
      <c r="MCD42"/>
      <c r="MCE42"/>
      <c r="MCF42"/>
      <c r="MCG42"/>
      <c r="MCH42"/>
      <c r="MCI42"/>
      <c r="MCJ42"/>
      <c r="MCK42"/>
      <c r="MCL42"/>
      <c r="MCM42"/>
      <c r="MCN42"/>
      <c r="MCO42"/>
      <c r="MCP42"/>
      <c r="MCQ42"/>
      <c r="MCR42"/>
      <c r="MCS42"/>
      <c r="MCT42"/>
      <c r="MCU42"/>
      <c r="MCV42"/>
      <c r="MCW42"/>
      <c r="MCX42"/>
      <c r="MCY42"/>
      <c r="MCZ42"/>
      <c r="MDA42"/>
      <c r="MDB42"/>
      <c r="MDC42"/>
      <c r="MDD42"/>
      <c r="MDE42"/>
      <c r="MDF42"/>
      <c r="MDG42"/>
      <c r="MDH42"/>
      <c r="MDI42"/>
      <c r="MDJ42"/>
      <c r="MDK42"/>
      <c r="MDL42"/>
      <c r="MDM42"/>
      <c r="MDN42"/>
      <c r="MDO42"/>
      <c r="MDP42"/>
      <c r="MDQ42"/>
      <c r="MDR42"/>
      <c r="MDS42"/>
      <c r="MDT42"/>
      <c r="MDU42"/>
      <c r="MDV42"/>
      <c r="MDW42"/>
      <c r="MDX42"/>
      <c r="MDY42"/>
      <c r="MDZ42"/>
      <c r="MEA42"/>
      <c r="MEB42"/>
      <c r="MEC42"/>
      <c r="MED42"/>
      <c r="MEE42"/>
      <c r="MEF42"/>
      <c r="MEG42"/>
      <c r="MEH42"/>
      <c r="MEI42"/>
      <c r="MEJ42"/>
      <c r="MEK42"/>
      <c r="MEL42"/>
      <c r="MEM42"/>
      <c r="MEN42"/>
      <c r="MEO42"/>
      <c r="MEP42"/>
      <c r="MEQ42"/>
      <c r="MER42"/>
      <c r="MES42"/>
      <c r="MET42"/>
      <c r="MEU42"/>
      <c r="MEV42"/>
      <c r="MEW42"/>
      <c r="MEX42"/>
      <c r="MEY42"/>
      <c r="MEZ42"/>
      <c r="MFA42"/>
      <c r="MFB42"/>
      <c r="MFC42"/>
      <c r="MFD42"/>
      <c r="MFE42"/>
      <c r="MFF42"/>
      <c r="MFG42"/>
      <c r="MFH42"/>
      <c r="MFI42"/>
      <c r="MFJ42"/>
      <c r="MFK42"/>
      <c r="MFL42"/>
      <c r="MFM42"/>
      <c r="MFN42"/>
      <c r="MFO42"/>
      <c r="MFP42"/>
      <c r="MFQ42"/>
      <c r="MFR42"/>
      <c r="MFS42"/>
      <c r="MFT42"/>
      <c r="MFU42"/>
      <c r="MFV42"/>
      <c r="MFW42"/>
      <c r="MFX42"/>
      <c r="MFY42"/>
      <c r="MFZ42"/>
      <c r="MGA42"/>
      <c r="MGB42"/>
      <c r="MGC42"/>
      <c r="MGD42"/>
      <c r="MGE42"/>
      <c r="MGF42"/>
      <c r="MGG42"/>
      <c r="MGH42"/>
      <c r="MGI42"/>
      <c r="MGJ42"/>
      <c r="MGK42"/>
      <c r="MGL42"/>
      <c r="MGM42"/>
      <c r="MGN42"/>
      <c r="MGO42"/>
      <c r="MGP42"/>
      <c r="MGQ42"/>
      <c r="MGR42"/>
      <c r="MGS42"/>
      <c r="MGT42"/>
      <c r="MGU42"/>
      <c r="MGV42"/>
      <c r="MGW42"/>
      <c r="MGX42"/>
      <c r="MGY42"/>
      <c r="MGZ42"/>
      <c r="MHA42"/>
      <c r="MHB42"/>
      <c r="MHC42"/>
      <c r="MHD42"/>
      <c r="MHE42"/>
      <c r="MHF42"/>
      <c r="MHG42"/>
      <c r="MHH42"/>
      <c r="MHI42"/>
      <c r="MHJ42"/>
      <c r="MHK42"/>
      <c r="MHL42"/>
      <c r="MHM42"/>
      <c r="MHN42"/>
      <c r="MHO42"/>
      <c r="MHP42"/>
      <c r="MHQ42"/>
      <c r="MHR42"/>
      <c r="MHS42"/>
      <c r="MHT42"/>
      <c r="MHU42"/>
      <c r="MHV42"/>
      <c r="MHW42"/>
      <c r="MHX42"/>
      <c r="MHY42"/>
      <c r="MHZ42"/>
      <c r="MIA42"/>
      <c r="MIB42"/>
      <c r="MIC42"/>
      <c r="MID42"/>
      <c r="MIE42"/>
      <c r="MIF42"/>
      <c r="MIG42"/>
      <c r="MIH42"/>
      <c r="MII42"/>
      <c r="MIJ42"/>
      <c r="MIK42"/>
      <c r="MIL42"/>
      <c r="MIM42"/>
      <c r="MIN42"/>
      <c r="MIO42"/>
      <c r="MIP42"/>
      <c r="MIQ42"/>
      <c r="MIR42"/>
      <c r="MIS42"/>
      <c r="MIT42"/>
      <c r="MIU42"/>
      <c r="MIV42"/>
      <c r="MIW42"/>
      <c r="MIX42"/>
      <c r="MIY42"/>
      <c r="MIZ42"/>
      <c r="MJA42"/>
      <c r="MJB42"/>
      <c r="MJC42"/>
      <c r="MJD42"/>
      <c r="MJE42"/>
      <c r="MJF42"/>
      <c r="MJG42"/>
      <c r="MJH42"/>
      <c r="MJI42"/>
      <c r="MJJ42"/>
      <c r="MJK42"/>
      <c r="MJL42"/>
      <c r="MJM42"/>
      <c r="MJN42"/>
      <c r="MJO42"/>
      <c r="MJP42"/>
      <c r="MJQ42"/>
      <c r="MJR42"/>
      <c r="MJS42"/>
      <c r="MJT42"/>
      <c r="MJU42"/>
      <c r="MJV42"/>
      <c r="MJW42"/>
      <c r="MJX42"/>
      <c r="MJY42"/>
      <c r="MJZ42"/>
      <c r="MKA42"/>
      <c r="MKB42"/>
      <c r="MKC42"/>
      <c r="MKD42"/>
      <c r="MKE42"/>
      <c r="MKF42"/>
      <c r="MKG42"/>
      <c r="MKH42"/>
      <c r="MKI42"/>
      <c r="MKJ42"/>
      <c r="MKK42"/>
      <c r="MKL42"/>
      <c r="MKM42"/>
      <c r="MKN42"/>
      <c r="MKO42"/>
      <c r="MKP42"/>
      <c r="MKQ42"/>
      <c r="MKR42"/>
      <c r="MKS42"/>
      <c r="MKT42"/>
      <c r="MKU42"/>
      <c r="MKV42"/>
      <c r="MKW42"/>
      <c r="MKX42"/>
      <c r="MKY42"/>
      <c r="MKZ42"/>
      <c r="MLA42"/>
      <c r="MLB42"/>
      <c r="MLC42"/>
      <c r="MLD42"/>
      <c r="MLE42"/>
      <c r="MLF42"/>
      <c r="MLG42"/>
      <c r="MLH42"/>
      <c r="MLI42"/>
      <c r="MLJ42"/>
      <c r="MLK42"/>
      <c r="MLL42"/>
      <c r="MLM42"/>
      <c r="MLN42"/>
      <c r="MLO42"/>
      <c r="MLP42"/>
      <c r="MLQ42"/>
      <c r="MLR42"/>
      <c r="MLS42"/>
      <c r="MLT42"/>
      <c r="MLU42"/>
      <c r="MLV42"/>
      <c r="MLW42"/>
      <c r="MLX42"/>
      <c r="MLY42"/>
      <c r="MLZ42"/>
      <c r="MMA42"/>
      <c r="MMB42"/>
      <c r="MMC42"/>
      <c r="MMD42"/>
      <c r="MME42"/>
      <c r="MMF42"/>
      <c r="MMG42"/>
      <c r="MMH42"/>
      <c r="MMI42"/>
      <c r="MMJ42"/>
      <c r="MMK42"/>
      <c r="MML42"/>
      <c r="MMM42"/>
      <c r="MMN42"/>
      <c r="MMO42"/>
      <c r="MMP42"/>
      <c r="MMQ42"/>
      <c r="MMR42"/>
      <c r="MMS42"/>
      <c r="MMT42"/>
      <c r="MMU42"/>
      <c r="MMV42"/>
      <c r="MMW42"/>
      <c r="MMX42"/>
      <c r="MMY42"/>
      <c r="MMZ42"/>
      <c r="MNA42"/>
      <c r="MNB42"/>
      <c r="MNC42"/>
      <c r="MND42"/>
      <c r="MNE42"/>
      <c r="MNF42"/>
      <c r="MNG42"/>
      <c r="MNH42"/>
      <c r="MNI42"/>
      <c r="MNJ42"/>
      <c r="MNK42"/>
      <c r="MNL42"/>
      <c r="MNM42"/>
      <c r="MNN42"/>
      <c r="MNO42"/>
      <c r="MNP42"/>
      <c r="MNQ42"/>
      <c r="MNR42"/>
      <c r="MNS42"/>
      <c r="MNT42"/>
      <c r="MNU42"/>
      <c r="MNV42"/>
      <c r="MNW42"/>
      <c r="MNX42"/>
      <c r="MNY42"/>
      <c r="MNZ42"/>
      <c r="MOA42"/>
      <c r="MOB42"/>
      <c r="MOC42"/>
      <c r="MOD42"/>
      <c r="MOE42"/>
      <c r="MOF42"/>
      <c r="MOG42"/>
      <c r="MOH42"/>
      <c r="MOI42"/>
      <c r="MOJ42"/>
      <c r="MOK42"/>
      <c r="MOL42"/>
      <c r="MOM42"/>
      <c r="MON42"/>
      <c r="MOO42"/>
      <c r="MOP42"/>
      <c r="MOQ42"/>
      <c r="MOR42"/>
      <c r="MOS42"/>
      <c r="MOT42"/>
      <c r="MOU42"/>
      <c r="MOV42"/>
      <c r="MOW42"/>
      <c r="MOX42"/>
      <c r="MOY42"/>
      <c r="MOZ42"/>
      <c r="MPA42"/>
      <c r="MPB42"/>
      <c r="MPC42"/>
      <c r="MPD42"/>
      <c r="MPE42"/>
      <c r="MPF42"/>
      <c r="MPG42"/>
      <c r="MPH42"/>
      <c r="MPI42"/>
      <c r="MPJ42"/>
      <c r="MPK42"/>
      <c r="MPL42"/>
      <c r="MPM42"/>
      <c r="MPN42"/>
      <c r="MPO42"/>
      <c r="MPP42"/>
      <c r="MPQ42"/>
      <c r="MPR42"/>
      <c r="MPS42"/>
      <c r="MPT42"/>
      <c r="MPU42"/>
      <c r="MPV42"/>
      <c r="MPW42"/>
      <c r="MPX42"/>
      <c r="MPY42"/>
      <c r="MPZ42"/>
      <c r="MQA42"/>
      <c r="MQB42"/>
      <c r="MQC42"/>
      <c r="MQD42"/>
      <c r="MQE42"/>
      <c r="MQF42"/>
      <c r="MQG42"/>
      <c r="MQH42"/>
      <c r="MQI42"/>
      <c r="MQJ42"/>
      <c r="MQK42"/>
      <c r="MQL42"/>
      <c r="MQM42"/>
      <c r="MQN42"/>
      <c r="MQO42"/>
      <c r="MQP42"/>
      <c r="MQQ42"/>
      <c r="MQR42"/>
      <c r="MQS42"/>
      <c r="MQT42"/>
      <c r="MQU42"/>
      <c r="MQV42"/>
      <c r="MQW42"/>
      <c r="MQX42"/>
      <c r="MQY42"/>
      <c r="MQZ42"/>
      <c r="MRA42"/>
      <c r="MRB42"/>
      <c r="MRC42"/>
      <c r="MRD42"/>
      <c r="MRE42"/>
      <c r="MRF42"/>
      <c r="MRG42"/>
      <c r="MRH42"/>
      <c r="MRI42"/>
      <c r="MRJ42"/>
      <c r="MRK42"/>
      <c r="MRL42"/>
      <c r="MRM42"/>
      <c r="MRN42"/>
      <c r="MRO42"/>
      <c r="MRP42"/>
      <c r="MRQ42"/>
      <c r="MRR42"/>
      <c r="MRS42"/>
      <c r="MRT42"/>
      <c r="MRU42"/>
      <c r="MRV42"/>
      <c r="MRW42"/>
      <c r="MRX42"/>
      <c r="MRY42"/>
      <c r="MRZ42"/>
      <c r="MSA42"/>
      <c r="MSB42"/>
      <c r="MSC42"/>
      <c r="MSD42"/>
      <c r="MSE42"/>
      <c r="MSF42"/>
      <c r="MSG42"/>
      <c r="MSH42"/>
      <c r="MSI42"/>
      <c r="MSJ42"/>
      <c r="MSK42"/>
      <c r="MSL42"/>
      <c r="MSM42"/>
      <c r="MSN42"/>
      <c r="MSO42"/>
      <c r="MSP42"/>
      <c r="MSQ42"/>
      <c r="MSR42"/>
      <c r="MSS42"/>
      <c r="MST42"/>
      <c r="MSU42"/>
      <c r="MSV42"/>
      <c r="MSW42"/>
      <c r="MSX42"/>
      <c r="MSY42"/>
      <c r="MSZ42"/>
      <c r="MTA42"/>
      <c r="MTB42"/>
      <c r="MTC42"/>
      <c r="MTD42"/>
      <c r="MTE42"/>
      <c r="MTF42"/>
      <c r="MTG42"/>
      <c r="MTH42"/>
      <c r="MTI42"/>
      <c r="MTJ42"/>
      <c r="MTK42"/>
      <c r="MTL42"/>
      <c r="MTM42"/>
      <c r="MTN42"/>
      <c r="MTO42"/>
      <c r="MTP42"/>
      <c r="MTQ42"/>
      <c r="MTR42"/>
      <c r="MTS42"/>
      <c r="MTT42"/>
      <c r="MTU42"/>
      <c r="MTV42"/>
      <c r="MTW42"/>
      <c r="MTX42"/>
      <c r="MTY42"/>
      <c r="MTZ42"/>
      <c r="MUA42"/>
      <c r="MUB42"/>
      <c r="MUC42"/>
      <c r="MUD42"/>
      <c r="MUE42"/>
      <c r="MUF42"/>
      <c r="MUG42"/>
      <c r="MUH42"/>
      <c r="MUI42"/>
      <c r="MUJ42"/>
      <c r="MUK42"/>
      <c r="MUL42"/>
      <c r="MUM42"/>
      <c r="MUN42"/>
      <c r="MUO42"/>
      <c r="MUP42"/>
      <c r="MUQ42"/>
      <c r="MUR42"/>
      <c r="MUS42"/>
      <c r="MUT42"/>
      <c r="MUU42"/>
      <c r="MUV42"/>
      <c r="MUW42"/>
      <c r="MUX42"/>
      <c r="MUY42"/>
      <c r="MUZ42"/>
      <c r="MVA42"/>
      <c r="MVB42"/>
      <c r="MVC42"/>
      <c r="MVD42"/>
      <c r="MVE42"/>
      <c r="MVF42"/>
      <c r="MVG42"/>
      <c r="MVH42"/>
      <c r="MVI42"/>
      <c r="MVJ42"/>
      <c r="MVK42"/>
      <c r="MVL42"/>
      <c r="MVM42"/>
      <c r="MVN42"/>
      <c r="MVO42"/>
      <c r="MVP42"/>
      <c r="MVQ42"/>
      <c r="MVR42"/>
      <c r="MVS42"/>
      <c r="MVT42"/>
      <c r="MVU42"/>
      <c r="MVV42"/>
      <c r="MVW42"/>
      <c r="MVX42"/>
      <c r="MVY42"/>
      <c r="MVZ42"/>
      <c r="MWA42"/>
      <c r="MWB42"/>
      <c r="MWC42"/>
      <c r="MWD42"/>
      <c r="MWE42"/>
      <c r="MWF42"/>
      <c r="MWG42"/>
      <c r="MWH42"/>
      <c r="MWI42"/>
      <c r="MWJ42"/>
      <c r="MWK42"/>
      <c r="MWL42"/>
      <c r="MWM42"/>
      <c r="MWN42"/>
      <c r="MWO42"/>
      <c r="MWP42"/>
      <c r="MWQ42"/>
      <c r="MWR42"/>
      <c r="MWS42"/>
      <c r="MWT42"/>
      <c r="MWU42"/>
      <c r="MWV42"/>
      <c r="MWW42"/>
      <c r="MWX42"/>
      <c r="MWY42"/>
      <c r="MWZ42"/>
      <c r="MXA42"/>
      <c r="MXB42"/>
      <c r="MXC42"/>
      <c r="MXD42"/>
      <c r="MXE42"/>
      <c r="MXF42"/>
      <c r="MXG42"/>
      <c r="MXH42"/>
      <c r="MXI42"/>
      <c r="MXJ42"/>
      <c r="MXK42"/>
      <c r="MXL42"/>
      <c r="MXM42"/>
      <c r="MXN42"/>
      <c r="MXO42"/>
      <c r="MXP42"/>
      <c r="MXQ42"/>
      <c r="MXR42"/>
      <c r="MXS42"/>
      <c r="MXT42"/>
      <c r="MXU42"/>
      <c r="MXV42"/>
      <c r="MXW42"/>
      <c r="MXX42"/>
      <c r="MXY42"/>
      <c r="MXZ42"/>
      <c r="MYA42"/>
      <c r="MYB42"/>
      <c r="MYC42"/>
      <c r="MYD42"/>
      <c r="MYE42"/>
      <c r="MYF42"/>
      <c r="MYG42"/>
      <c r="MYH42"/>
      <c r="MYI42"/>
      <c r="MYJ42"/>
      <c r="MYK42"/>
      <c r="MYL42"/>
      <c r="MYM42"/>
      <c r="MYN42"/>
      <c r="MYO42"/>
      <c r="MYP42"/>
      <c r="MYQ42"/>
      <c r="MYR42"/>
      <c r="MYS42"/>
      <c r="MYT42"/>
      <c r="MYU42"/>
      <c r="MYV42"/>
      <c r="MYW42"/>
      <c r="MYX42"/>
      <c r="MYY42"/>
      <c r="MYZ42"/>
      <c r="MZA42"/>
      <c r="MZB42"/>
      <c r="MZC42"/>
      <c r="MZD42"/>
      <c r="MZE42"/>
      <c r="MZF42"/>
      <c r="MZG42"/>
      <c r="MZH42"/>
      <c r="MZI42"/>
      <c r="MZJ42"/>
      <c r="MZK42"/>
      <c r="MZL42"/>
      <c r="MZM42"/>
      <c r="MZN42"/>
      <c r="MZO42"/>
      <c r="MZP42"/>
      <c r="MZQ42"/>
      <c r="MZR42"/>
      <c r="MZS42"/>
      <c r="MZT42"/>
      <c r="MZU42"/>
      <c r="MZV42"/>
      <c r="MZW42"/>
      <c r="MZX42"/>
      <c r="MZY42"/>
      <c r="MZZ42"/>
      <c r="NAA42"/>
      <c r="NAB42"/>
      <c r="NAC42"/>
      <c r="NAD42"/>
      <c r="NAE42"/>
      <c r="NAF42"/>
      <c r="NAG42"/>
      <c r="NAH42"/>
      <c r="NAI42"/>
      <c r="NAJ42"/>
      <c r="NAK42"/>
      <c r="NAL42"/>
      <c r="NAM42"/>
      <c r="NAN42"/>
      <c r="NAO42"/>
      <c r="NAP42"/>
      <c r="NAQ42"/>
      <c r="NAR42"/>
      <c r="NAS42"/>
      <c r="NAT42"/>
      <c r="NAU42"/>
      <c r="NAV42"/>
      <c r="NAW42"/>
      <c r="NAX42"/>
      <c r="NAY42"/>
      <c r="NAZ42"/>
      <c r="NBA42"/>
      <c r="NBB42"/>
      <c r="NBC42"/>
      <c r="NBD42"/>
      <c r="NBE42"/>
      <c r="NBF42"/>
      <c r="NBG42"/>
      <c r="NBH42"/>
      <c r="NBI42"/>
      <c r="NBJ42"/>
      <c r="NBK42"/>
      <c r="NBL42"/>
      <c r="NBM42"/>
      <c r="NBN42"/>
      <c r="NBO42"/>
      <c r="NBP42"/>
      <c r="NBQ42"/>
      <c r="NBR42"/>
      <c r="NBS42"/>
      <c r="NBT42"/>
      <c r="NBU42"/>
      <c r="NBV42"/>
      <c r="NBW42"/>
      <c r="NBX42"/>
      <c r="NBY42"/>
      <c r="NBZ42"/>
      <c r="NCA42"/>
      <c r="NCB42"/>
      <c r="NCC42"/>
      <c r="NCD42"/>
      <c r="NCE42"/>
      <c r="NCF42"/>
      <c r="NCG42"/>
      <c r="NCH42"/>
      <c r="NCI42"/>
      <c r="NCJ42"/>
      <c r="NCK42"/>
      <c r="NCL42"/>
      <c r="NCM42"/>
      <c r="NCN42"/>
      <c r="NCO42"/>
      <c r="NCP42"/>
      <c r="NCQ42"/>
      <c r="NCR42"/>
      <c r="NCS42"/>
      <c r="NCT42"/>
      <c r="NCU42"/>
      <c r="NCV42"/>
      <c r="NCW42"/>
      <c r="NCX42"/>
      <c r="NCY42"/>
      <c r="NCZ42"/>
      <c r="NDA42"/>
      <c r="NDB42"/>
      <c r="NDC42"/>
      <c r="NDD42"/>
      <c r="NDE42"/>
      <c r="NDF42"/>
      <c r="NDG42"/>
      <c r="NDH42"/>
      <c r="NDI42"/>
      <c r="NDJ42"/>
      <c r="NDK42"/>
      <c r="NDL42"/>
      <c r="NDM42"/>
      <c r="NDN42"/>
      <c r="NDO42"/>
      <c r="NDP42"/>
      <c r="NDQ42"/>
      <c r="NDR42"/>
      <c r="NDS42"/>
      <c r="NDT42"/>
      <c r="NDU42"/>
      <c r="NDV42"/>
      <c r="NDW42"/>
      <c r="NDX42"/>
      <c r="NDY42"/>
      <c r="NDZ42"/>
      <c r="NEA42"/>
      <c r="NEB42"/>
      <c r="NEC42"/>
      <c r="NED42"/>
      <c r="NEE42"/>
      <c r="NEF42"/>
      <c r="NEG42"/>
      <c r="NEH42"/>
      <c r="NEI42"/>
      <c r="NEJ42"/>
      <c r="NEK42"/>
      <c r="NEL42"/>
      <c r="NEM42"/>
      <c r="NEN42"/>
      <c r="NEO42"/>
      <c r="NEP42"/>
      <c r="NEQ42"/>
      <c r="NER42"/>
      <c r="NES42"/>
      <c r="NET42"/>
      <c r="NEU42"/>
      <c r="NEV42"/>
      <c r="NEW42"/>
      <c r="NEX42"/>
      <c r="NEY42"/>
      <c r="NEZ42"/>
      <c r="NFA42"/>
      <c r="NFB42"/>
      <c r="NFC42"/>
      <c r="NFD42"/>
      <c r="NFE42"/>
      <c r="NFF42"/>
      <c r="NFG42"/>
      <c r="NFH42"/>
      <c r="NFI42"/>
      <c r="NFJ42"/>
      <c r="NFK42"/>
      <c r="NFL42"/>
      <c r="NFM42"/>
      <c r="NFN42"/>
      <c r="NFO42"/>
      <c r="NFP42"/>
      <c r="NFQ42"/>
      <c r="NFR42"/>
      <c r="NFS42"/>
      <c r="NFT42"/>
      <c r="NFU42"/>
      <c r="NFV42"/>
      <c r="NFW42"/>
      <c r="NFX42"/>
      <c r="NFY42"/>
      <c r="NFZ42"/>
      <c r="NGA42"/>
      <c r="NGB42"/>
      <c r="NGC42"/>
      <c r="NGD42"/>
      <c r="NGE42"/>
      <c r="NGF42"/>
      <c r="NGG42"/>
      <c r="NGH42"/>
      <c r="NGI42"/>
      <c r="NGJ42"/>
      <c r="NGK42"/>
      <c r="NGL42"/>
      <c r="NGM42"/>
      <c r="NGN42"/>
      <c r="NGO42"/>
      <c r="NGP42"/>
      <c r="NGQ42"/>
      <c r="NGR42"/>
      <c r="NGS42"/>
      <c r="NGT42"/>
      <c r="NGU42"/>
      <c r="NGV42"/>
      <c r="NGW42"/>
      <c r="NGX42"/>
      <c r="NGY42"/>
      <c r="NGZ42"/>
      <c r="NHA42"/>
      <c r="NHB42"/>
      <c r="NHC42"/>
      <c r="NHD42"/>
      <c r="NHE42"/>
      <c r="NHF42"/>
      <c r="NHG42"/>
      <c r="NHH42"/>
      <c r="NHI42"/>
      <c r="NHJ42"/>
      <c r="NHK42"/>
      <c r="NHL42"/>
      <c r="NHM42"/>
      <c r="NHN42"/>
      <c r="NHO42"/>
      <c r="NHP42"/>
      <c r="NHQ42"/>
      <c r="NHR42"/>
      <c r="NHS42"/>
      <c r="NHT42"/>
      <c r="NHU42"/>
      <c r="NHV42"/>
      <c r="NHW42"/>
      <c r="NHX42"/>
      <c r="NHY42"/>
      <c r="NHZ42"/>
      <c r="NIA42"/>
      <c r="NIB42"/>
      <c r="NIC42"/>
      <c r="NID42"/>
      <c r="NIE42"/>
      <c r="NIF42"/>
      <c r="NIG42"/>
      <c r="NIH42"/>
      <c r="NII42"/>
      <c r="NIJ42"/>
      <c r="NIK42"/>
      <c r="NIL42"/>
      <c r="NIM42"/>
      <c r="NIN42"/>
      <c r="NIO42"/>
      <c r="NIP42"/>
      <c r="NIQ42"/>
      <c r="NIR42"/>
      <c r="NIS42"/>
      <c r="NIT42"/>
      <c r="NIU42"/>
      <c r="NIV42"/>
      <c r="NIW42"/>
      <c r="NIX42"/>
      <c r="NIY42"/>
      <c r="NIZ42"/>
      <c r="NJA42"/>
      <c r="NJB42"/>
      <c r="NJC42"/>
      <c r="NJD42"/>
      <c r="NJE42"/>
      <c r="NJF42"/>
      <c r="NJG42"/>
      <c r="NJH42"/>
      <c r="NJI42"/>
      <c r="NJJ42"/>
      <c r="NJK42"/>
      <c r="NJL42"/>
      <c r="NJM42"/>
      <c r="NJN42"/>
      <c r="NJO42"/>
      <c r="NJP42"/>
      <c r="NJQ42"/>
      <c r="NJR42"/>
      <c r="NJS42"/>
      <c r="NJT42"/>
      <c r="NJU42"/>
      <c r="NJV42"/>
      <c r="NJW42"/>
      <c r="NJX42"/>
      <c r="NJY42"/>
      <c r="NJZ42"/>
      <c r="NKA42"/>
      <c r="NKB42"/>
      <c r="NKC42"/>
      <c r="NKD42"/>
      <c r="NKE42"/>
      <c r="NKF42"/>
      <c r="NKG42"/>
      <c r="NKH42"/>
      <c r="NKI42"/>
      <c r="NKJ42"/>
      <c r="NKK42"/>
      <c r="NKL42"/>
      <c r="NKM42"/>
      <c r="NKN42"/>
      <c r="NKO42"/>
      <c r="NKP42"/>
      <c r="NKQ42"/>
      <c r="NKR42"/>
      <c r="NKS42"/>
      <c r="NKT42"/>
      <c r="NKU42"/>
      <c r="NKV42"/>
      <c r="NKW42"/>
      <c r="NKX42"/>
      <c r="NKY42"/>
      <c r="NKZ42"/>
      <c r="NLA42"/>
      <c r="NLB42"/>
      <c r="NLC42"/>
      <c r="NLD42"/>
      <c r="NLE42"/>
      <c r="NLF42"/>
      <c r="NLG42"/>
      <c r="NLH42"/>
      <c r="NLI42"/>
      <c r="NLJ42"/>
      <c r="NLK42"/>
      <c r="NLL42"/>
      <c r="NLM42"/>
      <c r="NLN42"/>
      <c r="NLO42"/>
      <c r="NLP42"/>
      <c r="NLQ42"/>
      <c r="NLR42"/>
      <c r="NLS42"/>
      <c r="NLT42"/>
      <c r="NLU42"/>
      <c r="NLV42"/>
      <c r="NLW42"/>
      <c r="NLX42"/>
      <c r="NLY42"/>
      <c r="NLZ42"/>
      <c r="NMA42"/>
      <c r="NMB42"/>
      <c r="NMC42"/>
      <c r="NMD42"/>
      <c r="NME42"/>
      <c r="NMF42"/>
      <c r="NMG42"/>
      <c r="NMH42"/>
      <c r="NMI42"/>
      <c r="NMJ42"/>
      <c r="NMK42"/>
      <c r="NML42"/>
      <c r="NMM42"/>
      <c r="NMN42"/>
      <c r="NMO42"/>
      <c r="NMP42"/>
      <c r="NMQ42"/>
      <c r="NMR42"/>
      <c r="NMS42"/>
      <c r="NMT42"/>
      <c r="NMU42"/>
      <c r="NMV42"/>
      <c r="NMW42"/>
      <c r="NMX42"/>
      <c r="NMY42"/>
      <c r="NMZ42"/>
      <c r="NNA42"/>
      <c r="NNB42"/>
      <c r="NNC42"/>
      <c r="NND42"/>
      <c r="NNE42"/>
      <c r="NNF42"/>
      <c r="NNG42"/>
      <c r="NNH42"/>
      <c r="NNI42"/>
      <c r="NNJ42"/>
      <c r="NNK42"/>
      <c r="NNL42"/>
      <c r="NNM42"/>
      <c r="NNN42"/>
      <c r="NNO42"/>
      <c r="NNP42"/>
      <c r="NNQ42"/>
      <c r="NNR42"/>
      <c r="NNS42"/>
      <c r="NNT42"/>
      <c r="NNU42"/>
      <c r="NNV42"/>
      <c r="NNW42"/>
      <c r="NNX42"/>
      <c r="NNY42"/>
      <c r="NNZ42"/>
      <c r="NOA42"/>
      <c r="NOB42"/>
      <c r="NOC42"/>
      <c r="NOD42"/>
      <c r="NOE42"/>
      <c r="NOF42"/>
      <c r="NOG42"/>
      <c r="NOH42"/>
      <c r="NOI42"/>
      <c r="NOJ42"/>
      <c r="NOK42"/>
      <c r="NOL42"/>
      <c r="NOM42"/>
      <c r="NON42"/>
      <c r="NOO42"/>
      <c r="NOP42"/>
      <c r="NOQ42"/>
      <c r="NOR42"/>
      <c r="NOS42"/>
      <c r="NOT42"/>
      <c r="NOU42"/>
      <c r="NOV42"/>
      <c r="NOW42"/>
      <c r="NOX42"/>
      <c r="NOY42"/>
      <c r="NOZ42"/>
      <c r="NPA42"/>
      <c r="NPB42"/>
      <c r="NPC42"/>
      <c r="NPD42"/>
      <c r="NPE42"/>
      <c r="NPF42"/>
      <c r="NPG42"/>
      <c r="NPH42"/>
      <c r="NPI42"/>
      <c r="NPJ42"/>
      <c r="NPK42"/>
      <c r="NPL42"/>
      <c r="NPM42"/>
      <c r="NPN42"/>
      <c r="NPO42"/>
      <c r="NPP42"/>
      <c r="NPQ42"/>
      <c r="NPR42"/>
      <c r="NPS42"/>
      <c r="NPT42"/>
      <c r="NPU42"/>
      <c r="NPV42"/>
      <c r="NPW42"/>
      <c r="NPX42"/>
      <c r="NPY42"/>
      <c r="NPZ42"/>
      <c r="NQA42"/>
      <c r="NQB42"/>
      <c r="NQC42"/>
      <c r="NQD42"/>
      <c r="NQE42"/>
      <c r="NQF42"/>
      <c r="NQG42"/>
      <c r="NQH42"/>
      <c r="NQI42"/>
      <c r="NQJ42"/>
      <c r="NQK42"/>
      <c r="NQL42"/>
      <c r="NQM42"/>
      <c r="NQN42"/>
      <c r="NQO42"/>
      <c r="NQP42"/>
      <c r="NQQ42"/>
      <c r="NQR42"/>
      <c r="NQS42"/>
      <c r="NQT42"/>
      <c r="NQU42"/>
      <c r="NQV42"/>
      <c r="NQW42"/>
      <c r="NQX42"/>
      <c r="NQY42"/>
      <c r="NQZ42"/>
      <c r="NRA42"/>
      <c r="NRB42"/>
      <c r="NRC42"/>
      <c r="NRD42"/>
      <c r="NRE42"/>
      <c r="NRF42"/>
      <c r="NRG42"/>
      <c r="NRH42"/>
      <c r="NRI42"/>
      <c r="NRJ42"/>
      <c r="NRK42"/>
      <c r="NRL42"/>
      <c r="NRM42"/>
      <c r="NRN42"/>
      <c r="NRO42"/>
      <c r="NRP42"/>
      <c r="NRQ42"/>
      <c r="NRR42"/>
      <c r="NRS42"/>
      <c r="NRT42"/>
      <c r="NRU42"/>
      <c r="NRV42"/>
      <c r="NRW42"/>
      <c r="NRX42"/>
      <c r="NRY42"/>
      <c r="NRZ42"/>
      <c r="NSA42"/>
      <c r="NSB42"/>
      <c r="NSC42"/>
      <c r="NSD42"/>
      <c r="NSE42"/>
      <c r="NSF42"/>
      <c r="NSG42"/>
      <c r="NSH42"/>
      <c r="NSI42"/>
      <c r="NSJ42"/>
      <c r="NSK42"/>
      <c r="NSL42"/>
      <c r="NSM42"/>
      <c r="NSN42"/>
      <c r="NSO42"/>
      <c r="NSP42"/>
      <c r="NSQ42"/>
      <c r="NSR42"/>
      <c r="NSS42"/>
      <c r="NST42"/>
      <c r="NSU42"/>
      <c r="NSV42"/>
      <c r="NSW42"/>
      <c r="NSX42"/>
      <c r="NSY42"/>
      <c r="NSZ42"/>
      <c r="NTA42"/>
      <c r="NTB42"/>
      <c r="NTC42"/>
      <c r="NTD42"/>
      <c r="NTE42"/>
      <c r="NTF42"/>
      <c r="NTG42"/>
      <c r="NTH42"/>
      <c r="NTI42"/>
      <c r="NTJ42"/>
      <c r="NTK42"/>
      <c r="NTL42"/>
      <c r="NTM42"/>
      <c r="NTN42"/>
      <c r="NTO42"/>
      <c r="NTP42"/>
      <c r="NTQ42"/>
      <c r="NTR42"/>
      <c r="NTS42"/>
      <c r="NTT42"/>
      <c r="NTU42"/>
      <c r="NTV42"/>
      <c r="NTW42"/>
      <c r="NTX42"/>
      <c r="NTY42"/>
      <c r="NTZ42"/>
      <c r="NUA42"/>
      <c r="NUB42"/>
      <c r="NUC42"/>
      <c r="NUD42"/>
      <c r="NUE42"/>
      <c r="NUF42"/>
      <c r="NUG42"/>
      <c r="NUH42"/>
      <c r="NUI42"/>
      <c r="NUJ42"/>
      <c r="NUK42"/>
      <c r="NUL42"/>
      <c r="NUM42"/>
      <c r="NUN42"/>
      <c r="NUO42"/>
      <c r="NUP42"/>
      <c r="NUQ42"/>
      <c r="NUR42"/>
      <c r="NUS42"/>
      <c r="NUT42"/>
      <c r="NUU42"/>
      <c r="NUV42"/>
      <c r="NUW42"/>
      <c r="NUX42"/>
      <c r="NUY42"/>
      <c r="NUZ42"/>
      <c r="NVA42"/>
      <c r="NVB42"/>
      <c r="NVC42"/>
      <c r="NVD42"/>
      <c r="NVE42"/>
      <c r="NVF42"/>
      <c r="NVG42"/>
      <c r="NVH42"/>
      <c r="NVI42"/>
      <c r="NVJ42"/>
      <c r="NVK42"/>
      <c r="NVL42"/>
      <c r="NVM42"/>
      <c r="NVN42"/>
      <c r="NVO42"/>
      <c r="NVP42"/>
      <c r="NVQ42"/>
      <c r="NVR42"/>
      <c r="NVS42"/>
      <c r="NVT42"/>
      <c r="NVU42"/>
      <c r="NVV42"/>
      <c r="NVW42"/>
      <c r="NVX42"/>
      <c r="NVY42"/>
      <c r="NVZ42"/>
      <c r="NWA42"/>
      <c r="NWB42"/>
      <c r="NWC42"/>
      <c r="NWD42"/>
      <c r="NWE42"/>
      <c r="NWF42"/>
      <c r="NWG42"/>
      <c r="NWH42"/>
      <c r="NWI42"/>
      <c r="NWJ42"/>
      <c r="NWK42"/>
      <c r="NWL42"/>
      <c r="NWM42"/>
      <c r="NWN42"/>
      <c r="NWO42"/>
      <c r="NWP42"/>
      <c r="NWQ42"/>
      <c r="NWR42"/>
      <c r="NWS42"/>
      <c r="NWT42"/>
      <c r="NWU42"/>
      <c r="NWV42"/>
      <c r="NWW42"/>
      <c r="NWX42"/>
      <c r="NWY42"/>
      <c r="NWZ42"/>
      <c r="NXA42"/>
      <c r="NXB42"/>
      <c r="NXC42"/>
      <c r="NXD42"/>
      <c r="NXE42"/>
      <c r="NXF42"/>
      <c r="NXG42"/>
      <c r="NXH42"/>
      <c r="NXI42"/>
      <c r="NXJ42"/>
      <c r="NXK42"/>
      <c r="NXL42"/>
      <c r="NXM42"/>
      <c r="NXN42"/>
      <c r="NXO42"/>
      <c r="NXP42"/>
      <c r="NXQ42"/>
      <c r="NXR42"/>
      <c r="NXS42"/>
      <c r="NXT42"/>
      <c r="NXU42"/>
      <c r="NXV42"/>
      <c r="NXW42"/>
      <c r="NXX42"/>
      <c r="NXY42"/>
      <c r="NXZ42"/>
      <c r="NYA42"/>
      <c r="NYB42"/>
      <c r="NYC42"/>
      <c r="NYD42"/>
      <c r="NYE42"/>
      <c r="NYF42"/>
      <c r="NYG42"/>
      <c r="NYH42"/>
      <c r="NYI42"/>
      <c r="NYJ42"/>
      <c r="NYK42"/>
      <c r="NYL42"/>
      <c r="NYM42"/>
      <c r="NYN42"/>
      <c r="NYO42"/>
      <c r="NYP42"/>
      <c r="NYQ42"/>
      <c r="NYR42"/>
      <c r="NYS42"/>
      <c r="NYT42"/>
      <c r="NYU42"/>
      <c r="NYV42"/>
      <c r="NYW42"/>
      <c r="NYX42"/>
      <c r="NYY42"/>
      <c r="NYZ42"/>
      <c r="NZA42"/>
      <c r="NZB42"/>
      <c r="NZC42"/>
      <c r="NZD42"/>
      <c r="NZE42"/>
      <c r="NZF42"/>
      <c r="NZG42"/>
      <c r="NZH42"/>
      <c r="NZI42"/>
      <c r="NZJ42"/>
      <c r="NZK42"/>
      <c r="NZL42"/>
      <c r="NZM42"/>
      <c r="NZN42"/>
      <c r="NZO42"/>
      <c r="NZP42"/>
      <c r="NZQ42"/>
      <c r="NZR42"/>
      <c r="NZS42"/>
      <c r="NZT42"/>
      <c r="NZU42"/>
      <c r="NZV42"/>
      <c r="NZW42"/>
      <c r="NZX42"/>
      <c r="NZY42"/>
      <c r="NZZ42"/>
      <c r="OAA42"/>
      <c r="OAB42"/>
      <c r="OAC42"/>
      <c r="OAD42"/>
      <c r="OAE42"/>
      <c r="OAF42"/>
      <c r="OAG42"/>
      <c r="OAH42"/>
      <c r="OAI42"/>
      <c r="OAJ42"/>
      <c r="OAK42"/>
      <c r="OAL42"/>
      <c r="OAM42"/>
      <c r="OAN42"/>
      <c r="OAO42"/>
      <c r="OAP42"/>
      <c r="OAQ42"/>
      <c r="OAR42"/>
      <c r="OAS42"/>
      <c r="OAT42"/>
      <c r="OAU42"/>
      <c r="OAV42"/>
      <c r="OAW42"/>
      <c r="OAX42"/>
      <c r="OAY42"/>
      <c r="OAZ42"/>
      <c r="OBA42"/>
      <c r="OBB42"/>
      <c r="OBC42"/>
      <c r="OBD42"/>
      <c r="OBE42"/>
      <c r="OBF42"/>
      <c r="OBG42"/>
      <c r="OBH42"/>
      <c r="OBI42"/>
      <c r="OBJ42"/>
      <c r="OBK42"/>
      <c r="OBL42"/>
      <c r="OBM42"/>
      <c r="OBN42"/>
      <c r="OBO42"/>
      <c r="OBP42"/>
      <c r="OBQ42"/>
      <c r="OBR42"/>
      <c r="OBS42"/>
      <c r="OBT42"/>
      <c r="OBU42"/>
      <c r="OBV42"/>
      <c r="OBW42"/>
      <c r="OBX42"/>
      <c r="OBY42"/>
      <c r="OBZ42"/>
      <c r="OCA42"/>
      <c r="OCB42"/>
      <c r="OCC42"/>
      <c r="OCD42"/>
      <c r="OCE42"/>
      <c r="OCF42"/>
      <c r="OCG42"/>
      <c r="OCH42"/>
      <c r="OCI42"/>
      <c r="OCJ42"/>
      <c r="OCK42"/>
      <c r="OCL42"/>
      <c r="OCM42"/>
      <c r="OCN42"/>
      <c r="OCO42"/>
      <c r="OCP42"/>
      <c r="OCQ42"/>
      <c r="OCR42"/>
      <c r="OCS42"/>
      <c r="OCT42"/>
      <c r="OCU42"/>
      <c r="OCV42"/>
      <c r="OCW42"/>
      <c r="OCX42"/>
      <c r="OCY42"/>
      <c r="OCZ42"/>
      <c r="ODA42"/>
      <c r="ODB42"/>
      <c r="ODC42"/>
      <c r="ODD42"/>
      <c r="ODE42"/>
      <c r="ODF42"/>
      <c r="ODG42"/>
      <c r="ODH42"/>
      <c r="ODI42"/>
      <c r="ODJ42"/>
      <c r="ODK42"/>
      <c r="ODL42"/>
      <c r="ODM42"/>
      <c r="ODN42"/>
      <c r="ODO42"/>
      <c r="ODP42"/>
      <c r="ODQ42"/>
      <c r="ODR42"/>
      <c r="ODS42"/>
      <c r="ODT42"/>
      <c r="ODU42"/>
      <c r="ODV42"/>
      <c r="ODW42"/>
      <c r="ODX42"/>
      <c r="ODY42"/>
      <c r="ODZ42"/>
      <c r="OEA42"/>
      <c r="OEB42"/>
      <c r="OEC42"/>
      <c r="OED42"/>
      <c r="OEE42"/>
      <c r="OEF42"/>
      <c r="OEG42"/>
      <c r="OEH42"/>
      <c r="OEI42"/>
      <c r="OEJ42"/>
      <c r="OEK42"/>
      <c r="OEL42"/>
      <c r="OEM42"/>
      <c r="OEN42"/>
      <c r="OEO42"/>
      <c r="OEP42"/>
      <c r="OEQ42"/>
      <c r="OER42"/>
      <c r="OES42"/>
      <c r="OET42"/>
      <c r="OEU42"/>
      <c r="OEV42"/>
      <c r="OEW42"/>
      <c r="OEX42"/>
      <c r="OEY42"/>
      <c r="OEZ42"/>
      <c r="OFA42"/>
      <c r="OFB42"/>
      <c r="OFC42"/>
      <c r="OFD42"/>
      <c r="OFE42"/>
      <c r="OFF42"/>
      <c r="OFG42"/>
      <c r="OFH42"/>
      <c r="OFI42"/>
      <c r="OFJ42"/>
      <c r="OFK42"/>
      <c r="OFL42"/>
      <c r="OFM42"/>
      <c r="OFN42"/>
      <c r="OFO42"/>
      <c r="OFP42"/>
      <c r="OFQ42"/>
      <c r="OFR42"/>
      <c r="OFS42"/>
      <c r="OFT42"/>
      <c r="OFU42"/>
      <c r="OFV42"/>
      <c r="OFW42"/>
      <c r="OFX42"/>
      <c r="OFY42"/>
      <c r="OFZ42"/>
      <c r="OGA42"/>
      <c r="OGB42"/>
      <c r="OGC42"/>
      <c r="OGD42"/>
      <c r="OGE42"/>
      <c r="OGF42"/>
      <c r="OGG42"/>
      <c r="OGH42"/>
      <c r="OGI42"/>
      <c r="OGJ42"/>
      <c r="OGK42"/>
      <c r="OGL42"/>
      <c r="OGM42"/>
      <c r="OGN42"/>
      <c r="OGO42"/>
      <c r="OGP42"/>
      <c r="OGQ42"/>
      <c r="OGR42"/>
      <c r="OGS42"/>
      <c r="OGT42"/>
      <c r="OGU42"/>
      <c r="OGV42"/>
      <c r="OGW42"/>
      <c r="OGX42"/>
      <c r="OGY42"/>
      <c r="OGZ42"/>
      <c r="OHA42"/>
      <c r="OHB42"/>
      <c r="OHC42"/>
      <c r="OHD42"/>
      <c r="OHE42"/>
      <c r="OHF42"/>
      <c r="OHG42"/>
      <c r="OHH42"/>
      <c r="OHI42"/>
      <c r="OHJ42"/>
      <c r="OHK42"/>
      <c r="OHL42"/>
      <c r="OHM42"/>
      <c r="OHN42"/>
      <c r="OHO42"/>
      <c r="OHP42"/>
      <c r="OHQ42"/>
      <c r="OHR42"/>
      <c r="OHS42"/>
      <c r="OHT42"/>
      <c r="OHU42"/>
      <c r="OHV42"/>
      <c r="OHW42"/>
      <c r="OHX42"/>
      <c r="OHY42"/>
      <c r="OHZ42"/>
      <c r="OIA42"/>
      <c r="OIB42"/>
      <c r="OIC42"/>
      <c r="OID42"/>
      <c r="OIE42"/>
      <c r="OIF42"/>
      <c r="OIG42"/>
      <c r="OIH42"/>
      <c r="OII42"/>
      <c r="OIJ42"/>
      <c r="OIK42"/>
      <c r="OIL42"/>
      <c r="OIM42"/>
      <c r="OIN42"/>
      <c r="OIO42"/>
      <c r="OIP42"/>
      <c r="OIQ42"/>
      <c r="OIR42"/>
      <c r="OIS42"/>
      <c r="OIT42"/>
      <c r="OIU42"/>
      <c r="OIV42"/>
      <c r="OIW42"/>
      <c r="OIX42"/>
      <c r="OIY42"/>
      <c r="OIZ42"/>
      <c r="OJA42"/>
      <c r="OJB42"/>
      <c r="OJC42"/>
      <c r="OJD42"/>
      <c r="OJE42"/>
      <c r="OJF42"/>
      <c r="OJG42"/>
      <c r="OJH42"/>
      <c r="OJI42"/>
      <c r="OJJ42"/>
      <c r="OJK42"/>
      <c r="OJL42"/>
      <c r="OJM42"/>
      <c r="OJN42"/>
      <c r="OJO42"/>
      <c r="OJP42"/>
      <c r="OJQ42"/>
      <c r="OJR42"/>
      <c r="OJS42"/>
      <c r="OJT42"/>
      <c r="OJU42"/>
      <c r="OJV42"/>
      <c r="OJW42"/>
      <c r="OJX42"/>
      <c r="OJY42"/>
      <c r="OJZ42"/>
      <c r="OKA42"/>
      <c r="OKB42"/>
      <c r="OKC42"/>
      <c r="OKD42"/>
      <c r="OKE42"/>
      <c r="OKF42"/>
      <c r="OKG42"/>
      <c r="OKH42"/>
      <c r="OKI42"/>
      <c r="OKJ42"/>
      <c r="OKK42"/>
      <c r="OKL42"/>
      <c r="OKM42"/>
      <c r="OKN42"/>
      <c r="OKO42"/>
      <c r="OKP42"/>
      <c r="OKQ42"/>
      <c r="OKR42"/>
      <c r="OKS42"/>
      <c r="OKT42"/>
      <c r="OKU42"/>
      <c r="OKV42"/>
      <c r="OKW42"/>
      <c r="OKX42"/>
      <c r="OKY42"/>
      <c r="OKZ42"/>
      <c r="OLA42"/>
      <c r="OLB42"/>
      <c r="OLC42"/>
      <c r="OLD42"/>
      <c r="OLE42"/>
      <c r="OLF42"/>
      <c r="OLG42"/>
      <c r="OLH42"/>
      <c r="OLI42"/>
      <c r="OLJ42"/>
      <c r="OLK42"/>
      <c r="OLL42"/>
      <c r="OLM42"/>
      <c r="OLN42"/>
      <c r="OLO42"/>
      <c r="OLP42"/>
      <c r="OLQ42"/>
      <c r="OLR42"/>
      <c r="OLS42"/>
      <c r="OLT42"/>
      <c r="OLU42"/>
      <c r="OLV42"/>
      <c r="OLW42"/>
      <c r="OLX42"/>
      <c r="OLY42"/>
      <c r="OLZ42"/>
      <c r="OMA42"/>
      <c r="OMB42"/>
      <c r="OMC42"/>
      <c r="OMD42"/>
      <c r="OME42"/>
      <c r="OMF42"/>
      <c r="OMG42"/>
      <c r="OMH42"/>
      <c r="OMI42"/>
      <c r="OMJ42"/>
      <c r="OMK42"/>
      <c r="OML42"/>
      <c r="OMM42"/>
      <c r="OMN42"/>
      <c r="OMO42"/>
      <c r="OMP42"/>
      <c r="OMQ42"/>
      <c r="OMR42"/>
      <c r="OMS42"/>
      <c r="OMT42"/>
      <c r="OMU42"/>
      <c r="OMV42"/>
      <c r="OMW42"/>
      <c r="OMX42"/>
      <c r="OMY42"/>
      <c r="OMZ42"/>
      <c r="ONA42"/>
      <c r="ONB42"/>
      <c r="ONC42"/>
      <c r="OND42"/>
      <c r="ONE42"/>
      <c r="ONF42"/>
      <c r="ONG42"/>
      <c r="ONH42"/>
      <c r="ONI42"/>
      <c r="ONJ42"/>
      <c r="ONK42"/>
      <c r="ONL42"/>
      <c r="ONM42"/>
      <c r="ONN42"/>
      <c r="ONO42"/>
      <c r="ONP42"/>
      <c r="ONQ42"/>
      <c r="ONR42"/>
      <c r="ONS42"/>
      <c r="ONT42"/>
      <c r="ONU42"/>
      <c r="ONV42"/>
      <c r="ONW42"/>
      <c r="ONX42"/>
      <c r="ONY42"/>
      <c r="ONZ42"/>
      <c r="OOA42"/>
      <c r="OOB42"/>
      <c r="OOC42"/>
      <c r="OOD42"/>
      <c r="OOE42"/>
      <c r="OOF42"/>
      <c r="OOG42"/>
      <c r="OOH42"/>
      <c r="OOI42"/>
      <c r="OOJ42"/>
      <c r="OOK42"/>
      <c r="OOL42"/>
      <c r="OOM42"/>
      <c r="OON42"/>
      <c r="OOO42"/>
      <c r="OOP42"/>
      <c r="OOQ42"/>
      <c r="OOR42"/>
      <c r="OOS42"/>
      <c r="OOT42"/>
      <c r="OOU42"/>
      <c r="OOV42"/>
      <c r="OOW42"/>
      <c r="OOX42"/>
      <c r="OOY42"/>
      <c r="OOZ42"/>
      <c r="OPA42"/>
      <c r="OPB42"/>
      <c r="OPC42"/>
      <c r="OPD42"/>
      <c r="OPE42"/>
      <c r="OPF42"/>
      <c r="OPG42"/>
      <c r="OPH42"/>
      <c r="OPI42"/>
      <c r="OPJ42"/>
      <c r="OPK42"/>
      <c r="OPL42"/>
      <c r="OPM42"/>
      <c r="OPN42"/>
      <c r="OPO42"/>
      <c r="OPP42"/>
      <c r="OPQ42"/>
      <c r="OPR42"/>
      <c r="OPS42"/>
      <c r="OPT42"/>
      <c r="OPU42"/>
      <c r="OPV42"/>
      <c r="OPW42"/>
      <c r="OPX42"/>
      <c r="OPY42"/>
      <c r="OPZ42"/>
      <c r="OQA42"/>
      <c r="OQB42"/>
      <c r="OQC42"/>
      <c r="OQD42"/>
      <c r="OQE42"/>
      <c r="OQF42"/>
      <c r="OQG42"/>
      <c r="OQH42"/>
      <c r="OQI42"/>
      <c r="OQJ42"/>
      <c r="OQK42"/>
      <c r="OQL42"/>
      <c r="OQM42"/>
      <c r="OQN42"/>
      <c r="OQO42"/>
      <c r="OQP42"/>
      <c r="OQQ42"/>
      <c r="OQR42"/>
      <c r="OQS42"/>
      <c r="OQT42"/>
      <c r="OQU42"/>
      <c r="OQV42"/>
      <c r="OQW42"/>
      <c r="OQX42"/>
      <c r="OQY42"/>
      <c r="OQZ42"/>
      <c r="ORA42"/>
      <c r="ORB42"/>
      <c r="ORC42"/>
      <c r="ORD42"/>
      <c r="ORE42"/>
      <c r="ORF42"/>
      <c r="ORG42"/>
      <c r="ORH42"/>
      <c r="ORI42"/>
      <c r="ORJ42"/>
      <c r="ORK42"/>
      <c r="ORL42"/>
      <c r="ORM42"/>
      <c r="ORN42"/>
      <c r="ORO42"/>
      <c r="ORP42"/>
      <c r="ORQ42"/>
      <c r="ORR42"/>
      <c r="ORS42"/>
      <c r="ORT42"/>
      <c r="ORU42"/>
      <c r="ORV42"/>
      <c r="ORW42"/>
      <c r="ORX42"/>
      <c r="ORY42"/>
      <c r="ORZ42"/>
      <c r="OSA42"/>
      <c r="OSB42"/>
      <c r="OSC42"/>
      <c r="OSD42"/>
      <c r="OSE42"/>
      <c r="OSF42"/>
      <c r="OSG42"/>
      <c r="OSH42"/>
      <c r="OSI42"/>
      <c r="OSJ42"/>
      <c r="OSK42"/>
      <c r="OSL42"/>
      <c r="OSM42"/>
      <c r="OSN42"/>
      <c r="OSO42"/>
      <c r="OSP42"/>
      <c r="OSQ42"/>
      <c r="OSR42"/>
      <c r="OSS42"/>
      <c r="OST42"/>
      <c r="OSU42"/>
      <c r="OSV42"/>
      <c r="OSW42"/>
      <c r="OSX42"/>
      <c r="OSY42"/>
      <c r="OSZ42"/>
      <c r="OTA42"/>
      <c r="OTB42"/>
      <c r="OTC42"/>
      <c r="OTD42"/>
      <c r="OTE42"/>
      <c r="OTF42"/>
      <c r="OTG42"/>
      <c r="OTH42"/>
      <c r="OTI42"/>
      <c r="OTJ42"/>
      <c r="OTK42"/>
      <c r="OTL42"/>
      <c r="OTM42"/>
      <c r="OTN42"/>
      <c r="OTO42"/>
      <c r="OTP42"/>
      <c r="OTQ42"/>
      <c r="OTR42"/>
      <c r="OTS42"/>
      <c r="OTT42"/>
      <c r="OTU42"/>
      <c r="OTV42"/>
      <c r="OTW42"/>
      <c r="OTX42"/>
      <c r="OTY42"/>
      <c r="OTZ42"/>
      <c r="OUA42"/>
      <c r="OUB42"/>
      <c r="OUC42"/>
      <c r="OUD42"/>
      <c r="OUE42"/>
      <c r="OUF42"/>
      <c r="OUG42"/>
      <c r="OUH42"/>
      <c r="OUI42"/>
      <c r="OUJ42"/>
      <c r="OUK42"/>
      <c r="OUL42"/>
      <c r="OUM42"/>
      <c r="OUN42"/>
      <c r="OUO42"/>
      <c r="OUP42"/>
      <c r="OUQ42"/>
      <c r="OUR42"/>
      <c r="OUS42"/>
      <c r="OUT42"/>
      <c r="OUU42"/>
      <c r="OUV42"/>
      <c r="OUW42"/>
      <c r="OUX42"/>
      <c r="OUY42"/>
      <c r="OUZ42"/>
      <c r="OVA42"/>
      <c r="OVB42"/>
      <c r="OVC42"/>
      <c r="OVD42"/>
      <c r="OVE42"/>
      <c r="OVF42"/>
      <c r="OVG42"/>
      <c r="OVH42"/>
      <c r="OVI42"/>
      <c r="OVJ42"/>
      <c r="OVK42"/>
      <c r="OVL42"/>
      <c r="OVM42"/>
      <c r="OVN42"/>
      <c r="OVO42"/>
      <c r="OVP42"/>
      <c r="OVQ42"/>
      <c r="OVR42"/>
      <c r="OVS42"/>
      <c r="OVT42"/>
      <c r="OVU42"/>
      <c r="OVV42"/>
      <c r="OVW42"/>
      <c r="OVX42"/>
      <c r="OVY42"/>
      <c r="OVZ42"/>
      <c r="OWA42"/>
      <c r="OWB42"/>
      <c r="OWC42"/>
      <c r="OWD42"/>
      <c r="OWE42"/>
      <c r="OWF42"/>
      <c r="OWG42"/>
      <c r="OWH42"/>
      <c r="OWI42"/>
      <c r="OWJ42"/>
      <c r="OWK42"/>
      <c r="OWL42"/>
      <c r="OWM42"/>
      <c r="OWN42"/>
      <c r="OWO42"/>
      <c r="OWP42"/>
      <c r="OWQ42"/>
      <c r="OWR42"/>
      <c r="OWS42"/>
      <c r="OWT42"/>
      <c r="OWU42"/>
      <c r="OWV42"/>
      <c r="OWW42"/>
      <c r="OWX42"/>
      <c r="OWY42"/>
      <c r="OWZ42"/>
      <c r="OXA42"/>
      <c r="OXB42"/>
      <c r="OXC42"/>
      <c r="OXD42"/>
      <c r="OXE42"/>
      <c r="OXF42"/>
      <c r="OXG42"/>
      <c r="OXH42"/>
      <c r="OXI42"/>
      <c r="OXJ42"/>
      <c r="OXK42"/>
      <c r="OXL42"/>
      <c r="OXM42"/>
      <c r="OXN42"/>
      <c r="OXO42"/>
      <c r="OXP42"/>
      <c r="OXQ42"/>
      <c r="OXR42"/>
      <c r="OXS42"/>
      <c r="OXT42"/>
      <c r="OXU42"/>
      <c r="OXV42"/>
      <c r="OXW42"/>
      <c r="OXX42"/>
      <c r="OXY42"/>
      <c r="OXZ42"/>
      <c r="OYA42"/>
      <c r="OYB42"/>
      <c r="OYC42"/>
      <c r="OYD42"/>
      <c r="OYE42"/>
      <c r="OYF42"/>
      <c r="OYG42"/>
      <c r="OYH42"/>
      <c r="OYI42"/>
      <c r="OYJ42"/>
      <c r="OYK42"/>
      <c r="OYL42"/>
      <c r="OYM42"/>
      <c r="OYN42"/>
      <c r="OYO42"/>
      <c r="OYP42"/>
      <c r="OYQ42"/>
      <c r="OYR42"/>
      <c r="OYS42"/>
      <c r="OYT42"/>
      <c r="OYU42"/>
      <c r="OYV42"/>
      <c r="OYW42"/>
      <c r="OYX42"/>
      <c r="OYY42"/>
      <c r="OYZ42"/>
      <c r="OZA42"/>
      <c r="OZB42"/>
      <c r="OZC42"/>
      <c r="OZD42"/>
      <c r="OZE42"/>
      <c r="OZF42"/>
      <c r="OZG42"/>
      <c r="OZH42"/>
      <c r="OZI42"/>
      <c r="OZJ42"/>
      <c r="OZK42"/>
      <c r="OZL42"/>
      <c r="OZM42"/>
      <c r="OZN42"/>
      <c r="OZO42"/>
      <c r="OZP42"/>
      <c r="OZQ42"/>
      <c r="OZR42"/>
      <c r="OZS42"/>
      <c r="OZT42"/>
      <c r="OZU42"/>
      <c r="OZV42"/>
      <c r="OZW42"/>
      <c r="OZX42"/>
      <c r="OZY42"/>
      <c r="OZZ42"/>
      <c r="PAA42"/>
      <c r="PAB42"/>
      <c r="PAC42"/>
      <c r="PAD42"/>
      <c r="PAE42"/>
      <c r="PAF42"/>
      <c r="PAG42"/>
      <c r="PAH42"/>
      <c r="PAI42"/>
      <c r="PAJ42"/>
      <c r="PAK42"/>
      <c r="PAL42"/>
      <c r="PAM42"/>
      <c r="PAN42"/>
      <c r="PAO42"/>
      <c r="PAP42"/>
      <c r="PAQ42"/>
      <c r="PAR42"/>
      <c r="PAS42"/>
      <c r="PAT42"/>
      <c r="PAU42"/>
      <c r="PAV42"/>
      <c r="PAW42"/>
      <c r="PAX42"/>
      <c r="PAY42"/>
      <c r="PAZ42"/>
      <c r="PBA42"/>
      <c r="PBB42"/>
      <c r="PBC42"/>
      <c r="PBD42"/>
      <c r="PBE42"/>
      <c r="PBF42"/>
      <c r="PBG42"/>
      <c r="PBH42"/>
      <c r="PBI42"/>
      <c r="PBJ42"/>
      <c r="PBK42"/>
      <c r="PBL42"/>
      <c r="PBM42"/>
      <c r="PBN42"/>
      <c r="PBO42"/>
      <c r="PBP42"/>
      <c r="PBQ42"/>
      <c r="PBR42"/>
      <c r="PBS42"/>
      <c r="PBT42"/>
      <c r="PBU42"/>
      <c r="PBV42"/>
      <c r="PBW42"/>
      <c r="PBX42"/>
      <c r="PBY42"/>
      <c r="PBZ42"/>
      <c r="PCA42"/>
      <c r="PCB42"/>
      <c r="PCC42"/>
      <c r="PCD42"/>
      <c r="PCE42"/>
      <c r="PCF42"/>
      <c r="PCG42"/>
      <c r="PCH42"/>
      <c r="PCI42"/>
      <c r="PCJ42"/>
      <c r="PCK42"/>
      <c r="PCL42"/>
      <c r="PCM42"/>
      <c r="PCN42"/>
      <c r="PCO42"/>
      <c r="PCP42"/>
      <c r="PCQ42"/>
      <c r="PCR42"/>
      <c r="PCS42"/>
      <c r="PCT42"/>
      <c r="PCU42"/>
      <c r="PCV42"/>
      <c r="PCW42"/>
      <c r="PCX42"/>
      <c r="PCY42"/>
      <c r="PCZ42"/>
      <c r="PDA42"/>
      <c r="PDB42"/>
      <c r="PDC42"/>
      <c r="PDD42"/>
      <c r="PDE42"/>
      <c r="PDF42"/>
      <c r="PDG42"/>
      <c r="PDH42"/>
      <c r="PDI42"/>
      <c r="PDJ42"/>
      <c r="PDK42"/>
      <c r="PDL42"/>
      <c r="PDM42"/>
      <c r="PDN42"/>
      <c r="PDO42"/>
      <c r="PDP42"/>
      <c r="PDQ42"/>
      <c r="PDR42"/>
      <c r="PDS42"/>
      <c r="PDT42"/>
      <c r="PDU42"/>
      <c r="PDV42"/>
      <c r="PDW42"/>
      <c r="PDX42"/>
      <c r="PDY42"/>
      <c r="PDZ42"/>
      <c r="PEA42"/>
      <c r="PEB42"/>
      <c r="PEC42"/>
      <c r="PED42"/>
      <c r="PEE42"/>
      <c r="PEF42"/>
      <c r="PEG42"/>
      <c r="PEH42"/>
      <c r="PEI42"/>
      <c r="PEJ42"/>
      <c r="PEK42"/>
      <c r="PEL42"/>
      <c r="PEM42"/>
      <c r="PEN42"/>
      <c r="PEO42"/>
      <c r="PEP42"/>
      <c r="PEQ42"/>
      <c r="PER42"/>
      <c r="PES42"/>
      <c r="PET42"/>
      <c r="PEU42"/>
      <c r="PEV42"/>
      <c r="PEW42"/>
      <c r="PEX42"/>
      <c r="PEY42"/>
      <c r="PEZ42"/>
      <c r="PFA42"/>
      <c r="PFB42"/>
      <c r="PFC42"/>
      <c r="PFD42"/>
      <c r="PFE42"/>
      <c r="PFF42"/>
      <c r="PFG42"/>
      <c r="PFH42"/>
      <c r="PFI42"/>
      <c r="PFJ42"/>
      <c r="PFK42"/>
      <c r="PFL42"/>
      <c r="PFM42"/>
      <c r="PFN42"/>
      <c r="PFO42"/>
      <c r="PFP42"/>
      <c r="PFQ42"/>
      <c r="PFR42"/>
      <c r="PFS42"/>
      <c r="PFT42"/>
      <c r="PFU42"/>
      <c r="PFV42"/>
      <c r="PFW42"/>
      <c r="PFX42"/>
      <c r="PFY42"/>
      <c r="PFZ42"/>
      <c r="PGA42"/>
      <c r="PGB42"/>
      <c r="PGC42"/>
      <c r="PGD42"/>
      <c r="PGE42"/>
      <c r="PGF42"/>
      <c r="PGG42"/>
      <c r="PGH42"/>
      <c r="PGI42"/>
      <c r="PGJ42"/>
      <c r="PGK42"/>
      <c r="PGL42"/>
      <c r="PGM42"/>
      <c r="PGN42"/>
      <c r="PGO42"/>
      <c r="PGP42"/>
      <c r="PGQ42"/>
      <c r="PGR42"/>
      <c r="PGS42"/>
      <c r="PGT42"/>
      <c r="PGU42"/>
      <c r="PGV42"/>
      <c r="PGW42"/>
      <c r="PGX42"/>
      <c r="PGY42"/>
      <c r="PGZ42"/>
      <c r="PHA42"/>
      <c r="PHB42"/>
      <c r="PHC42"/>
      <c r="PHD42"/>
      <c r="PHE42"/>
      <c r="PHF42"/>
      <c r="PHG42"/>
      <c r="PHH42"/>
      <c r="PHI42"/>
      <c r="PHJ42"/>
      <c r="PHK42"/>
      <c r="PHL42"/>
      <c r="PHM42"/>
      <c r="PHN42"/>
      <c r="PHO42"/>
      <c r="PHP42"/>
      <c r="PHQ42"/>
      <c r="PHR42"/>
      <c r="PHS42"/>
      <c r="PHT42"/>
      <c r="PHU42"/>
      <c r="PHV42"/>
      <c r="PHW42"/>
      <c r="PHX42"/>
      <c r="PHY42"/>
      <c r="PHZ42"/>
      <c r="PIA42"/>
      <c r="PIB42"/>
      <c r="PIC42"/>
      <c r="PID42"/>
      <c r="PIE42"/>
      <c r="PIF42"/>
      <c r="PIG42"/>
      <c r="PIH42"/>
      <c r="PII42"/>
      <c r="PIJ42"/>
      <c r="PIK42"/>
      <c r="PIL42"/>
      <c r="PIM42"/>
      <c r="PIN42"/>
      <c r="PIO42"/>
      <c r="PIP42"/>
      <c r="PIQ42"/>
      <c r="PIR42"/>
      <c r="PIS42"/>
      <c r="PIT42"/>
      <c r="PIU42"/>
      <c r="PIV42"/>
      <c r="PIW42"/>
      <c r="PIX42"/>
      <c r="PIY42"/>
      <c r="PIZ42"/>
      <c r="PJA42"/>
      <c r="PJB42"/>
      <c r="PJC42"/>
      <c r="PJD42"/>
      <c r="PJE42"/>
      <c r="PJF42"/>
      <c r="PJG42"/>
      <c r="PJH42"/>
      <c r="PJI42"/>
      <c r="PJJ42"/>
      <c r="PJK42"/>
      <c r="PJL42"/>
      <c r="PJM42"/>
      <c r="PJN42"/>
      <c r="PJO42"/>
      <c r="PJP42"/>
      <c r="PJQ42"/>
      <c r="PJR42"/>
      <c r="PJS42"/>
      <c r="PJT42"/>
      <c r="PJU42"/>
      <c r="PJV42"/>
      <c r="PJW42"/>
      <c r="PJX42"/>
      <c r="PJY42"/>
      <c r="PJZ42"/>
      <c r="PKA42"/>
      <c r="PKB42"/>
      <c r="PKC42"/>
      <c r="PKD42"/>
      <c r="PKE42"/>
      <c r="PKF42"/>
      <c r="PKG42"/>
      <c r="PKH42"/>
      <c r="PKI42"/>
      <c r="PKJ42"/>
      <c r="PKK42"/>
      <c r="PKL42"/>
      <c r="PKM42"/>
      <c r="PKN42"/>
      <c r="PKO42"/>
      <c r="PKP42"/>
      <c r="PKQ42"/>
      <c r="PKR42"/>
      <c r="PKS42"/>
      <c r="PKT42"/>
      <c r="PKU42"/>
      <c r="PKV42"/>
      <c r="PKW42"/>
      <c r="PKX42"/>
      <c r="PKY42"/>
      <c r="PKZ42"/>
      <c r="PLA42"/>
      <c r="PLB42"/>
      <c r="PLC42"/>
      <c r="PLD42"/>
      <c r="PLE42"/>
      <c r="PLF42"/>
      <c r="PLG42"/>
      <c r="PLH42"/>
      <c r="PLI42"/>
      <c r="PLJ42"/>
      <c r="PLK42"/>
      <c r="PLL42"/>
      <c r="PLM42"/>
      <c r="PLN42"/>
      <c r="PLO42"/>
      <c r="PLP42"/>
      <c r="PLQ42"/>
      <c r="PLR42"/>
      <c r="PLS42"/>
      <c r="PLT42"/>
      <c r="PLU42"/>
      <c r="PLV42"/>
      <c r="PLW42"/>
      <c r="PLX42"/>
      <c r="PLY42"/>
      <c r="PLZ42"/>
      <c r="PMA42"/>
      <c r="PMB42"/>
      <c r="PMC42"/>
      <c r="PMD42"/>
      <c r="PME42"/>
      <c r="PMF42"/>
      <c r="PMG42"/>
      <c r="PMH42"/>
      <c r="PMI42"/>
      <c r="PMJ42"/>
      <c r="PMK42"/>
      <c r="PML42"/>
      <c r="PMM42"/>
      <c r="PMN42"/>
      <c r="PMO42"/>
      <c r="PMP42"/>
      <c r="PMQ42"/>
      <c r="PMR42"/>
      <c r="PMS42"/>
      <c r="PMT42"/>
      <c r="PMU42"/>
      <c r="PMV42"/>
      <c r="PMW42"/>
      <c r="PMX42"/>
      <c r="PMY42"/>
      <c r="PMZ42"/>
      <c r="PNA42"/>
      <c r="PNB42"/>
      <c r="PNC42"/>
      <c r="PND42"/>
      <c r="PNE42"/>
      <c r="PNF42"/>
      <c r="PNG42"/>
      <c r="PNH42"/>
      <c r="PNI42"/>
      <c r="PNJ42"/>
      <c r="PNK42"/>
      <c r="PNL42"/>
      <c r="PNM42"/>
      <c r="PNN42"/>
      <c r="PNO42"/>
      <c r="PNP42"/>
      <c r="PNQ42"/>
      <c r="PNR42"/>
      <c r="PNS42"/>
      <c r="PNT42"/>
      <c r="PNU42"/>
      <c r="PNV42"/>
      <c r="PNW42"/>
      <c r="PNX42"/>
      <c r="PNY42"/>
      <c r="PNZ42"/>
      <c r="POA42"/>
      <c r="POB42"/>
      <c r="POC42"/>
      <c r="POD42"/>
      <c r="POE42"/>
      <c r="POF42"/>
      <c r="POG42"/>
      <c r="POH42"/>
      <c r="POI42"/>
      <c r="POJ42"/>
      <c r="POK42"/>
      <c r="POL42"/>
      <c r="POM42"/>
      <c r="PON42"/>
      <c r="POO42"/>
      <c r="POP42"/>
      <c r="POQ42"/>
      <c r="POR42"/>
      <c r="POS42"/>
      <c r="POT42"/>
      <c r="POU42"/>
      <c r="POV42"/>
      <c r="POW42"/>
      <c r="POX42"/>
      <c r="POY42"/>
      <c r="POZ42"/>
      <c r="PPA42"/>
      <c r="PPB42"/>
      <c r="PPC42"/>
      <c r="PPD42"/>
      <c r="PPE42"/>
      <c r="PPF42"/>
      <c r="PPG42"/>
      <c r="PPH42"/>
      <c r="PPI42"/>
      <c r="PPJ42"/>
      <c r="PPK42"/>
      <c r="PPL42"/>
      <c r="PPM42"/>
      <c r="PPN42"/>
      <c r="PPO42"/>
      <c r="PPP42"/>
      <c r="PPQ42"/>
      <c r="PPR42"/>
      <c r="PPS42"/>
      <c r="PPT42"/>
      <c r="PPU42"/>
      <c r="PPV42"/>
      <c r="PPW42"/>
      <c r="PPX42"/>
      <c r="PPY42"/>
      <c r="PPZ42"/>
      <c r="PQA42"/>
      <c r="PQB42"/>
      <c r="PQC42"/>
      <c r="PQD42"/>
      <c r="PQE42"/>
      <c r="PQF42"/>
      <c r="PQG42"/>
      <c r="PQH42"/>
      <c r="PQI42"/>
      <c r="PQJ42"/>
      <c r="PQK42"/>
      <c r="PQL42"/>
      <c r="PQM42"/>
      <c r="PQN42"/>
      <c r="PQO42"/>
      <c r="PQP42"/>
      <c r="PQQ42"/>
      <c r="PQR42"/>
      <c r="PQS42"/>
      <c r="PQT42"/>
      <c r="PQU42"/>
      <c r="PQV42"/>
      <c r="PQW42"/>
      <c r="PQX42"/>
      <c r="PQY42"/>
      <c r="PQZ42"/>
      <c r="PRA42"/>
      <c r="PRB42"/>
      <c r="PRC42"/>
      <c r="PRD42"/>
      <c r="PRE42"/>
      <c r="PRF42"/>
      <c r="PRG42"/>
      <c r="PRH42"/>
      <c r="PRI42"/>
      <c r="PRJ42"/>
      <c r="PRK42"/>
      <c r="PRL42"/>
      <c r="PRM42"/>
      <c r="PRN42"/>
      <c r="PRO42"/>
      <c r="PRP42"/>
      <c r="PRQ42"/>
      <c r="PRR42"/>
      <c r="PRS42"/>
      <c r="PRT42"/>
      <c r="PRU42"/>
      <c r="PRV42"/>
      <c r="PRW42"/>
      <c r="PRX42"/>
      <c r="PRY42"/>
      <c r="PRZ42"/>
      <c r="PSA42"/>
      <c r="PSB42"/>
      <c r="PSC42"/>
      <c r="PSD42"/>
      <c r="PSE42"/>
      <c r="PSF42"/>
      <c r="PSG42"/>
      <c r="PSH42"/>
      <c r="PSI42"/>
      <c r="PSJ42"/>
      <c r="PSK42"/>
      <c r="PSL42"/>
      <c r="PSM42"/>
      <c r="PSN42"/>
      <c r="PSO42"/>
      <c r="PSP42"/>
      <c r="PSQ42"/>
      <c r="PSR42"/>
      <c r="PSS42"/>
      <c r="PST42"/>
      <c r="PSU42"/>
      <c r="PSV42"/>
      <c r="PSW42"/>
      <c r="PSX42"/>
      <c r="PSY42"/>
      <c r="PSZ42"/>
      <c r="PTA42"/>
      <c r="PTB42"/>
      <c r="PTC42"/>
      <c r="PTD42"/>
      <c r="PTE42"/>
      <c r="PTF42"/>
      <c r="PTG42"/>
      <c r="PTH42"/>
      <c r="PTI42"/>
      <c r="PTJ42"/>
      <c r="PTK42"/>
      <c r="PTL42"/>
      <c r="PTM42"/>
      <c r="PTN42"/>
      <c r="PTO42"/>
      <c r="PTP42"/>
      <c r="PTQ42"/>
      <c r="PTR42"/>
      <c r="PTS42"/>
      <c r="PTT42"/>
      <c r="PTU42"/>
      <c r="PTV42"/>
      <c r="PTW42"/>
      <c r="PTX42"/>
      <c r="PTY42"/>
      <c r="PTZ42"/>
      <c r="PUA42"/>
      <c r="PUB42"/>
      <c r="PUC42"/>
      <c r="PUD42"/>
      <c r="PUE42"/>
      <c r="PUF42"/>
      <c r="PUG42"/>
      <c r="PUH42"/>
      <c r="PUI42"/>
      <c r="PUJ42"/>
      <c r="PUK42"/>
      <c r="PUL42"/>
      <c r="PUM42"/>
      <c r="PUN42"/>
      <c r="PUO42"/>
      <c r="PUP42"/>
      <c r="PUQ42"/>
      <c r="PUR42"/>
      <c r="PUS42"/>
      <c r="PUT42"/>
      <c r="PUU42"/>
      <c r="PUV42"/>
      <c r="PUW42"/>
      <c r="PUX42"/>
      <c r="PUY42"/>
      <c r="PUZ42"/>
      <c r="PVA42"/>
      <c r="PVB42"/>
      <c r="PVC42"/>
      <c r="PVD42"/>
      <c r="PVE42"/>
      <c r="PVF42"/>
      <c r="PVG42"/>
      <c r="PVH42"/>
      <c r="PVI42"/>
      <c r="PVJ42"/>
      <c r="PVK42"/>
      <c r="PVL42"/>
      <c r="PVM42"/>
      <c r="PVN42"/>
      <c r="PVO42"/>
      <c r="PVP42"/>
      <c r="PVQ42"/>
      <c r="PVR42"/>
      <c r="PVS42"/>
      <c r="PVT42"/>
      <c r="PVU42"/>
      <c r="PVV42"/>
      <c r="PVW42"/>
      <c r="PVX42"/>
      <c r="PVY42"/>
      <c r="PVZ42"/>
      <c r="PWA42"/>
      <c r="PWB42"/>
      <c r="PWC42"/>
      <c r="PWD42"/>
      <c r="PWE42"/>
      <c r="PWF42"/>
      <c r="PWG42"/>
      <c r="PWH42"/>
      <c r="PWI42"/>
      <c r="PWJ42"/>
      <c r="PWK42"/>
      <c r="PWL42"/>
      <c r="PWM42"/>
      <c r="PWN42"/>
      <c r="PWO42"/>
      <c r="PWP42"/>
      <c r="PWQ42"/>
      <c r="PWR42"/>
      <c r="PWS42"/>
      <c r="PWT42"/>
      <c r="PWU42"/>
      <c r="PWV42"/>
      <c r="PWW42"/>
      <c r="PWX42"/>
      <c r="PWY42"/>
      <c r="PWZ42"/>
      <c r="PXA42"/>
      <c r="PXB42"/>
      <c r="PXC42"/>
      <c r="PXD42"/>
      <c r="PXE42"/>
      <c r="PXF42"/>
      <c r="PXG42"/>
      <c r="PXH42"/>
      <c r="PXI42"/>
      <c r="PXJ42"/>
      <c r="PXK42"/>
      <c r="PXL42"/>
      <c r="PXM42"/>
      <c r="PXN42"/>
      <c r="PXO42"/>
      <c r="PXP42"/>
      <c r="PXQ42"/>
      <c r="PXR42"/>
      <c r="PXS42"/>
      <c r="PXT42"/>
      <c r="PXU42"/>
      <c r="PXV42"/>
      <c r="PXW42"/>
      <c r="PXX42"/>
      <c r="PXY42"/>
      <c r="PXZ42"/>
      <c r="PYA42"/>
      <c r="PYB42"/>
      <c r="PYC42"/>
      <c r="PYD42"/>
      <c r="PYE42"/>
      <c r="PYF42"/>
      <c r="PYG42"/>
      <c r="PYH42"/>
      <c r="PYI42"/>
      <c r="PYJ42"/>
      <c r="PYK42"/>
      <c r="PYL42"/>
      <c r="PYM42"/>
      <c r="PYN42"/>
      <c r="PYO42"/>
      <c r="PYP42"/>
      <c r="PYQ42"/>
      <c r="PYR42"/>
      <c r="PYS42"/>
      <c r="PYT42"/>
      <c r="PYU42"/>
      <c r="PYV42"/>
      <c r="PYW42"/>
      <c r="PYX42"/>
      <c r="PYY42"/>
      <c r="PYZ42"/>
      <c r="PZA42"/>
      <c r="PZB42"/>
      <c r="PZC42"/>
      <c r="PZD42"/>
      <c r="PZE42"/>
      <c r="PZF42"/>
      <c r="PZG42"/>
      <c r="PZH42"/>
      <c r="PZI42"/>
      <c r="PZJ42"/>
      <c r="PZK42"/>
      <c r="PZL42"/>
      <c r="PZM42"/>
      <c r="PZN42"/>
      <c r="PZO42"/>
      <c r="PZP42"/>
      <c r="PZQ42"/>
      <c r="PZR42"/>
      <c r="PZS42"/>
      <c r="PZT42"/>
      <c r="PZU42"/>
      <c r="PZV42"/>
      <c r="PZW42"/>
      <c r="PZX42"/>
      <c r="PZY42"/>
      <c r="PZZ42"/>
      <c r="QAA42"/>
      <c r="QAB42"/>
      <c r="QAC42"/>
      <c r="QAD42"/>
      <c r="QAE42"/>
      <c r="QAF42"/>
      <c r="QAG42"/>
      <c r="QAH42"/>
      <c r="QAI42"/>
      <c r="QAJ42"/>
      <c r="QAK42"/>
      <c r="QAL42"/>
      <c r="QAM42"/>
      <c r="QAN42"/>
      <c r="QAO42"/>
      <c r="QAP42"/>
      <c r="QAQ42"/>
      <c r="QAR42"/>
      <c r="QAS42"/>
      <c r="QAT42"/>
      <c r="QAU42"/>
      <c r="QAV42"/>
      <c r="QAW42"/>
      <c r="QAX42"/>
      <c r="QAY42"/>
      <c r="QAZ42"/>
      <c r="QBA42"/>
      <c r="QBB42"/>
      <c r="QBC42"/>
      <c r="QBD42"/>
      <c r="QBE42"/>
      <c r="QBF42"/>
      <c r="QBG42"/>
      <c r="QBH42"/>
      <c r="QBI42"/>
      <c r="QBJ42"/>
      <c r="QBK42"/>
      <c r="QBL42"/>
      <c r="QBM42"/>
      <c r="QBN42"/>
      <c r="QBO42"/>
      <c r="QBP42"/>
      <c r="QBQ42"/>
      <c r="QBR42"/>
      <c r="QBS42"/>
      <c r="QBT42"/>
      <c r="QBU42"/>
      <c r="QBV42"/>
      <c r="QBW42"/>
      <c r="QBX42"/>
      <c r="QBY42"/>
      <c r="QBZ42"/>
      <c r="QCA42"/>
      <c r="QCB42"/>
      <c r="QCC42"/>
      <c r="QCD42"/>
      <c r="QCE42"/>
      <c r="QCF42"/>
      <c r="QCG42"/>
      <c r="QCH42"/>
      <c r="QCI42"/>
      <c r="QCJ42"/>
      <c r="QCK42"/>
      <c r="QCL42"/>
      <c r="QCM42"/>
      <c r="QCN42"/>
      <c r="QCO42"/>
      <c r="QCP42"/>
      <c r="QCQ42"/>
      <c r="QCR42"/>
      <c r="QCS42"/>
      <c r="QCT42"/>
      <c r="QCU42"/>
      <c r="QCV42"/>
      <c r="QCW42"/>
      <c r="QCX42"/>
      <c r="QCY42"/>
      <c r="QCZ42"/>
      <c r="QDA42"/>
      <c r="QDB42"/>
      <c r="QDC42"/>
      <c r="QDD42"/>
      <c r="QDE42"/>
      <c r="QDF42"/>
      <c r="QDG42"/>
      <c r="QDH42"/>
      <c r="QDI42"/>
      <c r="QDJ42"/>
      <c r="QDK42"/>
      <c r="QDL42"/>
      <c r="QDM42"/>
      <c r="QDN42"/>
      <c r="QDO42"/>
      <c r="QDP42"/>
      <c r="QDQ42"/>
      <c r="QDR42"/>
      <c r="QDS42"/>
      <c r="QDT42"/>
      <c r="QDU42"/>
      <c r="QDV42"/>
      <c r="QDW42"/>
      <c r="QDX42"/>
      <c r="QDY42"/>
      <c r="QDZ42"/>
      <c r="QEA42"/>
      <c r="QEB42"/>
      <c r="QEC42"/>
      <c r="QED42"/>
      <c r="QEE42"/>
      <c r="QEF42"/>
      <c r="QEG42"/>
      <c r="QEH42"/>
      <c r="QEI42"/>
      <c r="QEJ42"/>
      <c r="QEK42"/>
      <c r="QEL42"/>
      <c r="QEM42"/>
      <c r="QEN42"/>
      <c r="QEO42"/>
      <c r="QEP42"/>
      <c r="QEQ42"/>
      <c r="QER42"/>
      <c r="QES42"/>
      <c r="QET42"/>
      <c r="QEU42"/>
      <c r="QEV42"/>
      <c r="QEW42"/>
      <c r="QEX42"/>
      <c r="QEY42"/>
      <c r="QEZ42"/>
      <c r="QFA42"/>
      <c r="QFB42"/>
      <c r="QFC42"/>
      <c r="QFD42"/>
      <c r="QFE42"/>
      <c r="QFF42"/>
      <c r="QFG42"/>
      <c r="QFH42"/>
      <c r="QFI42"/>
      <c r="QFJ42"/>
      <c r="QFK42"/>
      <c r="QFL42"/>
      <c r="QFM42"/>
      <c r="QFN42"/>
      <c r="QFO42"/>
      <c r="QFP42"/>
      <c r="QFQ42"/>
      <c r="QFR42"/>
      <c r="QFS42"/>
      <c r="QFT42"/>
      <c r="QFU42"/>
      <c r="QFV42"/>
      <c r="QFW42"/>
      <c r="QFX42"/>
      <c r="QFY42"/>
      <c r="QFZ42"/>
      <c r="QGA42"/>
      <c r="QGB42"/>
      <c r="QGC42"/>
      <c r="QGD42"/>
      <c r="QGE42"/>
      <c r="QGF42"/>
      <c r="QGG42"/>
      <c r="QGH42"/>
      <c r="QGI42"/>
      <c r="QGJ42"/>
      <c r="QGK42"/>
      <c r="QGL42"/>
      <c r="QGM42"/>
      <c r="QGN42"/>
      <c r="QGO42"/>
      <c r="QGP42"/>
      <c r="QGQ42"/>
      <c r="QGR42"/>
      <c r="QGS42"/>
      <c r="QGT42"/>
      <c r="QGU42"/>
      <c r="QGV42"/>
      <c r="QGW42"/>
      <c r="QGX42"/>
      <c r="QGY42"/>
      <c r="QGZ42"/>
      <c r="QHA42"/>
      <c r="QHB42"/>
      <c r="QHC42"/>
      <c r="QHD42"/>
      <c r="QHE42"/>
      <c r="QHF42"/>
      <c r="QHG42"/>
      <c r="QHH42"/>
      <c r="QHI42"/>
      <c r="QHJ42"/>
      <c r="QHK42"/>
      <c r="QHL42"/>
      <c r="QHM42"/>
      <c r="QHN42"/>
      <c r="QHO42"/>
      <c r="QHP42"/>
      <c r="QHQ42"/>
      <c r="QHR42"/>
      <c r="QHS42"/>
      <c r="QHT42"/>
      <c r="QHU42"/>
      <c r="QHV42"/>
      <c r="QHW42"/>
      <c r="QHX42"/>
      <c r="QHY42"/>
      <c r="QHZ42"/>
      <c r="QIA42"/>
      <c r="QIB42"/>
      <c r="QIC42"/>
      <c r="QID42"/>
      <c r="QIE42"/>
      <c r="QIF42"/>
      <c r="QIG42"/>
      <c r="QIH42"/>
      <c r="QII42"/>
      <c r="QIJ42"/>
      <c r="QIK42"/>
      <c r="QIL42"/>
      <c r="QIM42"/>
      <c r="QIN42"/>
      <c r="QIO42"/>
      <c r="QIP42"/>
      <c r="QIQ42"/>
      <c r="QIR42"/>
      <c r="QIS42"/>
      <c r="QIT42"/>
      <c r="QIU42"/>
      <c r="QIV42"/>
      <c r="QIW42"/>
      <c r="QIX42"/>
      <c r="QIY42"/>
      <c r="QIZ42"/>
      <c r="QJA42"/>
      <c r="QJB42"/>
      <c r="QJC42"/>
      <c r="QJD42"/>
      <c r="QJE42"/>
      <c r="QJF42"/>
      <c r="QJG42"/>
      <c r="QJH42"/>
      <c r="QJI42"/>
      <c r="QJJ42"/>
      <c r="QJK42"/>
      <c r="QJL42"/>
      <c r="QJM42"/>
      <c r="QJN42"/>
      <c r="QJO42"/>
      <c r="QJP42"/>
      <c r="QJQ42"/>
      <c r="QJR42"/>
      <c r="QJS42"/>
      <c r="QJT42"/>
      <c r="QJU42"/>
      <c r="QJV42"/>
      <c r="QJW42"/>
      <c r="QJX42"/>
      <c r="QJY42"/>
      <c r="QJZ42"/>
      <c r="QKA42"/>
      <c r="QKB42"/>
      <c r="QKC42"/>
      <c r="QKD42"/>
      <c r="QKE42"/>
      <c r="QKF42"/>
      <c r="QKG42"/>
      <c r="QKH42"/>
      <c r="QKI42"/>
      <c r="QKJ42"/>
      <c r="QKK42"/>
      <c r="QKL42"/>
      <c r="QKM42"/>
      <c r="QKN42"/>
      <c r="QKO42"/>
      <c r="QKP42"/>
      <c r="QKQ42"/>
      <c r="QKR42"/>
      <c r="QKS42"/>
      <c r="QKT42"/>
      <c r="QKU42"/>
      <c r="QKV42"/>
      <c r="QKW42"/>
      <c r="QKX42"/>
      <c r="QKY42"/>
      <c r="QKZ42"/>
      <c r="QLA42"/>
      <c r="QLB42"/>
      <c r="QLC42"/>
      <c r="QLD42"/>
      <c r="QLE42"/>
      <c r="QLF42"/>
      <c r="QLG42"/>
      <c r="QLH42"/>
      <c r="QLI42"/>
      <c r="QLJ42"/>
      <c r="QLK42"/>
      <c r="QLL42"/>
      <c r="QLM42"/>
      <c r="QLN42"/>
      <c r="QLO42"/>
      <c r="QLP42"/>
      <c r="QLQ42"/>
      <c r="QLR42"/>
      <c r="QLS42"/>
      <c r="QLT42"/>
      <c r="QLU42"/>
      <c r="QLV42"/>
      <c r="QLW42"/>
      <c r="QLX42"/>
      <c r="QLY42"/>
      <c r="QLZ42"/>
      <c r="QMA42"/>
      <c r="QMB42"/>
      <c r="QMC42"/>
      <c r="QMD42"/>
      <c r="QME42"/>
      <c r="QMF42"/>
      <c r="QMG42"/>
      <c r="QMH42"/>
      <c r="QMI42"/>
      <c r="QMJ42"/>
      <c r="QMK42"/>
      <c r="QML42"/>
      <c r="QMM42"/>
      <c r="QMN42"/>
      <c r="QMO42"/>
      <c r="QMP42"/>
      <c r="QMQ42"/>
      <c r="QMR42"/>
      <c r="QMS42"/>
      <c r="QMT42"/>
      <c r="QMU42"/>
      <c r="QMV42"/>
      <c r="QMW42"/>
      <c r="QMX42"/>
      <c r="QMY42"/>
      <c r="QMZ42"/>
      <c r="QNA42"/>
      <c r="QNB42"/>
      <c r="QNC42"/>
      <c r="QND42"/>
      <c r="QNE42"/>
      <c r="QNF42"/>
      <c r="QNG42"/>
      <c r="QNH42"/>
      <c r="QNI42"/>
      <c r="QNJ42"/>
      <c r="QNK42"/>
      <c r="QNL42"/>
      <c r="QNM42"/>
      <c r="QNN42"/>
      <c r="QNO42"/>
      <c r="QNP42"/>
      <c r="QNQ42"/>
      <c r="QNR42"/>
      <c r="QNS42"/>
      <c r="QNT42"/>
      <c r="QNU42"/>
      <c r="QNV42"/>
      <c r="QNW42"/>
      <c r="QNX42"/>
      <c r="QNY42"/>
      <c r="QNZ42"/>
      <c r="QOA42"/>
      <c r="QOB42"/>
      <c r="QOC42"/>
      <c r="QOD42"/>
      <c r="QOE42"/>
      <c r="QOF42"/>
      <c r="QOG42"/>
      <c r="QOH42"/>
      <c r="QOI42"/>
      <c r="QOJ42"/>
      <c r="QOK42"/>
      <c r="QOL42"/>
      <c r="QOM42"/>
      <c r="QON42"/>
      <c r="QOO42"/>
      <c r="QOP42"/>
      <c r="QOQ42"/>
      <c r="QOR42"/>
      <c r="QOS42"/>
      <c r="QOT42"/>
      <c r="QOU42"/>
      <c r="QOV42"/>
      <c r="QOW42"/>
      <c r="QOX42"/>
      <c r="QOY42"/>
      <c r="QOZ42"/>
      <c r="QPA42"/>
      <c r="QPB42"/>
      <c r="QPC42"/>
      <c r="QPD42"/>
      <c r="QPE42"/>
      <c r="QPF42"/>
      <c r="QPG42"/>
      <c r="QPH42"/>
      <c r="QPI42"/>
      <c r="QPJ42"/>
      <c r="QPK42"/>
      <c r="QPL42"/>
      <c r="QPM42"/>
      <c r="QPN42"/>
      <c r="QPO42"/>
      <c r="QPP42"/>
      <c r="QPQ42"/>
      <c r="QPR42"/>
      <c r="QPS42"/>
      <c r="QPT42"/>
      <c r="QPU42"/>
      <c r="QPV42"/>
      <c r="QPW42"/>
      <c r="QPX42"/>
      <c r="QPY42"/>
      <c r="QPZ42"/>
      <c r="QQA42"/>
      <c r="QQB42"/>
      <c r="QQC42"/>
      <c r="QQD42"/>
      <c r="QQE42"/>
      <c r="QQF42"/>
      <c r="QQG42"/>
      <c r="QQH42"/>
      <c r="QQI42"/>
      <c r="QQJ42"/>
      <c r="QQK42"/>
      <c r="QQL42"/>
      <c r="QQM42"/>
      <c r="QQN42"/>
      <c r="QQO42"/>
      <c r="QQP42"/>
      <c r="QQQ42"/>
      <c r="QQR42"/>
      <c r="QQS42"/>
      <c r="QQT42"/>
      <c r="QQU42"/>
      <c r="QQV42"/>
      <c r="QQW42"/>
      <c r="QQX42"/>
      <c r="QQY42"/>
      <c r="QQZ42"/>
      <c r="QRA42"/>
      <c r="QRB42"/>
      <c r="QRC42"/>
      <c r="QRD42"/>
      <c r="QRE42"/>
      <c r="QRF42"/>
      <c r="QRG42"/>
      <c r="QRH42"/>
      <c r="QRI42"/>
      <c r="QRJ42"/>
      <c r="QRK42"/>
      <c r="QRL42"/>
      <c r="QRM42"/>
      <c r="QRN42"/>
      <c r="QRO42"/>
      <c r="QRP42"/>
      <c r="QRQ42"/>
      <c r="QRR42"/>
      <c r="QRS42"/>
      <c r="QRT42"/>
      <c r="QRU42"/>
      <c r="QRV42"/>
      <c r="QRW42"/>
      <c r="QRX42"/>
      <c r="QRY42"/>
      <c r="QRZ42"/>
      <c r="QSA42"/>
      <c r="QSB42"/>
      <c r="QSC42"/>
      <c r="QSD42"/>
      <c r="QSE42"/>
      <c r="QSF42"/>
      <c r="QSG42"/>
      <c r="QSH42"/>
      <c r="QSI42"/>
      <c r="QSJ42"/>
      <c r="QSK42"/>
      <c r="QSL42"/>
      <c r="QSM42"/>
      <c r="QSN42"/>
      <c r="QSO42"/>
      <c r="QSP42"/>
      <c r="QSQ42"/>
      <c r="QSR42"/>
      <c r="QSS42"/>
      <c r="QST42"/>
      <c r="QSU42"/>
      <c r="QSV42"/>
      <c r="QSW42"/>
      <c r="QSX42"/>
      <c r="QSY42"/>
      <c r="QSZ42"/>
      <c r="QTA42"/>
      <c r="QTB42"/>
      <c r="QTC42"/>
      <c r="QTD42"/>
      <c r="QTE42"/>
      <c r="QTF42"/>
      <c r="QTG42"/>
      <c r="QTH42"/>
      <c r="QTI42"/>
      <c r="QTJ42"/>
      <c r="QTK42"/>
      <c r="QTL42"/>
      <c r="QTM42"/>
      <c r="QTN42"/>
      <c r="QTO42"/>
      <c r="QTP42"/>
      <c r="QTQ42"/>
      <c r="QTR42"/>
      <c r="QTS42"/>
      <c r="QTT42"/>
      <c r="QTU42"/>
      <c r="QTV42"/>
      <c r="QTW42"/>
      <c r="QTX42"/>
      <c r="QTY42"/>
      <c r="QTZ42"/>
      <c r="QUA42"/>
      <c r="QUB42"/>
      <c r="QUC42"/>
      <c r="QUD42"/>
      <c r="QUE42"/>
      <c r="QUF42"/>
      <c r="QUG42"/>
      <c r="QUH42"/>
      <c r="QUI42"/>
      <c r="QUJ42"/>
      <c r="QUK42"/>
      <c r="QUL42"/>
      <c r="QUM42"/>
      <c r="QUN42"/>
      <c r="QUO42"/>
      <c r="QUP42"/>
      <c r="QUQ42"/>
      <c r="QUR42"/>
      <c r="QUS42"/>
      <c r="QUT42"/>
      <c r="QUU42"/>
      <c r="QUV42"/>
      <c r="QUW42"/>
      <c r="QUX42"/>
      <c r="QUY42"/>
      <c r="QUZ42"/>
      <c r="QVA42"/>
      <c r="QVB42"/>
      <c r="QVC42"/>
      <c r="QVD42"/>
      <c r="QVE42"/>
      <c r="QVF42"/>
      <c r="QVG42"/>
      <c r="QVH42"/>
      <c r="QVI42"/>
      <c r="QVJ42"/>
      <c r="QVK42"/>
      <c r="QVL42"/>
      <c r="QVM42"/>
      <c r="QVN42"/>
      <c r="QVO42"/>
      <c r="QVP42"/>
      <c r="QVQ42"/>
      <c r="QVR42"/>
      <c r="QVS42"/>
      <c r="QVT42"/>
      <c r="QVU42"/>
      <c r="QVV42"/>
      <c r="QVW42"/>
      <c r="QVX42"/>
      <c r="QVY42"/>
      <c r="QVZ42"/>
      <c r="QWA42"/>
      <c r="QWB42"/>
      <c r="QWC42"/>
      <c r="QWD42"/>
      <c r="QWE42"/>
      <c r="QWF42"/>
      <c r="QWG42"/>
      <c r="QWH42"/>
      <c r="QWI42"/>
      <c r="QWJ42"/>
      <c r="QWK42"/>
      <c r="QWL42"/>
      <c r="QWM42"/>
      <c r="QWN42"/>
      <c r="QWO42"/>
      <c r="QWP42"/>
      <c r="QWQ42"/>
      <c r="QWR42"/>
      <c r="QWS42"/>
      <c r="QWT42"/>
      <c r="QWU42"/>
      <c r="QWV42"/>
      <c r="QWW42"/>
      <c r="QWX42"/>
      <c r="QWY42"/>
      <c r="QWZ42"/>
      <c r="QXA42"/>
      <c r="QXB42"/>
      <c r="QXC42"/>
      <c r="QXD42"/>
      <c r="QXE42"/>
      <c r="QXF42"/>
      <c r="QXG42"/>
      <c r="QXH42"/>
      <c r="QXI42"/>
      <c r="QXJ42"/>
      <c r="QXK42"/>
      <c r="QXL42"/>
      <c r="QXM42"/>
      <c r="QXN42"/>
      <c r="QXO42"/>
      <c r="QXP42"/>
      <c r="QXQ42"/>
      <c r="QXR42"/>
      <c r="QXS42"/>
      <c r="QXT42"/>
      <c r="QXU42"/>
      <c r="QXV42"/>
      <c r="QXW42"/>
      <c r="QXX42"/>
      <c r="QXY42"/>
      <c r="QXZ42"/>
      <c r="QYA42"/>
      <c r="QYB42"/>
      <c r="QYC42"/>
      <c r="QYD42"/>
      <c r="QYE42"/>
      <c r="QYF42"/>
      <c r="QYG42"/>
      <c r="QYH42"/>
      <c r="QYI42"/>
      <c r="QYJ42"/>
      <c r="QYK42"/>
      <c r="QYL42"/>
      <c r="QYM42"/>
      <c r="QYN42"/>
      <c r="QYO42"/>
      <c r="QYP42"/>
      <c r="QYQ42"/>
      <c r="QYR42"/>
      <c r="QYS42"/>
      <c r="QYT42"/>
      <c r="QYU42"/>
      <c r="QYV42"/>
      <c r="QYW42"/>
      <c r="QYX42"/>
      <c r="QYY42"/>
      <c r="QYZ42"/>
      <c r="QZA42"/>
      <c r="QZB42"/>
      <c r="QZC42"/>
      <c r="QZD42"/>
      <c r="QZE42"/>
      <c r="QZF42"/>
      <c r="QZG42"/>
      <c r="QZH42"/>
      <c r="QZI42"/>
      <c r="QZJ42"/>
      <c r="QZK42"/>
      <c r="QZL42"/>
      <c r="QZM42"/>
      <c r="QZN42"/>
      <c r="QZO42"/>
      <c r="QZP42"/>
      <c r="QZQ42"/>
      <c r="QZR42"/>
      <c r="QZS42"/>
      <c r="QZT42"/>
      <c r="QZU42"/>
      <c r="QZV42"/>
      <c r="QZW42"/>
      <c r="QZX42"/>
      <c r="QZY42"/>
      <c r="QZZ42"/>
      <c r="RAA42"/>
      <c r="RAB42"/>
      <c r="RAC42"/>
      <c r="RAD42"/>
      <c r="RAE42"/>
      <c r="RAF42"/>
      <c r="RAG42"/>
      <c r="RAH42"/>
      <c r="RAI42"/>
      <c r="RAJ42"/>
      <c r="RAK42"/>
      <c r="RAL42"/>
      <c r="RAM42"/>
      <c r="RAN42"/>
      <c r="RAO42"/>
      <c r="RAP42"/>
      <c r="RAQ42"/>
      <c r="RAR42"/>
      <c r="RAS42"/>
      <c r="RAT42"/>
      <c r="RAU42"/>
      <c r="RAV42"/>
      <c r="RAW42"/>
      <c r="RAX42"/>
      <c r="RAY42"/>
      <c r="RAZ42"/>
      <c r="RBA42"/>
      <c r="RBB42"/>
      <c r="RBC42"/>
      <c r="RBD42"/>
      <c r="RBE42"/>
      <c r="RBF42"/>
      <c r="RBG42"/>
      <c r="RBH42"/>
      <c r="RBI42"/>
      <c r="RBJ42"/>
      <c r="RBK42"/>
      <c r="RBL42"/>
      <c r="RBM42"/>
      <c r="RBN42"/>
      <c r="RBO42"/>
      <c r="RBP42"/>
      <c r="RBQ42"/>
      <c r="RBR42"/>
      <c r="RBS42"/>
      <c r="RBT42"/>
      <c r="RBU42"/>
      <c r="RBV42"/>
      <c r="RBW42"/>
      <c r="RBX42"/>
      <c r="RBY42"/>
      <c r="RBZ42"/>
      <c r="RCA42"/>
      <c r="RCB42"/>
      <c r="RCC42"/>
      <c r="RCD42"/>
      <c r="RCE42"/>
      <c r="RCF42"/>
      <c r="RCG42"/>
      <c r="RCH42"/>
      <c r="RCI42"/>
      <c r="RCJ42"/>
      <c r="RCK42"/>
      <c r="RCL42"/>
      <c r="RCM42"/>
      <c r="RCN42"/>
      <c r="RCO42"/>
      <c r="RCP42"/>
      <c r="RCQ42"/>
      <c r="RCR42"/>
      <c r="RCS42"/>
      <c r="RCT42"/>
      <c r="RCU42"/>
      <c r="RCV42"/>
      <c r="RCW42"/>
      <c r="RCX42"/>
      <c r="RCY42"/>
      <c r="RCZ42"/>
      <c r="RDA42"/>
      <c r="RDB42"/>
      <c r="RDC42"/>
      <c r="RDD42"/>
      <c r="RDE42"/>
      <c r="RDF42"/>
      <c r="RDG42"/>
      <c r="RDH42"/>
      <c r="RDI42"/>
      <c r="RDJ42"/>
      <c r="RDK42"/>
      <c r="RDL42"/>
      <c r="RDM42"/>
      <c r="RDN42"/>
      <c r="RDO42"/>
      <c r="RDP42"/>
      <c r="RDQ42"/>
      <c r="RDR42"/>
      <c r="RDS42"/>
      <c r="RDT42"/>
      <c r="RDU42"/>
      <c r="RDV42"/>
      <c r="RDW42"/>
      <c r="RDX42"/>
      <c r="RDY42"/>
      <c r="RDZ42"/>
      <c r="REA42"/>
      <c r="REB42"/>
      <c r="REC42"/>
      <c r="RED42"/>
      <c r="REE42"/>
      <c r="REF42"/>
      <c r="REG42"/>
      <c r="REH42"/>
      <c r="REI42"/>
      <c r="REJ42"/>
      <c r="REK42"/>
      <c r="REL42"/>
      <c r="REM42"/>
      <c r="REN42"/>
      <c r="REO42"/>
      <c r="REP42"/>
      <c r="REQ42"/>
      <c r="RER42"/>
      <c r="RES42"/>
      <c r="RET42"/>
      <c r="REU42"/>
      <c r="REV42"/>
      <c r="REW42"/>
      <c r="REX42"/>
      <c r="REY42"/>
      <c r="REZ42"/>
      <c r="RFA42"/>
      <c r="RFB42"/>
      <c r="RFC42"/>
      <c r="RFD42"/>
      <c r="RFE42"/>
      <c r="RFF42"/>
      <c r="RFG42"/>
      <c r="RFH42"/>
      <c r="RFI42"/>
      <c r="RFJ42"/>
      <c r="RFK42"/>
      <c r="RFL42"/>
      <c r="RFM42"/>
      <c r="RFN42"/>
      <c r="RFO42"/>
      <c r="RFP42"/>
      <c r="RFQ42"/>
      <c r="RFR42"/>
      <c r="RFS42"/>
      <c r="RFT42"/>
      <c r="RFU42"/>
      <c r="RFV42"/>
      <c r="RFW42"/>
      <c r="RFX42"/>
      <c r="RFY42"/>
      <c r="RFZ42"/>
      <c r="RGA42"/>
      <c r="RGB42"/>
      <c r="RGC42"/>
      <c r="RGD42"/>
      <c r="RGE42"/>
      <c r="RGF42"/>
      <c r="RGG42"/>
      <c r="RGH42"/>
      <c r="RGI42"/>
      <c r="RGJ42"/>
      <c r="RGK42"/>
      <c r="RGL42"/>
      <c r="RGM42"/>
      <c r="RGN42"/>
      <c r="RGO42"/>
      <c r="RGP42"/>
      <c r="RGQ42"/>
      <c r="RGR42"/>
      <c r="RGS42"/>
      <c r="RGT42"/>
      <c r="RGU42"/>
      <c r="RGV42"/>
      <c r="RGW42"/>
      <c r="RGX42"/>
      <c r="RGY42"/>
      <c r="RGZ42"/>
      <c r="RHA42"/>
      <c r="RHB42"/>
      <c r="RHC42"/>
      <c r="RHD42"/>
      <c r="RHE42"/>
      <c r="RHF42"/>
      <c r="RHG42"/>
      <c r="RHH42"/>
      <c r="RHI42"/>
      <c r="RHJ42"/>
      <c r="RHK42"/>
      <c r="RHL42"/>
      <c r="RHM42"/>
      <c r="RHN42"/>
      <c r="RHO42"/>
      <c r="RHP42"/>
      <c r="RHQ42"/>
      <c r="RHR42"/>
      <c r="RHS42"/>
      <c r="RHT42"/>
      <c r="RHU42"/>
      <c r="RHV42"/>
      <c r="RHW42"/>
      <c r="RHX42"/>
      <c r="RHY42"/>
      <c r="RHZ42"/>
      <c r="RIA42"/>
      <c r="RIB42"/>
      <c r="RIC42"/>
      <c r="RID42"/>
      <c r="RIE42"/>
      <c r="RIF42"/>
      <c r="RIG42"/>
      <c r="RIH42"/>
      <c r="RII42"/>
      <c r="RIJ42"/>
      <c r="RIK42"/>
      <c r="RIL42"/>
      <c r="RIM42"/>
      <c r="RIN42"/>
      <c r="RIO42"/>
      <c r="RIP42"/>
      <c r="RIQ42"/>
      <c r="RIR42"/>
      <c r="RIS42"/>
      <c r="RIT42"/>
      <c r="RIU42"/>
      <c r="RIV42"/>
      <c r="RIW42"/>
      <c r="RIX42"/>
      <c r="RIY42"/>
      <c r="RIZ42"/>
      <c r="RJA42"/>
      <c r="RJB42"/>
      <c r="RJC42"/>
      <c r="RJD42"/>
      <c r="RJE42"/>
      <c r="RJF42"/>
      <c r="RJG42"/>
      <c r="RJH42"/>
      <c r="RJI42"/>
      <c r="RJJ42"/>
      <c r="RJK42"/>
      <c r="RJL42"/>
      <c r="RJM42"/>
      <c r="RJN42"/>
      <c r="RJO42"/>
      <c r="RJP42"/>
      <c r="RJQ42"/>
      <c r="RJR42"/>
      <c r="RJS42"/>
      <c r="RJT42"/>
      <c r="RJU42"/>
      <c r="RJV42"/>
      <c r="RJW42"/>
      <c r="RJX42"/>
      <c r="RJY42"/>
      <c r="RJZ42"/>
      <c r="RKA42"/>
      <c r="RKB42"/>
      <c r="RKC42"/>
      <c r="RKD42"/>
      <c r="RKE42"/>
      <c r="RKF42"/>
      <c r="RKG42"/>
      <c r="RKH42"/>
      <c r="RKI42"/>
      <c r="RKJ42"/>
      <c r="RKK42"/>
      <c r="RKL42"/>
      <c r="RKM42"/>
      <c r="RKN42"/>
      <c r="RKO42"/>
      <c r="RKP42"/>
      <c r="RKQ42"/>
      <c r="RKR42"/>
      <c r="RKS42"/>
      <c r="RKT42"/>
      <c r="RKU42"/>
      <c r="RKV42"/>
      <c r="RKW42"/>
      <c r="RKX42"/>
      <c r="RKY42"/>
      <c r="RKZ42"/>
      <c r="RLA42"/>
      <c r="RLB42"/>
      <c r="RLC42"/>
      <c r="RLD42"/>
      <c r="RLE42"/>
      <c r="RLF42"/>
      <c r="RLG42"/>
      <c r="RLH42"/>
      <c r="RLI42"/>
      <c r="RLJ42"/>
      <c r="RLK42"/>
      <c r="RLL42"/>
      <c r="RLM42"/>
      <c r="RLN42"/>
      <c r="RLO42"/>
      <c r="RLP42"/>
      <c r="RLQ42"/>
      <c r="RLR42"/>
      <c r="RLS42"/>
      <c r="RLT42"/>
      <c r="RLU42"/>
      <c r="RLV42"/>
      <c r="RLW42"/>
      <c r="RLX42"/>
      <c r="RLY42"/>
      <c r="RLZ42"/>
      <c r="RMA42"/>
      <c r="RMB42"/>
      <c r="RMC42"/>
      <c r="RMD42"/>
      <c r="RME42"/>
      <c r="RMF42"/>
      <c r="RMG42"/>
      <c r="RMH42"/>
      <c r="RMI42"/>
      <c r="RMJ42"/>
      <c r="RMK42"/>
      <c r="RML42"/>
      <c r="RMM42"/>
      <c r="RMN42"/>
      <c r="RMO42"/>
      <c r="RMP42"/>
      <c r="RMQ42"/>
      <c r="RMR42"/>
      <c r="RMS42"/>
      <c r="RMT42"/>
      <c r="RMU42"/>
      <c r="RMV42"/>
      <c r="RMW42"/>
      <c r="RMX42"/>
      <c r="RMY42"/>
      <c r="RMZ42"/>
      <c r="RNA42"/>
      <c r="RNB42"/>
      <c r="RNC42"/>
      <c r="RND42"/>
      <c r="RNE42"/>
      <c r="RNF42"/>
      <c r="RNG42"/>
      <c r="RNH42"/>
      <c r="RNI42"/>
      <c r="RNJ42"/>
      <c r="RNK42"/>
      <c r="RNL42"/>
      <c r="RNM42"/>
      <c r="RNN42"/>
      <c r="RNO42"/>
      <c r="RNP42"/>
      <c r="RNQ42"/>
      <c r="RNR42"/>
      <c r="RNS42"/>
      <c r="RNT42"/>
      <c r="RNU42"/>
      <c r="RNV42"/>
      <c r="RNW42"/>
      <c r="RNX42"/>
      <c r="RNY42"/>
      <c r="RNZ42"/>
      <c r="ROA42"/>
      <c r="ROB42"/>
      <c r="ROC42"/>
      <c r="ROD42"/>
      <c r="ROE42"/>
      <c r="ROF42"/>
      <c r="ROG42"/>
      <c r="ROH42"/>
      <c r="ROI42"/>
      <c r="ROJ42"/>
      <c r="ROK42"/>
      <c r="ROL42"/>
      <c r="ROM42"/>
      <c r="RON42"/>
      <c r="ROO42"/>
      <c r="ROP42"/>
      <c r="ROQ42"/>
      <c r="ROR42"/>
      <c r="ROS42"/>
      <c r="ROT42"/>
      <c r="ROU42"/>
      <c r="ROV42"/>
      <c r="ROW42"/>
      <c r="ROX42"/>
      <c r="ROY42"/>
      <c r="ROZ42"/>
      <c r="RPA42"/>
      <c r="RPB42"/>
      <c r="RPC42"/>
      <c r="RPD42"/>
      <c r="RPE42"/>
      <c r="RPF42"/>
      <c r="RPG42"/>
      <c r="RPH42"/>
      <c r="RPI42"/>
      <c r="RPJ42"/>
      <c r="RPK42"/>
      <c r="RPL42"/>
      <c r="RPM42"/>
      <c r="RPN42"/>
      <c r="RPO42"/>
      <c r="RPP42"/>
      <c r="RPQ42"/>
      <c r="RPR42"/>
      <c r="RPS42"/>
      <c r="RPT42"/>
      <c r="RPU42"/>
      <c r="RPV42"/>
      <c r="RPW42"/>
      <c r="RPX42"/>
      <c r="RPY42"/>
      <c r="RPZ42"/>
      <c r="RQA42"/>
      <c r="RQB42"/>
      <c r="RQC42"/>
      <c r="RQD42"/>
      <c r="RQE42"/>
      <c r="RQF42"/>
      <c r="RQG42"/>
      <c r="RQH42"/>
      <c r="RQI42"/>
      <c r="RQJ42"/>
      <c r="RQK42"/>
      <c r="RQL42"/>
      <c r="RQM42"/>
      <c r="RQN42"/>
      <c r="RQO42"/>
      <c r="RQP42"/>
      <c r="RQQ42"/>
      <c r="RQR42"/>
      <c r="RQS42"/>
      <c r="RQT42"/>
      <c r="RQU42"/>
      <c r="RQV42"/>
      <c r="RQW42"/>
      <c r="RQX42"/>
      <c r="RQY42"/>
      <c r="RQZ42"/>
      <c r="RRA42"/>
      <c r="RRB42"/>
      <c r="RRC42"/>
      <c r="RRD42"/>
      <c r="RRE42"/>
      <c r="RRF42"/>
      <c r="RRG42"/>
      <c r="RRH42"/>
      <c r="RRI42"/>
      <c r="RRJ42"/>
      <c r="RRK42"/>
      <c r="RRL42"/>
      <c r="RRM42"/>
      <c r="RRN42"/>
      <c r="RRO42"/>
      <c r="RRP42"/>
      <c r="RRQ42"/>
      <c r="RRR42"/>
      <c r="RRS42"/>
      <c r="RRT42"/>
      <c r="RRU42"/>
      <c r="RRV42"/>
      <c r="RRW42"/>
      <c r="RRX42"/>
      <c r="RRY42"/>
      <c r="RRZ42"/>
      <c r="RSA42"/>
      <c r="RSB42"/>
      <c r="RSC42"/>
      <c r="RSD42"/>
      <c r="RSE42"/>
      <c r="RSF42"/>
      <c r="RSG42"/>
      <c r="RSH42"/>
      <c r="RSI42"/>
      <c r="RSJ42"/>
      <c r="RSK42"/>
      <c r="RSL42"/>
      <c r="RSM42"/>
      <c r="RSN42"/>
      <c r="RSO42"/>
      <c r="RSP42"/>
      <c r="RSQ42"/>
      <c r="RSR42"/>
      <c r="RSS42"/>
      <c r="RST42"/>
      <c r="RSU42"/>
      <c r="RSV42"/>
      <c r="RSW42"/>
      <c r="RSX42"/>
      <c r="RSY42"/>
      <c r="RSZ42"/>
      <c r="RTA42"/>
      <c r="RTB42"/>
      <c r="RTC42"/>
      <c r="RTD42"/>
      <c r="RTE42"/>
      <c r="RTF42"/>
      <c r="RTG42"/>
      <c r="RTH42"/>
      <c r="RTI42"/>
      <c r="RTJ42"/>
      <c r="RTK42"/>
      <c r="RTL42"/>
      <c r="RTM42"/>
      <c r="RTN42"/>
      <c r="RTO42"/>
      <c r="RTP42"/>
      <c r="RTQ42"/>
      <c r="RTR42"/>
      <c r="RTS42"/>
      <c r="RTT42"/>
      <c r="RTU42"/>
      <c r="RTV42"/>
      <c r="RTW42"/>
      <c r="RTX42"/>
      <c r="RTY42"/>
      <c r="RTZ42"/>
      <c r="RUA42"/>
      <c r="RUB42"/>
      <c r="RUC42"/>
      <c r="RUD42"/>
      <c r="RUE42"/>
      <c r="RUF42"/>
      <c r="RUG42"/>
      <c r="RUH42"/>
      <c r="RUI42"/>
      <c r="RUJ42"/>
      <c r="RUK42"/>
      <c r="RUL42"/>
      <c r="RUM42"/>
      <c r="RUN42"/>
      <c r="RUO42"/>
      <c r="RUP42"/>
      <c r="RUQ42"/>
      <c r="RUR42"/>
      <c r="RUS42"/>
      <c r="RUT42"/>
      <c r="RUU42"/>
      <c r="RUV42"/>
      <c r="RUW42"/>
      <c r="RUX42"/>
      <c r="RUY42"/>
      <c r="RUZ42"/>
      <c r="RVA42"/>
      <c r="RVB42"/>
      <c r="RVC42"/>
      <c r="RVD42"/>
      <c r="RVE42"/>
      <c r="RVF42"/>
      <c r="RVG42"/>
      <c r="RVH42"/>
      <c r="RVI42"/>
      <c r="RVJ42"/>
      <c r="RVK42"/>
      <c r="RVL42"/>
      <c r="RVM42"/>
      <c r="RVN42"/>
      <c r="RVO42"/>
      <c r="RVP42"/>
      <c r="RVQ42"/>
      <c r="RVR42"/>
      <c r="RVS42"/>
      <c r="RVT42"/>
      <c r="RVU42"/>
      <c r="RVV42"/>
      <c r="RVW42"/>
      <c r="RVX42"/>
      <c r="RVY42"/>
      <c r="RVZ42"/>
      <c r="RWA42"/>
      <c r="RWB42"/>
      <c r="RWC42"/>
      <c r="RWD42"/>
      <c r="RWE42"/>
      <c r="RWF42"/>
      <c r="RWG42"/>
      <c r="RWH42"/>
      <c r="RWI42"/>
      <c r="RWJ42"/>
      <c r="RWK42"/>
      <c r="RWL42"/>
      <c r="RWM42"/>
      <c r="RWN42"/>
      <c r="RWO42"/>
      <c r="RWP42"/>
      <c r="RWQ42"/>
      <c r="RWR42"/>
      <c r="RWS42"/>
      <c r="RWT42"/>
      <c r="RWU42"/>
      <c r="RWV42"/>
      <c r="RWW42"/>
      <c r="RWX42"/>
      <c r="RWY42"/>
      <c r="RWZ42"/>
      <c r="RXA42"/>
      <c r="RXB42"/>
      <c r="RXC42"/>
      <c r="RXD42"/>
      <c r="RXE42"/>
      <c r="RXF42"/>
      <c r="RXG42"/>
      <c r="RXH42"/>
      <c r="RXI42"/>
      <c r="RXJ42"/>
      <c r="RXK42"/>
      <c r="RXL42"/>
      <c r="RXM42"/>
      <c r="RXN42"/>
      <c r="RXO42"/>
      <c r="RXP42"/>
      <c r="RXQ42"/>
      <c r="RXR42"/>
      <c r="RXS42"/>
      <c r="RXT42"/>
      <c r="RXU42"/>
      <c r="RXV42"/>
      <c r="RXW42"/>
      <c r="RXX42"/>
      <c r="RXY42"/>
      <c r="RXZ42"/>
      <c r="RYA42"/>
      <c r="RYB42"/>
      <c r="RYC42"/>
      <c r="RYD42"/>
      <c r="RYE42"/>
      <c r="RYF42"/>
      <c r="RYG42"/>
      <c r="RYH42"/>
      <c r="RYI42"/>
      <c r="RYJ42"/>
      <c r="RYK42"/>
      <c r="RYL42"/>
      <c r="RYM42"/>
      <c r="RYN42"/>
      <c r="RYO42"/>
      <c r="RYP42"/>
      <c r="RYQ42"/>
      <c r="RYR42"/>
      <c r="RYS42"/>
      <c r="RYT42"/>
      <c r="RYU42"/>
      <c r="RYV42"/>
      <c r="RYW42"/>
      <c r="RYX42"/>
      <c r="RYY42"/>
      <c r="RYZ42"/>
      <c r="RZA42"/>
      <c r="RZB42"/>
      <c r="RZC42"/>
      <c r="RZD42"/>
      <c r="RZE42"/>
      <c r="RZF42"/>
      <c r="RZG42"/>
      <c r="RZH42"/>
      <c r="RZI42"/>
      <c r="RZJ42"/>
      <c r="RZK42"/>
      <c r="RZL42"/>
      <c r="RZM42"/>
      <c r="RZN42"/>
      <c r="RZO42"/>
      <c r="RZP42"/>
      <c r="RZQ42"/>
      <c r="RZR42"/>
      <c r="RZS42"/>
      <c r="RZT42"/>
      <c r="RZU42"/>
      <c r="RZV42"/>
      <c r="RZW42"/>
      <c r="RZX42"/>
      <c r="RZY42"/>
      <c r="RZZ42"/>
      <c r="SAA42"/>
      <c r="SAB42"/>
      <c r="SAC42"/>
      <c r="SAD42"/>
      <c r="SAE42"/>
      <c r="SAF42"/>
      <c r="SAG42"/>
      <c r="SAH42"/>
      <c r="SAI42"/>
      <c r="SAJ42"/>
      <c r="SAK42"/>
      <c r="SAL42"/>
      <c r="SAM42"/>
      <c r="SAN42"/>
      <c r="SAO42"/>
      <c r="SAP42"/>
      <c r="SAQ42"/>
      <c r="SAR42"/>
      <c r="SAS42"/>
      <c r="SAT42"/>
      <c r="SAU42"/>
      <c r="SAV42"/>
      <c r="SAW42"/>
      <c r="SAX42"/>
      <c r="SAY42"/>
      <c r="SAZ42"/>
      <c r="SBA42"/>
      <c r="SBB42"/>
      <c r="SBC42"/>
      <c r="SBD42"/>
      <c r="SBE42"/>
      <c r="SBF42"/>
      <c r="SBG42"/>
      <c r="SBH42"/>
      <c r="SBI42"/>
      <c r="SBJ42"/>
      <c r="SBK42"/>
      <c r="SBL42"/>
      <c r="SBM42"/>
      <c r="SBN42"/>
      <c r="SBO42"/>
      <c r="SBP42"/>
      <c r="SBQ42"/>
      <c r="SBR42"/>
      <c r="SBS42"/>
      <c r="SBT42"/>
      <c r="SBU42"/>
      <c r="SBV42"/>
      <c r="SBW42"/>
      <c r="SBX42"/>
      <c r="SBY42"/>
      <c r="SBZ42"/>
      <c r="SCA42"/>
      <c r="SCB42"/>
      <c r="SCC42"/>
      <c r="SCD42"/>
      <c r="SCE42"/>
      <c r="SCF42"/>
      <c r="SCG42"/>
      <c r="SCH42"/>
      <c r="SCI42"/>
      <c r="SCJ42"/>
      <c r="SCK42"/>
      <c r="SCL42"/>
      <c r="SCM42"/>
      <c r="SCN42"/>
      <c r="SCO42"/>
      <c r="SCP42"/>
      <c r="SCQ42"/>
      <c r="SCR42"/>
      <c r="SCS42"/>
      <c r="SCT42"/>
      <c r="SCU42"/>
      <c r="SCV42"/>
      <c r="SCW42"/>
      <c r="SCX42"/>
      <c r="SCY42"/>
      <c r="SCZ42"/>
      <c r="SDA42"/>
      <c r="SDB42"/>
      <c r="SDC42"/>
      <c r="SDD42"/>
      <c r="SDE42"/>
      <c r="SDF42"/>
      <c r="SDG42"/>
      <c r="SDH42"/>
      <c r="SDI42"/>
      <c r="SDJ42"/>
      <c r="SDK42"/>
      <c r="SDL42"/>
      <c r="SDM42"/>
      <c r="SDN42"/>
      <c r="SDO42"/>
      <c r="SDP42"/>
      <c r="SDQ42"/>
      <c r="SDR42"/>
      <c r="SDS42"/>
      <c r="SDT42"/>
      <c r="SDU42"/>
      <c r="SDV42"/>
      <c r="SDW42"/>
      <c r="SDX42"/>
      <c r="SDY42"/>
      <c r="SDZ42"/>
      <c r="SEA42"/>
      <c r="SEB42"/>
      <c r="SEC42"/>
      <c r="SED42"/>
      <c r="SEE42"/>
      <c r="SEF42"/>
      <c r="SEG42"/>
      <c r="SEH42"/>
      <c r="SEI42"/>
      <c r="SEJ42"/>
      <c r="SEK42"/>
      <c r="SEL42"/>
      <c r="SEM42"/>
      <c r="SEN42"/>
      <c r="SEO42"/>
      <c r="SEP42"/>
      <c r="SEQ42"/>
      <c r="SER42"/>
      <c r="SES42"/>
      <c r="SET42"/>
      <c r="SEU42"/>
      <c r="SEV42"/>
      <c r="SEW42"/>
      <c r="SEX42"/>
      <c r="SEY42"/>
      <c r="SEZ42"/>
      <c r="SFA42"/>
      <c r="SFB42"/>
      <c r="SFC42"/>
      <c r="SFD42"/>
      <c r="SFE42"/>
      <c r="SFF42"/>
      <c r="SFG42"/>
      <c r="SFH42"/>
      <c r="SFI42"/>
      <c r="SFJ42"/>
      <c r="SFK42"/>
      <c r="SFL42"/>
      <c r="SFM42"/>
      <c r="SFN42"/>
      <c r="SFO42"/>
      <c r="SFP42"/>
      <c r="SFQ42"/>
      <c r="SFR42"/>
      <c r="SFS42"/>
      <c r="SFT42"/>
      <c r="SFU42"/>
      <c r="SFV42"/>
      <c r="SFW42"/>
      <c r="SFX42"/>
      <c r="SFY42"/>
      <c r="SFZ42"/>
      <c r="SGA42"/>
      <c r="SGB42"/>
      <c r="SGC42"/>
      <c r="SGD42"/>
      <c r="SGE42"/>
      <c r="SGF42"/>
      <c r="SGG42"/>
      <c r="SGH42"/>
      <c r="SGI42"/>
      <c r="SGJ42"/>
      <c r="SGK42"/>
      <c r="SGL42"/>
      <c r="SGM42"/>
      <c r="SGN42"/>
      <c r="SGO42"/>
      <c r="SGP42"/>
      <c r="SGQ42"/>
      <c r="SGR42"/>
      <c r="SGS42"/>
      <c r="SGT42"/>
      <c r="SGU42"/>
      <c r="SGV42"/>
      <c r="SGW42"/>
      <c r="SGX42"/>
      <c r="SGY42"/>
      <c r="SGZ42"/>
      <c r="SHA42"/>
      <c r="SHB42"/>
      <c r="SHC42"/>
      <c r="SHD42"/>
      <c r="SHE42"/>
      <c r="SHF42"/>
      <c r="SHG42"/>
      <c r="SHH42"/>
      <c r="SHI42"/>
      <c r="SHJ42"/>
      <c r="SHK42"/>
      <c r="SHL42"/>
      <c r="SHM42"/>
      <c r="SHN42"/>
      <c r="SHO42"/>
      <c r="SHP42"/>
      <c r="SHQ42"/>
      <c r="SHR42"/>
      <c r="SHS42"/>
      <c r="SHT42"/>
      <c r="SHU42"/>
      <c r="SHV42"/>
      <c r="SHW42"/>
      <c r="SHX42"/>
      <c r="SHY42"/>
      <c r="SHZ42"/>
      <c r="SIA42"/>
      <c r="SIB42"/>
      <c r="SIC42"/>
      <c r="SID42"/>
      <c r="SIE42"/>
      <c r="SIF42"/>
      <c r="SIG42"/>
      <c r="SIH42"/>
      <c r="SII42"/>
      <c r="SIJ42"/>
      <c r="SIK42"/>
      <c r="SIL42"/>
      <c r="SIM42"/>
      <c r="SIN42"/>
      <c r="SIO42"/>
      <c r="SIP42"/>
      <c r="SIQ42"/>
      <c r="SIR42"/>
      <c r="SIS42"/>
      <c r="SIT42"/>
      <c r="SIU42"/>
      <c r="SIV42"/>
      <c r="SIW42"/>
      <c r="SIX42"/>
      <c r="SIY42"/>
      <c r="SIZ42"/>
      <c r="SJA42"/>
      <c r="SJB42"/>
      <c r="SJC42"/>
      <c r="SJD42"/>
      <c r="SJE42"/>
      <c r="SJF42"/>
      <c r="SJG42"/>
      <c r="SJH42"/>
      <c r="SJI42"/>
      <c r="SJJ42"/>
      <c r="SJK42"/>
      <c r="SJL42"/>
      <c r="SJM42"/>
      <c r="SJN42"/>
      <c r="SJO42"/>
      <c r="SJP42"/>
      <c r="SJQ42"/>
      <c r="SJR42"/>
      <c r="SJS42"/>
      <c r="SJT42"/>
      <c r="SJU42"/>
      <c r="SJV42"/>
      <c r="SJW42"/>
      <c r="SJX42"/>
      <c r="SJY42"/>
      <c r="SJZ42"/>
      <c r="SKA42"/>
      <c r="SKB42"/>
      <c r="SKC42"/>
      <c r="SKD42"/>
      <c r="SKE42"/>
      <c r="SKF42"/>
      <c r="SKG42"/>
      <c r="SKH42"/>
      <c r="SKI42"/>
      <c r="SKJ42"/>
      <c r="SKK42"/>
      <c r="SKL42"/>
      <c r="SKM42"/>
      <c r="SKN42"/>
      <c r="SKO42"/>
      <c r="SKP42"/>
      <c r="SKQ42"/>
      <c r="SKR42"/>
      <c r="SKS42"/>
      <c r="SKT42"/>
      <c r="SKU42"/>
      <c r="SKV42"/>
      <c r="SKW42"/>
      <c r="SKX42"/>
      <c r="SKY42"/>
      <c r="SKZ42"/>
      <c r="SLA42"/>
      <c r="SLB42"/>
      <c r="SLC42"/>
      <c r="SLD42"/>
      <c r="SLE42"/>
      <c r="SLF42"/>
      <c r="SLG42"/>
      <c r="SLH42"/>
      <c r="SLI42"/>
      <c r="SLJ42"/>
      <c r="SLK42"/>
      <c r="SLL42"/>
      <c r="SLM42"/>
      <c r="SLN42"/>
      <c r="SLO42"/>
      <c r="SLP42"/>
      <c r="SLQ42"/>
      <c r="SLR42"/>
      <c r="SLS42"/>
      <c r="SLT42"/>
      <c r="SLU42"/>
      <c r="SLV42"/>
      <c r="SLW42"/>
      <c r="SLX42"/>
      <c r="SLY42"/>
      <c r="SLZ42"/>
      <c r="SMA42"/>
      <c r="SMB42"/>
      <c r="SMC42"/>
      <c r="SMD42"/>
      <c r="SME42"/>
      <c r="SMF42"/>
      <c r="SMG42"/>
      <c r="SMH42"/>
      <c r="SMI42"/>
      <c r="SMJ42"/>
      <c r="SMK42"/>
      <c r="SML42"/>
      <c r="SMM42"/>
      <c r="SMN42"/>
      <c r="SMO42"/>
      <c r="SMP42"/>
      <c r="SMQ42"/>
      <c r="SMR42"/>
      <c r="SMS42"/>
      <c r="SMT42"/>
      <c r="SMU42"/>
      <c r="SMV42"/>
      <c r="SMW42"/>
      <c r="SMX42"/>
      <c r="SMY42"/>
      <c r="SMZ42"/>
      <c r="SNA42"/>
      <c r="SNB42"/>
      <c r="SNC42"/>
      <c r="SND42"/>
      <c r="SNE42"/>
      <c r="SNF42"/>
      <c r="SNG42"/>
      <c r="SNH42"/>
      <c r="SNI42"/>
      <c r="SNJ42"/>
      <c r="SNK42"/>
      <c r="SNL42"/>
      <c r="SNM42"/>
      <c r="SNN42"/>
      <c r="SNO42"/>
      <c r="SNP42"/>
      <c r="SNQ42"/>
      <c r="SNR42"/>
      <c r="SNS42"/>
      <c r="SNT42"/>
      <c r="SNU42"/>
      <c r="SNV42"/>
      <c r="SNW42"/>
      <c r="SNX42"/>
      <c r="SNY42"/>
      <c r="SNZ42"/>
      <c r="SOA42"/>
      <c r="SOB42"/>
      <c r="SOC42"/>
      <c r="SOD42"/>
      <c r="SOE42"/>
      <c r="SOF42"/>
      <c r="SOG42"/>
      <c r="SOH42"/>
      <c r="SOI42"/>
      <c r="SOJ42"/>
      <c r="SOK42"/>
      <c r="SOL42"/>
      <c r="SOM42"/>
      <c r="SON42"/>
      <c r="SOO42"/>
      <c r="SOP42"/>
      <c r="SOQ42"/>
      <c r="SOR42"/>
      <c r="SOS42"/>
      <c r="SOT42"/>
      <c r="SOU42"/>
      <c r="SOV42"/>
      <c r="SOW42"/>
      <c r="SOX42"/>
      <c r="SOY42"/>
      <c r="SOZ42"/>
      <c r="SPA42"/>
      <c r="SPB42"/>
      <c r="SPC42"/>
      <c r="SPD42"/>
      <c r="SPE42"/>
      <c r="SPF42"/>
      <c r="SPG42"/>
      <c r="SPH42"/>
      <c r="SPI42"/>
      <c r="SPJ42"/>
      <c r="SPK42"/>
      <c r="SPL42"/>
      <c r="SPM42"/>
      <c r="SPN42"/>
      <c r="SPO42"/>
      <c r="SPP42"/>
      <c r="SPQ42"/>
      <c r="SPR42"/>
      <c r="SPS42"/>
      <c r="SPT42"/>
      <c r="SPU42"/>
      <c r="SPV42"/>
      <c r="SPW42"/>
      <c r="SPX42"/>
      <c r="SPY42"/>
      <c r="SPZ42"/>
      <c r="SQA42"/>
      <c r="SQB42"/>
      <c r="SQC42"/>
      <c r="SQD42"/>
      <c r="SQE42"/>
      <c r="SQF42"/>
      <c r="SQG42"/>
      <c r="SQH42"/>
      <c r="SQI42"/>
      <c r="SQJ42"/>
      <c r="SQK42"/>
      <c r="SQL42"/>
      <c r="SQM42"/>
      <c r="SQN42"/>
      <c r="SQO42"/>
      <c r="SQP42"/>
      <c r="SQQ42"/>
      <c r="SQR42"/>
      <c r="SQS42"/>
      <c r="SQT42"/>
      <c r="SQU42"/>
      <c r="SQV42"/>
      <c r="SQW42"/>
      <c r="SQX42"/>
      <c r="SQY42"/>
      <c r="SQZ42"/>
      <c r="SRA42"/>
      <c r="SRB42"/>
      <c r="SRC42"/>
      <c r="SRD42"/>
      <c r="SRE42"/>
      <c r="SRF42"/>
      <c r="SRG42"/>
      <c r="SRH42"/>
      <c r="SRI42"/>
      <c r="SRJ42"/>
      <c r="SRK42"/>
      <c r="SRL42"/>
      <c r="SRM42"/>
      <c r="SRN42"/>
      <c r="SRO42"/>
      <c r="SRP42"/>
      <c r="SRQ42"/>
      <c r="SRR42"/>
      <c r="SRS42"/>
      <c r="SRT42"/>
      <c r="SRU42"/>
      <c r="SRV42"/>
      <c r="SRW42"/>
      <c r="SRX42"/>
      <c r="SRY42"/>
      <c r="SRZ42"/>
      <c r="SSA42"/>
      <c r="SSB42"/>
      <c r="SSC42"/>
      <c r="SSD42"/>
      <c r="SSE42"/>
      <c r="SSF42"/>
      <c r="SSG42"/>
      <c r="SSH42"/>
      <c r="SSI42"/>
      <c r="SSJ42"/>
      <c r="SSK42"/>
      <c r="SSL42"/>
      <c r="SSM42"/>
      <c r="SSN42"/>
      <c r="SSO42"/>
      <c r="SSP42"/>
      <c r="SSQ42"/>
      <c r="SSR42"/>
      <c r="SSS42"/>
      <c r="SST42"/>
      <c r="SSU42"/>
      <c r="SSV42"/>
      <c r="SSW42"/>
      <c r="SSX42"/>
      <c r="SSY42"/>
      <c r="SSZ42"/>
      <c r="STA42"/>
      <c r="STB42"/>
      <c r="STC42"/>
      <c r="STD42"/>
      <c r="STE42"/>
      <c r="STF42"/>
      <c r="STG42"/>
      <c r="STH42"/>
      <c r="STI42"/>
      <c r="STJ42"/>
      <c r="STK42"/>
      <c r="STL42"/>
      <c r="STM42"/>
      <c r="STN42"/>
      <c r="STO42"/>
      <c r="STP42"/>
      <c r="STQ42"/>
      <c r="STR42"/>
      <c r="STS42"/>
      <c r="STT42"/>
      <c r="STU42"/>
      <c r="STV42"/>
      <c r="STW42"/>
      <c r="STX42"/>
      <c r="STY42"/>
      <c r="STZ42"/>
      <c r="SUA42"/>
      <c r="SUB42"/>
      <c r="SUC42"/>
      <c r="SUD42"/>
      <c r="SUE42"/>
      <c r="SUF42"/>
      <c r="SUG42"/>
      <c r="SUH42"/>
      <c r="SUI42"/>
      <c r="SUJ42"/>
      <c r="SUK42"/>
      <c r="SUL42"/>
      <c r="SUM42"/>
      <c r="SUN42"/>
      <c r="SUO42"/>
      <c r="SUP42"/>
      <c r="SUQ42"/>
      <c r="SUR42"/>
      <c r="SUS42"/>
      <c r="SUT42"/>
      <c r="SUU42"/>
      <c r="SUV42"/>
      <c r="SUW42"/>
      <c r="SUX42"/>
      <c r="SUY42"/>
      <c r="SUZ42"/>
      <c r="SVA42"/>
      <c r="SVB42"/>
      <c r="SVC42"/>
      <c r="SVD42"/>
      <c r="SVE42"/>
      <c r="SVF42"/>
      <c r="SVG42"/>
      <c r="SVH42"/>
      <c r="SVI42"/>
      <c r="SVJ42"/>
      <c r="SVK42"/>
      <c r="SVL42"/>
      <c r="SVM42"/>
      <c r="SVN42"/>
      <c r="SVO42"/>
      <c r="SVP42"/>
      <c r="SVQ42"/>
      <c r="SVR42"/>
      <c r="SVS42"/>
      <c r="SVT42"/>
      <c r="SVU42"/>
      <c r="SVV42"/>
      <c r="SVW42"/>
      <c r="SVX42"/>
      <c r="SVY42"/>
      <c r="SVZ42"/>
      <c r="SWA42"/>
      <c r="SWB42"/>
      <c r="SWC42"/>
      <c r="SWD42"/>
      <c r="SWE42"/>
      <c r="SWF42"/>
      <c r="SWG42"/>
      <c r="SWH42"/>
      <c r="SWI42"/>
      <c r="SWJ42"/>
      <c r="SWK42"/>
      <c r="SWL42"/>
      <c r="SWM42"/>
      <c r="SWN42"/>
      <c r="SWO42"/>
      <c r="SWP42"/>
      <c r="SWQ42"/>
      <c r="SWR42"/>
      <c r="SWS42"/>
      <c r="SWT42"/>
      <c r="SWU42"/>
      <c r="SWV42"/>
      <c r="SWW42"/>
      <c r="SWX42"/>
      <c r="SWY42"/>
      <c r="SWZ42"/>
      <c r="SXA42"/>
      <c r="SXB42"/>
      <c r="SXC42"/>
      <c r="SXD42"/>
      <c r="SXE42"/>
      <c r="SXF42"/>
      <c r="SXG42"/>
      <c r="SXH42"/>
      <c r="SXI42"/>
      <c r="SXJ42"/>
      <c r="SXK42"/>
      <c r="SXL42"/>
      <c r="SXM42"/>
      <c r="SXN42"/>
      <c r="SXO42"/>
      <c r="SXP42"/>
      <c r="SXQ42"/>
      <c r="SXR42"/>
      <c r="SXS42"/>
      <c r="SXT42"/>
      <c r="SXU42"/>
      <c r="SXV42"/>
      <c r="SXW42"/>
      <c r="SXX42"/>
      <c r="SXY42"/>
      <c r="SXZ42"/>
      <c r="SYA42"/>
      <c r="SYB42"/>
      <c r="SYC42"/>
      <c r="SYD42"/>
      <c r="SYE42"/>
      <c r="SYF42"/>
      <c r="SYG42"/>
      <c r="SYH42"/>
      <c r="SYI42"/>
      <c r="SYJ42"/>
      <c r="SYK42"/>
      <c r="SYL42"/>
      <c r="SYM42"/>
      <c r="SYN42"/>
      <c r="SYO42"/>
      <c r="SYP42"/>
      <c r="SYQ42"/>
      <c r="SYR42"/>
      <c r="SYS42"/>
      <c r="SYT42"/>
      <c r="SYU42"/>
      <c r="SYV42"/>
      <c r="SYW42"/>
      <c r="SYX42"/>
      <c r="SYY42"/>
      <c r="SYZ42"/>
      <c r="SZA42"/>
      <c r="SZB42"/>
      <c r="SZC42"/>
      <c r="SZD42"/>
      <c r="SZE42"/>
      <c r="SZF42"/>
      <c r="SZG42"/>
      <c r="SZH42"/>
      <c r="SZI42"/>
      <c r="SZJ42"/>
      <c r="SZK42"/>
      <c r="SZL42"/>
      <c r="SZM42"/>
      <c r="SZN42"/>
      <c r="SZO42"/>
      <c r="SZP42"/>
      <c r="SZQ42"/>
      <c r="SZR42"/>
      <c r="SZS42"/>
      <c r="SZT42"/>
      <c r="SZU42"/>
      <c r="SZV42"/>
      <c r="SZW42"/>
      <c r="SZX42"/>
      <c r="SZY42"/>
      <c r="SZZ42"/>
      <c r="TAA42"/>
      <c r="TAB42"/>
      <c r="TAC42"/>
      <c r="TAD42"/>
      <c r="TAE42"/>
      <c r="TAF42"/>
      <c r="TAG42"/>
      <c r="TAH42"/>
      <c r="TAI42"/>
      <c r="TAJ42"/>
      <c r="TAK42"/>
      <c r="TAL42"/>
      <c r="TAM42"/>
      <c r="TAN42"/>
      <c r="TAO42"/>
      <c r="TAP42"/>
      <c r="TAQ42"/>
      <c r="TAR42"/>
      <c r="TAS42"/>
      <c r="TAT42"/>
      <c r="TAU42"/>
      <c r="TAV42"/>
      <c r="TAW42"/>
      <c r="TAX42"/>
      <c r="TAY42"/>
      <c r="TAZ42"/>
      <c r="TBA42"/>
      <c r="TBB42"/>
      <c r="TBC42"/>
      <c r="TBD42"/>
      <c r="TBE42"/>
      <c r="TBF42"/>
      <c r="TBG42"/>
      <c r="TBH42"/>
      <c r="TBI42"/>
      <c r="TBJ42"/>
      <c r="TBK42"/>
      <c r="TBL42"/>
      <c r="TBM42"/>
      <c r="TBN42"/>
      <c r="TBO42"/>
      <c r="TBP42"/>
      <c r="TBQ42"/>
      <c r="TBR42"/>
      <c r="TBS42"/>
      <c r="TBT42"/>
      <c r="TBU42"/>
      <c r="TBV42"/>
      <c r="TBW42"/>
      <c r="TBX42"/>
      <c r="TBY42"/>
      <c r="TBZ42"/>
      <c r="TCA42"/>
      <c r="TCB42"/>
      <c r="TCC42"/>
      <c r="TCD42"/>
      <c r="TCE42"/>
      <c r="TCF42"/>
      <c r="TCG42"/>
      <c r="TCH42"/>
      <c r="TCI42"/>
      <c r="TCJ42"/>
      <c r="TCK42"/>
      <c r="TCL42"/>
      <c r="TCM42"/>
      <c r="TCN42"/>
      <c r="TCO42"/>
      <c r="TCP42"/>
      <c r="TCQ42"/>
      <c r="TCR42"/>
      <c r="TCS42"/>
      <c r="TCT42"/>
      <c r="TCU42"/>
      <c r="TCV42"/>
      <c r="TCW42"/>
      <c r="TCX42"/>
      <c r="TCY42"/>
      <c r="TCZ42"/>
      <c r="TDA42"/>
      <c r="TDB42"/>
      <c r="TDC42"/>
      <c r="TDD42"/>
      <c r="TDE42"/>
      <c r="TDF42"/>
      <c r="TDG42"/>
      <c r="TDH42"/>
      <c r="TDI42"/>
      <c r="TDJ42"/>
      <c r="TDK42"/>
      <c r="TDL42"/>
      <c r="TDM42"/>
      <c r="TDN42"/>
      <c r="TDO42"/>
      <c r="TDP42"/>
      <c r="TDQ42"/>
      <c r="TDR42"/>
      <c r="TDS42"/>
      <c r="TDT42"/>
      <c r="TDU42"/>
      <c r="TDV42"/>
      <c r="TDW42"/>
      <c r="TDX42"/>
      <c r="TDY42"/>
      <c r="TDZ42"/>
      <c r="TEA42"/>
      <c r="TEB42"/>
      <c r="TEC42"/>
      <c r="TED42"/>
      <c r="TEE42"/>
      <c r="TEF42"/>
      <c r="TEG42"/>
      <c r="TEH42"/>
      <c r="TEI42"/>
      <c r="TEJ42"/>
      <c r="TEK42"/>
      <c r="TEL42"/>
      <c r="TEM42"/>
      <c r="TEN42"/>
      <c r="TEO42"/>
      <c r="TEP42"/>
      <c r="TEQ42"/>
      <c r="TER42"/>
      <c r="TES42"/>
      <c r="TET42"/>
      <c r="TEU42"/>
      <c r="TEV42"/>
      <c r="TEW42"/>
      <c r="TEX42"/>
      <c r="TEY42"/>
      <c r="TEZ42"/>
      <c r="TFA42"/>
      <c r="TFB42"/>
      <c r="TFC42"/>
      <c r="TFD42"/>
      <c r="TFE42"/>
      <c r="TFF42"/>
      <c r="TFG42"/>
      <c r="TFH42"/>
      <c r="TFI42"/>
      <c r="TFJ42"/>
      <c r="TFK42"/>
      <c r="TFL42"/>
      <c r="TFM42"/>
      <c r="TFN42"/>
      <c r="TFO42"/>
      <c r="TFP42"/>
      <c r="TFQ42"/>
      <c r="TFR42"/>
      <c r="TFS42"/>
      <c r="TFT42"/>
      <c r="TFU42"/>
      <c r="TFV42"/>
      <c r="TFW42"/>
      <c r="TFX42"/>
      <c r="TFY42"/>
      <c r="TFZ42"/>
      <c r="TGA42"/>
      <c r="TGB42"/>
      <c r="TGC42"/>
      <c r="TGD42"/>
      <c r="TGE42"/>
      <c r="TGF42"/>
      <c r="TGG42"/>
      <c r="TGH42"/>
      <c r="TGI42"/>
      <c r="TGJ42"/>
      <c r="TGK42"/>
      <c r="TGL42"/>
      <c r="TGM42"/>
      <c r="TGN42"/>
      <c r="TGO42"/>
      <c r="TGP42"/>
      <c r="TGQ42"/>
      <c r="TGR42"/>
      <c r="TGS42"/>
      <c r="TGT42"/>
      <c r="TGU42"/>
      <c r="TGV42"/>
      <c r="TGW42"/>
      <c r="TGX42"/>
      <c r="TGY42"/>
      <c r="TGZ42"/>
      <c r="THA42"/>
      <c r="THB42"/>
      <c r="THC42"/>
      <c r="THD42"/>
      <c r="THE42"/>
      <c r="THF42"/>
      <c r="THG42"/>
      <c r="THH42"/>
      <c r="THI42"/>
      <c r="THJ42"/>
      <c r="THK42"/>
      <c r="THL42"/>
      <c r="THM42"/>
      <c r="THN42"/>
      <c r="THO42"/>
      <c r="THP42"/>
      <c r="THQ42"/>
      <c r="THR42"/>
      <c r="THS42"/>
      <c r="THT42"/>
      <c r="THU42"/>
      <c r="THV42"/>
      <c r="THW42"/>
      <c r="THX42"/>
      <c r="THY42"/>
      <c r="THZ42"/>
      <c r="TIA42"/>
      <c r="TIB42"/>
      <c r="TIC42"/>
      <c r="TID42"/>
      <c r="TIE42"/>
      <c r="TIF42"/>
      <c r="TIG42"/>
      <c r="TIH42"/>
      <c r="TII42"/>
      <c r="TIJ42"/>
      <c r="TIK42"/>
      <c r="TIL42"/>
      <c r="TIM42"/>
      <c r="TIN42"/>
      <c r="TIO42"/>
      <c r="TIP42"/>
      <c r="TIQ42"/>
      <c r="TIR42"/>
      <c r="TIS42"/>
      <c r="TIT42"/>
      <c r="TIU42"/>
      <c r="TIV42"/>
      <c r="TIW42"/>
      <c r="TIX42"/>
      <c r="TIY42"/>
      <c r="TIZ42"/>
      <c r="TJA42"/>
      <c r="TJB42"/>
      <c r="TJC42"/>
      <c r="TJD42"/>
      <c r="TJE42"/>
      <c r="TJF42"/>
      <c r="TJG42"/>
      <c r="TJH42"/>
      <c r="TJI42"/>
      <c r="TJJ42"/>
      <c r="TJK42"/>
      <c r="TJL42"/>
      <c r="TJM42"/>
      <c r="TJN42"/>
      <c r="TJO42"/>
      <c r="TJP42"/>
      <c r="TJQ42"/>
      <c r="TJR42"/>
      <c r="TJS42"/>
      <c r="TJT42"/>
      <c r="TJU42"/>
      <c r="TJV42"/>
      <c r="TJW42"/>
      <c r="TJX42"/>
      <c r="TJY42"/>
      <c r="TJZ42"/>
      <c r="TKA42"/>
      <c r="TKB42"/>
      <c r="TKC42"/>
      <c r="TKD42"/>
      <c r="TKE42"/>
      <c r="TKF42"/>
      <c r="TKG42"/>
      <c r="TKH42"/>
      <c r="TKI42"/>
      <c r="TKJ42"/>
      <c r="TKK42"/>
      <c r="TKL42"/>
      <c r="TKM42"/>
      <c r="TKN42"/>
      <c r="TKO42"/>
      <c r="TKP42"/>
      <c r="TKQ42"/>
      <c r="TKR42"/>
      <c r="TKS42"/>
      <c r="TKT42"/>
      <c r="TKU42"/>
      <c r="TKV42"/>
      <c r="TKW42"/>
      <c r="TKX42"/>
      <c r="TKY42"/>
      <c r="TKZ42"/>
      <c r="TLA42"/>
      <c r="TLB42"/>
      <c r="TLC42"/>
      <c r="TLD42"/>
      <c r="TLE42"/>
      <c r="TLF42"/>
      <c r="TLG42"/>
      <c r="TLH42"/>
      <c r="TLI42"/>
      <c r="TLJ42"/>
      <c r="TLK42"/>
      <c r="TLL42"/>
      <c r="TLM42"/>
      <c r="TLN42"/>
      <c r="TLO42"/>
      <c r="TLP42"/>
      <c r="TLQ42"/>
      <c r="TLR42"/>
      <c r="TLS42"/>
      <c r="TLT42"/>
      <c r="TLU42"/>
      <c r="TLV42"/>
      <c r="TLW42"/>
      <c r="TLX42"/>
      <c r="TLY42"/>
      <c r="TLZ42"/>
      <c r="TMA42"/>
      <c r="TMB42"/>
      <c r="TMC42"/>
      <c r="TMD42"/>
      <c r="TME42"/>
      <c r="TMF42"/>
      <c r="TMG42"/>
      <c r="TMH42"/>
      <c r="TMI42"/>
      <c r="TMJ42"/>
      <c r="TMK42"/>
      <c r="TML42"/>
      <c r="TMM42"/>
      <c r="TMN42"/>
      <c r="TMO42"/>
      <c r="TMP42"/>
      <c r="TMQ42"/>
      <c r="TMR42"/>
      <c r="TMS42"/>
      <c r="TMT42"/>
      <c r="TMU42"/>
      <c r="TMV42"/>
      <c r="TMW42"/>
      <c r="TMX42"/>
      <c r="TMY42"/>
      <c r="TMZ42"/>
      <c r="TNA42"/>
      <c r="TNB42"/>
      <c r="TNC42"/>
      <c r="TND42"/>
      <c r="TNE42"/>
      <c r="TNF42"/>
      <c r="TNG42"/>
      <c r="TNH42"/>
      <c r="TNI42"/>
      <c r="TNJ42"/>
      <c r="TNK42"/>
      <c r="TNL42"/>
      <c r="TNM42"/>
      <c r="TNN42"/>
      <c r="TNO42"/>
      <c r="TNP42"/>
      <c r="TNQ42"/>
      <c r="TNR42"/>
      <c r="TNS42"/>
      <c r="TNT42"/>
      <c r="TNU42"/>
      <c r="TNV42"/>
      <c r="TNW42"/>
      <c r="TNX42"/>
      <c r="TNY42"/>
      <c r="TNZ42"/>
      <c r="TOA42"/>
      <c r="TOB42"/>
      <c r="TOC42"/>
      <c r="TOD42"/>
      <c r="TOE42"/>
      <c r="TOF42"/>
      <c r="TOG42"/>
      <c r="TOH42"/>
      <c r="TOI42"/>
      <c r="TOJ42"/>
      <c r="TOK42"/>
      <c r="TOL42"/>
      <c r="TOM42"/>
      <c r="TON42"/>
      <c r="TOO42"/>
      <c r="TOP42"/>
      <c r="TOQ42"/>
      <c r="TOR42"/>
      <c r="TOS42"/>
      <c r="TOT42"/>
      <c r="TOU42"/>
      <c r="TOV42"/>
      <c r="TOW42"/>
      <c r="TOX42"/>
      <c r="TOY42"/>
      <c r="TOZ42"/>
      <c r="TPA42"/>
      <c r="TPB42"/>
      <c r="TPC42"/>
      <c r="TPD42"/>
      <c r="TPE42"/>
      <c r="TPF42"/>
      <c r="TPG42"/>
      <c r="TPH42"/>
      <c r="TPI42"/>
      <c r="TPJ42"/>
      <c r="TPK42"/>
      <c r="TPL42"/>
      <c r="TPM42"/>
      <c r="TPN42"/>
      <c r="TPO42"/>
      <c r="TPP42"/>
      <c r="TPQ42"/>
      <c r="TPR42"/>
      <c r="TPS42"/>
      <c r="TPT42"/>
      <c r="TPU42"/>
      <c r="TPV42"/>
      <c r="TPW42"/>
      <c r="TPX42"/>
      <c r="TPY42"/>
      <c r="TPZ42"/>
      <c r="TQA42"/>
      <c r="TQB42"/>
      <c r="TQC42"/>
      <c r="TQD42"/>
      <c r="TQE42"/>
      <c r="TQF42"/>
      <c r="TQG42"/>
      <c r="TQH42"/>
      <c r="TQI42"/>
      <c r="TQJ42"/>
      <c r="TQK42"/>
      <c r="TQL42"/>
      <c r="TQM42"/>
      <c r="TQN42"/>
      <c r="TQO42"/>
      <c r="TQP42"/>
      <c r="TQQ42"/>
      <c r="TQR42"/>
      <c r="TQS42"/>
      <c r="TQT42"/>
      <c r="TQU42"/>
      <c r="TQV42"/>
      <c r="TQW42"/>
      <c r="TQX42"/>
      <c r="TQY42"/>
      <c r="TQZ42"/>
      <c r="TRA42"/>
      <c r="TRB42"/>
      <c r="TRC42"/>
      <c r="TRD42"/>
      <c r="TRE42"/>
      <c r="TRF42"/>
      <c r="TRG42"/>
      <c r="TRH42"/>
      <c r="TRI42"/>
      <c r="TRJ42"/>
      <c r="TRK42"/>
      <c r="TRL42"/>
      <c r="TRM42"/>
      <c r="TRN42"/>
      <c r="TRO42"/>
      <c r="TRP42"/>
      <c r="TRQ42"/>
      <c r="TRR42"/>
      <c r="TRS42"/>
      <c r="TRT42"/>
      <c r="TRU42"/>
      <c r="TRV42"/>
      <c r="TRW42"/>
      <c r="TRX42"/>
      <c r="TRY42"/>
      <c r="TRZ42"/>
      <c r="TSA42"/>
      <c r="TSB42"/>
      <c r="TSC42"/>
      <c r="TSD42"/>
      <c r="TSE42"/>
      <c r="TSF42"/>
      <c r="TSG42"/>
      <c r="TSH42"/>
      <c r="TSI42"/>
      <c r="TSJ42"/>
      <c r="TSK42"/>
      <c r="TSL42"/>
      <c r="TSM42"/>
      <c r="TSN42"/>
      <c r="TSO42"/>
      <c r="TSP42"/>
      <c r="TSQ42"/>
      <c r="TSR42"/>
      <c r="TSS42"/>
      <c r="TST42"/>
      <c r="TSU42"/>
      <c r="TSV42"/>
      <c r="TSW42"/>
      <c r="TSX42"/>
      <c r="TSY42"/>
      <c r="TSZ42"/>
      <c r="TTA42"/>
      <c r="TTB42"/>
      <c r="TTC42"/>
      <c r="TTD42"/>
      <c r="TTE42"/>
      <c r="TTF42"/>
      <c r="TTG42"/>
      <c r="TTH42"/>
      <c r="TTI42"/>
      <c r="TTJ42"/>
      <c r="TTK42"/>
      <c r="TTL42"/>
      <c r="TTM42"/>
      <c r="TTN42"/>
      <c r="TTO42"/>
      <c r="TTP42"/>
      <c r="TTQ42"/>
      <c r="TTR42"/>
      <c r="TTS42"/>
      <c r="TTT42"/>
      <c r="TTU42"/>
      <c r="TTV42"/>
      <c r="TTW42"/>
      <c r="TTX42"/>
      <c r="TTY42"/>
      <c r="TTZ42"/>
      <c r="TUA42"/>
      <c r="TUB42"/>
      <c r="TUC42"/>
      <c r="TUD42"/>
      <c r="TUE42"/>
      <c r="TUF42"/>
      <c r="TUG42"/>
      <c r="TUH42"/>
      <c r="TUI42"/>
      <c r="TUJ42"/>
      <c r="TUK42"/>
      <c r="TUL42"/>
      <c r="TUM42"/>
      <c r="TUN42"/>
      <c r="TUO42"/>
      <c r="TUP42"/>
      <c r="TUQ42"/>
      <c r="TUR42"/>
      <c r="TUS42"/>
      <c r="TUT42"/>
      <c r="TUU42"/>
      <c r="TUV42"/>
      <c r="TUW42"/>
      <c r="TUX42"/>
      <c r="TUY42"/>
      <c r="TUZ42"/>
      <c r="TVA42"/>
      <c r="TVB42"/>
      <c r="TVC42"/>
      <c r="TVD42"/>
      <c r="TVE42"/>
      <c r="TVF42"/>
      <c r="TVG42"/>
      <c r="TVH42"/>
      <c r="TVI42"/>
      <c r="TVJ42"/>
      <c r="TVK42"/>
      <c r="TVL42"/>
      <c r="TVM42"/>
      <c r="TVN42"/>
      <c r="TVO42"/>
      <c r="TVP42"/>
      <c r="TVQ42"/>
      <c r="TVR42"/>
      <c r="TVS42"/>
      <c r="TVT42"/>
      <c r="TVU42"/>
      <c r="TVV42"/>
      <c r="TVW42"/>
      <c r="TVX42"/>
      <c r="TVY42"/>
      <c r="TVZ42"/>
      <c r="TWA42"/>
      <c r="TWB42"/>
      <c r="TWC42"/>
      <c r="TWD42"/>
      <c r="TWE42"/>
      <c r="TWF42"/>
      <c r="TWG42"/>
      <c r="TWH42"/>
      <c r="TWI42"/>
      <c r="TWJ42"/>
      <c r="TWK42"/>
      <c r="TWL42"/>
      <c r="TWM42"/>
      <c r="TWN42"/>
      <c r="TWO42"/>
      <c r="TWP42"/>
      <c r="TWQ42"/>
      <c r="TWR42"/>
      <c r="TWS42"/>
      <c r="TWT42"/>
      <c r="TWU42"/>
      <c r="TWV42"/>
      <c r="TWW42"/>
      <c r="TWX42"/>
      <c r="TWY42"/>
      <c r="TWZ42"/>
      <c r="TXA42"/>
      <c r="TXB42"/>
      <c r="TXC42"/>
      <c r="TXD42"/>
      <c r="TXE42"/>
      <c r="TXF42"/>
      <c r="TXG42"/>
      <c r="TXH42"/>
      <c r="TXI42"/>
      <c r="TXJ42"/>
      <c r="TXK42"/>
      <c r="TXL42"/>
      <c r="TXM42"/>
      <c r="TXN42"/>
      <c r="TXO42"/>
      <c r="TXP42"/>
      <c r="TXQ42"/>
      <c r="TXR42"/>
      <c r="TXS42"/>
      <c r="TXT42"/>
      <c r="TXU42"/>
      <c r="TXV42"/>
      <c r="TXW42"/>
      <c r="TXX42"/>
      <c r="TXY42"/>
      <c r="TXZ42"/>
      <c r="TYA42"/>
      <c r="TYB42"/>
      <c r="TYC42"/>
      <c r="TYD42"/>
      <c r="TYE42"/>
      <c r="TYF42"/>
      <c r="TYG42"/>
      <c r="TYH42"/>
      <c r="TYI42"/>
      <c r="TYJ42"/>
      <c r="TYK42"/>
      <c r="TYL42"/>
      <c r="TYM42"/>
      <c r="TYN42"/>
      <c r="TYO42"/>
      <c r="TYP42"/>
      <c r="TYQ42"/>
      <c r="TYR42"/>
      <c r="TYS42"/>
      <c r="TYT42"/>
      <c r="TYU42"/>
      <c r="TYV42"/>
      <c r="TYW42"/>
      <c r="TYX42"/>
      <c r="TYY42"/>
      <c r="TYZ42"/>
      <c r="TZA42"/>
      <c r="TZB42"/>
      <c r="TZC42"/>
      <c r="TZD42"/>
      <c r="TZE42"/>
      <c r="TZF42"/>
      <c r="TZG42"/>
      <c r="TZH42"/>
      <c r="TZI42"/>
      <c r="TZJ42"/>
      <c r="TZK42"/>
      <c r="TZL42"/>
      <c r="TZM42"/>
      <c r="TZN42"/>
      <c r="TZO42"/>
      <c r="TZP42"/>
      <c r="TZQ42"/>
      <c r="TZR42"/>
      <c r="TZS42"/>
      <c r="TZT42"/>
      <c r="TZU42"/>
      <c r="TZV42"/>
      <c r="TZW42"/>
      <c r="TZX42"/>
      <c r="TZY42"/>
      <c r="TZZ42"/>
      <c r="UAA42"/>
      <c r="UAB42"/>
      <c r="UAC42"/>
      <c r="UAD42"/>
      <c r="UAE42"/>
      <c r="UAF42"/>
      <c r="UAG42"/>
      <c r="UAH42"/>
      <c r="UAI42"/>
      <c r="UAJ42"/>
      <c r="UAK42"/>
      <c r="UAL42"/>
      <c r="UAM42"/>
      <c r="UAN42"/>
      <c r="UAO42"/>
      <c r="UAP42"/>
      <c r="UAQ42"/>
      <c r="UAR42"/>
      <c r="UAS42"/>
      <c r="UAT42"/>
      <c r="UAU42"/>
      <c r="UAV42"/>
      <c r="UAW42"/>
      <c r="UAX42"/>
      <c r="UAY42"/>
      <c r="UAZ42"/>
      <c r="UBA42"/>
      <c r="UBB42"/>
      <c r="UBC42"/>
      <c r="UBD42"/>
      <c r="UBE42"/>
      <c r="UBF42"/>
      <c r="UBG42"/>
      <c r="UBH42"/>
      <c r="UBI42"/>
      <c r="UBJ42"/>
      <c r="UBK42"/>
      <c r="UBL42"/>
      <c r="UBM42"/>
      <c r="UBN42"/>
      <c r="UBO42"/>
      <c r="UBP42"/>
      <c r="UBQ42"/>
      <c r="UBR42"/>
      <c r="UBS42"/>
      <c r="UBT42"/>
      <c r="UBU42"/>
      <c r="UBV42"/>
      <c r="UBW42"/>
      <c r="UBX42"/>
      <c r="UBY42"/>
      <c r="UBZ42"/>
      <c r="UCA42"/>
      <c r="UCB42"/>
      <c r="UCC42"/>
      <c r="UCD42"/>
      <c r="UCE42"/>
      <c r="UCF42"/>
      <c r="UCG42"/>
      <c r="UCH42"/>
      <c r="UCI42"/>
      <c r="UCJ42"/>
      <c r="UCK42"/>
      <c r="UCL42"/>
      <c r="UCM42"/>
      <c r="UCN42"/>
      <c r="UCO42"/>
      <c r="UCP42"/>
      <c r="UCQ42"/>
      <c r="UCR42"/>
      <c r="UCS42"/>
      <c r="UCT42"/>
      <c r="UCU42"/>
      <c r="UCV42"/>
      <c r="UCW42"/>
      <c r="UCX42"/>
      <c r="UCY42"/>
      <c r="UCZ42"/>
      <c r="UDA42"/>
      <c r="UDB42"/>
      <c r="UDC42"/>
      <c r="UDD42"/>
      <c r="UDE42"/>
      <c r="UDF42"/>
      <c r="UDG42"/>
      <c r="UDH42"/>
      <c r="UDI42"/>
      <c r="UDJ42"/>
      <c r="UDK42"/>
      <c r="UDL42"/>
      <c r="UDM42"/>
      <c r="UDN42"/>
      <c r="UDO42"/>
      <c r="UDP42"/>
      <c r="UDQ42"/>
      <c r="UDR42"/>
      <c r="UDS42"/>
      <c r="UDT42"/>
      <c r="UDU42"/>
      <c r="UDV42"/>
      <c r="UDW42"/>
      <c r="UDX42"/>
      <c r="UDY42"/>
      <c r="UDZ42"/>
      <c r="UEA42"/>
      <c r="UEB42"/>
      <c r="UEC42"/>
      <c r="UED42"/>
      <c r="UEE42"/>
      <c r="UEF42"/>
      <c r="UEG42"/>
      <c r="UEH42"/>
      <c r="UEI42"/>
      <c r="UEJ42"/>
      <c r="UEK42"/>
      <c r="UEL42"/>
      <c r="UEM42"/>
      <c r="UEN42"/>
      <c r="UEO42"/>
      <c r="UEP42"/>
      <c r="UEQ42"/>
      <c r="UER42"/>
      <c r="UES42"/>
      <c r="UET42"/>
      <c r="UEU42"/>
      <c r="UEV42"/>
      <c r="UEW42"/>
      <c r="UEX42"/>
      <c r="UEY42"/>
      <c r="UEZ42"/>
      <c r="UFA42"/>
      <c r="UFB42"/>
      <c r="UFC42"/>
      <c r="UFD42"/>
      <c r="UFE42"/>
      <c r="UFF42"/>
      <c r="UFG42"/>
      <c r="UFH42"/>
      <c r="UFI42"/>
      <c r="UFJ42"/>
      <c r="UFK42"/>
      <c r="UFL42"/>
      <c r="UFM42"/>
      <c r="UFN42"/>
      <c r="UFO42"/>
      <c r="UFP42"/>
      <c r="UFQ42"/>
      <c r="UFR42"/>
      <c r="UFS42"/>
      <c r="UFT42"/>
      <c r="UFU42"/>
      <c r="UFV42"/>
      <c r="UFW42"/>
      <c r="UFX42"/>
      <c r="UFY42"/>
      <c r="UFZ42"/>
      <c r="UGA42"/>
      <c r="UGB42"/>
      <c r="UGC42"/>
      <c r="UGD42"/>
      <c r="UGE42"/>
      <c r="UGF42"/>
      <c r="UGG42"/>
      <c r="UGH42"/>
      <c r="UGI42"/>
      <c r="UGJ42"/>
      <c r="UGK42"/>
      <c r="UGL42"/>
      <c r="UGM42"/>
      <c r="UGN42"/>
      <c r="UGO42"/>
      <c r="UGP42"/>
      <c r="UGQ42"/>
      <c r="UGR42"/>
      <c r="UGS42"/>
      <c r="UGT42"/>
      <c r="UGU42"/>
      <c r="UGV42"/>
      <c r="UGW42"/>
      <c r="UGX42"/>
      <c r="UGY42"/>
      <c r="UGZ42"/>
      <c r="UHA42"/>
      <c r="UHB42"/>
      <c r="UHC42"/>
      <c r="UHD42"/>
      <c r="UHE42"/>
      <c r="UHF42"/>
      <c r="UHG42"/>
      <c r="UHH42"/>
      <c r="UHI42"/>
      <c r="UHJ42"/>
      <c r="UHK42"/>
      <c r="UHL42"/>
      <c r="UHM42"/>
      <c r="UHN42"/>
      <c r="UHO42"/>
      <c r="UHP42"/>
      <c r="UHQ42"/>
      <c r="UHR42"/>
      <c r="UHS42"/>
      <c r="UHT42"/>
      <c r="UHU42"/>
      <c r="UHV42"/>
      <c r="UHW42"/>
      <c r="UHX42"/>
      <c r="UHY42"/>
      <c r="UHZ42"/>
      <c r="UIA42"/>
      <c r="UIB42"/>
      <c r="UIC42"/>
      <c r="UID42"/>
      <c r="UIE42"/>
      <c r="UIF42"/>
      <c r="UIG42"/>
      <c r="UIH42"/>
      <c r="UII42"/>
      <c r="UIJ42"/>
      <c r="UIK42"/>
      <c r="UIL42"/>
      <c r="UIM42"/>
      <c r="UIN42"/>
      <c r="UIO42"/>
      <c r="UIP42"/>
      <c r="UIQ42"/>
      <c r="UIR42"/>
      <c r="UIS42"/>
      <c r="UIT42"/>
      <c r="UIU42"/>
      <c r="UIV42"/>
      <c r="UIW42"/>
      <c r="UIX42"/>
      <c r="UIY42"/>
      <c r="UIZ42"/>
      <c r="UJA42"/>
      <c r="UJB42"/>
      <c r="UJC42"/>
      <c r="UJD42"/>
      <c r="UJE42"/>
      <c r="UJF42"/>
      <c r="UJG42"/>
      <c r="UJH42"/>
      <c r="UJI42"/>
      <c r="UJJ42"/>
      <c r="UJK42"/>
      <c r="UJL42"/>
      <c r="UJM42"/>
      <c r="UJN42"/>
      <c r="UJO42"/>
      <c r="UJP42"/>
      <c r="UJQ42"/>
      <c r="UJR42"/>
      <c r="UJS42"/>
      <c r="UJT42"/>
      <c r="UJU42"/>
      <c r="UJV42"/>
      <c r="UJW42"/>
      <c r="UJX42"/>
      <c r="UJY42"/>
      <c r="UJZ42"/>
      <c r="UKA42"/>
      <c r="UKB42"/>
      <c r="UKC42"/>
      <c r="UKD42"/>
      <c r="UKE42"/>
      <c r="UKF42"/>
      <c r="UKG42"/>
      <c r="UKH42"/>
      <c r="UKI42"/>
      <c r="UKJ42"/>
      <c r="UKK42"/>
      <c r="UKL42"/>
      <c r="UKM42"/>
      <c r="UKN42"/>
      <c r="UKO42"/>
      <c r="UKP42"/>
      <c r="UKQ42"/>
      <c r="UKR42"/>
      <c r="UKS42"/>
      <c r="UKT42"/>
      <c r="UKU42"/>
      <c r="UKV42"/>
      <c r="UKW42"/>
      <c r="UKX42"/>
      <c r="UKY42"/>
      <c r="UKZ42"/>
      <c r="ULA42"/>
      <c r="ULB42"/>
      <c r="ULC42"/>
      <c r="ULD42"/>
      <c r="ULE42"/>
      <c r="ULF42"/>
      <c r="ULG42"/>
      <c r="ULH42"/>
      <c r="ULI42"/>
      <c r="ULJ42"/>
      <c r="ULK42"/>
      <c r="ULL42"/>
      <c r="ULM42"/>
      <c r="ULN42"/>
      <c r="ULO42"/>
      <c r="ULP42"/>
      <c r="ULQ42"/>
      <c r="ULR42"/>
      <c r="ULS42"/>
      <c r="ULT42"/>
      <c r="ULU42"/>
      <c r="ULV42"/>
      <c r="ULW42"/>
      <c r="ULX42"/>
      <c r="ULY42"/>
      <c r="ULZ42"/>
      <c r="UMA42"/>
      <c r="UMB42"/>
      <c r="UMC42"/>
      <c r="UMD42"/>
      <c r="UME42"/>
      <c r="UMF42"/>
      <c r="UMG42"/>
      <c r="UMH42"/>
      <c r="UMI42"/>
      <c r="UMJ42"/>
      <c r="UMK42"/>
      <c r="UML42"/>
      <c r="UMM42"/>
      <c r="UMN42"/>
      <c r="UMO42"/>
      <c r="UMP42"/>
      <c r="UMQ42"/>
      <c r="UMR42"/>
      <c r="UMS42"/>
      <c r="UMT42"/>
      <c r="UMU42"/>
      <c r="UMV42"/>
      <c r="UMW42"/>
      <c r="UMX42"/>
      <c r="UMY42"/>
      <c r="UMZ42"/>
      <c r="UNA42"/>
      <c r="UNB42"/>
      <c r="UNC42"/>
      <c r="UND42"/>
      <c r="UNE42"/>
      <c r="UNF42"/>
      <c r="UNG42"/>
      <c r="UNH42"/>
      <c r="UNI42"/>
      <c r="UNJ42"/>
      <c r="UNK42"/>
      <c r="UNL42"/>
      <c r="UNM42"/>
      <c r="UNN42"/>
      <c r="UNO42"/>
      <c r="UNP42"/>
      <c r="UNQ42"/>
      <c r="UNR42"/>
      <c r="UNS42"/>
      <c r="UNT42"/>
      <c r="UNU42"/>
      <c r="UNV42"/>
      <c r="UNW42"/>
      <c r="UNX42"/>
      <c r="UNY42"/>
      <c r="UNZ42"/>
      <c r="UOA42"/>
      <c r="UOB42"/>
      <c r="UOC42"/>
      <c r="UOD42"/>
      <c r="UOE42"/>
      <c r="UOF42"/>
      <c r="UOG42"/>
      <c r="UOH42"/>
      <c r="UOI42"/>
      <c r="UOJ42"/>
      <c r="UOK42"/>
      <c r="UOL42"/>
      <c r="UOM42"/>
      <c r="UON42"/>
      <c r="UOO42"/>
      <c r="UOP42"/>
      <c r="UOQ42"/>
      <c r="UOR42"/>
      <c r="UOS42"/>
      <c r="UOT42"/>
      <c r="UOU42"/>
      <c r="UOV42"/>
      <c r="UOW42"/>
      <c r="UOX42"/>
      <c r="UOY42"/>
      <c r="UOZ42"/>
      <c r="UPA42"/>
      <c r="UPB42"/>
      <c r="UPC42"/>
      <c r="UPD42"/>
      <c r="UPE42"/>
      <c r="UPF42"/>
      <c r="UPG42"/>
      <c r="UPH42"/>
      <c r="UPI42"/>
      <c r="UPJ42"/>
      <c r="UPK42"/>
      <c r="UPL42"/>
      <c r="UPM42"/>
      <c r="UPN42"/>
      <c r="UPO42"/>
      <c r="UPP42"/>
      <c r="UPQ42"/>
      <c r="UPR42"/>
      <c r="UPS42"/>
      <c r="UPT42"/>
      <c r="UPU42"/>
      <c r="UPV42"/>
      <c r="UPW42"/>
      <c r="UPX42"/>
      <c r="UPY42"/>
      <c r="UPZ42"/>
      <c r="UQA42"/>
      <c r="UQB42"/>
      <c r="UQC42"/>
      <c r="UQD42"/>
      <c r="UQE42"/>
      <c r="UQF42"/>
      <c r="UQG42"/>
      <c r="UQH42"/>
      <c r="UQI42"/>
      <c r="UQJ42"/>
      <c r="UQK42"/>
      <c r="UQL42"/>
      <c r="UQM42"/>
      <c r="UQN42"/>
      <c r="UQO42"/>
      <c r="UQP42"/>
      <c r="UQQ42"/>
      <c r="UQR42"/>
      <c r="UQS42"/>
      <c r="UQT42"/>
      <c r="UQU42"/>
      <c r="UQV42"/>
      <c r="UQW42"/>
      <c r="UQX42"/>
      <c r="UQY42"/>
      <c r="UQZ42"/>
      <c r="URA42"/>
      <c r="URB42"/>
      <c r="URC42"/>
      <c r="URD42"/>
      <c r="URE42"/>
      <c r="URF42"/>
      <c r="URG42"/>
      <c r="URH42"/>
      <c r="URI42"/>
      <c r="URJ42"/>
      <c r="URK42"/>
      <c r="URL42"/>
      <c r="URM42"/>
      <c r="URN42"/>
      <c r="URO42"/>
      <c r="URP42"/>
      <c r="URQ42"/>
      <c r="URR42"/>
      <c r="URS42"/>
      <c r="URT42"/>
      <c r="URU42"/>
      <c r="URV42"/>
      <c r="URW42"/>
      <c r="URX42"/>
      <c r="URY42"/>
      <c r="URZ42"/>
      <c r="USA42"/>
      <c r="USB42"/>
      <c r="USC42"/>
      <c r="USD42"/>
      <c r="USE42"/>
      <c r="USF42"/>
      <c r="USG42"/>
      <c r="USH42"/>
      <c r="USI42"/>
      <c r="USJ42"/>
      <c r="USK42"/>
      <c r="USL42"/>
      <c r="USM42"/>
      <c r="USN42"/>
      <c r="USO42"/>
      <c r="USP42"/>
      <c r="USQ42"/>
      <c r="USR42"/>
      <c r="USS42"/>
      <c r="UST42"/>
      <c r="USU42"/>
      <c r="USV42"/>
      <c r="USW42"/>
      <c r="USX42"/>
      <c r="USY42"/>
      <c r="USZ42"/>
      <c r="UTA42"/>
      <c r="UTB42"/>
      <c r="UTC42"/>
      <c r="UTD42"/>
      <c r="UTE42"/>
      <c r="UTF42"/>
      <c r="UTG42"/>
      <c r="UTH42"/>
      <c r="UTI42"/>
      <c r="UTJ42"/>
      <c r="UTK42"/>
      <c r="UTL42"/>
      <c r="UTM42"/>
      <c r="UTN42"/>
      <c r="UTO42"/>
      <c r="UTP42"/>
      <c r="UTQ42"/>
      <c r="UTR42"/>
      <c r="UTS42"/>
      <c r="UTT42"/>
      <c r="UTU42"/>
      <c r="UTV42"/>
      <c r="UTW42"/>
      <c r="UTX42"/>
      <c r="UTY42"/>
      <c r="UTZ42"/>
      <c r="UUA42"/>
      <c r="UUB42"/>
      <c r="UUC42"/>
      <c r="UUD42"/>
      <c r="UUE42"/>
      <c r="UUF42"/>
      <c r="UUG42"/>
      <c r="UUH42"/>
      <c r="UUI42"/>
      <c r="UUJ42"/>
      <c r="UUK42"/>
      <c r="UUL42"/>
      <c r="UUM42"/>
      <c r="UUN42"/>
      <c r="UUO42"/>
      <c r="UUP42"/>
      <c r="UUQ42"/>
      <c r="UUR42"/>
      <c r="UUS42"/>
      <c r="UUT42"/>
      <c r="UUU42"/>
      <c r="UUV42"/>
      <c r="UUW42"/>
      <c r="UUX42"/>
      <c r="UUY42"/>
      <c r="UUZ42"/>
      <c r="UVA42"/>
      <c r="UVB42"/>
      <c r="UVC42"/>
      <c r="UVD42"/>
      <c r="UVE42"/>
      <c r="UVF42"/>
      <c r="UVG42"/>
      <c r="UVH42"/>
      <c r="UVI42"/>
      <c r="UVJ42"/>
      <c r="UVK42"/>
      <c r="UVL42"/>
      <c r="UVM42"/>
      <c r="UVN42"/>
      <c r="UVO42"/>
      <c r="UVP42"/>
      <c r="UVQ42"/>
      <c r="UVR42"/>
      <c r="UVS42"/>
      <c r="UVT42"/>
      <c r="UVU42"/>
      <c r="UVV42"/>
      <c r="UVW42"/>
      <c r="UVX42"/>
      <c r="UVY42"/>
      <c r="UVZ42"/>
      <c r="UWA42"/>
      <c r="UWB42"/>
      <c r="UWC42"/>
      <c r="UWD42"/>
      <c r="UWE42"/>
      <c r="UWF42"/>
      <c r="UWG42"/>
      <c r="UWH42"/>
      <c r="UWI42"/>
      <c r="UWJ42"/>
      <c r="UWK42"/>
      <c r="UWL42"/>
      <c r="UWM42"/>
      <c r="UWN42"/>
      <c r="UWO42"/>
      <c r="UWP42"/>
      <c r="UWQ42"/>
      <c r="UWR42"/>
      <c r="UWS42"/>
      <c r="UWT42"/>
      <c r="UWU42"/>
      <c r="UWV42"/>
      <c r="UWW42"/>
      <c r="UWX42"/>
      <c r="UWY42"/>
      <c r="UWZ42"/>
      <c r="UXA42"/>
      <c r="UXB42"/>
      <c r="UXC42"/>
      <c r="UXD42"/>
      <c r="UXE42"/>
      <c r="UXF42"/>
      <c r="UXG42"/>
      <c r="UXH42"/>
      <c r="UXI42"/>
      <c r="UXJ42"/>
      <c r="UXK42"/>
      <c r="UXL42"/>
      <c r="UXM42"/>
      <c r="UXN42"/>
      <c r="UXO42"/>
      <c r="UXP42"/>
      <c r="UXQ42"/>
      <c r="UXR42"/>
      <c r="UXS42"/>
      <c r="UXT42"/>
      <c r="UXU42"/>
      <c r="UXV42"/>
      <c r="UXW42"/>
      <c r="UXX42"/>
      <c r="UXY42"/>
      <c r="UXZ42"/>
      <c r="UYA42"/>
      <c r="UYB42"/>
      <c r="UYC42"/>
      <c r="UYD42"/>
      <c r="UYE42"/>
      <c r="UYF42"/>
      <c r="UYG42"/>
      <c r="UYH42"/>
      <c r="UYI42"/>
      <c r="UYJ42"/>
      <c r="UYK42"/>
      <c r="UYL42"/>
      <c r="UYM42"/>
      <c r="UYN42"/>
      <c r="UYO42"/>
      <c r="UYP42"/>
      <c r="UYQ42"/>
      <c r="UYR42"/>
      <c r="UYS42"/>
      <c r="UYT42"/>
      <c r="UYU42"/>
      <c r="UYV42"/>
      <c r="UYW42"/>
      <c r="UYX42"/>
      <c r="UYY42"/>
      <c r="UYZ42"/>
      <c r="UZA42"/>
      <c r="UZB42"/>
      <c r="UZC42"/>
      <c r="UZD42"/>
      <c r="UZE42"/>
      <c r="UZF42"/>
      <c r="UZG42"/>
      <c r="UZH42"/>
      <c r="UZI42"/>
      <c r="UZJ42"/>
      <c r="UZK42"/>
      <c r="UZL42"/>
      <c r="UZM42"/>
      <c r="UZN42"/>
      <c r="UZO42"/>
      <c r="UZP42"/>
      <c r="UZQ42"/>
      <c r="UZR42"/>
      <c r="UZS42"/>
      <c r="UZT42"/>
      <c r="UZU42"/>
      <c r="UZV42"/>
      <c r="UZW42"/>
      <c r="UZX42"/>
      <c r="UZY42"/>
      <c r="UZZ42"/>
      <c r="VAA42"/>
      <c r="VAB42"/>
      <c r="VAC42"/>
      <c r="VAD42"/>
      <c r="VAE42"/>
      <c r="VAF42"/>
      <c r="VAG42"/>
      <c r="VAH42"/>
      <c r="VAI42"/>
      <c r="VAJ42"/>
      <c r="VAK42"/>
      <c r="VAL42"/>
      <c r="VAM42"/>
      <c r="VAN42"/>
      <c r="VAO42"/>
      <c r="VAP42"/>
      <c r="VAQ42"/>
      <c r="VAR42"/>
      <c r="VAS42"/>
      <c r="VAT42"/>
      <c r="VAU42"/>
      <c r="VAV42"/>
      <c r="VAW42"/>
      <c r="VAX42"/>
      <c r="VAY42"/>
      <c r="VAZ42"/>
      <c r="VBA42"/>
      <c r="VBB42"/>
      <c r="VBC42"/>
      <c r="VBD42"/>
      <c r="VBE42"/>
      <c r="VBF42"/>
      <c r="VBG42"/>
      <c r="VBH42"/>
      <c r="VBI42"/>
      <c r="VBJ42"/>
      <c r="VBK42"/>
      <c r="VBL42"/>
      <c r="VBM42"/>
      <c r="VBN42"/>
      <c r="VBO42"/>
      <c r="VBP42"/>
      <c r="VBQ42"/>
      <c r="VBR42"/>
      <c r="VBS42"/>
      <c r="VBT42"/>
      <c r="VBU42"/>
      <c r="VBV42"/>
      <c r="VBW42"/>
      <c r="VBX42"/>
      <c r="VBY42"/>
      <c r="VBZ42"/>
      <c r="VCA42"/>
      <c r="VCB42"/>
      <c r="VCC42"/>
      <c r="VCD42"/>
      <c r="VCE42"/>
      <c r="VCF42"/>
      <c r="VCG42"/>
      <c r="VCH42"/>
      <c r="VCI42"/>
      <c r="VCJ42"/>
      <c r="VCK42"/>
      <c r="VCL42"/>
      <c r="VCM42"/>
      <c r="VCN42"/>
      <c r="VCO42"/>
      <c r="VCP42"/>
      <c r="VCQ42"/>
      <c r="VCR42"/>
      <c r="VCS42"/>
      <c r="VCT42"/>
      <c r="VCU42"/>
      <c r="VCV42"/>
      <c r="VCW42"/>
      <c r="VCX42"/>
      <c r="VCY42"/>
      <c r="VCZ42"/>
      <c r="VDA42"/>
      <c r="VDB42"/>
      <c r="VDC42"/>
      <c r="VDD42"/>
      <c r="VDE42"/>
      <c r="VDF42"/>
      <c r="VDG42"/>
      <c r="VDH42"/>
      <c r="VDI42"/>
      <c r="VDJ42"/>
      <c r="VDK42"/>
      <c r="VDL42"/>
      <c r="VDM42"/>
      <c r="VDN42"/>
      <c r="VDO42"/>
      <c r="VDP42"/>
      <c r="VDQ42"/>
      <c r="VDR42"/>
      <c r="VDS42"/>
      <c r="VDT42"/>
      <c r="VDU42"/>
      <c r="VDV42"/>
      <c r="VDW42"/>
      <c r="VDX42"/>
      <c r="VDY42"/>
      <c r="VDZ42"/>
      <c r="VEA42"/>
      <c r="VEB42"/>
      <c r="VEC42"/>
      <c r="VED42"/>
      <c r="VEE42"/>
      <c r="VEF42"/>
      <c r="VEG42"/>
      <c r="VEH42"/>
      <c r="VEI42"/>
      <c r="VEJ42"/>
      <c r="VEK42"/>
      <c r="VEL42"/>
      <c r="VEM42"/>
      <c r="VEN42"/>
      <c r="VEO42"/>
      <c r="VEP42"/>
      <c r="VEQ42"/>
      <c r="VER42"/>
      <c r="VES42"/>
      <c r="VET42"/>
      <c r="VEU42"/>
      <c r="VEV42"/>
      <c r="VEW42"/>
      <c r="VEX42"/>
      <c r="VEY42"/>
      <c r="VEZ42"/>
      <c r="VFA42"/>
      <c r="VFB42"/>
      <c r="VFC42"/>
      <c r="VFD42"/>
      <c r="VFE42"/>
      <c r="VFF42"/>
      <c r="VFG42"/>
      <c r="VFH42"/>
      <c r="VFI42"/>
      <c r="VFJ42"/>
      <c r="VFK42"/>
      <c r="VFL42"/>
      <c r="VFM42"/>
      <c r="VFN42"/>
      <c r="VFO42"/>
      <c r="VFP42"/>
      <c r="VFQ42"/>
      <c r="VFR42"/>
      <c r="VFS42"/>
      <c r="VFT42"/>
      <c r="VFU42"/>
      <c r="VFV42"/>
      <c r="VFW42"/>
      <c r="VFX42"/>
      <c r="VFY42"/>
      <c r="VFZ42"/>
      <c r="VGA42"/>
      <c r="VGB42"/>
      <c r="VGC42"/>
      <c r="VGD42"/>
      <c r="VGE42"/>
      <c r="VGF42"/>
      <c r="VGG42"/>
      <c r="VGH42"/>
      <c r="VGI42"/>
      <c r="VGJ42"/>
      <c r="VGK42"/>
      <c r="VGL42"/>
      <c r="VGM42"/>
      <c r="VGN42"/>
      <c r="VGO42"/>
      <c r="VGP42"/>
      <c r="VGQ42"/>
      <c r="VGR42"/>
      <c r="VGS42"/>
      <c r="VGT42"/>
      <c r="VGU42"/>
      <c r="VGV42"/>
      <c r="VGW42"/>
      <c r="VGX42"/>
      <c r="VGY42"/>
      <c r="VGZ42"/>
      <c r="VHA42"/>
      <c r="VHB42"/>
      <c r="VHC42"/>
      <c r="VHD42"/>
      <c r="VHE42"/>
      <c r="VHF42"/>
      <c r="VHG42"/>
      <c r="VHH42"/>
      <c r="VHI42"/>
      <c r="VHJ42"/>
      <c r="VHK42"/>
      <c r="VHL42"/>
      <c r="VHM42"/>
      <c r="VHN42"/>
      <c r="VHO42"/>
      <c r="VHP42"/>
      <c r="VHQ42"/>
      <c r="VHR42"/>
      <c r="VHS42"/>
      <c r="VHT42"/>
      <c r="VHU42"/>
      <c r="VHV42"/>
      <c r="VHW42"/>
      <c r="VHX42"/>
      <c r="VHY42"/>
      <c r="VHZ42"/>
      <c r="VIA42"/>
      <c r="VIB42"/>
      <c r="VIC42"/>
      <c r="VID42"/>
      <c r="VIE42"/>
      <c r="VIF42"/>
      <c r="VIG42"/>
      <c r="VIH42"/>
      <c r="VII42"/>
      <c r="VIJ42"/>
      <c r="VIK42"/>
      <c r="VIL42"/>
      <c r="VIM42"/>
      <c r="VIN42"/>
      <c r="VIO42"/>
      <c r="VIP42"/>
      <c r="VIQ42"/>
      <c r="VIR42"/>
      <c r="VIS42"/>
      <c r="VIT42"/>
      <c r="VIU42"/>
      <c r="VIV42"/>
      <c r="VIW42"/>
      <c r="VIX42"/>
      <c r="VIY42"/>
      <c r="VIZ42"/>
      <c r="VJA42"/>
      <c r="VJB42"/>
      <c r="VJC42"/>
      <c r="VJD42"/>
      <c r="VJE42"/>
      <c r="VJF42"/>
      <c r="VJG42"/>
      <c r="VJH42"/>
      <c r="VJI42"/>
      <c r="VJJ42"/>
      <c r="VJK42"/>
      <c r="VJL42"/>
      <c r="VJM42"/>
      <c r="VJN42"/>
      <c r="VJO42"/>
      <c r="VJP42"/>
      <c r="VJQ42"/>
      <c r="VJR42"/>
      <c r="VJS42"/>
      <c r="VJT42"/>
      <c r="VJU42"/>
      <c r="VJV42"/>
      <c r="VJW42"/>
      <c r="VJX42"/>
      <c r="VJY42"/>
      <c r="VJZ42"/>
      <c r="VKA42"/>
      <c r="VKB42"/>
      <c r="VKC42"/>
      <c r="VKD42"/>
      <c r="VKE42"/>
      <c r="VKF42"/>
      <c r="VKG42"/>
      <c r="VKH42"/>
      <c r="VKI42"/>
      <c r="VKJ42"/>
      <c r="VKK42"/>
      <c r="VKL42"/>
      <c r="VKM42"/>
      <c r="VKN42"/>
      <c r="VKO42"/>
      <c r="VKP42"/>
      <c r="VKQ42"/>
      <c r="VKR42"/>
      <c r="VKS42"/>
      <c r="VKT42"/>
      <c r="VKU42"/>
      <c r="VKV42"/>
      <c r="VKW42"/>
      <c r="VKX42"/>
      <c r="VKY42"/>
      <c r="VKZ42"/>
      <c r="VLA42"/>
      <c r="VLB42"/>
      <c r="VLC42"/>
      <c r="VLD42"/>
      <c r="VLE42"/>
      <c r="VLF42"/>
      <c r="VLG42"/>
      <c r="VLH42"/>
      <c r="VLI42"/>
      <c r="VLJ42"/>
      <c r="VLK42"/>
      <c r="VLL42"/>
      <c r="VLM42"/>
      <c r="VLN42"/>
      <c r="VLO42"/>
      <c r="VLP42"/>
      <c r="VLQ42"/>
      <c r="VLR42"/>
      <c r="VLS42"/>
      <c r="VLT42"/>
      <c r="VLU42"/>
      <c r="VLV42"/>
      <c r="VLW42"/>
      <c r="VLX42"/>
      <c r="VLY42"/>
      <c r="VLZ42"/>
      <c r="VMA42"/>
      <c r="VMB42"/>
      <c r="VMC42"/>
      <c r="VMD42"/>
      <c r="VME42"/>
      <c r="VMF42"/>
      <c r="VMG42"/>
      <c r="VMH42"/>
      <c r="VMI42"/>
      <c r="VMJ42"/>
      <c r="VMK42"/>
      <c r="VML42"/>
      <c r="VMM42"/>
      <c r="VMN42"/>
      <c r="VMO42"/>
      <c r="VMP42"/>
      <c r="VMQ42"/>
      <c r="VMR42"/>
      <c r="VMS42"/>
      <c r="VMT42"/>
      <c r="VMU42"/>
      <c r="VMV42"/>
      <c r="VMW42"/>
      <c r="VMX42"/>
      <c r="VMY42"/>
      <c r="VMZ42"/>
      <c r="VNA42"/>
      <c r="VNB42"/>
      <c r="VNC42"/>
      <c r="VND42"/>
      <c r="VNE42"/>
      <c r="VNF42"/>
      <c r="VNG42"/>
      <c r="VNH42"/>
      <c r="VNI42"/>
      <c r="VNJ42"/>
      <c r="VNK42"/>
      <c r="VNL42"/>
      <c r="VNM42"/>
      <c r="VNN42"/>
      <c r="VNO42"/>
      <c r="VNP42"/>
      <c r="VNQ42"/>
      <c r="VNR42"/>
      <c r="VNS42"/>
      <c r="VNT42"/>
      <c r="VNU42"/>
      <c r="VNV42"/>
      <c r="VNW42"/>
      <c r="VNX42"/>
      <c r="VNY42"/>
      <c r="VNZ42"/>
      <c r="VOA42"/>
      <c r="VOB42"/>
      <c r="VOC42"/>
      <c r="VOD42"/>
      <c r="VOE42"/>
      <c r="VOF42"/>
      <c r="VOG42"/>
      <c r="VOH42"/>
      <c r="VOI42"/>
      <c r="VOJ42"/>
      <c r="VOK42"/>
      <c r="VOL42"/>
      <c r="VOM42"/>
      <c r="VON42"/>
      <c r="VOO42"/>
      <c r="VOP42"/>
      <c r="VOQ42"/>
      <c r="VOR42"/>
      <c r="VOS42"/>
      <c r="VOT42"/>
      <c r="VOU42"/>
      <c r="VOV42"/>
      <c r="VOW42"/>
      <c r="VOX42"/>
      <c r="VOY42"/>
      <c r="VOZ42"/>
      <c r="VPA42"/>
      <c r="VPB42"/>
      <c r="VPC42"/>
      <c r="VPD42"/>
      <c r="VPE42"/>
      <c r="VPF42"/>
      <c r="VPG42"/>
      <c r="VPH42"/>
      <c r="VPI42"/>
      <c r="VPJ42"/>
      <c r="VPK42"/>
      <c r="VPL42"/>
      <c r="VPM42"/>
      <c r="VPN42"/>
      <c r="VPO42"/>
      <c r="VPP42"/>
      <c r="VPQ42"/>
      <c r="VPR42"/>
      <c r="VPS42"/>
      <c r="VPT42"/>
      <c r="VPU42"/>
      <c r="VPV42"/>
      <c r="VPW42"/>
      <c r="VPX42"/>
      <c r="VPY42"/>
      <c r="VPZ42"/>
      <c r="VQA42"/>
      <c r="VQB42"/>
      <c r="VQC42"/>
      <c r="VQD42"/>
      <c r="VQE42"/>
      <c r="VQF42"/>
      <c r="VQG42"/>
      <c r="VQH42"/>
      <c r="VQI42"/>
      <c r="VQJ42"/>
      <c r="VQK42"/>
      <c r="VQL42"/>
      <c r="VQM42"/>
      <c r="VQN42"/>
      <c r="VQO42"/>
      <c r="VQP42"/>
      <c r="VQQ42"/>
      <c r="VQR42"/>
      <c r="VQS42"/>
      <c r="VQT42"/>
      <c r="VQU42"/>
      <c r="VQV42"/>
      <c r="VQW42"/>
      <c r="VQX42"/>
      <c r="VQY42"/>
      <c r="VQZ42"/>
      <c r="VRA42"/>
      <c r="VRB42"/>
      <c r="VRC42"/>
      <c r="VRD42"/>
      <c r="VRE42"/>
      <c r="VRF42"/>
      <c r="VRG42"/>
      <c r="VRH42"/>
      <c r="VRI42"/>
      <c r="VRJ42"/>
      <c r="VRK42"/>
      <c r="VRL42"/>
      <c r="VRM42"/>
      <c r="VRN42"/>
      <c r="VRO42"/>
      <c r="VRP42"/>
      <c r="VRQ42"/>
      <c r="VRR42"/>
      <c r="VRS42"/>
      <c r="VRT42"/>
      <c r="VRU42"/>
      <c r="VRV42"/>
      <c r="VRW42"/>
      <c r="VRX42"/>
      <c r="VRY42"/>
      <c r="VRZ42"/>
      <c r="VSA42"/>
      <c r="VSB42"/>
      <c r="VSC42"/>
      <c r="VSD42"/>
      <c r="VSE42"/>
      <c r="VSF42"/>
      <c r="VSG42"/>
      <c r="VSH42"/>
      <c r="VSI42"/>
      <c r="VSJ42"/>
      <c r="VSK42"/>
      <c r="VSL42"/>
      <c r="VSM42"/>
      <c r="VSN42"/>
      <c r="VSO42"/>
      <c r="VSP42"/>
      <c r="VSQ42"/>
      <c r="VSR42"/>
      <c r="VSS42"/>
      <c r="VST42"/>
      <c r="VSU42"/>
      <c r="VSV42"/>
      <c r="VSW42"/>
      <c r="VSX42"/>
      <c r="VSY42"/>
      <c r="VSZ42"/>
      <c r="VTA42"/>
      <c r="VTB42"/>
      <c r="VTC42"/>
      <c r="VTD42"/>
      <c r="VTE42"/>
      <c r="VTF42"/>
      <c r="VTG42"/>
      <c r="VTH42"/>
      <c r="VTI42"/>
      <c r="VTJ42"/>
      <c r="VTK42"/>
      <c r="VTL42"/>
      <c r="VTM42"/>
      <c r="VTN42"/>
      <c r="VTO42"/>
      <c r="VTP42"/>
      <c r="VTQ42"/>
      <c r="VTR42"/>
      <c r="VTS42"/>
      <c r="VTT42"/>
      <c r="VTU42"/>
      <c r="VTV42"/>
      <c r="VTW42"/>
      <c r="VTX42"/>
      <c r="VTY42"/>
      <c r="VTZ42"/>
      <c r="VUA42"/>
      <c r="VUB42"/>
      <c r="VUC42"/>
      <c r="VUD42"/>
      <c r="VUE42"/>
      <c r="VUF42"/>
      <c r="VUG42"/>
      <c r="VUH42"/>
      <c r="VUI42"/>
      <c r="VUJ42"/>
      <c r="VUK42"/>
      <c r="VUL42"/>
      <c r="VUM42"/>
      <c r="VUN42"/>
      <c r="VUO42"/>
      <c r="VUP42"/>
      <c r="VUQ42"/>
      <c r="VUR42"/>
      <c r="VUS42"/>
      <c r="VUT42"/>
      <c r="VUU42"/>
      <c r="VUV42"/>
      <c r="VUW42"/>
      <c r="VUX42"/>
      <c r="VUY42"/>
      <c r="VUZ42"/>
      <c r="VVA42"/>
      <c r="VVB42"/>
      <c r="VVC42"/>
      <c r="VVD42"/>
      <c r="VVE42"/>
      <c r="VVF42"/>
      <c r="VVG42"/>
      <c r="VVH42"/>
      <c r="VVI42"/>
      <c r="VVJ42"/>
      <c r="VVK42"/>
      <c r="VVL42"/>
      <c r="VVM42"/>
      <c r="VVN42"/>
      <c r="VVO42"/>
      <c r="VVP42"/>
      <c r="VVQ42"/>
      <c r="VVR42"/>
      <c r="VVS42"/>
      <c r="VVT42"/>
      <c r="VVU42"/>
      <c r="VVV42"/>
      <c r="VVW42"/>
      <c r="VVX42"/>
      <c r="VVY42"/>
      <c r="VVZ42"/>
      <c r="VWA42"/>
      <c r="VWB42"/>
      <c r="VWC42"/>
      <c r="VWD42"/>
      <c r="VWE42"/>
      <c r="VWF42"/>
      <c r="VWG42"/>
      <c r="VWH42"/>
      <c r="VWI42"/>
      <c r="VWJ42"/>
      <c r="VWK42"/>
      <c r="VWL42"/>
      <c r="VWM42"/>
      <c r="VWN42"/>
      <c r="VWO42"/>
      <c r="VWP42"/>
      <c r="VWQ42"/>
      <c r="VWR42"/>
      <c r="VWS42"/>
      <c r="VWT42"/>
      <c r="VWU42"/>
      <c r="VWV42"/>
      <c r="VWW42"/>
      <c r="VWX42"/>
      <c r="VWY42"/>
      <c r="VWZ42"/>
      <c r="VXA42"/>
      <c r="VXB42"/>
      <c r="VXC42"/>
      <c r="VXD42"/>
      <c r="VXE42"/>
      <c r="VXF42"/>
      <c r="VXG42"/>
      <c r="VXH42"/>
      <c r="VXI42"/>
      <c r="VXJ42"/>
      <c r="VXK42"/>
      <c r="VXL42"/>
      <c r="VXM42"/>
      <c r="VXN42"/>
      <c r="VXO42"/>
      <c r="VXP42"/>
      <c r="VXQ42"/>
      <c r="VXR42"/>
      <c r="VXS42"/>
      <c r="VXT42"/>
      <c r="VXU42"/>
      <c r="VXV42"/>
      <c r="VXW42"/>
      <c r="VXX42"/>
      <c r="VXY42"/>
      <c r="VXZ42"/>
      <c r="VYA42"/>
      <c r="VYB42"/>
      <c r="VYC42"/>
      <c r="VYD42"/>
      <c r="VYE42"/>
      <c r="VYF42"/>
      <c r="VYG42"/>
      <c r="VYH42"/>
      <c r="VYI42"/>
      <c r="VYJ42"/>
      <c r="VYK42"/>
      <c r="VYL42"/>
      <c r="VYM42"/>
      <c r="VYN42"/>
      <c r="VYO42"/>
      <c r="VYP42"/>
      <c r="VYQ42"/>
      <c r="VYR42"/>
      <c r="VYS42"/>
      <c r="VYT42"/>
      <c r="VYU42"/>
      <c r="VYV42"/>
      <c r="VYW42"/>
      <c r="VYX42"/>
      <c r="VYY42"/>
      <c r="VYZ42"/>
      <c r="VZA42"/>
      <c r="VZB42"/>
      <c r="VZC42"/>
      <c r="VZD42"/>
      <c r="VZE42"/>
      <c r="VZF42"/>
      <c r="VZG42"/>
      <c r="VZH42"/>
      <c r="VZI42"/>
      <c r="VZJ42"/>
      <c r="VZK42"/>
      <c r="VZL42"/>
      <c r="VZM42"/>
      <c r="VZN42"/>
      <c r="VZO42"/>
      <c r="VZP42"/>
      <c r="VZQ42"/>
      <c r="VZR42"/>
      <c r="VZS42"/>
      <c r="VZT42"/>
      <c r="VZU42"/>
      <c r="VZV42"/>
      <c r="VZW42"/>
      <c r="VZX42"/>
      <c r="VZY42"/>
      <c r="VZZ42"/>
      <c r="WAA42"/>
      <c r="WAB42"/>
      <c r="WAC42"/>
      <c r="WAD42"/>
      <c r="WAE42"/>
      <c r="WAF42"/>
      <c r="WAG42"/>
      <c r="WAH42"/>
      <c r="WAI42"/>
      <c r="WAJ42"/>
      <c r="WAK42"/>
      <c r="WAL42"/>
      <c r="WAM42"/>
      <c r="WAN42"/>
      <c r="WAO42"/>
      <c r="WAP42"/>
      <c r="WAQ42"/>
      <c r="WAR42"/>
      <c r="WAS42"/>
      <c r="WAT42"/>
      <c r="WAU42"/>
      <c r="WAV42"/>
      <c r="WAW42"/>
      <c r="WAX42"/>
      <c r="WAY42"/>
      <c r="WAZ42"/>
      <c r="WBA42"/>
      <c r="WBB42"/>
      <c r="WBC42"/>
      <c r="WBD42"/>
      <c r="WBE42"/>
      <c r="WBF42"/>
      <c r="WBG42"/>
      <c r="WBH42"/>
      <c r="WBI42"/>
      <c r="WBJ42"/>
      <c r="WBK42"/>
      <c r="WBL42"/>
      <c r="WBM42"/>
      <c r="WBN42"/>
      <c r="WBO42"/>
      <c r="WBP42"/>
      <c r="WBQ42"/>
      <c r="WBR42"/>
      <c r="WBS42"/>
      <c r="WBT42"/>
      <c r="WBU42"/>
      <c r="WBV42"/>
      <c r="WBW42"/>
      <c r="WBX42"/>
      <c r="WBY42"/>
      <c r="WBZ42"/>
      <c r="WCA42"/>
      <c r="WCB42"/>
      <c r="WCC42"/>
      <c r="WCD42"/>
      <c r="WCE42"/>
      <c r="WCF42"/>
      <c r="WCG42"/>
      <c r="WCH42"/>
      <c r="WCI42"/>
      <c r="WCJ42"/>
      <c r="WCK42"/>
      <c r="WCL42"/>
      <c r="WCM42"/>
      <c r="WCN42"/>
      <c r="WCO42"/>
      <c r="WCP42"/>
      <c r="WCQ42"/>
      <c r="WCR42"/>
      <c r="WCS42"/>
      <c r="WCT42"/>
      <c r="WCU42"/>
      <c r="WCV42"/>
      <c r="WCW42"/>
      <c r="WCX42"/>
      <c r="WCY42"/>
      <c r="WCZ42"/>
      <c r="WDA42"/>
      <c r="WDB42"/>
      <c r="WDC42"/>
      <c r="WDD42"/>
      <c r="WDE42"/>
      <c r="WDF42"/>
      <c r="WDG42"/>
      <c r="WDH42"/>
      <c r="WDI42"/>
      <c r="WDJ42"/>
      <c r="WDK42"/>
      <c r="WDL42"/>
      <c r="WDM42"/>
      <c r="WDN42"/>
      <c r="WDO42"/>
      <c r="WDP42"/>
      <c r="WDQ42"/>
      <c r="WDR42"/>
      <c r="WDS42"/>
      <c r="WDT42"/>
      <c r="WDU42"/>
      <c r="WDV42"/>
      <c r="WDW42"/>
      <c r="WDX42"/>
      <c r="WDY42"/>
      <c r="WDZ42"/>
      <c r="WEA42"/>
      <c r="WEB42"/>
      <c r="WEC42"/>
      <c r="WED42"/>
      <c r="WEE42"/>
      <c r="WEF42"/>
      <c r="WEG42"/>
      <c r="WEH42"/>
      <c r="WEI42"/>
      <c r="WEJ42"/>
      <c r="WEK42"/>
      <c r="WEL42"/>
      <c r="WEM42"/>
      <c r="WEN42"/>
      <c r="WEO42"/>
      <c r="WEP42"/>
      <c r="WEQ42"/>
      <c r="WER42"/>
      <c r="WES42"/>
      <c r="WET42"/>
      <c r="WEU42"/>
      <c r="WEV42"/>
      <c r="WEW42"/>
      <c r="WEX42"/>
      <c r="WEY42"/>
      <c r="WEZ42"/>
      <c r="WFA42"/>
      <c r="WFB42"/>
      <c r="WFC42"/>
      <c r="WFD42"/>
      <c r="WFE42"/>
      <c r="WFF42"/>
      <c r="WFG42"/>
      <c r="WFH42"/>
      <c r="WFI42"/>
      <c r="WFJ42"/>
      <c r="WFK42"/>
      <c r="WFL42"/>
      <c r="WFM42"/>
      <c r="WFN42"/>
      <c r="WFO42"/>
      <c r="WFP42"/>
      <c r="WFQ42"/>
      <c r="WFR42"/>
      <c r="WFS42"/>
      <c r="WFT42"/>
      <c r="WFU42"/>
      <c r="WFV42"/>
      <c r="WFW42"/>
      <c r="WFX42"/>
      <c r="WFY42"/>
      <c r="WFZ42"/>
      <c r="WGA42"/>
      <c r="WGB42"/>
      <c r="WGC42"/>
      <c r="WGD42"/>
      <c r="WGE42"/>
      <c r="WGF42"/>
      <c r="WGG42"/>
      <c r="WGH42"/>
      <c r="WGI42"/>
      <c r="WGJ42"/>
      <c r="WGK42"/>
      <c r="WGL42"/>
      <c r="WGM42"/>
      <c r="WGN42"/>
      <c r="WGO42"/>
      <c r="WGP42"/>
      <c r="WGQ42"/>
      <c r="WGR42"/>
      <c r="WGS42"/>
      <c r="WGT42"/>
      <c r="WGU42"/>
      <c r="WGV42"/>
      <c r="WGW42"/>
      <c r="WGX42"/>
      <c r="WGY42"/>
      <c r="WGZ42"/>
      <c r="WHA42"/>
      <c r="WHB42"/>
      <c r="WHC42"/>
      <c r="WHD42"/>
      <c r="WHE42"/>
      <c r="WHF42"/>
      <c r="WHG42"/>
      <c r="WHH42"/>
      <c r="WHI42"/>
      <c r="WHJ42"/>
      <c r="WHK42"/>
      <c r="WHL42"/>
      <c r="WHM42"/>
      <c r="WHN42"/>
      <c r="WHO42"/>
      <c r="WHP42"/>
      <c r="WHQ42"/>
      <c r="WHR42"/>
      <c r="WHS42"/>
      <c r="WHT42"/>
      <c r="WHU42"/>
      <c r="WHV42"/>
      <c r="WHW42"/>
      <c r="WHX42"/>
      <c r="WHY42"/>
      <c r="WHZ42"/>
      <c r="WIA42"/>
      <c r="WIB42"/>
      <c r="WIC42"/>
      <c r="WID42"/>
      <c r="WIE42"/>
      <c r="WIF42"/>
      <c r="WIG42"/>
      <c r="WIH42"/>
      <c r="WII42"/>
      <c r="WIJ42"/>
      <c r="WIK42"/>
      <c r="WIL42"/>
      <c r="WIM42"/>
      <c r="WIN42"/>
      <c r="WIO42"/>
      <c r="WIP42"/>
      <c r="WIQ42"/>
      <c r="WIR42"/>
      <c r="WIS42"/>
      <c r="WIT42"/>
      <c r="WIU42"/>
      <c r="WIV42"/>
      <c r="WIW42"/>
      <c r="WIX42"/>
      <c r="WIY42"/>
      <c r="WIZ42"/>
      <c r="WJA42"/>
      <c r="WJB42"/>
      <c r="WJC42"/>
      <c r="WJD42"/>
      <c r="WJE42"/>
      <c r="WJF42"/>
      <c r="WJG42"/>
      <c r="WJH42"/>
      <c r="WJI42"/>
      <c r="WJJ42"/>
      <c r="WJK42"/>
      <c r="WJL42"/>
      <c r="WJM42"/>
      <c r="WJN42"/>
      <c r="WJO42"/>
      <c r="WJP42"/>
      <c r="WJQ42"/>
      <c r="WJR42"/>
      <c r="WJS42"/>
      <c r="WJT42"/>
      <c r="WJU42"/>
      <c r="WJV42"/>
      <c r="WJW42"/>
      <c r="WJX42"/>
      <c r="WJY42"/>
      <c r="WJZ42"/>
      <c r="WKA42"/>
      <c r="WKB42"/>
      <c r="WKC42"/>
      <c r="WKD42"/>
      <c r="WKE42"/>
      <c r="WKF42"/>
      <c r="WKG42"/>
      <c r="WKH42"/>
      <c r="WKI42"/>
      <c r="WKJ42"/>
      <c r="WKK42"/>
      <c r="WKL42"/>
      <c r="WKM42"/>
      <c r="WKN42"/>
      <c r="WKO42"/>
      <c r="WKP42"/>
      <c r="WKQ42"/>
      <c r="WKR42"/>
      <c r="WKS42"/>
      <c r="WKT42"/>
      <c r="WKU42"/>
      <c r="WKV42"/>
      <c r="WKW42"/>
      <c r="WKX42"/>
      <c r="WKY42"/>
      <c r="WKZ42"/>
      <c r="WLA42"/>
      <c r="WLB42"/>
      <c r="WLC42"/>
      <c r="WLD42"/>
      <c r="WLE42"/>
      <c r="WLF42"/>
      <c r="WLG42"/>
      <c r="WLH42"/>
      <c r="WLI42"/>
      <c r="WLJ42"/>
      <c r="WLK42"/>
      <c r="WLL42"/>
      <c r="WLM42"/>
      <c r="WLN42"/>
      <c r="WLO42"/>
      <c r="WLP42"/>
      <c r="WLQ42"/>
      <c r="WLR42"/>
      <c r="WLS42"/>
      <c r="WLT42"/>
      <c r="WLU42"/>
      <c r="WLV42"/>
      <c r="WLW42"/>
      <c r="WLX42"/>
      <c r="WLY42"/>
      <c r="WLZ42"/>
      <c r="WMA42"/>
      <c r="WMB42"/>
      <c r="WMC42"/>
      <c r="WMD42"/>
      <c r="WME42"/>
      <c r="WMF42"/>
      <c r="WMG42"/>
      <c r="WMH42"/>
      <c r="WMI42"/>
      <c r="WMJ42"/>
      <c r="WMK42"/>
      <c r="WML42"/>
      <c r="WMM42"/>
      <c r="WMN42"/>
      <c r="WMO42"/>
      <c r="WMP42"/>
      <c r="WMQ42"/>
      <c r="WMR42"/>
      <c r="WMS42"/>
      <c r="WMT42"/>
      <c r="WMU42"/>
      <c r="WMV42"/>
      <c r="WMW42"/>
      <c r="WMX42"/>
      <c r="WMY42"/>
      <c r="WMZ42"/>
      <c r="WNA42"/>
      <c r="WNB42"/>
      <c r="WNC42"/>
      <c r="WND42"/>
      <c r="WNE42"/>
      <c r="WNF42"/>
      <c r="WNG42"/>
      <c r="WNH42"/>
      <c r="WNI42"/>
      <c r="WNJ42"/>
      <c r="WNK42"/>
      <c r="WNL42"/>
      <c r="WNM42"/>
      <c r="WNN42"/>
      <c r="WNO42"/>
      <c r="WNP42"/>
      <c r="WNQ42"/>
      <c r="WNR42"/>
      <c r="WNS42"/>
      <c r="WNT42"/>
      <c r="WNU42"/>
      <c r="WNV42"/>
      <c r="WNW42"/>
      <c r="WNX42"/>
      <c r="WNY42"/>
      <c r="WNZ42"/>
      <c r="WOA42"/>
      <c r="WOB42"/>
      <c r="WOC42"/>
      <c r="WOD42"/>
      <c r="WOE42"/>
      <c r="WOF42"/>
      <c r="WOG42"/>
      <c r="WOH42"/>
      <c r="WOI42"/>
      <c r="WOJ42"/>
      <c r="WOK42"/>
      <c r="WOL42"/>
      <c r="WOM42"/>
      <c r="WON42"/>
      <c r="WOO42"/>
      <c r="WOP42"/>
      <c r="WOQ42"/>
      <c r="WOR42"/>
      <c r="WOS42"/>
      <c r="WOT42"/>
      <c r="WOU42"/>
      <c r="WOV42"/>
      <c r="WOW42"/>
      <c r="WOX42"/>
      <c r="WOY42"/>
      <c r="WOZ42"/>
      <c r="WPA42"/>
      <c r="WPB42"/>
      <c r="WPC42"/>
      <c r="WPD42"/>
      <c r="WPE42"/>
      <c r="WPF42"/>
      <c r="WPG42"/>
      <c r="WPH42"/>
      <c r="WPI42"/>
      <c r="WPJ42"/>
      <c r="WPK42"/>
      <c r="WPL42"/>
      <c r="WPM42"/>
      <c r="WPN42"/>
      <c r="WPO42"/>
      <c r="WPP42"/>
      <c r="WPQ42"/>
      <c r="WPR42"/>
      <c r="WPS42"/>
      <c r="WPT42"/>
      <c r="WPU42"/>
      <c r="WPV42"/>
      <c r="WPW42"/>
      <c r="WPX42"/>
      <c r="WPY42"/>
      <c r="WPZ42"/>
      <c r="WQA42"/>
      <c r="WQB42"/>
      <c r="WQC42"/>
      <c r="WQD42"/>
      <c r="WQE42"/>
      <c r="WQF42"/>
      <c r="WQG42"/>
      <c r="WQH42"/>
      <c r="WQI42"/>
      <c r="WQJ42"/>
      <c r="WQK42"/>
      <c r="WQL42"/>
      <c r="WQM42"/>
      <c r="WQN42"/>
      <c r="WQO42"/>
      <c r="WQP42"/>
      <c r="WQQ42"/>
      <c r="WQR42"/>
      <c r="WQS42"/>
      <c r="WQT42"/>
      <c r="WQU42"/>
      <c r="WQV42"/>
      <c r="WQW42"/>
      <c r="WQX42"/>
      <c r="WQY42"/>
      <c r="WQZ42"/>
      <c r="WRA42"/>
      <c r="WRB42"/>
      <c r="WRC42"/>
      <c r="WRD42"/>
      <c r="WRE42"/>
      <c r="WRF42"/>
      <c r="WRG42"/>
      <c r="WRH42"/>
      <c r="WRI42"/>
      <c r="WRJ42"/>
      <c r="WRK42"/>
      <c r="WRL42"/>
      <c r="WRM42"/>
      <c r="WRN42"/>
      <c r="WRO42"/>
      <c r="WRP42"/>
      <c r="WRQ42"/>
      <c r="WRR42"/>
      <c r="WRS42"/>
      <c r="WRT42"/>
      <c r="WRU42"/>
      <c r="WRV42"/>
      <c r="WRW42"/>
      <c r="WRX42"/>
      <c r="WRY42"/>
      <c r="WRZ42"/>
      <c r="WSA42"/>
      <c r="WSB42"/>
      <c r="WSC42"/>
      <c r="WSD42"/>
      <c r="WSE42"/>
      <c r="WSF42"/>
      <c r="WSG42"/>
      <c r="WSH42"/>
      <c r="WSI42"/>
      <c r="WSJ42"/>
      <c r="WSK42"/>
      <c r="WSL42"/>
      <c r="WSM42"/>
      <c r="WSN42"/>
      <c r="WSO42"/>
      <c r="WSP42"/>
      <c r="WSQ42"/>
      <c r="WSR42"/>
      <c r="WSS42"/>
      <c r="WST42"/>
      <c r="WSU42"/>
      <c r="WSV42"/>
      <c r="WSW42"/>
      <c r="WSX42"/>
      <c r="WSY42"/>
      <c r="WSZ42"/>
      <c r="WTA42"/>
      <c r="WTB42"/>
      <c r="WTC42"/>
      <c r="WTD42"/>
      <c r="WTE42"/>
      <c r="WTF42"/>
      <c r="WTG42"/>
      <c r="WTH42"/>
      <c r="WTI42"/>
      <c r="WTJ42"/>
      <c r="WTK42"/>
      <c r="WTL42"/>
      <c r="WTM42"/>
      <c r="WTN42"/>
      <c r="WTO42"/>
      <c r="WTP42"/>
      <c r="WTQ42"/>
      <c r="WTR42"/>
      <c r="WTS42"/>
      <c r="WTT42"/>
      <c r="WTU42"/>
      <c r="WTV42"/>
      <c r="WTW42"/>
      <c r="WTX42"/>
      <c r="WTY42"/>
      <c r="WTZ42"/>
      <c r="WUA42"/>
      <c r="WUB42"/>
      <c r="WUC42"/>
      <c r="WUD42"/>
      <c r="WUE42"/>
      <c r="WUF42"/>
      <c r="WUG42"/>
      <c r="WUH42"/>
      <c r="WUI42"/>
      <c r="WUJ42"/>
      <c r="WUK42"/>
      <c r="WUL42"/>
      <c r="WUM42"/>
      <c r="WUN42"/>
      <c r="WUO42"/>
      <c r="WUP42"/>
      <c r="WUQ42"/>
      <c r="WUR42"/>
      <c r="WUS42"/>
      <c r="WUT42"/>
      <c r="WUU42"/>
      <c r="WUV42"/>
      <c r="WUW42"/>
      <c r="WUX42"/>
      <c r="WUY42"/>
      <c r="WUZ42"/>
      <c r="WVA42"/>
      <c r="WVB42"/>
      <c r="WVC42"/>
      <c r="WVD42"/>
      <c r="WVE42"/>
      <c r="WVF42"/>
      <c r="WVG42"/>
      <c r="WVH42"/>
      <c r="WVI42"/>
      <c r="WVJ42"/>
      <c r="WVK42"/>
      <c r="WVL42"/>
      <c r="WVM42"/>
      <c r="WVN42"/>
      <c r="WVO42"/>
      <c r="WVP42"/>
      <c r="WVQ42"/>
      <c r="WVR42"/>
      <c r="WVS42"/>
      <c r="WVT42"/>
      <c r="WVU42"/>
      <c r="WVV42"/>
      <c r="WVW42"/>
      <c r="WVX42"/>
      <c r="WVY42"/>
      <c r="WVZ42"/>
      <c r="WWA42"/>
      <c r="WWB42"/>
      <c r="WWC42"/>
      <c r="WWD42"/>
      <c r="WWE42"/>
      <c r="WWF42"/>
      <c r="WWG42"/>
      <c r="WWH42"/>
      <c r="WWI42"/>
      <c r="WWJ42"/>
      <c r="WWK42"/>
      <c r="WWL42"/>
      <c r="WWM42"/>
      <c r="WWN42"/>
      <c r="WWO42"/>
      <c r="WWP42"/>
      <c r="WWQ42"/>
      <c r="WWR42"/>
      <c r="WWS42"/>
      <c r="WWT42"/>
      <c r="WWU42"/>
      <c r="WWV42"/>
      <c r="WWW42"/>
      <c r="WWX42"/>
      <c r="WWY42"/>
      <c r="WWZ42"/>
      <c r="WXA42"/>
      <c r="WXB42"/>
      <c r="WXC42"/>
      <c r="WXD42"/>
      <c r="WXE42"/>
      <c r="WXF42"/>
      <c r="WXG42"/>
      <c r="WXH42"/>
      <c r="WXI42"/>
      <c r="WXJ42"/>
      <c r="WXK42"/>
      <c r="WXL42"/>
      <c r="WXM42"/>
      <c r="WXN42"/>
      <c r="WXO42"/>
      <c r="WXP42"/>
      <c r="WXQ42"/>
      <c r="WXR42"/>
      <c r="WXS42"/>
      <c r="WXT42"/>
      <c r="WXU42"/>
      <c r="WXV42"/>
      <c r="WXW42"/>
      <c r="WXX42"/>
      <c r="WXY42"/>
      <c r="WXZ42"/>
      <c r="WYA42"/>
      <c r="WYB42"/>
      <c r="WYC42"/>
      <c r="WYD42"/>
      <c r="WYE42"/>
      <c r="WYF42"/>
      <c r="WYG42"/>
      <c r="WYH42"/>
      <c r="WYI42"/>
      <c r="WYJ42"/>
      <c r="WYK42"/>
      <c r="WYL42"/>
      <c r="WYM42"/>
      <c r="WYN42"/>
      <c r="WYO42"/>
      <c r="WYP42"/>
      <c r="WYQ42"/>
      <c r="WYR42"/>
      <c r="WYS42"/>
      <c r="WYT42"/>
      <c r="WYU42"/>
      <c r="WYV42"/>
      <c r="WYW42"/>
      <c r="WYX42"/>
      <c r="WYY42"/>
      <c r="WYZ42"/>
      <c r="WZA42"/>
      <c r="WZB42"/>
      <c r="WZC42"/>
      <c r="WZD42"/>
      <c r="WZE42"/>
      <c r="WZF42"/>
      <c r="WZG42"/>
      <c r="WZH42"/>
      <c r="WZI42"/>
      <c r="WZJ42"/>
      <c r="WZK42"/>
      <c r="WZL42"/>
      <c r="WZM42"/>
      <c r="WZN42"/>
      <c r="WZO42"/>
      <c r="WZP42"/>
      <c r="WZQ42"/>
      <c r="WZR42"/>
      <c r="WZS42"/>
      <c r="WZT42"/>
      <c r="WZU42"/>
      <c r="WZV42"/>
      <c r="WZW42"/>
      <c r="WZX42"/>
      <c r="WZY42"/>
      <c r="WZZ42"/>
      <c r="XAA42"/>
      <c r="XAB42"/>
      <c r="XAC42"/>
      <c r="XAD42"/>
      <c r="XAE42"/>
      <c r="XAF42"/>
      <c r="XAG42"/>
      <c r="XAH42"/>
      <c r="XAI42"/>
      <c r="XAJ42"/>
      <c r="XAK42"/>
      <c r="XAL42"/>
      <c r="XAM42"/>
      <c r="XAN42"/>
      <c r="XAO42"/>
      <c r="XAP42"/>
      <c r="XAQ42"/>
      <c r="XAR42"/>
      <c r="XAS42"/>
      <c r="XAT42"/>
      <c r="XAU42"/>
      <c r="XAV42"/>
      <c r="XAW42"/>
      <c r="XAX42"/>
      <c r="XAY42"/>
      <c r="XAZ42"/>
      <c r="XBA42"/>
      <c r="XBB42"/>
      <c r="XBC42"/>
      <c r="XBD42"/>
      <c r="XBE42"/>
      <c r="XBF42"/>
      <c r="XBG42"/>
      <c r="XBH42"/>
      <c r="XBI42"/>
      <c r="XBJ42"/>
      <c r="XBK42"/>
      <c r="XBL42"/>
      <c r="XBM42"/>
      <c r="XBN42"/>
      <c r="XBO42"/>
      <c r="XBP42"/>
      <c r="XBQ42"/>
      <c r="XBR42"/>
      <c r="XBS42"/>
      <c r="XBT42"/>
      <c r="XBU42"/>
      <c r="XBV42"/>
      <c r="XBW42"/>
      <c r="XBX42"/>
      <c r="XBY42"/>
      <c r="XBZ42"/>
      <c r="XCA42"/>
      <c r="XCB42"/>
      <c r="XCC42"/>
      <c r="XCD42"/>
      <c r="XCE42"/>
      <c r="XCF42"/>
      <c r="XCG42"/>
      <c r="XCH42"/>
      <c r="XCI42"/>
      <c r="XCJ42"/>
      <c r="XCK42"/>
      <c r="XCL42"/>
      <c r="XCM42"/>
      <c r="XCN42"/>
      <c r="XCO42"/>
      <c r="XCP42"/>
      <c r="XCQ42"/>
      <c r="XCR42"/>
      <c r="XCS42"/>
      <c r="XCT42"/>
      <c r="XCU42"/>
      <c r="XCV42"/>
      <c r="XCW42"/>
      <c r="XCX42"/>
      <c r="XCY42"/>
      <c r="XCZ42"/>
      <c r="XDA42"/>
      <c r="XDB42"/>
      <c r="XDC42"/>
      <c r="XDD42"/>
      <c r="XDE42"/>
      <c r="XDF42"/>
      <c r="XDG42"/>
      <c r="XDH42"/>
      <c r="XDI42"/>
      <c r="XDJ42"/>
      <c r="XDK42"/>
      <c r="XDL42"/>
      <c r="XDM42"/>
      <c r="XDN42"/>
      <c r="XDO42"/>
      <c r="XDP42"/>
      <c r="XDQ42"/>
      <c r="XDR42"/>
      <c r="XDS42"/>
      <c r="XDT42"/>
      <c r="XDU42"/>
      <c r="XDV42"/>
      <c r="XDW42"/>
      <c r="XDX42"/>
      <c r="XDY42"/>
      <c r="XDZ42"/>
      <c r="XEA42"/>
      <c r="XEB42"/>
      <c r="XEC42"/>
      <c r="XED42"/>
      <c r="XEE42"/>
      <c r="XEF42"/>
      <c r="XEG42"/>
      <c r="XEH42"/>
      <c r="XEI42"/>
      <c r="XEJ42"/>
      <c r="XEK42"/>
      <c r="XEL42"/>
      <c r="XEM42"/>
      <c r="XEN42"/>
      <c r="XEO42"/>
    </row>
    <row r="43" s="1" customFormat="1" ht="15" customHeight="1" spans="1:1024 1025:16369">
      <c r="A43" s="15">
        <v>40</v>
      </c>
      <c r="B43" s="15" t="s">
        <v>704</v>
      </c>
      <c r="C43" s="15" t="s">
        <v>705</v>
      </c>
      <c r="D43" s="16" t="s">
        <v>741</v>
      </c>
      <c r="E43" s="17" t="s">
        <v>2</v>
      </c>
      <c r="F43" s="18" t="s">
        <v>695</v>
      </c>
      <c r="G43" s="20">
        <v>46082</v>
      </c>
      <c r="H43" s="21">
        <f t="shared" si="0"/>
        <v>60000</v>
      </c>
      <c r="I43" s="23">
        <v>0</v>
      </c>
      <c r="J43" s="23">
        <v>0</v>
      </c>
      <c r="K43" s="23">
        <v>10000</v>
      </c>
      <c r="L43" s="23">
        <v>10000</v>
      </c>
      <c r="M43" s="23">
        <v>10000</v>
      </c>
      <c r="N43" s="23">
        <v>10000</v>
      </c>
      <c r="O43" s="23">
        <v>10000</v>
      </c>
      <c r="P43" s="23">
        <v>10000</v>
      </c>
      <c r="Q43" s="23">
        <v>0</v>
      </c>
      <c r="R43" s="23">
        <v>0</v>
      </c>
      <c r="S43" s="23">
        <v>0</v>
      </c>
      <c r="T43" s="2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</row>
    <row r="44" s="1" customFormat="1" ht="15" customHeight="1" spans="1:1024 1025:16369">
      <c r="A44" s="15">
        <v>41</v>
      </c>
      <c r="B44" s="15" t="s">
        <v>704</v>
      </c>
      <c r="C44" s="15" t="s">
        <v>705</v>
      </c>
      <c r="D44" s="16" t="s">
        <v>742</v>
      </c>
      <c r="E44" s="17" t="s">
        <v>2</v>
      </c>
      <c r="F44" s="18" t="s">
        <v>695</v>
      </c>
      <c r="G44" s="20">
        <v>46082</v>
      </c>
      <c r="H44" s="21">
        <f t="shared" si="0"/>
        <v>70000</v>
      </c>
      <c r="I44" s="23">
        <v>0</v>
      </c>
      <c r="J44" s="23">
        <v>0</v>
      </c>
      <c r="K44" s="23">
        <v>10000</v>
      </c>
      <c r="L44" s="23">
        <v>10000</v>
      </c>
      <c r="M44" s="23">
        <v>10000</v>
      </c>
      <c r="N44" s="23">
        <v>10000</v>
      </c>
      <c r="O44" s="23">
        <v>10000</v>
      </c>
      <c r="P44" s="23">
        <v>10000</v>
      </c>
      <c r="Q44" s="23">
        <v>0</v>
      </c>
      <c r="R44" s="23">
        <v>0</v>
      </c>
      <c r="S44" s="23">
        <v>0</v>
      </c>
      <c r="T44" s="23">
        <v>10000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  <c r="XDT44"/>
      <c r="XDU44"/>
      <c r="XDV44"/>
      <c r="XDW44"/>
      <c r="XDX44"/>
      <c r="XDY44"/>
      <c r="XDZ44"/>
      <c r="XEA44"/>
      <c r="XEB44"/>
      <c r="XEC44"/>
      <c r="XED44"/>
      <c r="XEE44"/>
      <c r="XEF44"/>
      <c r="XEG44"/>
      <c r="XEH44"/>
      <c r="XEI44"/>
      <c r="XEJ44"/>
      <c r="XEK44"/>
      <c r="XEL44"/>
      <c r="XEM44"/>
      <c r="XEN44"/>
      <c r="XEO44"/>
    </row>
    <row r="45" s="1" customFormat="1" ht="15" customHeight="1" spans="1:1024 1025:16369">
      <c r="A45" s="15">
        <v>42</v>
      </c>
      <c r="B45" s="15" t="s">
        <v>704</v>
      </c>
      <c r="C45" s="15" t="s">
        <v>705</v>
      </c>
      <c r="D45" s="16" t="s">
        <v>743</v>
      </c>
      <c r="E45" s="17" t="s">
        <v>2</v>
      </c>
      <c r="F45" s="18" t="s">
        <v>695</v>
      </c>
      <c r="G45" s="20">
        <v>46023</v>
      </c>
      <c r="H45" s="21">
        <f t="shared" si="0"/>
        <v>62050</v>
      </c>
      <c r="I45" s="23"/>
      <c r="J45" s="23">
        <v>2600</v>
      </c>
      <c r="K45" s="23">
        <v>4100</v>
      </c>
      <c r="L45" s="23">
        <v>6150</v>
      </c>
      <c r="M45" s="23">
        <v>6150</v>
      </c>
      <c r="N45" s="23">
        <v>6150</v>
      </c>
      <c r="O45" s="23">
        <v>6150</v>
      </c>
      <c r="P45" s="23">
        <v>6150</v>
      </c>
      <c r="Q45" s="23">
        <v>6150</v>
      </c>
      <c r="R45" s="23">
        <v>6150</v>
      </c>
      <c r="S45" s="23">
        <v>6150</v>
      </c>
      <c r="T45" s="23">
        <v>6150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</row>
    <row r="46" s="1" customFormat="1" ht="15" customHeight="1" spans="1:1024 1025:16369">
      <c r="A46" s="15">
        <v>43</v>
      </c>
      <c r="B46" s="15" t="s">
        <v>704</v>
      </c>
      <c r="C46" s="15" t="s">
        <v>705</v>
      </c>
      <c r="D46" s="16" t="s">
        <v>743</v>
      </c>
      <c r="E46" s="17" t="s">
        <v>2</v>
      </c>
      <c r="F46" s="18" t="s">
        <v>695</v>
      </c>
      <c r="G46" s="20">
        <v>46113</v>
      </c>
      <c r="H46" s="21">
        <f t="shared" si="0"/>
        <v>36900</v>
      </c>
      <c r="I46" s="23"/>
      <c r="J46" s="23"/>
      <c r="K46" s="23"/>
      <c r="L46" s="23">
        <v>4100</v>
      </c>
      <c r="M46" s="23">
        <v>4100</v>
      </c>
      <c r="N46" s="23">
        <v>4100</v>
      </c>
      <c r="O46" s="23">
        <v>4100</v>
      </c>
      <c r="P46" s="23">
        <v>4100</v>
      </c>
      <c r="Q46" s="23">
        <v>4100</v>
      </c>
      <c r="R46" s="23">
        <v>4100</v>
      </c>
      <c r="S46" s="23">
        <v>4100</v>
      </c>
      <c r="T46" s="23">
        <v>4100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  <c r="XDT46"/>
      <c r="XDU46"/>
      <c r="XDV46"/>
      <c r="XDW46"/>
      <c r="XDX46"/>
      <c r="XDY46"/>
      <c r="XDZ46"/>
      <c r="XEA46"/>
      <c r="XEB46"/>
      <c r="XEC46"/>
      <c r="XED46"/>
      <c r="XEE46"/>
      <c r="XEF46"/>
      <c r="XEG46"/>
      <c r="XEH46"/>
      <c r="XEI46"/>
      <c r="XEJ46"/>
      <c r="XEK46"/>
      <c r="XEL46"/>
      <c r="XEM46"/>
      <c r="XEN46"/>
      <c r="XEO46"/>
    </row>
    <row r="47" s="1" customFormat="1" ht="15" customHeight="1" spans="1:1024 1025:16369">
      <c r="A47" s="15">
        <v>44</v>
      </c>
      <c r="B47" s="15" t="s">
        <v>704</v>
      </c>
      <c r="C47" s="15" t="s">
        <v>705</v>
      </c>
      <c r="D47" s="16" t="s">
        <v>743</v>
      </c>
      <c r="E47" s="17" t="s">
        <v>2</v>
      </c>
      <c r="F47" s="18" t="s">
        <v>695</v>
      </c>
      <c r="G47" s="20">
        <v>46023</v>
      </c>
      <c r="H47" s="21">
        <f t="shared" si="0"/>
        <v>128456</v>
      </c>
      <c r="I47" s="23">
        <v>7456</v>
      </c>
      <c r="J47" s="23">
        <v>11000</v>
      </c>
      <c r="K47" s="23">
        <v>11000</v>
      </c>
      <c r="L47" s="23">
        <v>11000</v>
      </c>
      <c r="M47" s="23">
        <v>11000</v>
      </c>
      <c r="N47" s="23">
        <v>11000</v>
      </c>
      <c r="O47" s="23">
        <v>11000</v>
      </c>
      <c r="P47" s="23">
        <v>11000</v>
      </c>
      <c r="Q47" s="23">
        <v>11000</v>
      </c>
      <c r="R47" s="23">
        <v>11000</v>
      </c>
      <c r="S47" s="23">
        <v>11000</v>
      </c>
      <c r="T47" s="23">
        <v>11000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  <c r="AML47"/>
      <c r="AMM47"/>
      <c r="AMN47"/>
      <c r="AMO47"/>
      <c r="AMP47"/>
      <c r="AMQ47"/>
      <c r="AMR47"/>
      <c r="AMS47"/>
      <c r="AMT47"/>
      <c r="AMU47"/>
      <c r="AMV47"/>
      <c r="AMW47"/>
      <c r="AMX47"/>
      <c r="AMY47"/>
      <c r="AMZ47"/>
      <c r="ANA47"/>
      <c r="ANB47"/>
      <c r="ANC47"/>
      <c r="AND47"/>
      <c r="ANE47"/>
      <c r="ANF47"/>
      <c r="ANG47"/>
      <c r="ANH47"/>
      <c r="ANI47"/>
      <c r="ANJ47"/>
      <c r="ANK47"/>
      <c r="ANL47"/>
      <c r="ANM47"/>
      <c r="ANN47"/>
      <c r="ANO47"/>
      <c r="ANP47"/>
      <c r="ANQ47"/>
      <c r="ANR47"/>
      <c r="ANS47"/>
      <c r="ANT47"/>
      <c r="ANU47"/>
      <c r="ANV47"/>
      <c r="ANW47"/>
      <c r="ANX47"/>
      <c r="ANY47"/>
      <c r="ANZ47"/>
      <c r="AOA47"/>
      <c r="AOB47"/>
      <c r="AOC47"/>
      <c r="AOD47"/>
      <c r="AOE47"/>
      <c r="AOF47"/>
      <c r="AOG47"/>
      <c r="AOH47"/>
      <c r="AOI47"/>
      <c r="AOJ47"/>
      <c r="AOK47"/>
      <c r="AOL47"/>
      <c r="AOM47"/>
      <c r="AON47"/>
      <c r="AOO47"/>
      <c r="AOP47"/>
      <c r="AOQ47"/>
      <c r="AOR47"/>
      <c r="AOS47"/>
      <c r="AOT47"/>
      <c r="AOU47"/>
      <c r="AOV47"/>
      <c r="AOW47"/>
      <c r="AOX47"/>
      <c r="AOY47"/>
      <c r="AOZ47"/>
      <c r="APA47"/>
      <c r="APB47"/>
      <c r="APC47"/>
      <c r="APD47"/>
      <c r="APE47"/>
      <c r="APF47"/>
      <c r="APG47"/>
      <c r="APH47"/>
      <c r="API47"/>
      <c r="APJ47"/>
      <c r="APK47"/>
      <c r="APL47"/>
      <c r="APM47"/>
      <c r="APN47"/>
      <c r="APO47"/>
      <c r="APP47"/>
      <c r="APQ47"/>
      <c r="APR47"/>
      <c r="APS47"/>
      <c r="APT47"/>
      <c r="APU47"/>
      <c r="APV47"/>
      <c r="APW47"/>
      <c r="APX47"/>
      <c r="APY47"/>
      <c r="APZ47"/>
      <c r="AQA47"/>
      <c r="AQB47"/>
      <c r="AQC47"/>
      <c r="AQD47"/>
      <c r="AQE47"/>
      <c r="AQF47"/>
      <c r="AQG47"/>
      <c r="AQH47"/>
      <c r="AQI47"/>
      <c r="AQJ47"/>
      <c r="AQK47"/>
      <c r="AQL47"/>
      <c r="AQM47"/>
      <c r="AQN47"/>
      <c r="AQO47"/>
      <c r="AQP47"/>
      <c r="AQQ47"/>
      <c r="AQR47"/>
      <c r="AQS47"/>
      <c r="AQT47"/>
      <c r="AQU47"/>
      <c r="AQV47"/>
      <c r="AQW47"/>
      <c r="AQX47"/>
      <c r="AQY47"/>
      <c r="AQZ47"/>
      <c r="ARA47"/>
      <c r="ARB47"/>
      <c r="ARC47"/>
      <c r="ARD47"/>
      <c r="ARE47"/>
      <c r="ARF47"/>
      <c r="ARG47"/>
      <c r="ARH47"/>
      <c r="ARI47"/>
      <c r="ARJ47"/>
      <c r="ARK47"/>
      <c r="ARL47"/>
      <c r="ARM47"/>
      <c r="ARN47"/>
      <c r="ARO47"/>
      <c r="ARP47"/>
      <c r="ARQ47"/>
      <c r="ARR47"/>
      <c r="ARS47"/>
      <c r="ART47"/>
      <c r="ARU47"/>
      <c r="ARV47"/>
      <c r="ARW47"/>
      <c r="ARX47"/>
      <c r="ARY47"/>
      <c r="ARZ47"/>
      <c r="ASA47"/>
      <c r="ASB47"/>
      <c r="ASC47"/>
      <c r="ASD47"/>
      <c r="ASE47"/>
      <c r="ASF47"/>
      <c r="ASG47"/>
      <c r="ASH47"/>
      <c r="ASI47"/>
      <c r="ASJ47"/>
      <c r="ASK47"/>
      <c r="ASL47"/>
      <c r="ASM47"/>
      <c r="ASN47"/>
      <c r="ASO47"/>
      <c r="ASP47"/>
      <c r="ASQ47"/>
      <c r="ASR47"/>
      <c r="ASS47"/>
      <c r="AST47"/>
      <c r="ASU47"/>
      <c r="ASV47"/>
      <c r="ASW47"/>
      <c r="ASX47"/>
      <c r="ASY47"/>
      <c r="ASZ47"/>
      <c r="ATA47"/>
      <c r="ATB47"/>
      <c r="ATC47"/>
      <c r="ATD47"/>
      <c r="ATE47"/>
      <c r="ATF47"/>
      <c r="ATG47"/>
      <c r="ATH47"/>
      <c r="ATI47"/>
      <c r="ATJ47"/>
      <c r="ATK47"/>
      <c r="ATL47"/>
      <c r="ATM47"/>
      <c r="ATN47"/>
      <c r="ATO47"/>
      <c r="ATP47"/>
      <c r="ATQ47"/>
      <c r="ATR47"/>
      <c r="ATS47"/>
      <c r="ATT47"/>
      <c r="ATU47"/>
      <c r="ATV47"/>
      <c r="ATW47"/>
      <c r="ATX47"/>
      <c r="ATY47"/>
      <c r="ATZ47"/>
      <c r="AUA47"/>
      <c r="AUB47"/>
      <c r="AUC47"/>
      <c r="AUD47"/>
      <c r="AUE47"/>
      <c r="AUF47"/>
      <c r="AUG47"/>
      <c r="AUH47"/>
      <c r="AUI47"/>
      <c r="AUJ47"/>
      <c r="AUK47"/>
      <c r="AUL47"/>
      <c r="AUM47"/>
      <c r="AUN47"/>
      <c r="AUO47"/>
      <c r="AUP47"/>
      <c r="AUQ47"/>
      <c r="AUR47"/>
      <c r="AUS47"/>
      <c r="AUT47"/>
      <c r="AUU47"/>
      <c r="AUV47"/>
      <c r="AUW47"/>
      <c r="AUX47"/>
      <c r="AUY47"/>
      <c r="AUZ47"/>
      <c r="AVA47"/>
      <c r="AVB47"/>
      <c r="AVC47"/>
      <c r="AVD47"/>
      <c r="AVE47"/>
      <c r="AVF47"/>
      <c r="AVG47"/>
      <c r="AVH47"/>
      <c r="AVI47"/>
      <c r="AVJ47"/>
      <c r="AVK47"/>
      <c r="AVL47"/>
      <c r="AVM47"/>
      <c r="AVN47"/>
      <c r="AVO47"/>
      <c r="AVP47"/>
      <c r="AVQ47"/>
      <c r="AVR47"/>
      <c r="AVS47"/>
      <c r="AVT47"/>
      <c r="AVU47"/>
      <c r="AVV47"/>
      <c r="AVW47"/>
      <c r="AVX47"/>
      <c r="AVY47"/>
      <c r="AVZ47"/>
      <c r="AWA47"/>
      <c r="AWB47"/>
      <c r="AWC47"/>
      <c r="AWD47"/>
      <c r="AWE47"/>
      <c r="AWF47"/>
      <c r="AWG47"/>
      <c r="AWH47"/>
      <c r="AWI47"/>
      <c r="AWJ47"/>
      <c r="AWK47"/>
      <c r="AWL47"/>
      <c r="AWM47"/>
      <c r="AWN47"/>
      <c r="AWO47"/>
      <c r="AWP47"/>
      <c r="AWQ47"/>
      <c r="AWR47"/>
      <c r="AWS47"/>
      <c r="AWT47"/>
      <c r="AWU47"/>
      <c r="AWV47"/>
      <c r="AWW47"/>
      <c r="AWX47"/>
      <c r="AWY47"/>
      <c r="AWZ47"/>
      <c r="AXA47"/>
      <c r="AXB47"/>
      <c r="AXC47"/>
      <c r="AXD47"/>
      <c r="AXE47"/>
      <c r="AXF47"/>
      <c r="AXG47"/>
      <c r="AXH47"/>
      <c r="AXI47"/>
      <c r="AXJ47"/>
      <c r="AXK47"/>
      <c r="AXL47"/>
      <c r="AXM47"/>
      <c r="AXN47"/>
      <c r="AXO47"/>
      <c r="AXP47"/>
      <c r="AXQ47"/>
      <c r="AXR47"/>
      <c r="AXS47"/>
      <c r="AXT47"/>
      <c r="AXU47"/>
      <c r="AXV47"/>
      <c r="AXW47"/>
      <c r="AXX47"/>
      <c r="AXY47"/>
      <c r="AXZ47"/>
      <c r="AYA47"/>
      <c r="AYB47"/>
      <c r="AYC47"/>
      <c r="AYD47"/>
      <c r="AYE47"/>
      <c r="AYF47"/>
      <c r="AYG47"/>
      <c r="AYH47"/>
      <c r="AYI47"/>
      <c r="AYJ47"/>
      <c r="AYK47"/>
      <c r="AYL47"/>
      <c r="AYM47"/>
      <c r="AYN47"/>
      <c r="AYO47"/>
      <c r="AYP47"/>
      <c r="AYQ47"/>
      <c r="AYR47"/>
      <c r="AYS47"/>
      <c r="AYT47"/>
      <c r="AYU47"/>
      <c r="AYV47"/>
      <c r="AYW47"/>
      <c r="AYX47"/>
      <c r="AYY47"/>
      <c r="AYZ47"/>
      <c r="AZA47"/>
      <c r="AZB47"/>
      <c r="AZC47"/>
      <c r="AZD47"/>
      <c r="AZE47"/>
      <c r="AZF47"/>
      <c r="AZG47"/>
      <c r="AZH47"/>
      <c r="AZI47"/>
      <c r="AZJ47"/>
      <c r="AZK47"/>
      <c r="AZL47"/>
      <c r="AZM47"/>
      <c r="AZN47"/>
      <c r="AZO47"/>
      <c r="AZP47"/>
      <c r="AZQ47"/>
      <c r="AZR47"/>
      <c r="AZS47"/>
      <c r="AZT47"/>
      <c r="AZU47"/>
      <c r="AZV47"/>
      <c r="AZW47"/>
      <c r="AZX47"/>
      <c r="AZY47"/>
      <c r="AZZ47"/>
      <c r="BAA47"/>
      <c r="BAB47"/>
      <c r="BAC47"/>
      <c r="BAD47"/>
      <c r="BAE47"/>
      <c r="BAF47"/>
      <c r="BAG47"/>
      <c r="BAH47"/>
      <c r="BAI47"/>
      <c r="BAJ47"/>
      <c r="BAK47"/>
      <c r="BAL47"/>
      <c r="BAM47"/>
      <c r="BAN47"/>
      <c r="BAO47"/>
      <c r="BAP47"/>
      <c r="BAQ47"/>
      <c r="BAR47"/>
      <c r="BAS47"/>
      <c r="BAT47"/>
      <c r="BAU47"/>
      <c r="BAV47"/>
      <c r="BAW47"/>
      <c r="BAX47"/>
      <c r="BAY47"/>
      <c r="BAZ47"/>
      <c r="BBA47"/>
      <c r="BBB47"/>
      <c r="BBC47"/>
      <c r="BBD47"/>
      <c r="BBE47"/>
      <c r="BBF47"/>
      <c r="BBG47"/>
      <c r="BBH47"/>
      <c r="BBI47"/>
      <c r="BBJ47"/>
      <c r="BBK47"/>
      <c r="BBL47"/>
      <c r="BBM47"/>
      <c r="BBN47"/>
      <c r="BBO47"/>
      <c r="BBP47"/>
      <c r="BBQ47"/>
      <c r="BBR47"/>
      <c r="BBS47"/>
      <c r="BBT47"/>
      <c r="BBU47"/>
      <c r="BBV47"/>
      <c r="BBW47"/>
      <c r="BBX47"/>
      <c r="BBY47"/>
      <c r="BBZ47"/>
      <c r="BCA47"/>
      <c r="BCB47"/>
      <c r="BCC47"/>
      <c r="BCD47"/>
      <c r="BCE47"/>
      <c r="BCF47"/>
      <c r="BCG47"/>
      <c r="BCH47"/>
      <c r="BCI47"/>
      <c r="BCJ47"/>
      <c r="BCK47"/>
      <c r="BCL47"/>
      <c r="BCM47"/>
      <c r="BCN47"/>
      <c r="BCO47"/>
      <c r="BCP47"/>
      <c r="BCQ47"/>
      <c r="BCR47"/>
      <c r="BCS47"/>
      <c r="BCT47"/>
      <c r="BCU47"/>
      <c r="BCV47"/>
      <c r="BCW47"/>
      <c r="BCX47"/>
      <c r="BCY47"/>
      <c r="BCZ47"/>
      <c r="BDA47"/>
      <c r="BDB47"/>
      <c r="BDC47"/>
      <c r="BDD47"/>
      <c r="BDE47"/>
      <c r="BDF47"/>
      <c r="BDG47"/>
      <c r="BDH47"/>
      <c r="BDI47"/>
      <c r="BDJ47"/>
      <c r="BDK47"/>
      <c r="BDL47"/>
      <c r="BDM47"/>
      <c r="BDN47"/>
      <c r="BDO47"/>
      <c r="BDP47"/>
      <c r="BDQ47"/>
      <c r="BDR47"/>
      <c r="BDS47"/>
      <c r="BDT47"/>
      <c r="BDU47"/>
      <c r="BDV47"/>
      <c r="BDW47"/>
      <c r="BDX47"/>
      <c r="BDY47"/>
      <c r="BDZ47"/>
      <c r="BEA47"/>
      <c r="BEB47"/>
      <c r="BEC47"/>
      <c r="BED47"/>
      <c r="BEE47"/>
      <c r="BEF47"/>
      <c r="BEG47"/>
      <c r="BEH47"/>
      <c r="BEI47"/>
      <c r="BEJ47"/>
      <c r="BEK47"/>
      <c r="BEL47"/>
      <c r="BEM47"/>
      <c r="BEN47"/>
      <c r="BEO47"/>
      <c r="BEP47"/>
      <c r="BEQ47"/>
      <c r="BER47"/>
      <c r="BES47"/>
      <c r="BET47"/>
      <c r="BEU47"/>
      <c r="BEV47"/>
      <c r="BEW47"/>
      <c r="BEX47"/>
      <c r="BEY47"/>
      <c r="BEZ47"/>
      <c r="BFA47"/>
      <c r="BFB47"/>
      <c r="BFC47"/>
      <c r="BFD47"/>
      <c r="BFE47"/>
      <c r="BFF47"/>
      <c r="BFG47"/>
      <c r="BFH47"/>
      <c r="BFI47"/>
      <c r="BFJ47"/>
      <c r="BFK47"/>
      <c r="BFL47"/>
      <c r="BFM47"/>
      <c r="BFN47"/>
      <c r="BFO47"/>
      <c r="BFP47"/>
      <c r="BFQ47"/>
      <c r="BFR47"/>
      <c r="BFS47"/>
      <c r="BFT47"/>
      <c r="BFU47"/>
      <c r="BFV47"/>
      <c r="BFW47"/>
      <c r="BFX47"/>
      <c r="BFY47"/>
      <c r="BFZ47"/>
      <c r="BGA47"/>
      <c r="BGB47"/>
      <c r="BGC47"/>
      <c r="BGD47"/>
      <c r="BGE47"/>
      <c r="BGF47"/>
      <c r="BGG47"/>
      <c r="BGH47"/>
      <c r="BGI47"/>
      <c r="BGJ47"/>
      <c r="BGK47"/>
      <c r="BGL47"/>
      <c r="BGM47"/>
      <c r="BGN47"/>
      <c r="BGO47"/>
      <c r="BGP47"/>
      <c r="BGQ47"/>
      <c r="BGR47"/>
      <c r="BGS47"/>
      <c r="BGT47"/>
      <c r="BGU47"/>
      <c r="BGV47"/>
      <c r="BGW47"/>
      <c r="BGX47"/>
      <c r="BGY47"/>
      <c r="BGZ47"/>
      <c r="BHA47"/>
      <c r="BHB47"/>
      <c r="BHC47"/>
      <c r="BHD47"/>
      <c r="BHE47"/>
      <c r="BHF47"/>
      <c r="BHG47"/>
      <c r="BHH47"/>
      <c r="BHI47"/>
      <c r="BHJ47"/>
      <c r="BHK47"/>
      <c r="BHL47"/>
      <c r="BHM47"/>
      <c r="BHN47"/>
      <c r="BHO47"/>
      <c r="BHP47"/>
      <c r="BHQ47"/>
      <c r="BHR47"/>
      <c r="BHS47"/>
      <c r="BHT47"/>
      <c r="BHU47"/>
      <c r="BHV47"/>
      <c r="BHW47"/>
      <c r="BHX47"/>
      <c r="BHY47"/>
      <c r="BHZ47"/>
      <c r="BIA47"/>
      <c r="BIB47"/>
      <c r="BIC47"/>
      <c r="BID47"/>
      <c r="BIE47"/>
      <c r="BIF47"/>
      <c r="BIG47"/>
      <c r="BIH47"/>
      <c r="BII47"/>
      <c r="BIJ47"/>
      <c r="BIK47"/>
      <c r="BIL47"/>
      <c r="BIM47"/>
      <c r="BIN47"/>
      <c r="BIO47"/>
      <c r="BIP47"/>
      <c r="BIQ47"/>
      <c r="BIR47"/>
      <c r="BIS47"/>
      <c r="BIT47"/>
      <c r="BIU47"/>
      <c r="BIV47"/>
      <c r="BIW47"/>
      <c r="BIX47"/>
      <c r="BIY47"/>
      <c r="BIZ47"/>
      <c r="BJA47"/>
      <c r="BJB47"/>
      <c r="BJC47"/>
      <c r="BJD47"/>
      <c r="BJE47"/>
      <c r="BJF47"/>
      <c r="BJG47"/>
      <c r="BJH47"/>
      <c r="BJI47"/>
      <c r="BJJ47"/>
      <c r="BJK47"/>
      <c r="BJL47"/>
      <c r="BJM47"/>
      <c r="BJN47"/>
      <c r="BJO47"/>
      <c r="BJP47"/>
      <c r="BJQ47"/>
      <c r="BJR47"/>
      <c r="BJS47"/>
      <c r="BJT47"/>
      <c r="BJU47"/>
      <c r="BJV47"/>
      <c r="BJW47"/>
      <c r="BJX47"/>
      <c r="BJY47"/>
      <c r="BJZ47"/>
      <c r="BKA47"/>
      <c r="BKB47"/>
      <c r="BKC47"/>
      <c r="BKD47"/>
      <c r="BKE47"/>
      <c r="BKF47"/>
      <c r="BKG47"/>
      <c r="BKH47"/>
      <c r="BKI47"/>
      <c r="BKJ47"/>
      <c r="BKK47"/>
      <c r="BKL47"/>
      <c r="BKM47"/>
      <c r="BKN47"/>
      <c r="BKO47"/>
      <c r="BKP47"/>
      <c r="BKQ47"/>
      <c r="BKR47"/>
      <c r="BKS47"/>
      <c r="BKT47"/>
      <c r="BKU47"/>
      <c r="BKV47"/>
      <c r="BKW47"/>
      <c r="BKX47"/>
      <c r="BKY47"/>
      <c r="BKZ47"/>
      <c r="BLA47"/>
      <c r="BLB47"/>
      <c r="BLC47"/>
      <c r="BLD47"/>
      <c r="BLE47"/>
      <c r="BLF47"/>
      <c r="BLG47"/>
      <c r="BLH47"/>
      <c r="BLI47"/>
      <c r="BLJ47"/>
      <c r="BLK47"/>
      <c r="BLL47"/>
      <c r="BLM47"/>
      <c r="BLN47"/>
      <c r="BLO47"/>
      <c r="BLP47"/>
      <c r="BLQ47"/>
      <c r="BLR47"/>
      <c r="BLS47"/>
      <c r="BLT47"/>
      <c r="BLU47"/>
      <c r="BLV47"/>
      <c r="BLW47"/>
      <c r="BLX47"/>
      <c r="BLY47"/>
      <c r="BLZ47"/>
      <c r="BMA47"/>
      <c r="BMB47"/>
      <c r="BMC47"/>
      <c r="BMD47"/>
      <c r="BME47"/>
      <c r="BMF47"/>
      <c r="BMG47"/>
      <c r="BMH47"/>
      <c r="BMI47"/>
      <c r="BMJ47"/>
      <c r="BMK47"/>
      <c r="BML47"/>
      <c r="BMM47"/>
      <c r="BMN47"/>
      <c r="BMO47"/>
      <c r="BMP47"/>
      <c r="BMQ47"/>
      <c r="BMR47"/>
      <c r="BMS47"/>
      <c r="BMT47"/>
      <c r="BMU47"/>
      <c r="BMV47"/>
      <c r="BMW47"/>
      <c r="BMX47"/>
      <c r="BMY47"/>
      <c r="BMZ47"/>
      <c r="BNA47"/>
      <c r="BNB47"/>
      <c r="BNC47"/>
      <c r="BND47"/>
      <c r="BNE47"/>
      <c r="BNF47"/>
      <c r="BNG47"/>
      <c r="BNH47"/>
      <c r="BNI47"/>
      <c r="BNJ47"/>
      <c r="BNK47"/>
      <c r="BNL47"/>
      <c r="BNM47"/>
      <c r="BNN47"/>
      <c r="BNO47"/>
      <c r="BNP47"/>
      <c r="BNQ47"/>
      <c r="BNR47"/>
      <c r="BNS47"/>
      <c r="BNT47"/>
      <c r="BNU47"/>
      <c r="BNV47"/>
      <c r="BNW47"/>
      <c r="BNX47"/>
      <c r="BNY47"/>
      <c r="BNZ47"/>
      <c r="BOA47"/>
      <c r="BOB47"/>
      <c r="BOC47"/>
      <c r="BOD47"/>
      <c r="BOE47"/>
      <c r="BOF47"/>
      <c r="BOG47"/>
      <c r="BOH47"/>
      <c r="BOI47"/>
      <c r="BOJ47"/>
      <c r="BOK47"/>
      <c r="BOL47"/>
      <c r="BOM47"/>
      <c r="BON47"/>
      <c r="BOO47"/>
      <c r="BOP47"/>
      <c r="BOQ47"/>
      <c r="BOR47"/>
      <c r="BOS47"/>
      <c r="BOT47"/>
      <c r="BOU47"/>
      <c r="BOV47"/>
      <c r="BOW47"/>
      <c r="BOX47"/>
      <c r="BOY47"/>
      <c r="BOZ47"/>
      <c r="BPA47"/>
      <c r="BPB47"/>
      <c r="BPC47"/>
      <c r="BPD47"/>
      <c r="BPE47"/>
      <c r="BPF47"/>
      <c r="BPG47"/>
      <c r="BPH47"/>
      <c r="BPI47"/>
      <c r="BPJ47"/>
      <c r="BPK47"/>
      <c r="BPL47"/>
      <c r="BPM47"/>
      <c r="BPN47"/>
      <c r="BPO47"/>
      <c r="BPP47"/>
      <c r="BPQ47"/>
      <c r="BPR47"/>
      <c r="BPS47"/>
      <c r="BPT47"/>
      <c r="BPU47"/>
      <c r="BPV47"/>
      <c r="BPW47"/>
      <c r="BPX47"/>
      <c r="BPY47"/>
      <c r="BPZ47"/>
      <c r="BQA47"/>
      <c r="BQB47"/>
      <c r="BQC47"/>
      <c r="BQD47"/>
      <c r="BQE47"/>
      <c r="BQF47"/>
      <c r="BQG47"/>
      <c r="BQH47"/>
      <c r="BQI47"/>
      <c r="BQJ47"/>
      <c r="BQK47"/>
      <c r="BQL47"/>
      <c r="BQM47"/>
      <c r="BQN47"/>
      <c r="BQO47"/>
      <c r="BQP47"/>
      <c r="BQQ47"/>
      <c r="BQR47"/>
      <c r="BQS47"/>
      <c r="BQT47"/>
      <c r="BQU47"/>
      <c r="BQV47"/>
      <c r="BQW47"/>
      <c r="BQX47"/>
      <c r="BQY47"/>
      <c r="BQZ47"/>
      <c r="BRA47"/>
      <c r="BRB47"/>
      <c r="BRC47"/>
      <c r="BRD47"/>
      <c r="BRE47"/>
      <c r="BRF47"/>
      <c r="BRG47"/>
      <c r="BRH47"/>
      <c r="BRI47"/>
      <c r="BRJ47"/>
      <c r="BRK47"/>
      <c r="BRL47"/>
      <c r="BRM47"/>
      <c r="BRN47"/>
      <c r="BRO47"/>
      <c r="BRP47"/>
      <c r="BRQ47"/>
      <c r="BRR47"/>
      <c r="BRS47"/>
      <c r="BRT47"/>
      <c r="BRU47"/>
      <c r="BRV47"/>
      <c r="BRW47"/>
      <c r="BRX47"/>
      <c r="BRY47"/>
      <c r="BRZ47"/>
      <c r="BSA47"/>
      <c r="BSB47"/>
      <c r="BSC47"/>
      <c r="BSD47"/>
      <c r="BSE47"/>
      <c r="BSF47"/>
      <c r="BSG47"/>
      <c r="BSH47"/>
      <c r="BSI47"/>
      <c r="BSJ47"/>
      <c r="BSK47"/>
      <c r="BSL47"/>
      <c r="BSM47"/>
      <c r="BSN47"/>
      <c r="BSO47"/>
      <c r="BSP47"/>
      <c r="BSQ47"/>
      <c r="BSR47"/>
      <c r="BSS47"/>
      <c r="BST47"/>
      <c r="BSU47"/>
      <c r="BSV47"/>
      <c r="BSW47"/>
      <c r="BSX47"/>
      <c r="BSY47"/>
      <c r="BSZ47"/>
      <c r="BTA47"/>
      <c r="BTB47"/>
      <c r="BTC47"/>
      <c r="BTD47"/>
      <c r="BTE47"/>
      <c r="BTF47"/>
      <c r="BTG47"/>
      <c r="BTH47"/>
      <c r="BTI47"/>
      <c r="BTJ47"/>
      <c r="BTK47"/>
      <c r="BTL47"/>
      <c r="BTM47"/>
      <c r="BTN47"/>
      <c r="BTO47"/>
      <c r="BTP47"/>
      <c r="BTQ47"/>
      <c r="BTR47"/>
      <c r="BTS47"/>
      <c r="BTT47"/>
      <c r="BTU47"/>
      <c r="BTV47"/>
      <c r="BTW47"/>
      <c r="BTX47"/>
      <c r="BTY47"/>
      <c r="BTZ47"/>
      <c r="BUA47"/>
      <c r="BUB47"/>
      <c r="BUC47"/>
      <c r="BUD47"/>
      <c r="BUE47"/>
      <c r="BUF47"/>
      <c r="BUG47"/>
      <c r="BUH47"/>
      <c r="BUI47"/>
      <c r="BUJ47"/>
      <c r="BUK47"/>
      <c r="BUL47"/>
      <c r="BUM47"/>
      <c r="BUN47"/>
      <c r="BUO47"/>
      <c r="BUP47"/>
      <c r="BUQ47"/>
      <c r="BUR47"/>
      <c r="BUS47"/>
      <c r="BUT47"/>
      <c r="BUU47"/>
      <c r="BUV47"/>
      <c r="BUW47"/>
      <c r="BUX47"/>
      <c r="BUY47"/>
      <c r="BUZ47"/>
      <c r="BVA47"/>
      <c r="BVB47"/>
      <c r="BVC47"/>
      <c r="BVD47"/>
      <c r="BVE47"/>
      <c r="BVF47"/>
      <c r="BVG47"/>
      <c r="BVH47"/>
      <c r="BVI47"/>
      <c r="BVJ47"/>
      <c r="BVK47"/>
      <c r="BVL47"/>
      <c r="BVM47"/>
      <c r="BVN47"/>
      <c r="BVO47"/>
      <c r="BVP47"/>
      <c r="BVQ47"/>
      <c r="BVR47"/>
      <c r="BVS47"/>
      <c r="BVT47"/>
      <c r="BVU47"/>
      <c r="BVV47"/>
      <c r="BVW47"/>
      <c r="BVX47"/>
      <c r="BVY47"/>
      <c r="BVZ47"/>
      <c r="BWA47"/>
      <c r="BWB47"/>
      <c r="BWC47"/>
      <c r="BWD47"/>
      <c r="BWE47"/>
      <c r="BWF47"/>
      <c r="BWG47"/>
      <c r="BWH47"/>
      <c r="BWI47"/>
      <c r="BWJ47"/>
      <c r="BWK47"/>
      <c r="BWL47"/>
      <c r="BWM47"/>
      <c r="BWN47"/>
      <c r="BWO47"/>
      <c r="BWP47"/>
      <c r="BWQ47"/>
      <c r="BWR47"/>
      <c r="BWS47"/>
      <c r="BWT47"/>
      <c r="BWU47"/>
      <c r="BWV47"/>
      <c r="BWW47"/>
      <c r="BWX47"/>
      <c r="BWY47"/>
      <c r="BWZ47"/>
      <c r="BXA47"/>
      <c r="BXB47"/>
      <c r="BXC47"/>
      <c r="BXD47"/>
      <c r="BXE47"/>
      <c r="BXF47"/>
      <c r="BXG47"/>
      <c r="BXH47"/>
      <c r="BXI47"/>
      <c r="BXJ47"/>
      <c r="BXK47"/>
      <c r="BXL47"/>
      <c r="BXM47"/>
      <c r="BXN47"/>
      <c r="BXO47"/>
      <c r="BXP47"/>
      <c r="BXQ47"/>
      <c r="BXR47"/>
      <c r="BXS47"/>
      <c r="BXT47"/>
      <c r="BXU47"/>
      <c r="BXV47"/>
      <c r="BXW47"/>
      <c r="BXX47"/>
      <c r="BXY47"/>
      <c r="BXZ47"/>
      <c r="BYA47"/>
      <c r="BYB47"/>
      <c r="BYC47"/>
      <c r="BYD47"/>
      <c r="BYE47"/>
      <c r="BYF47"/>
      <c r="BYG47"/>
      <c r="BYH47"/>
      <c r="BYI47"/>
      <c r="BYJ47"/>
      <c r="BYK47"/>
      <c r="BYL47"/>
      <c r="BYM47"/>
      <c r="BYN47"/>
      <c r="BYO47"/>
      <c r="BYP47"/>
      <c r="BYQ47"/>
      <c r="BYR47"/>
      <c r="BYS47"/>
      <c r="BYT47"/>
      <c r="BYU47"/>
      <c r="BYV47"/>
      <c r="BYW47"/>
      <c r="BYX47"/>
      <c r="BYY47"/>
      <c r="BYZ47"/>
      <c r="BZA47"/>
      <c r="BZB47"/>
      <c r="BZC47"/>
      <c r="BZD47"/>
      <c r="BZE47"/>
      <c r="BZF47"/>
      <c r="BZG47"/>
      <c r="BZH47"/>
      <c r="BZI47"/>
      <c r="BZJ47"/>
      <c r="BZK47"/>
      <c r="BZL47"/>
      <c r="BZM47"/>
      <c r="BZN47"/>
      <c r="BZO47"/>
      <c r="BZP47"/>
      <c r="BZQ47"/>
      <c r="BZR47"/>
      <c r="BZS47"/>
      <c r="BZT47"/>
      <c r="BZU47"/>
      <c r="BZV47"/>
      <c r="BZW47"/>
      <c r="BZX47"/>
      <c r="BZY47"/>
      <c r="BZZ47"/>
      <c r="CAA47"/>
      <c r="CAB47"/>
      <c r="CAC47"/>
      <c r="CAD47"/>
      <c r="CAE47"/>
      <c r="CAF47"/>
      <c r="CAG47"/>
      <c r="CAH47"/>
      <c r="CAI47"/>
      <c r="CAJ47"/>
      <c r="CAK47"/>
      <c r="CAL47"/>
      <c r="CAM47"/>
      <c r="CAN47"/>
      <c r="CAO47"/>
      <c r="CAP47"/>
      <c r="CAQ47"/>
      <c r="CAR47"/>
      <c r="CAS47"/>
      <c r="CAT47"/>
      <c r="CAU47"/>
      <c r="CAV47"/>
      <c r="CAW47"/>
      <c r="CAX47"/>
      <c r="CAY47"/>
      <c r="CAZ47"/>
      <c r="CBA47"/>
      <c r="CBB47"/>
      <c r="CBC47"/>
      <c r="CBD47"/>
      <c r="CBE47"/>
      <c r="CBF47"/>
      <c r="CBG47"/>
      <c r="CBH47"/>
      <c r="CBI47"/>
      <c r="CBJ47"/>
      <c r="CBK47"/>
      <c r="CBL47"/>
      <c r="CBM47"/>
      <c r="CBN47"/>
      <c r="CBO47"/>
      <c r="CBP47"/>
      <c r="CBQ47"/>
      <c r="CBR47"/>
      <c r="CBS47"/>
      <c r="CBT47"/>
      <c r="CBU47"/>
      <c r="CBV47"/>
      <c r="CBW47"/>
      <c r="CBX47"/>
      <c r="CBY47"/>
      <c r="CBZ47"/>
      <c r="CCA47"/>
      <c r="CCB47"/>
      <c r="CCC47"/>
      <c r="CCD47"/>
      <c r="CCE47"/>
      <c r="CCF47"/>
      <c r="CCG47"/>
      <c r="CCH47"/>
      <c r="CCI47"/>
      <c r="CCJ47"/>
      <c r="CCK47"/>
      <c r="CCL47"/>
      <c r="CCM47"/>
      <c r="CCN47"/>
      <c r="CCO47"/>
      <c r="CCP47"/>
      <c r="CCQ47"/>
      <c r="CCR47"/>
      <c r="CCS47"/>
      <c r="CCT47"/>
      <c r="CCU47"/>
      <c r="CCV47"/>
      <c r="CCW47"/>
      <c r="CCX47"/>
      <c r="CCY47"/>
      <c r="CCZ47"/>
      <c r="CDA47"/>
      <c r="CDB47"/>
      <c r="CDC47"/>
      <c r="CDD47"/>
      <c r="CDE47"/>
      <c r="CDF47"/>
      <c r="CDG47"/>
      <c r="CDH47"/>
      <c r="CDI47"/>
      <c r="CDJ47"/>
      <c r="CDK47"/>
      <c r="CDL47"/>
      <c r="CDM47"/>
      <c r="CDN47"/>
      <c r="CDO47"/>
      <c r="CDP47"/>
      <c r="CDQ47"/>
      <c r="CDR47"/>
      <c r="CDS47"/>
      <c r="CDT47"/>
      <c r="CDU47"/>
      <c r="CDV47"/>
      <c r="CDW47"/>
      <c r="CDX47"/>
      <c r="CDY47"/>
      <c r="CDZ47"/>
      <c r="CEA47"/>
      <c r="CEB47"/>
      <c r="CEC47"/>
      <c r="CED47"/>
      <c r="CEE47"/>
      <c r="CEF47"/>
      <c r="CEG47"/>
      <c r="CEH47"/>
      <c r="CEI47"/>
      <c r="CEJ47"/>
      <c r="CEK47"/>
      <c r="CEL47"/>
      <c r="CEM47"/>
      <c r="CEN47"/>
      <c r="CEO47"/>
      <c r="CEP47"/>
      <c r="CEQ47"/>
      <c r="CER47"/>
      <c r="CES47"/>
      <c r="CET47"/>
      <c r="CEU47"/>
      <c r="CEV47"/>
      <c r="CEW47"/>
      <c r="CEX47"/>
      <c r="CEY47"/>
      <c r="CEZ47"/>
      <c r="CFA47"/>
      <c r="CFB47"/>
      <c r="CFC47"/>
      <c r="CFD47"/>
      <c r="CFE47"/>
      <c r="CFF47"/>
      <c r="CFG47"/>
      <c r="CFH47"/>
      <c r="CFI47"/>
      <c r="CFJ47"/>
      <c r="CFK47"/>
      <c r="CFL47"/>
      <c r="CFM47"/>
      <c r="CFN47"/>
      <c r="CFO47"/>
      <c r="CFP47"/>
      <c r="CFQ47"/>
      <c r="CFR47"/>
      <c r="CFS47"/>
      <c r="CFT47"/>
      <c r="CFU47"/>
      <c r="CFV47"/>
      <c r="CFW47"/>
      <c r="CFX47"/>
      <c r="CFY47"/>
      <c r="CFZ47"/>
      <c r="CGA47"/>
      <c r="CGB47"/>
      <c r="CGC47"/>
      <c r="CGD47"/>
      <c r="CGE47"/>
      <c r="CGF47"/>
      <c r="CGG47"/>
      <c r="CGH47"/>
      <c r="CGI47"/>
      <c r="CGJ47"/>
      <c r="CGK47"/>
      <c r="CGL47"/>
      <c r="CGM47"/>
      <c r="CGN47"/>
      <c r="CGO47"/>
      <c r="CGP47"/>
      <c r="CGQ47"/>
      <c r="CGR47"/>
      <c r="CGS47"/>
      <c r="CGT47"/>
      <c r="CGU47"/>
      <c r="CGV47"/>
      <c r="CGW47"/>
      <c r="CGX47"/>
      <c r="CGY47"/>
      <c r="CGZ47"/>
      <c r="CHA47"/>
      <c r="CHB47"/>
      <c r="CHC47"/>
      <c r="CHD47"/>
      <c r="CHE47"/>
      <c r="CHF47"/>
      <c r="CHG47"/>
      <c r="CHH47"/>
      <c r="CHI47"/>
      <c r="CHJ47"/>
      <c r="CHK47"/>
      <c r="CHL47"/>
      <c r="CHM47"/>
      <c r="CHN47"/>
      <c r="CHO47"/>
      <c r="CHP47"/>
      <c r="CHQ47"/>
      <c r="CHR47"/>
      <c r="CHS47"/>
      <c r="CHT47"/>
      <c r="CHU47"/>
      <c r="CHV47"/>
      <c r="CHW47"/>
      <c r="CHX47"/>
      <c r="CHY47"/>
      <c r="CHZ47"/>
      <c r="CIA47"/>
      <c r="CIB47"/>
      <c r="CIC47"/>
      <c r="CID47"/>
      <c r="CIE47"/>
      <c r="CIF47"/>
      <c r="CIG47"/>
      <c r="CIH47"/>
      <c r="CII47"/>
      <c r="CIJ47"/>
      <c r="CIK47"/>
      <c r="CIL47"/>
      <c r="CIM47"/>
      <c r="CIN47"/>
      <c r="CIO47"/>
      <c r="CIP47"/>
      <c r="CIQ47"/>
      <c r="CIR47"/>
      <c r="CIS47"/>
      <c r="CIT47"/>
      <c r="CIU47"/>
      <c r="CIV47"/>
      <c r="CIW47"/>
      <c r="CIX47"/>
      <c r="CIY47"/>
      <c r="CIZ47"/>
      <c r="CJA47"/>
      <c r="CJB47"/>
      <c r="CJC47"/>
      <c r="CJD47"/>
      <c r="CJE47"/>
      <c r="CJF47"/>
      <c r="CJG47"/>
      <c r="CJH47"/>
      <c r="CJI47"/>
      <c r="CJJ47"/>
      <c r="CJK47"/>
      <c r="CJL47"/>
      <c r="CJM47"/>
      <c r="CJN47"/>
      <c r="CJO47"/>
      <c r="CJP47"/>
      <c r="CJQ47"/>
      <c r="CJR47"/>
      <c r="CJS47"/>
      <c r="CJT47"/>
      <c r="CJU47"/>
      <c r="CJV47"/>
      <c r="CJW47"/>
      <c r="CJX47"/>
      <c r="CJY47"/>
      <c r="CJZ47"/>
      <c r="CKA47"/>
      <c r="CKB47"/>
      <c r="CKC47"/>
      <c r="CKD47"/>
      <c r="CKE47"/>
      <c r="CKF47"/>
      <c r="CKG47"/>
      <c r="CKH47"/>
      <c r="CKI47"/>
      <c r="CKJ47"/>
      <c r="CKK47"/>
      <c r="CKL47"/>
      <c r="CKM47"/>
      <c r="CKN47"/>
      <c r="CKO47"/>
      <c r="CKP47"/>
      <c r="CKQ47"/>
      <c r="CKR47"/>
      <c r="CKS47"/>
      <c r="CKT47"/>
      <c r="CKU47"/>
      <c r="CKV47"/>
      <c r="CKW47"/>
      <c r="CKX47"/>
      <c r="CKY47"/>
      <c r="CKZ47"/>
      <c r="CLA47"/>
      <c r="CLB47"/>
      <c r="CLC47"/>
      <c r="CLD47"/>
      <c r="CLE47"/>
      <c r="CLF47"/>
      <c r="CLG47"/>
      <c r="CLH47"/>
      <c r="CLI47"/>
      <c r="CLJ47"/>
      <c r="CLK47"/>
      <c r="CLL47"/>
      <c r="CLM47"/>
      <c r="CLN47"/>
      <c r="CLO47"/>
      <c r="CLP47"/>
      <c r="CLQ47"/>
      <c r="CLR47"/>
      <c r="CLS47"/>
      <c r="CLT47"/>
      <c r="CLU47"/>
      <c r="CLV47"/>
      <c r="CLW47"/>
      <c r="CLX47"/>
      <c r="CLY47"/>
      <c r="CLZ47"/>
      <c r="CMA47"/>
      <c r="CMB47"/>
      <c r="CMC47"/>
      <c r="CMD47"/>
      <c r="CME47"/>
      <c r="CMF47"/>
      <c r="CMG47"/>
      <c r="CMH47"/>
      <c r="CMI47"/>
      <c r="CMJ47"/>
      <c r="CMK47"/>
      <c r="CML47"/>
      <c r="CMM47"/>
      <c r="CMN47"/>
      <c r="CMO47"/>
      <c r="CMP47"/>
      <c r="CMQ47"/>
      <c r="CMR47"/>
      <c r="CMS47"/>
      <c r="CMT47"/>
      <c r="CMU47"/>
      <c r="CMV47"/>
      <c r="CMW47"/>
      <c r="CMX47"/>
      <c r="CMY47"/>
      <c r="CMZ47"/>
      <c r="CNA47"/>
      <c r="CNB47"/>
      <c r="CNC47"/>
      <c r="CND47"/>
      <c r="CNE47"/>
      <c r="CNF47"/>
      <c r="CNG47"/>
      <c r="CNH47"/>
      <c r="CNI47"/>
      <c r="CNJ47"/>
      <c r="CNK47"/>
      <c r="CNL47"/>
      <c r="CNM47"/>
      <c r="CNN47"/>
      <c r="CNO47"/>
      <c r="CNP47"/>
      <c r="CNQ47"/>
      <c r="CNR47"/>
      <c r="CNS47"/>
      <c r="CNT47"/>
      <c r="CNU47"/>
      <c r="CNV47"/>
      <c r="CNW47"/>
      <c r="CNX47"/>
      <c r="CNY47"/>
      <c r="CNZ47"/>
      <c r="COA47"/>
      <c r="COB47"/>
      <c r="COC47"/>
      <c r="COD47"/>
      <c r="COE47"/>
      <c r="COF47"/>
      <c r="COG47"/>
      <c r="COH47"/>
      <c r="COI47"/>
      <c r="COJ47"/>
      <c r="COK47"/>
      <c r="COL47"/>
      <c r="COM47"/>
      <c r="CON47"/>
      <c r="COO47"/>
      <c r="COP47"/>
      <c r="COQ47"/>
      <c r="COR47"/>
      <c r="COS47"/>
      <c r="COT47"/>
      <c r="COU47"/>
      <c r="COV47"/>
      <c r="COW47"/>
      <c r="COX47"/>
      <c r="COY47"/>
      <c r="COZ47"/>
      <c r="CPA47"/>
      <c r="CPB47"/>
      <c r="CPC47"/>
      <c r="CPD47"/>
      <c r="CPE47"/>
      <c r="CPF47"/>
      <c r="CPG47"/>
      <c r="CPH47"/>
      <c r="CPI47"/>
      <c r="CPJ47"/>
      <c r="CPK47"/>
      <c r="CPL47"/>
      <c r="CPM47"/>
      <c r="CPN47"/>
      <c r="CPO47"/>
      <c r="CPP47"/>
      <c r="CPQ47"/>
      <c r="CPR47"/>
      <c r="CPS47"/>
      <c r="CPT47"/>
      <c r="CPU47"/>
      <c r="CPV47"/>
      <c r="CPW47"/>
      <c r="CPX47"/>
      <c r="CPY47"/>
      <c r="CPZ47"/>
      <c r="CQA47"/>
      <c r="CQB47"/>
      <c r="CQC47"/>
      <c r="CQD47"/>
      <c r="CQE47"/>
      <c r="CQF47"/>
      <c r="CQG47"/>
      <c r="CQH47"/>
      <c r="CQI47"/>
      <c r="CQJ47"/>
      <c r="CQK47"/>
      <c r="CQL47"/>
      <c r="CQM47"/>
      <c r="CQN47"/>
      <c r="CQO47"/>
      <c r="CQP47"/>
      <c r="CQQ47"/>
      <c r="CQR47"/>
      <c r="CQS47"/>
      <c r="CQT47"/>
      <c r="CQU47"/>
      <c r="CQV47"/>
      <c r="CQW47"/>
      <c r="CQX47"/>
      <c r="CQY47"/>
      <c r="CQZ47"/>
      <c r="CRA47"/>
      <c r="CRB47"/>
      <c r="CRC47"/>
      <c r="CRD47"/>
      <c r="CRE47"/>
      <c r="CRF47"/>
      <c r="CRG47"/>
      <c r="CRH47"/>
      <c r="CRI47"/>
      <c r="CRJ47"/>
      <c r="CRK47"/>
      <c r="CRL47"/>
      <c r="CRM47"/>
      <c r="CRN47"/>
      <c r="CRO47"/>
      <c r="CRP47"/>
      <c r="CRQ47"/>
      <c r="CRR47"/>
      <c r="CRS47"/>
      <c r="CRT47"/>
      <c r="CRU47"/>
      <c r="CRV47"/>
      <c r="CRW47"/>
      <c r="CRX47"/>
      <c r="CRY47"/>
      <c r="CRZ47"/>
      <c r="CSA47"/>
      <c r="CSB47"/>
      <c r="CSC47"/>
      <c r="CSD47"/>
      <c r="CSE47"/>
      <c r="CSF47"/>
      <c r="CSG47"/>
      <c r="CSH47"/>
      <c r="CSI47"/>
      <c r="CSJ47"/>
      <c r="CSK47"/>
      <c r="CSL47"/>
      <c r="CSM47"/>
      <c r="CSN47"/>
      <c r="CSO47"/>
      <c r="CSP47"/>
      <c r="CSQ47"/>
      <c r="CSR47"/>
      <c r="CSS47"/>
      <c r="CST47"/>
      <c r="CSU47"/>
      <c r="CSV47"/>
      <c r="CSW47"/>
      <c r="CSX47"/>
      <c r="CSY47"/>
      <c r="CSZ47"/>
      <c r="CTA47"/>
      <c r="CTB47"/>
      <c r="CTC47"/>
      <c r="CTD47"/>
      <c r="CTE47"/>
      <c r="CTF47"/>
      <c r="CTG47"/>
      <c r="CTH47"/>
      <c r="CTI47"/>
      <c r="CTJ47"/>
      <c r="CTK47"/>
      <c r="CTL47"/>
      <c r="CTM47"/>
      <c r="CTN47"/>
      <c r="CTO47"/>
      <c r="CTP47"/>
      <c r="CTQ47"/>
      <c r="CTR47"/>
      <c r="CTS47"/>
      <c r="CTT47"/>
      <c r="CTU47"/>
      <c r="CTV47"/>
      <c r="CTW47"/>
      <c r="CTX47"/>
      <c r="CTY47"/>
      <c r="CTZ47"/>
      <c r="CUA47"/>
      <c r="CUB47"/>
      <c r="CUC47"/>
      <c r="CUD47"/>
      <c r="CUE47"/>
      <c r="CUF47"/>
      <c r="CUG47"/>
      <c r="CUH47"/>
      <c r="CUI47"/>
      <c r="CUJ47"/>
      <c r="CUK47"/>
      <c r="CUL47"/>
      <c r="CUM47"/>
      <c r="CUN47"/>
      <c r="CUO47"/>
      <c r="CUP47"/>
      <c r="CUQ47"/>
      <c r="CUR47"/>
      <c r="CUS47"/>
      <c r="CUT47"/>
      <c r="CUU47"/>
      <c r="CUV47"/>
      <c r="CUW47"/>
      <c r="CUX47"/>
      <c r="CUY47"/>
      <c r="CUZ47"/>
      <c r="CVA47"/>
      <c r="CVB47"/>
      <c r="CVC47"/>
      <c r="CVD47"/>
      <c r="CVE47"/>
      <c r="CVF47"/>
      <c r="CVG47"/>
      <c r="CVH47"/>
      <c r="CVI47"/>
      <c r="CVJ47"/>
      <c r="CVK47"/>
      <c r="CVL47"/>
      <c r="CVM47"/>
      <c r="CVN47"/>
      <c r="CVO47"/>
      <c r="CVP47"/>
      <c r="CVQ47"/>
      <c r="CVR47"/>
      <c r="CVS47"/>
      <c r="CVT47"/>
      <c r="CVU47"/>
      <c r="CVV47"/>
      <c r="CVW47"/>
      <c r="CVX47"/>
      <c r="CVY47"/>
      <c r="CVZ47"/>
      <c r="CWA47"/>
      <c r="CWB47"/>
      <c r="CWC47"/>
      <c r="CWD47"/>
      <c r="CWE47"/>
      <c r="CWF47"/>
      <c r="CWG47"/>
      <c r="CWH47"/>
      <c r="CWI47"/>
      <c r="CWJ47"/>
      <c r="CWK47"/>
      <c r="CWL47"/>
      <c r="CWM47"/>
      <c r="CWN47"/>
      <c r="CWO47"/>
      <c r="CWP47"/>
      <c r="CWQ47"/>
      <c r="CWR47"/>
      <c r="CWS47"/>
      <c r="CWT47"/>
      <c r="CWU47"/>
      <c r="CWV47"/>
      <c r="CWW47"/>
      <c r="CWX47"/>
      <c r="CWY47"/>
      <c r="CWZ47"/>
      <c r="CXA47"/>
      <c r="CXB47"/>
      <c r="CXC47"/>
      <c r="CXD47"/>
      <c r="CXE47"/>
      <c r="CXF47"/>
      <c r="CXG47"/>
      <c r="CXH47"/>
      <c r="CXI47"/>
      <c r="CXJ47"/>
      <c r="CXK47"/>
      <c r="CXL47"/>
      <c r="CXM47"/>
      <c r="CXN47"/>
      <c r="CXO47"/>
      <c r="CXP47"/>
      <c r="CXQ47"/>
      <c r="CXR47"/>
      <c r="CXS47"/>
      <c r="CXT47"/>
      <c r="CXU47"/>
      <c r="CXV47"/>
      <c r="CXW47"/>
      <c r="CXX47"/>
      <c r="CXY47"/>
      <c r="CXZ47"/>
      <c r="CYA47"/>
      <c r="CYB47"/>
      <c r="CYC47"/>
      <c r="CYD47"/>
      <c r="CYE47"/>
      <c r="CYF47"/>
      <c r="CYG47"/>
      <c r="CYH47"/>
      <c r="CYI47"/>
      <c r="CYJ47"/>
      <c r="CYK47"/>
      <c r="CYL47"/>
      <c r="CYM47"/>
      <c r="CYN47"/>
      <c r="CYO47"/>
      <c r="CYP47"/>
      <c r="CYQ47"/>
      <c r="CYR47"/>
      <c r="CYS47"/>
      <c r="CYT47"/>
      <c r="CYU47"/>
      <c r="CYV47"/>
      <c r="CYW47"/>
      <c r="CYX47"/>
      <c r="CYY47"/>
      <c r="CYZ47"/>
      <c r="CZA47"/>
      <c r="CZB47"/>
      <c r="CZC47"/>
      <c r="CZD47"/>
      <c r="CZE47"/>
      <c r="CZF47"/>
      <c r="CZG47"/>
      <c r="CZH47"/>
      <c r="CZI47"/>
      <c r="CZJ47"/>
      <c r="CZK47"/>
      <c r="CZL47"/>
      <c r="CZM47"/>
      <c r="CZN47"/>
      <c r="CZO47"/>
      <c r="CZP47"/>
      <c r="CZQ47"/>
      <c r="CZR47"/>
      <c r="CZS47"/>
      <c r="CZT47"/>
      <c r="CZU47"/>
      <c r="CZV47"/>
      <c r="CZW47"/>
      <c r="CZX47"/>
      <c r="CZY47"/>
      <c r="CZZ47"/>
      <c r="DAA47"/>
      <c r="DAB47"/>
      <c r="DAC47"/>
      <c r="DAD47"/>
      <c r="DAE47"/>
      <c r="DAF47"/>
      <c r="DAG47"/>
      <c r="DAH47"/>
      <c r="DAI47"/>
      <c r="DAJ47"/>
      <c r="DAK47"/>
      <c r="DAL47"/>
      <c r="DAM47"/>
      <c r="DAN47"/>
      <c r="DAO47"/>
      <c r="DAP47"/>
      <c r="DAQ47"/>
      <c r="DAR47"/>
      <c r="DAS47"/>
      <c r="DAT47"/>
      <c r="DAU47"/>
      <c r="DAV47"/>
      <c r="DAW47"/>
      <c r="DAX47"/>
      <c r="DAY47"/>
      <c r="DAZ47"/>
      <c r="DBA47"/>
      <c r="DBB47"/>
      <c r="DBC47"/>
      <c r="DBD47"/>
      <c r="DBE47"/>
      <c r="DBF47"/>
      <c r="DBG47"/>
      <c r="DBH47"/>
      <c r="DBI47"/>
      <c r="DBJ47"/>
      <c r="DBK47"/>
      <c r="DBL47"/>
      <c r="DBM47"/>
      <c r="DBN47"/>
      <c r="DBO47"/>
      <c r="DBP47"/>
      <c r="DBQ47"/>
      <c r="DBR47"/>
      <c r="DBS47"/>
      <c r="DBT47"/>
      <c r="DBU47"/>
      <c r="DBV47"/>
      <c r="DBW47"/>
      <c r="DBX47"/>
      <c r="DBY47"/>
      <c r="DBZ47"/>
      <c r="DCA47"/>
      <c r="DCB47"/>
      <c r="DCC47"/>
      <c r="DCD47"/>
      <c r="DCE47"/>
      <c r="DCF47"/>
      <c r="DCG47"/>
      <c r="DCH47"/>
      <c r="DCI47"/>
      <c r="DCJ47"/>
      <c r="DCK47"/>
      <c r="DCL47"/>
      <c r="DCM47"/>
      <c r="DCN47"/>
      <c r="DCO47"/>
      <c r="DCP47"/>
      <c r="DCQ47"/>
      <c r="DCR47"/>
      <c r="DCS47"/>
      <c r="DCT47"/>
      <c r="DCU47"/>
      <c r="DCV47"/>
      <c r="DCW47"/>
      <c r="DCX47"/>
      <c r="DCY47"/>
      <c r="DCZ47"/>
      <c r="DDA47"/>
      <c r="DDB47"/>
      <c r="DDC47"/>
      <c r="DDD47"/>
      <c r="DDE47"/>
      <c r="DDF47"/>
      <c r="DDG47"/>
      <c r="DDH47"/>
      <c r="DDI47"/>
      <c r="DDJ47"/>
      <c r="DDK47"/>
      <c r="DDL47"/>
      <c r="DDM47"/>
      <c r="DDN47"/>
      <c r="DDO47"/>
      <c r="DDP47"/>
      <c r="DDQ47"/>
      <c r="DDR47"/>
      <c r="DDS47"/>
      <c r="DDT47"/>
      <c r="DDU47"/>
      <c r="DDV47"/>
      <c r="DDW47"/>
      <c r="DDX47"/>
      <c r="DDY47"/>
      <c r="DDZ47"/>
      <c r="DEA47"/>
      <c r="DEB47"/>
      <c r="DEC47"/>
      <c r="DED47"/>
      <c r="DEE47"/>
      <c r="DEF47"/>
      <c r="DEG47"/>
      <c r="DEH47"/>
      <c r="DEI47"/>
      <c r="DEJ47"/>
      <c r="DEK47"/>
      <c r="DEL47"/>
      <c r="DEM47"/>
      <c r="DEN47"/>
      <c r="DEO47"/>
      <c r="DEP47"/>
      <c r="DEQ47"/>
      <c r="DER47"/>
      <c r="DES47"/>
      <c r="DET47"/>
      <c r="DEU47"/>
      <c r="DEV47"/>
      <c r="DEW47"/>
      <c r="DEX47"/>
      <c r="DEY47"/>
      <c r="DEZ47"/>
      <c r="DFA47"/>
      <c r="DFB47"/>
      <c r="DFC47"/>
      <c r="DFD47"/>
      <c r="DFE47"/>
      <c r="DFF47"/>
      <c r="DFG47"/>
      <c r="DFH47"/>
      <c r="DFI47"/>
      <c r="DFJ47"/>
      <c r="DFK47"/>
      <c r="DFL47"/>
      <c r="DFM47"/>
      <c r="DFN47"/>
      <c r="DFO47"/>
      <c r="DFP47"/>
      <c r="DFQ47"/>
      <c r="DFR47"/>
      <c r="DFS47"/>
      <c r="DFT47"/>
      <c r="DFU47"/>
      <c r="DFV47"/>
      <c r="DFW47"/>
      <c r="DFX47"/>
      <c r="DFY47"/>
      <c r="DFZ47"/>
      <c r="DGA47"/>
      <c r="DGB47"/>
      <c r="DGC47"/>
      <c r="DGD47"/>
      <c r="DGE47"/>
      <c r="DGF47"/>
      <c r="DGG47"/>
      <c r="DGH47"/>
      <c r="DGI47"/>
      <c r="DGJ47"/>
      <c r="DGK47"/>
      <c r="DGL47"/>
      <c r="DGM47"/>
      <c r="DGN47"/>
      <c r="DGO47"/>
      <c r="DGP47"/>
      <c r="DGQ47"/>
      <c r="DGR47"/>
      <c r="DGS47"/>
      <c r="DGT47"/>
      <c r="DGU47"/>
      <c r="DGV47"/>
      <c r="DGW47"/>
      <c r="DGX47"/>
      <c r="DGY47"/>
      <c r="DGZ47"/>
      <c r="DHA47"/>
      <c r="DHB47"/>
      <c r="DHC47"/>
      <c r="DHD47"/>
      <c r="DHE47"/>
      <c r="DHF47"/>
      <c r="DHG47"/>
      <c r="DHH47"/>
      <c r="DHI47"/>
      <c r="DHJ47"/>
      <c r="DHK47"/>
      <c r="DHL47"/>
      <c r="DHM47"/>
      <c r="DHN47"/>
      <c r="DHO47"/>
      <c r="DHP47"/>
      <c r="DHQ47"/>
      <c r="DHR47"/>
      <c r="DHS47"/>
      <c r="DHT47"/>
      <c r="DHU47"/>
      <c r="DHV47"/>
      <c r="DHW47"/>
      <c r="DHX47"/>
      <c r="DHY47"/>
      <c r="DHZ47"/>
      <c r="DIA47"/>
      <c r="DIB47"/>
      <c r="DIC47"/>
      <c r="DID47"/>
      <c r="DIE47"/>
      <c r="DIF47"/>
      <c r="DIG47"/>
      <c r="DIH47"/>
      <c r="DII47"/>
      <c r="DIJ47"/>
      <c r="DIK47"/>
      <c r="DIL47"/>
      <c r="DIM47"/>
      <c r="DIN47"/>
      <c r="DIO47"/>
      <c r="DIP47"/>
      <c r="DIQ47"/>
      <c r="DIR47"/>
      <c r="DIS47"/>
      <c r="DIT47"/>
      <c r="DIU47"/>
      <c r="DIV47"/>
      <c r="DIW47"/>
      <c r="DIX47"/>
      <c r="DIY47"/>
      <c r="DIZ47"/>
      <c r="DJA47"/>
      <c r="DJB47"/>
      <c r="DJC47"/>
      <c r="DJD47"/>
      <c r="DJE47"/>
      <c r="DJF47"/>
      <c r="DJG47"/>
      <c r="DJH47"/>
      <c r="DJI47"/>
      <c r="DJJ47"/>
      <c r="DJK47"/>
      <c r="DJL47"/>
      <c r="DJM47"/>
      <c r="DJN47"/>
      <c r="DJO47"/>
      <c r="DJP47"/>
      <c r="DJQ47"/>
      <c r="DJR47"/>
      <c r="DJS47"/>
      <c r="DJT47"/>
      <c r="DJU47"/>
      <c r="DJV47"/>
      <c r="DJW47"/>
      <c r="DJX47"/>
      <c r="DJY47"/>
      <c r="DJZ47"/>
      <c r="DKA47"/>
      <c r="DKB47"/>
      <c r="DKC47"/>
      <c r="DKD47"/>
      <c r="DKE47"/>
      <c r="DKF47"/>
      <c r="DKG47"/>
      <c r="DKH47"/>
      <c r="DKI47"/>
      <c r="DKJ47"/>
      <c r="DKK47"/>
      <c r="DKL47"/>
      <c r="DKM47"/>
      <c r="DKN47"/>
      <c r="DKO47"/>
      <c r="DKP47"/>
      <c r="DKQ47"/>
      <c r="DKR47"/>
      <c r="DKS47"/>
      <c r="DKT47"/>
      <c r="DKU47"/>
      <c r="DKV47"/>
      <c r="DKW47"/>
      <c r="DKX47"/>
      <c r="DKY47"/>
      <c r="DKZ47"/>
      <c r="DLA47"/>
      <c r="DLB47"/>
      <c r="DLC47"/>
      <c r="DLD47"/>
      <c r="DLE47"/>
      <c r="DLF47"/>
      <c r="DLG47"/>
      <c r="DLH47"/>
      <c r="DLI47"/>
      <c r="DLJ47"/>
      <c r="DLK47"/>
      <c r="DLL47"/>
      <c r="DLM47"/>
      <c r="DLN47"/>
      <c r="DLO47"/>
      <c r="DLP47"/>
      <c r="DLQ47"/>
      <c r="DLR47"/>
      <c r="DLS47"/>
      <c r="DLT47"/>
      <c r="DLU47"/>
      <c r="DLV47"/>
      <c r="DLW47"/>
      <c r="DLX47"/>
      <c r="DLY47"/>
      <c r="DLZ47"/>
      <c r="DMA47"/>
      <c r="DMB47"/>
      <c r="DMC47"/>
      <c r="DMD47"/>
      <c r="DME47"/>
      <c r="DMF47"/>
      <c r="DMG47"/>
      <c r="DMH47"/>
      <c r="DMI47"/>
      <c r="DMJ47"/>
      <c r="DMK47"/>
      <c r="DML47"/>
      <c r="DMM47"/>
      <c r="DMN47"/>
      <c r="DMO47"/>
      <c r="DMP47"/>
      <c r="DMQ47"/>
      <c r="DMR47"/>
      <c r="DMS47"/>
      <c r="DMT47"/>
      <c r="DMU47"/>
      <c r="DMV47"/>
      <c r="DMW47"/>
      <c r="DMX47"/>
      <c r="DMY47"/>
      <c r="DMZ47"/>
      <c r="DNA47"/>
      <c r="DNB47"/>
      <c r="DNC47"/>
      <c r="DND47"/>
      <c r="DNE47"/>
      <c r="DNF47"/>
      <c r="DNG47"/>
      <c r="DNH47"/>
      <c r="DNI47"/>
      <c r="DNJ47"/>
      <c r="DNK47"/>
      <c r="DNL47"/>
      <c r="DNM47"/>
      <c r="DNN47"/>
      <c r="DNO47"/>
      <c r="DNP47"/>
      <c r="DNQ47"/>
      <c r="DNR47"/>
      <c r="DNS47"/>
      <c r="DNT47"/>
      <c r="DNU47"/>
      <c r="DNV47"/>
      <c r="DNW47"/>
      <c r="DNX47"/>
      <c r="DNY47"/>
      <c r="DNZ47"/>
      <c r="DOA47"/>
      <c r="DOB47"/>
      <c r="DOC47"/>
      <c r="DOD47"/>
      <c r="DOE47"/>
      <c r="DOF47"/>
      <c r="DOG47"/>
      <c r="DOH47"/>
      <c r="DOI47"/>
      <c r="DOJ47"/>
      <c r="DOK47"/>
      <c r="DOL47"/>
      <c r="DOM47"/>
      <c r="DON47"/>
      <c r="DOO47"/>
      <c r="DOP47"/>
      <c r="DOQ47"/>
      <c r="DOR47"/>
      <c r="DOS47"/>
      <c r="DOT47"/>
      <c r="DOU47"/>
      <c r="DOV47"/>
      <c r="DOW47"/>
      <c r="DOX47"/>
      <c r="DOY47"/>
      <c r="DOZ47"/>
      <c r="DPA47"/>
      <c r="DPB47"/>
      <c r="DPC47"/>
      <c r="DPD47"/>
      <c r="DPE47"/>
      <c r="DPF47"/>
      <c r="DPG47"/>
      <c r="DPH47"/>
      <c r="DPI47"/>
      <c r="DPJ47"/>
      <c r="DPK47"/>
      <c r="DPL47"/>
      <c r="DPM47"/>
      <c r="DPN47"/>
      <c r="DPO47"/>
      <c r="DPP47"/>
      <c r="DPQ47"/>
      <c r="DPR47"/>
      <c r="DPS47"/>
      <c r="DPT47"/>
      <c r="DPU47"/>
      <c r="DPV47"/>
      <c r="DPW47"/>
      <c r="DPX47"/>
      <c r="DPY47"/>
      <c r="DPZ47"/>
      <c r="DQA47"/>
      <c r="DQB47"/>
      <c r="DQC47"/>
      <c r="DQD47"/>
      <c r="DQE47"/>
      <c r="DQF47"/>
      <c r="DQG47"/>
      <c r="DQH47"/>
      <c r="DQI47"/>
      <c r="DQJ47"/>
      <c r="DQK47"/>
      <c r="DQL47"/>
      <c r="DQM47"/>
      <c r="DQN47"/>
      <c r="DQO47"/>
      <c r="DQP47"/>
      <c r="DQQ47"/>
      <c r="DQR47"/>
      <c r="DQS47"/>
      <c r="DQT47"/>
      <c r="DQU47"/>
      <c r="DQV47"/>
      <c r="DQW47"/>
      <c r="DQX47"/>
      <c r="DQY47"/>
      <c r="DQZ47"/>
      <c r="DRA47"/>
      <c r="DRB47"/>
      <c r="DRC47"/>
      <c r="DRD47"/>
      <c r="DRE47"/>
      <c r="DRF47"/>
      <c r="DRG47"/>
      <c r="DRH47"/>
      <c r="DRI47"/>
      <c r="DRJ47"/>
      <c r="DRK47"/>
      <c r="DRL47"/>
      <c r="DRM47"/>
      <c r="DRN47"/>
      <c r="DRO47"/>
      <c r="DRP47"/>
      <c r="DRQ47"/>
      <c r="DRR47"/>
      <c r="DRS47"/>
      <c r="DRT47"/>
      <c r="DRU47"/>
      <c r="DRV47"/>
      <c r="DRW47"/>
      <c r="DRX47"/>
      <c r="DRY47"/>
      <c r="DRZ47"/>
      <c r="DSA47"/>
      <c r="DSB47"/>
      <c r="DSC47"/>
      <c r="DSD47"/>
      <c r="DSE47"/>
      <c r="DSF47"/>
      <c r="DSG47"/>
      <c r="DSH47"/>
      <c r="DSI47"/>
      <c r="DSJ47"/>
      <c r="DSK47"/>
      <c r="DSL47"/>
      <c r="DSM47"/>
      <c r="DSN47"/>
      <c r="DSO47"/>
      <c r="DSP47"/>
      <c r="DSQ47"/>
      <c r="DSR47"/>
      <c r="DSS47"/>
      <c r="DST47"/>
      <c r="DSU47"/>
      <c r="DSV47"/>
      <c r="DSW47"/>
      <c r="DSX47"/>
      <c r="DSY47"/>
      <c r="DSZ47"/>
      <c r="DTA47"/>
      <c r="DTB47"/>
      <c r="DTC47"/>
      <c r="DTD47"/>
      <c r="DTE47"/>
      <c r="DTF47"/>
      <c r="DTG47"/>
      <c r="DTH47"/>
      <c r="DTI47"/>
      <c r="DTJ47"/>
      <c r="DTK47"/>
      <c r="DTL47"/>
      <c r="DTM47"/>
      <c r="DTN47"/>
      <c r="DTO47"/>
      <c r="DTP47"/>
      <c r="DTQ47"/>
      <c r="DTR47"/>
      <c r="DTS47"/>
      <c r="DTT47"/>
      <c r="DTU47"/>
      <c r="DTV47"/>
      <c r="DTW47"/>
      <c r="DTX47"/>
      <c r="DTY47"/>
      <c r="DTZ47"/>
      <c r="DUA47"/>
      <c r="DUB47"/>
      <c r="DUC47"/>
      <c r="DUD47"/>
      <c r="DUE47"/>
      <c r="DUF47"/>
      <c r="DUG47"/>
      <c r="DUH47"/>
      <c r="DUI47"/>
      <c r="DUJ47"/>
      <c r="DUK47"/>
      <c r="DUL47"/>
      <c r="DUM47"/>
      <c r="DUN47"/>
      <c r="DUO47"/>
      <c r="DUP47"/>
      <c r="DUQ47"/>
      <c r="DUR47"/>
      <c r="DUS47"/>
      <c r="DUT47"/>
      <c r="DUU47"/>
      <c r="DUV47"/>
      <c r="DUW47"/>
      <c r="DUX47"/>
      <c r="DUY47"/>
      <c r="DUZ47"/>
      <c r="DVA47"/>
      <c r="DVB47"/>
      <c r="DVC47"/>
      <c r="DVD47"/>
      <c r="DVE47"/>
      <c r="DVF47"/>
      <c r="DVG47"/>
      <c r="DVH47"/>
      <c r="DVI47"/>
      <c r="DVJ47"/>
      <c r="DVK47"/>
      <c r="DVL47"/>
      <c r="DVM47"/>
      <c r="DVN47"/>
      <c r="DVO47"/>
      <c r="DVP47"/>
      <c r="DVQ47"/>
      <c r="DVR47"/>
      <c r="DVS47"/>
      <c r="DVT47"/>
      <c r="DVU47"/>
      <c r="DVV47"/>
      <c r="DVW47"/>
      <c r="DVX47"/>
      <c r="DVY47"/>
      <c r="DVZ47"/>
      <c r="DWA47"/>
      <c r="DWB47"/>
      <c r="DWC47"/>
      <c r="DWD47"/>
      <c r="DWE47"/>
      <c r="DWF47"/>
      <c r="DWG47"/>
      <c r="DWH47"/>
      <c r="DWI47"/>
      <c r="DWJ47"/>
      <c r="DWK47"/>
      <c r="DWL47"/>
      <c r="DWM47"/>
      <c r="DWN47"/>
      <c r="DWO47"/>
      <c r="DWP47"/>
      <c r="DWQ47"/>
      <c r="DWR47"/>
      <c r="DWS47"/>
      <c r="DWT47"/>
      <c r="DWU47"/>
      <c r="DWV47"/>
      <c r="DWW47"/>
      <c r="DWX47"/>
      <c r="DWY47"/>
      <c r="DWZ47"/>
      <c r="DXA47"/>
      <c r="DXB47"/>
      <c r="DXC47"/>
      <c r="DXD47"/>
      <c r="DXE47"/>
      <c r="DXF47"/>
      <c r="DXG47"/>
      <c r="DXH47"/>
      <c r="DXI47"/>
      <c r="DXJ47"/>
      <c r="DXK47"/>
      <c r="DXL47"/>
      <c r="DXM47"/>
      <c r="DXN47"/>
      <c r="DXO47"/>
      <c r="DXP47"/>
      <c r="DXQ47"/>
      <c r="DXR47"/>
      <c r="DXS47"/>
      <c r="DXT47"/>
      <c r="DXU47"/>
      <c r="DXV47"/>
      <c r="DXW47"/>
      <c r="DXX47"/>
      <c r="DXY47"/>
      <c r="DXZ47"/>
      <c r="DYA47"/>
      <c r="DYB47"/>
      <c r="DYC47"/>
      <c r="DYD47"/>
      <c r="DYE47"/>
      <c r="DYF47"/>
      <c r="DYG47"/>
      <c r="DYH47"/>
      <c r="DYI47"/>
      <c r="DYJ47"/>
      <c r="DYK47"/>
      <c r="DYL47"/>
      <c r="DYM47"/>
      <c r="DYN47"/>
      <c r="DYO47"/>
      <c r="DYP47"/>
      <c r="DYQ47"/>
      <c r="DYR47"/>
      <c r="DYS47"/>
      <c r="DYT47"/>
      <c r="DYU47"/>
      <c r="DYV47"/>
      <c r="DYW47"/>
      <c r="DYX47"/>
      <c r="DYY47"/>
      <c r="DYZ47"/>
      <c r="DZA47"/>
      <c r="DZB47"/>
      <c r="DZC47"/>
      <c r="DZD47"/>
      <c r="DZE47"/>
      <c r="DZF47"/>
      <c r="DZG47"/>
      <c r="DZH47"/>
      <c r="DZI47"/>
      <c r="DZJ47"/>
      <c r="DZK47"/>
      <c r="DZL47"/>
      <c r="DZM47"/>
      <c r="DZN47"/>
      <c r="DZO47"/>
      <c r="DZP47"/>
      <c r="DZQ47"/>
      <c r="DZR47"/>
      <c r="DZS47"/>
      <c r="DZT47"/>
      <c r="DZU47"/>
      <c r="DZV47"/>
      <c r="DZW47"/>
      <c r="DZX47"/>
      <c r="DZY47"/>
      <c r="DZZ47"/>
      <c r="EAA47"/>
      <c r="EAB47"/>
      <c r="EAC47"/>
      <c r="EAD47"/>
      <c r="EAE47"/>
      <c r="EAF47"/>
      <c r="EAG47"/>
      <c r="EAH47"/>
      <c r="EAI47"/>
      <c r="EAJ47"/>
      <c r="EAK47"/>
      <c r="EAL47"/>
      <c r="EAM47"/>
      <c r="EAN47"/>
      <c r="EAO47"/>
      <c r="EAP47"/>
      <c r="EAQ47"/>
      <c r="EAR47"/>
      <c r="EAS47"/>
      <c r="EAT47"/>
      <c r="EAU47"/>
      <c r="EAV47"/>
      <c r="EAW47"/>
      <c r="EAX47"/>
      <c r="EAY47"/>
      <c r="EAZ47"/>
      <c r="EBA47"/>
      <c r="EBB47"/>
      <c r="EBC47"/>
      <c r="EBD47"/>
      <c r="EBE47"/>
      <c r="EBF47"/>
      <c r="EBG47"/>
      <c r="EBH47"/>
      <c r="EBI47"/>
      <c r="EBJ47"/>
      <c r="EBK47"/>
      <c r="EBL47"/>
      <c r="EBM47"/>
      <c r="EBN47"/>
      <c r="EBO47"/>
      <c r="EBP47"/>
      <c r="EBQ47"/>
      <c r="EBR47"/>
      <c r="EBS47"/>
      <c r="EBT47"/>
      <c r="EBU47"/>
      <c r="EBV47"/>
      <c r="EBW47"/>
      <c r="EBX47"/>
      <c r="EBY47"/>
      <c r="EBZ47"/>
      <c r="ECA47"/>
      <c r="ECB47"/>
      <c r="ECC47"/>
      <c r="ECD47"/>
      <c r="ECE47"/>
      <c r="ECF47"/>
      <c r="ECG47"/>
      <c r="ECH47"/>
      <c r="ECI47"/>
      <c r="ECJ47"/>
      <c r="ECK47"/>
      <c r="ECL47"/>
      <c r="ECM47"/>
      <c r="ECN47"/>
      <c r="ECO47"/>
      <c r="ECP47"/>
      <c r="ECQ47"/>
      <c r="ECR47"/>
      <c r="ECS47"/>
      <c r="ECT47"/>
      <c r="ECU47"/>
      <c r="ECV47"/>
      <c r="ECW47"/>
      <c r="ECX47"/>
      <c r="ECY47"/>
      <c r="ECZ47"/>
      <c r="EDA47"/>
      <c r="EDB47"/>
      <c r="EDC47"/>
      <c r="EDD47"/>
      <c r="EDE47"/>
      <c r="EDF47"/>
      <c r="EDG47"/>
      <c r="EDH47"/>
      <c r="EDI47"/>
      <c r="EDJ47"/>
      <c r="EDK47"/>
      <c r="EDL47"/>
      <c r="EDM47"/>
      <c r="EDN47"/>
      <c r="EDO47"/>
      <c r="EDP47"/>
      <c r="EDQ47"/>
      <c r="EDR47"/>
      <c r="EDS47"/>
      <c r="EDT47"/>
      <c r="EDU47"/>
      <c r="EDV47"/>
      <c r="EDW47"/>
      <c r="EDX47"/>
      <c r="EDY47"/>
      <c r="EDZ47"/>
      <c r="EEA47"/>
      <c r="EEB47"/>
      <c r="EEC47"/>
      <c r="EED47"/>
      <c r="EEE47"/>
      <c r="EEF47"/>
      <c r="EEG47"/>
      <c r="EEH47"/>
      <c r="EEI47"/>
      <c r="EEJ47"/>
      <c r="EEK47"/>
      <c r="EEL47"/>
      <c r="EEM47"/>
      <c r="EEN47"/>
      <c r="EEO47"/>
      <c r="EEP47"/>
      <c r="EEQ47"/>
      <c r="EER47"/>
      <c r="EES47"/>
      <c r="EET47"/>
      <c r="EEU47"/>
      <c r="EEV47"/>
      <c r="EEW47"/>
      <c r="EEX47"/>
      <c r="EEY47"/>
      <c r="EEZ47"/>
      <c r="EFA47"/>
      <c r="EFB47"/>
      <c r="EFC47"/>
      <c r="EFD47"/>
      <c r="EFE47"/>
      <c r="EFF47"/>
      <c r="EFG47"/>
      <c r="EFH47"/>
      <c r="EFI47"/>
      <c r="EFJ47"/>
      <c r="EFK47"/>
      <c r="EFL47"/>
      <c r="EFM47"/>
      <c r="EFN47"/>
      <c r="EFO47"/>
      <c r="EFP47"/>
      <c r="EFQ47"/>
      <c r="EFR47"/>
      <c r="EFS47"/>
      <c r="EFT47"/>
      <c r="EFU47"/>
      <c r="EFV47"/>
      <c r="EFW47"/>
      <c r="EFX47"/>
      <c r="EFY47"/>
      <c r="EFZ47"/>
      <c r="EGA47"/>
      <c r="EGB47"/>
      <c r="EGC47"/>
      <c r="EGD47"/>
      <c r="EGE47"/>
      <c r="EGF47"/>
      <c r="EGG47"/>
      <c r="EGH47"/>
      <c r="EGI47"/>
      <c r="EGJ47"/>
      <c r="EGK47"/>
      <c r="EGL47"/>
      <c r="EGM47"/>
      <c r="EGN47"/>
      <c r="EGO47"/>
      <c r="EGP47"/>
      <c r="EGQ47"/>
      <c r="EGR47"/>
      <c r="EGS47"/>
      <c r="EGT47"/>
      <c r="EGU47"/>
      <c r="EGV47"/>
      <c r="EGW47"/>
      <c r="EGX47"/>
      <c r="EGY47"/>
      <c r="EGZ47"/>
      <c r="EHA47"/>
      <c r="EHB47"/>
      <c r="EHC47"/>
      <c r="EHD47"/>
      <c r="EHE47"/>
      <c r="EHF47"/>
      <c r="EHG47"/>
      <c r="EHH47"/>
      <c r="EHI47"/>
      <c r="EHJ47"/>
      <c r="EHK47"/>
      <c r="EHL47"/>
      <c r="EHM47"/>
      <c r="EHN47"/>
      <c r="EHO47"/>
      <c r="EHP47"/>
      <c r="EHQ47"/>
      <c r="EHR47"/>
      <c r="EHS47"/>
      <c r="EHT47"/>
      <c r="EHU47"/>
      <c r="EHV47"/>
      <c r="EHW47"/>
      <c r="EHX47"/>
      <c r="EHY47"/>
      <c r="EHZ47"/>
      <c r="EIA47"/>
      <c r="EIB47"/>
      <c r="EIC47"/>
      <c r="EID47"/>
      <c r="EIE47"/>
      <c r="EIF47"/>
      <c r="EIG47"/>
      <c r="EIH47"/>
      <c r="EII47"/>
      <c r="EIJ47"/>
      <c r="EIK47"/>
      <c r="EIL47"/>
      <c r="EIM47"/>
      <c r="EIN47"/>
      <c r="EIO47"/>
      <c r="EIP47"/>
      <c r="EIQ47"/>
      <c r="EIR47"/>
      <c r="EIS47"/>
      <c r="EIT47"/>
      <c r="EIU47"/>
      <c r="EIV47"/>
      <c r="EIW47"/>
      <c r="EIX47"/>
      <c r="EIY47"/>
      <c r="EIZ47"/>
      <c r="EJA47"/>
      <c r="EJB47"/>
      <c r="EJC47"/>
      <c r="EJD47"/>
      <c r="EJE47"/>
      <c r="EJF47"/>
      <c r="EJG47"/>
      <c r="EJH47"/>
      <c r="EJI47"/>
      <c r="EJJ47"/>
      <c r="EJK47"/>
      <c r="EJL47"/>
      <c r="EJM47"/>
      <c r="EJN47"/>
      <c r="EJO47"/>
      <c r="EJP47"/>
      <c r="EJQ47"/>
      <c r="EJR47"/>
      <c r="EJS47"/>
      <c r="EJT47"/>
      <c r="EJU47"/>
      <c r="EJV47"/>
      <c r="EJW47"/>
      <c r="EJX47"/>
      <c r="EJY47"/>
      <c r="EJZ47"/>
      <c r="EKA47"/>
      <c r="EKB47"/>
      <c r="EKC47"/>
      <c r="EKD47"/>
      <c r="EKE47"/>
      <c r="EKF47"/>
      <c r="EKG47"/>
      <c r="EKH47"/>
      <c r="EKI47"/>
      <c r="EKJ47"/>
      <c r="EKK47"/>
      <c r="EKL47"/>
      <c r="EKM47"/>
      <c r="EKN47"/>
      <c r="EKO47"/>
      <c r="EKP47"/>
      <c r="EKQ47"/>
      <c r="EKR47"/>
      <c r="EKS47"/>
      <c r="EKT47"/>
      <c r="EKU47"/>
      <c r="EKV47"/>
      <c r="EKW47"/>
      <c r="EKX47"/>
      <c r="EKY47"/>
      <c r="EKZ47"/>
      <c r="ELA47"/>
      <c r="ELB47"/>
      <c r="ELC47"/>
      <c r="ELD47"/>
      <c r="ELE47"/>
      <c r="ELF47"/>
      <c r="ELG47"/>
      <c r="ELH47"/>
      <c r="ELI47"/>
      <c r="ELJ47"/>
      <c r="ELK47"/>
      <c r="ELL47"/>
      <c r="ELM47"/>
      <c r="ELN47"/>
      <c r="ELO47"/>
      <c r="ELP47"/>
      <c r="ELQ47"/>
      <c r="ELR47"/>
      <c r="ELS47"/>
      <c r="ELT47"/>
      <c r="ELU47"/>
      <c r="ELV47"/>
      <c r="ELW47"/>
      <c r="ELX47"/>
      <c r="ELY47"/>
      <c r="ELZ47"/>
      <c r="EMA47"/>
      <c r="EMB47"/>
      <c r="EMC47"/>
      <c r="EMD47"/>
      <c r="EME47"/>
      <c r="EMF47"/>
      <c r="EMG47"/>
      <c r="EMH47"/>
      <c r="EMI47"/>
      <c r="EMJ47"/>
      <c r="EMK47"/>
      <c r="EML47"/>
      <c r="EMM47"/>
      <c r="EMN47"/>
      <c r="EMO47"/>
      <c r="EMP47"/>
      <c r="EMQ47"/>
      <c r="EMR47"/>
      <c r="EMS47"/>
      <c r="EMT47"/>
      <c r="EMU47"/>
      <c r="EMV47"/>
      <c r="EMW47"/>
      <c r="EMX47"/>
      <c r="EMY47"/>
      <c r="EMZ47"/>
      <c r="ENA47"/>
      <c r="ENB47"/>
      <c r="ENC47"/>
      <c r="END47"/>
      <c r="ENE47"/>
      <c r="ENF47"/>
      <c r="ENG47"/>
      <c r="ENH47"/>
      <c r="ENI47"/>
      <c r="ENJ47"/>
      <c r="ENK47"/>
      <c r="ENL47"/>
      <c r="ENM47"/>
      <c r="ENN47"/>
      <c r="ENO47"/>
      <c r="ENP47"/>
      <c r="ENQ47"/>
      <c r="ENR47"/>
      <c r="ENS47"/>
      <c r="ENT47"/>
      <c r="ENU47"/>
      <c r="ENV47"/>
      <c r="ENW47"/>
      <c r="ENX47"/>
      <c r="ENY47"/>
      <c r="ENZ47"/>
      <c r="EOA47"/>
      <c r="EOB47"/>
      <c r="EOC47"/>
      <c r="EOD47"/>
      <c r="EOE47"/>
      <c r="EOF47"/>
      <c r="EOG47"/>
      <c r="EOH47"/>
      <c r="EOI47"/>
      <c r="EOJ47"/>
      <c r="EOK47"/>
      <c r="EOL47"/>
      <c r="EOM47"/>
      <c r="EON47"/>
      <c r="EOO47"/>
      <c r="EOP47"/>
      <c r="EOQ47"/>
      <c r="EOR47"/>
      <c r="EOS47"/>
      <c r="EOT47"/>
      <c r="EOU47"/>
      <c r="EOV47"/>
      <c r="EOW47"/>
      <c r="EOX47"/>
      <c r="EOY47"/>
      <c r="EOZ47"/>
      <c r="EPA47"/>
      <c r="EPB47"/>
      <c r="EPC47"/>
      <c r="EPD47"/>
      <c r="EPE47"/>
      <c r="EPF47"/>
      <c r="EPG47"/>
      <c r="EPH47"/>
      <c r="EPI47"/>
      <c r="EPJ47"/>
      <c r="EPK47"/>
      <c r="EPL47"/>
      <c r="EPM47"/>
      <c r="EPN47"/>
      <c r="EPO47"/>
      <c r="EPP47"/>
      <c r="EPQ47"/>
      <c r="EPR47"/>
      <c r="EPS47"/>
      <c r="EPT47"/>
      <c r="EPU47"/>
      <c r="EPV47"/>
      <c r="EPW47"/>
      <c r="EPX47"/>
      <c r="EPY47"/>
      <c r="EPZ47"/>
      <c r="EQA47"/>
      <c r="EQB47"/>
      <c r="EQC47"/>
      <c r="EQD47"/>
      <c r="EQE47"/>
      <c r="EQF47"/>
      <c r="EQG47"/>
      <c r="EQH47"/>
      <c r="EQI47"/>
      <c r="EQJ47"/>
      <c r="EQK47"/>
      <c r="EQL47"/>
      <c r="EQM47"/>
      <c r="EQN47"/>
      <c r="EQO47"/>
      <c r="EQP47"/>
      <c r="EQQ47"/>
      <c r="EQR47"/>
      <c r="EQS47"/>
      <c r="EQT47"/>
      <c r="EQU47"/>
      <c r="EQV47"/>
      <c r="EQW47"/>
      <c r="EQX47"/>
      <c r="EQY47"/>
      <c r="EQZ47"/>
      <c r="ERA47"/>
      <c r="ERB47"/>
      <c r="ERC47"/>
      <c r="ERD47"/>
      <c r="ERE47"/>
      <c r="ERF47"/>
      <c r="ERG47"/>
      <c r="ERH47"/>
      <c r="ERI47"/>
      <c r="ERJ47"/>
      <c r="ERK47"/>
      <c r="ERL47"/>
      <c r="ERM47"/>
      <c r="ERN47"/>
      <c r="ERO47"/>
      <c r="ERP47"/>
      <c r="ERQ47"/>
      <c r="ERR47"/>
      <c r="ERS47"/>
      <c r="ERT47"/>
      <c r="ERU47"/>
      <c r="ERV47"/>
      <c r="ERW47"/>
      <c r="ERX47"/>
      <c r="ERY47"/>
      <c r="ERZ47"/>
      <c r="ESA47"/>
      <c r="ESB47"/>
      <c r="ESC47"/>
      <c r="ESD47"/>
      <c r="ESE47"/>
      <c r="ESF47"/>
      <c r="ESG47"/>
      <c r="ESH47"/>
      <c r="ESI47"/>
      <c r="ESJ47"/>
      <c r="ESK47"/>
      <c r="ESL47"/>
      <c r="ESM47"/>
      <c r="ESN47"/>
      <c r="ESO47"/>
      <c r="ESP47"/>
      <c r="ESQ47"/>
      <c r="ESR47"/>
      <c r="ESS47"/>
      <c r="EST47"/>
      <c r="ESU47"/>
      <c r="ESV47"/>
      <c r="ESW47"/>
      <c r="ESX47"/>
      <c r="ESY47"/>
      <c r="ESZ47"/>
      <c r="ETA47"/>
      <c r="ETB47"/>
      <c r="ETC47"/>
      <c r="ETD47"/>
      <c r="ETE47"/>
      <c r="ETF47"/>
      <c r="ETG47"/>
      <c r="ETH47"/>
      <c r="ETI47"/>
      <c r="ETJ47"/>
      <c r="ETK47"/>
      <c r="ETL47"/>
      <c r="ETM47"/>
      <c r="ETN47"/>
      <c r="ETO47"/>
      <c r="ETP47"/>
      <c r="ETQ47"/>
      <c r="ETR47"/>
      <c r="ETS47"/>
      <c r="ETT47"/>
      <c r="ETU47"/>
      <c r="ETV47"/>
      <c r="ETW47"/>
      <c r="ETX47"/>
      <c r="ETY47"/>
      <c r="ETZ47"/>
      <c r="EUA47"/>
      <c r="EUB47"/>
      <c r="EUC47"/>
      <c r="EUD47"/>
      <c r="EUE47"/>
      <c r="EUF47"/>
      <c r="EUG47"/>
      <c r="EUH47"/>
      <c r="EUI47"/>
      <c r="EUJ47"/>
      <c r="EUK47"/>
      <c r="EUL47"/>
      <c r="EUM47"/>
      <c r="EUN47"/>
      <c r="EUO47"/>
      <c r="EUP47"/>
      <c r="EUQ47"/>
      <c r="EUR47"/>
      <c r="EUS47"/>
      <c r="EUT47"/>
      <c r="EUU47"/>
      <c r="EUV47"/>
      <c r="EUW47"/>
      <c r="EUX47"/>
      <c r="EUY47"/>
      <c r="EUZ47"/>
      <c r="EVA47"/>
      <c r="EVB47"/>
      <c r="EVC47"/>
      <c r="EVD47"/>
      <c r="EVE47"/>
      <c r="EVF47"/>
      <c r="EVG47"/>
      <c r="EVH47"/>
      <c r="EVI47"/>
      <c r="EVJ47"/>
      <c r="EVK47"/>
      <c r="EVL47"/>
      <c r="EVM47"/>
      <c r="EVN47"/>
      <c r="EVO47"/>
      <c r="EVP47"/>
      <c r="EVQ47"/>
      <c r="EVR47"/>
      <c r="EVS47"/>
      <c r="EVT47"/>
      <c r="EVU47"/>
      <c r="EVV47"/>
      <c r="EVW47"/>
      <c r="EVX47"/>
      <c r="EVY47"/>
      <c r="EVZ47"/>
      <c r="EWA47"/>
      <c r="EWB47"/>
      <c r="EWC47"/>
      <c r="EWD47"/>
      <c r="EWE47"/>
      <c r="EWF47"/>
      <c r="EWG47"/>
      <c r="EWH47"/>
      <c r="EWI47"/>
      <c r="EWJ47"/>
      <c r="EWK47"/>
      <c r="EWL47"/>
      <c r="EWM47"/>
      <c r="EWN47"/>
      <c r="EWO47"/>
      <c r="EWP47"/>
      <c r="EWQ47"/>
      <c r="EWR47"/>
      <c r="EWS47"/>
      <c r="EWT47"/>
      <c r="EWU47"/>
      <c r="EWV47"/>
      <c r="EWW47"/>
      <c r="EWX47"/>
      <c r="EWY47"/>
      <c r="EWZ47"/>
      <c r="EXA47"/>
      <c r="EXB47"/>
      <c r="EXC47"/>
      <c r="EXD47"/>
      <c r="EXE47"/>
      <c r="EXF47"/>
      <c r="EXG47"/>
      <c r="EXH47"/>
      <c r="EXI47"/>
      <c r="EXJ47"/>
      <c r="EXK47"/>
      <c r="EXL47"/>
      <c r="EXM47"/>
      <c r="EXN47"/>
      <c r="EXO47"/>
      <c r="EXP47"/>
      <c r="EXQ47"/>
      <c r="EXR47"/>
      <c r="EXS47"/>
      <c r="EXT47"/>
      <c r="EXU47"/>
      <c r="EXV47"/>
      <c r="EXW47"/>
      <c r="EXX47"/>
      <c r="EXY47"/>
      <c r="EXZ47"/>
      <c r="EYA47"/>
      <c r="EYB47"/>
      <c r="EYC47"/>
      <c r="EYD47"/>
      <c r="EYE47"/>
      <c r="EYF47"/>
      <c r="EYG47"/>
      <c r="EYH47"/>
      <c r="EYI47"/>
      <c r="EYJ47"/>
      <c r="EYK47"/>
      <c r="EYL47"/>
      <c r="EYM47"/>
      <c r="EYN47"/>
      <c r="EYO47"/>
      <c r="EYP47"/>
      <c r="EYQ47"/>
      <c r="EYR47"/>
      <c r="EYS47"/>
      <c r="EYT47"/>
      <c r="EYU47"/>
      <c r="EYV47"/>
      <c r="EYW47"/>
      <c r="EYX47"/>
      <c r="EYY47"/>
      <c r="EYZ47"/>
      <c r="EZA47"/>
      <c r="EZB47"/>
      <c r="EZC47"/>
      <c r="EZD47"/>
      <c r="EZE47"/>
      <c r="EZF47"/>
      <c r="EZG47"/>
      <c r="EZH47"/>
      <c r="EZI47"/>
      <c r="EZJ47"/>
      <c r="EZK47"/>
      <c r="EZL47"/>
      <c r="EZM47"/>
      <c r="EZN47"/>
      <c r="EZO47"/>
      <c r="EZP47"/>
      <c r="EZQ47"/>
      <c r="EZR47"/>
      <c r="EZS47"/>
      <c r="EZT47"/>
      <c r="EZU47"/>
      <c r="EZV47"/>
      <c r="EZW47"/>
      <c r="EZX47"/>
      <c r="EZY47"/>
      <c r="EZZ47"/>
      <c r="FAA47"/>
      <c r="FAB47"/>
      <c r="FAC47"/>
      <c r="FAD47"/>
      <c r="FAE47"/>
      <c r="FAF47"/>
      <c r="FAG47"/>
      <c r="FAH47"/>
      <c r="FAI47"/>
      <c r="FAJ47"/>
      <c r="FAK47"/>
      <c r="FAL47"/>
      <c r="FAM47"/>
      <c r="FAN47"/>
      <c r="FAO47"/>
      <c r="FAP47"/>
      <c r="FAQ47"/>
      <c r="FAR47"/>
      <c r="FAS47"/>
      <c r="FAT47"/>
      <c r="FAU47"/>
      <c r="FAV47"/>
      <c r="FAW47"/>
      <c r="FAX47"/>
      <c r="FAY47"/>
      <c r="FAZ47"/>
      <c r="FBA47"/>
      <c r="FBB47"/>
      <c r="FBC47"/>
      <c r="FBD47"/>
      <c r="FBE47"/>
      <c r="FBF47"/>
      <c r="FBG47"/>
      <c r="FBH47"/>
      <c r="FBI47"/>
      <c r="FBJ47"/>
      <c r="FBK47"/>
      <c r="FBL47"/>
      <c r="FBM47"/>
      <c r="FBN47"/>
      <c r="FBO47"/>
      <c r="FBP47"/>
      <c r="FBQ47"/>
      <c r="FBR47"/>
      <c r="FBS47"/>
      <c r="FBT47"/>
      <c r="FBU47"/>
      <c r="FBV47"/>
      <c r="FBW47"/>
      <c r="FBX47"/>
      <c r="FBY47"/>
      <c r="FBZ47"/>
      <c r="FCA47"/>
      <c r="FCB47"/>
      <c r="FCC47"/>
      <c r="FCD47"/>
      <c r="FCE47"/>
      <c r="FCF47"/>
      <c r="FCG47"/>
      <c r="FCH47"/>
      <c r="FCI47"/>
      <c r="FCJ47"/>
      <c r="FCK47"/>
      <c r="FCL47"/>
      <c r="FCM47"/>
      <c r="FCN47"/>
      <c r="FCO47"/>
      <c r="FCP47"/>
      <c r="FCQ47"/>
      <c r="FCR47"/>
      <c r="FCS47"/>
      <c r="FCT47"/>
      <c r="FCU47"/>
      <c r="FCV47"/>
      <c r="FCW47"/>
      <c r="FCX47"/>
      <c r="FCY47"/>
      <c r="FCZ47"/>
      <c r="FDA47"/>
      <c r="FDB47"/>
      <c r="FDC47"/>
      <c r="FDD47"/>
      <c r="FDE47"/>
      <c r="FDF47"/>
      <c r="FDG47"/>
      <c r="FDH47"/>
      <c r="FDI47"/>
      <c r="FDJ47"/>
      <c r="FDK47"/>
      <c r="FDL47"/>
      <c r="FDM47"/>
      <c r="FDN47"/>
      <c r="FDO47"/>
      <c r="FDP47"/>
      <c r="FDQ47"/>
      <c r="FDR47"/>
      <c r="FDS47"/>
      <c r="FDT47"/>
      <c r="FDU47"/>
      <c r="FDV47"/>
      <c r="FDW47"/>
      <c r="FDX47"/>
      <c r="FDY47"/>
      <c r="FDZ47"/>
      <c r="FEA47"/>
      <c r="FEB47"/>
      <c r="FEC47"/>
      <c r="FED47"/>
      <c r="FEE47"/>
      <c r="FEF47"/>
      <c r="FEG47"/>
      <c r="FEH47"/>
      <c r="FEI47"/>
      <c r="FEJ47"/>
      <c r="FEK47"/>
      <c r="FEL47"/>
      <c r="FEM47"/>
      <c r="FEN47"/>
      <c r="FEO47"/>
      <c r="FEP47"/>
      <c r="FEQ47"/>
      <c r="FER47"/>
      <c r="FES47"/>
      <c r="FET47"/>
      <c r="FEU47"/>
      <c r="FEV47"/>
      <c r="FEW47"/>
      <c r="FEX47"/>
      <c r="FEY47"/>
      <c r="FEZ47"/>
      <c r="FFA47"/>
      <c r="FFB47"/>
      <c r="FFC47"/>
      <c r="FFD47"/>
      <c r="FFE47"/>
      <c r="FFF47"/>
      <c r="FFG47"/>
      <c r="FFH47"/>
      <c r="FFI47"/>
      <c r="FFJ47"/>
      <c r="FFK47"/>
      <c r="FFL47"/>
      <c r="FFM47"/>
      <c r="FFN47"/>
      <c r="FFO47"/>
      <c r="FFP47"/>
      <c r="FFQ47"/>
      <c r="FFR47"/>
      <c r="FFS47"/>
      <c r="FFT47"/>
      <c r="FFU47"/>
      <c r="FFV47"/>
      <c r="FFW47"/>
      <c r="FFX47"/>
      <c r="FFY47"/>
      <c r="FFZ47"/>
      <c r="FGA47"/>
      <c r="FGB47"/>
      <c r="FGC47"/>
      <c r="FGD47"/>
      <c r="FGE47"/>
      <c r="FGF47"/>
      <c r="FGG47"/>
      <c r="FGH47"/>
      <c r="FGI47"/>
      <c r="FGJ47"/>
      <c r="FGK47"/>
      <c r="FGL47"/>
      <c r="FGM47"/>
      <c r="FGN47"/>
      <c r="FGO47"/>
      <c r="FGP47"/>
      <c r="FGQ47"/>
      <c r="FGR47"/>
      <c r="FGS47"/>
      <c r="FGT47"/>
      <c r="FGU47"/>
      <c r="FGV47"/>
      <c r="FGW47"/>
      <c r="FGX47"/>
      <c r="FGY47"/>
      <c r="FGZ47"/>
      <c r="FHA47"/>
      <c r="FHB47"/>
      <c r="FHC47"/>
      <c r="FHD47"/>
      <c r="FHE47"/>
      <c r="FHF47"/>
      <c r="FHG47"/>
      <c r="FHH47"/>
      <c r="FHI47"/>
      <c r="FHJ47"/>
      <c r="FHK47"/>
      <c r="FHL47"/>
      <c r="FHM47"/>
      <c r="FHN47"/>
      <c r="FHO47"/>
      <c r="FHP47"/>
      <c r="FHQ47"/>
      <c r="FHR47"/>
      <c r="FHS47"/>
      <c r="FHT47"/>
      <c r="FHU47"/>
      <c r="FHV47"/>
      <c r="FHW47"/>
      <c r="FHX47"/>
      <c r="FHY47"/>
      <c r="FHZ47"/>
      <c r="FIA47"/>
      <c r="FIB47"/>
      <c r="FIC47"/>
      <c r="FID47"/>
      <c r="FIE47"/>
      <c r="FIF47"/>
      <c r="FIG47"/>
      <c r="FIH47"/>
      <c r="FII47"/>
      <c r="FIJ47"/>
      <c r="FIK47"/>
      <c r="FIL47"/>
      <c r="FIM47"/>
      <c r="FIN47"/>
      <c r="FIO47"/>
      <c r="FIP47"/>
      <c r="FIQ47"/>
      <c r="FIR47"/>
      <c r="FIS47"/>
      <c r="FIT47"/>
      <c r="FIU47"/>
      <c r="FIV47"/>
      <c r="FIW47"/>
      <c r="FIX47"/>
      <c r="FIY47"/>
      <c r="FIZ47"/>
      <c r="FJA47"/>
      <c r="FJB47"/>
      <c r="FJC47"/>
      <c r="FJD47"/>
      <c r="FJE47"/>
      <c r="FJF47"/>
      <c r="FJG47"/>
      <c r="FJH47"/>
      <c r="FJI47"/>
      <c r="FJJ47"/>
      <c r="FJK47"/>
      <c r="FJL47"/>
      <c r="FJM47"/>
      <c r="FJN47"/>
      <c r="FJO47"/>
      <c r="FJP47"/>
      <c r="FJQ47"/>
      <c r="FJR47"/>
      <c r="FJS47"/>
      <c r="FJT47"/>
      <c r="FJU47"/>
      <c r="FJV47"/>
      <c r="FJW47"/>
      <c r="FJX47"/>
      <c r="FJY47"/>
      <c r="FJZ47"/>
      <c r="FKA47"/>
      <c r="FKB47"/>
      <c r="FKC47"/>
      <c r="FKD47"/>
      <c r="FKE47"/>
      <c r="FKF47"/>
      <c r="FKG47"/>
      <c r="FKH47"/>
      <c r="FKI47"/>
      <c r="FKJ47"/>
      <c r="FKK47"/>
      <c r="FKL47"/>
      <c r="FKM47"/>
      <c r="FKN47"/>
      <c r="FKO47"/>
      <c r="FKP47"/>
      <c r="FKQ47"/>
      <c r="FKR47"/>
      <c r="FKS47"/>
      <c r="FKT47"/>
      <c r="FKU47"/>
      <c r="FKV47"/>
      <c r="FKW47"/>
      <c r="FKX47"/>
      <c r="FKY47"/>
      <c r="FKZ47"/>
      <c r="FLA47"/>
      <c r="FLB47"/>
      <c r="FLC47"/>
      <c r="FLD47"/>
      <c r="FLE47"/>
      <c r="FLF47"/>
      <c r="FLG47"/>
      <c r="FLH47"/>
      <c r="FLI47"/>
      <c r="FLJ47"/>
      <c r="FLK47"/>
      <c r="FLL47"/>
      <c r="FLM47"/>
      <c r="FLN47"/>
      <c r="FLO47"/>
      <c r="FLP47"/>
      <c r="FLQ47"/>
      <c r="FLR47"/>
      <c r="FLS47"/>
      <c r="FLT47"/>
      <c r="FLU47"/>
      <c r="FLV47"/>
      <c r="FLW47"/>
      <c r="FLX47"/>
      <c r="FLY47"/>
      <c r="FLZ47"/>
      <c r="FMA47"/>
      <c r="FMB47"/>
      <c r="FMC47"/>
      <c r="FMD47"/>
      <c r="FME47"/>
      <c r="FMF47"/>
      <c r="FMG47"/>
      <c r="FMH47"/>
      <c r="FMI47"/>
      <c r="FMJ47"/>
      <c r="FMK47"/>
      <c r="FML47"/>
      <c r="FMM47"/>
      <c r="FMN47"/>
      <c r="FMO47"/>
      <c r="FMP47"/>
      <c r="FMQ47"/>
      <c r="FMR47"/>
      <c r="FMS47"/>
      <c r="FMT47"/>
      <c r="FMU47"/>
      <c r="FMV47"/>
      <c r="FMW47"/>
      <c r="FMX47"/>
      <c r="FMY47"/>
      <c r="FMZ47"/>
      <c r="FNA47"/>
      <c r="FNB47"/>
      <c r="FNC47"/>
      <c r="FND47"/>
      <c r="FNE47"/>
      <c r="FNF47"/>
      <c r="FNG47"/>
      <c r="FNH47"/>
      <c r="FNI47"/>
      <c r="FNJ47"/>
      <c r="FNK47"/>
      <c r="FNL47"/>
      <c r="FNM47"/>
      <c r="FNN47"/>
      <c r="FNO47"/>
      <c r="FNP47"/>
      <c r="FNQ47"/>
      <c r="FNR47"/>
      <c r="FNS47"/>
      <c r="FNT47"/>
      <c r="FNU47"/>
      <c r="FNV47"/>
      <c r="FNW47"/>
      <c r="FNX47"/>
      <c r="FNY47"/>
      <c r="FNZ47"/>
      <c r="FOA47"/>
      <c r="FOB47"/>
      <c r="FOC47"/>
      <c r="FOD47"/>
      <c r="FOE47"/>
      <c r="FOF47"/>
      <c r="FOG47"/>
      <c r="FOH47"/>
      <c r="FOI47"/>
      <c r="FOJ47"/>
      <c r="FOK47"/>
      <c r="FOL47"/>
      <c r="FOM47"/>
      <c r="FON47"/>
      <c r="FOO47"/>
      <c r="FOP47"/>
      <c r="FOQ47"/>
      <c r="FOR47"/>
      <c r="FOS47"/>
      <c r="FOT47"/>
      <c r="FOU47"/>
      <c r="FOV47"/>
      <c r="FOW47"/>
      <c r="FOX47"/>
      <c r="FOY47"/>
      <c r="FOZ47"/>
      <c r="FPA47"/>
      <c r="FPB47"/>
      <c r="FPC47"/>
      <c r="FPD47"/>
      <c r="FPE47"/>
      <c r="FPF47"/>
      <c r="FPG47"/>
      <c r="FPH47"/>
      <c r="FPI47"/>
      <c r="FPJ47"/>
      <c r="FPK47"/>
      <c r="FPL47"/>
      <c r="FPM47"/>
      <c r="FPN47"/>
      <c r="FPO47"/>
      <c r="FPP47"/>
      <c r="FPQ47"/>
      <c r="FPR47"/>
      <c r="FPS47"/>
      <c r="FPT47"/>
      <c r="FPU47"/>
      <c r="FPV47"/>
      <c r="FPW47"/>
      <c r="FPX47"/>
      <c r="FPY47"/>
      <c r="FPZ47"/>
      <c r="FQA47"/>
      <c r="FQB47"/>
      <c r="FQC47"/>
      <c r="FQD47"/>
      <c r="FQE47"/>
      <c r="FQF47"/>
      <c r="FQG47"/>
      <c r="FQH47"/>
      <c r="FQI47"/>
      <c r="FQJ47"/>
      <c r="FQK47"/>
      <c r="FQL47"/>
      <c r="FQM47"/>
      <c r="FQN47"/>
      <c r="FQO47"/>
      <c r="FQP47"/>
      <c r="FQQ47"/>
      <c r="FQR47"/>
      <c r="FQS47"/>
      <c r="FQT47"/>
      <c r="FQU47"/>
      <c r="FQV47"/>
      <c r="FQW47"/>
      <c r="FQX47"/>
      <c r="FQY47"/>
      <c r="FQZ47"/>
      <c r="FRA47"/>
      <c r="FRB47"/>
      <c r="FRC47"/>
      <c r="FRD47"/>
      <c r="FRE47"/>
      <c r="FRF47"/>
      <c r="FRG47"/>
      <c r="FRH47"/>
      <c r="FRI47"/>
      <c r="FRJ47"/>
      <c r="FRK47"/>
      <c r="FRL47"/>
      <c r="FRM47"/>
      <c r="FRN47"/>
      <c r="FRO47"/>
      <c r="FRP47"/>
      <c r="FRQ47"/>
      <c r="FRR47"/>
      <c r="FRS47"/>
      <c r="FRT47"/>
      <c r="FRU47"/>
      <c r="FRV47"/>
      <c r="FRW47"/>
      <c r="FRX47"/>
      <c r="FRY47"/>
      <c r="FRZ47"/>
      <c r="FSA47"/>
      <c r="FSB47"/>
      <c r="FSC47"/>
      <c r="FSD47"/>
      <c r="FSE47"/>
      <c r="FSF47"/>
      <c r="FSG47"/>
      <c r="FSH47"/>
      <c r="FSI47"/>
      <c r="FSJ47"/>
      <c r="FSK47"/>
      <c r="FSL47"/>
      <c r="FSM47"/>
      <c r="FSN47"/>
      <c r="FSO47"/>
      <c r="FSP47"/>
      <c r="FSQ47"/>
      <c r="FSR47"/>
      <c r="FSS47"/>
      <c r="FST47"/>
      <c r="FSU47"/>
      <c r="FSV47"/>
      <c r="FSW47"/>
      <c r="FSX47"/>
      <c r="FSY47"/>
      <c r="FSZ47"/>
      <c r="FTA47"/>
      <c r="FTB47"/>
      <c r="FTC47"/>
      <c r="FTD47"/>
      <c r="FTE47"/>
      <c r="FTF47"/>
      <c r="FTG47"/>
      <c r="FTH47"/>
      <c r="FTI47"/>
      <c r="FTJ47"/>
      <c r="FTK47"/>
      <c r="FTL47"/>
      <c r="FTM47"/>
      <c r="FTN47"/>
      <c r="FTO47"/>
      <c r="FTP47"/>
      <c r="FTQ47"/>
      <c r="FTR47"/>
      <c r="FTS47"/>
      <c r="FTT47"/>
      <c r="FTU47"/>
      <c r="FTV47"/>
      <c r="FTW47"/>
      <c r="FTX47"/>
      <c r="FTY47"/>
      <c r="FTZ47"/>
      <c r="FUA47"/>
      <c r="FUB47"/>
      <c r="FUC47"/>
      <c r="FUD47"/>
      <c r="FUE47"/>
      <c r="FUF47"/>
      <c r="FUG47"/>
      <c r="FUH47"/>
      <c r="FUI47"/>
      <c r="FUJ47"/>
      <c r="FUK47"/>
      <c r="FUL47"/>
      <c r="FUM47"/>
      <c r="FUN47"/>
      <c r="FUO47"/>
      <c r="FUP47"/>
      <c r="FUQ47"/>
      <c r="FUR47"/>
      <c r="FUS47"/>
      <c r="FUT47"/>
      <c r="FUU47"/>
      <c r="FUV47"/>
      <c r="FUW47"/>
      <c r="FUX47"/>
      <c r="FUY47"/>
      <c r="FUZ47"/>
      <c r="FVA47"/>
      <c r="FVB47"/>
      <c r="FVC47"/>
      <c r="FVD47"/>
      <c r="FVE47"/>
      <c r="FVF47"/>
      <c r="FVG47"/>
      <c r="FVH47"/>
      <c r="FVI47"/>
      <c r="FVJ47"/>
      <c r="FVK47"/>
      <c r="FVL47"/>
      <c r="FVM47"/>
      <c r="FVN47"/>
      <c r="FVO47"/>
      <c r="FVP47"/>
      <c r="FVQ47"/>
      <c r="FVR47"/>
      <c r="FVS47"/>
      <c r="FVT47"/>
      <c r="FVU47"/>
      <c r="FVV47"/>
      <c r="FVW47"/>
      <c r="FVX47"/>
      <c r="FVY47"/>
      <c r="FVZ47"/>
      <c r="FWA47"/>
      <c r="FWB47"/>
      <c r="FWC47"/>
      <c r="FWD47"/>
      <c r="FWE47"/>
      <c r="FWF47"/>
      <c r="FWG47"/>
      <c r="FWH47"/>
      <c r="FWI47"/>
      <c r="FWJ47"/>
      <c r="FWK47"/>
      <c r="FWL47"/>
      <c r="FWM47"/>
      <c r="FWN47"/>
      <c r="FWO47"/>
      <c r="FWP47"/>
      <c r="FWQ47"/>
      <c r="FWR47"/>
      <c r="FWS47"/>
      <c r="FWT47"/>
      <c r="FWU47"/>
      <c r="FWV47"/>
      <c r="FWW47"/>
      <c r="FWX47"/>
      <c r="FWY47"/>
      <c r="FWZ47"/>
      <c r="FXA47"/>
      <c r="FXB47"/>
      <c r="FXC47"/>
      <c r="FXD47"/>
      <c r="FXE47"/>
      <c r="FXF47"/>
      <c r="FXG47"/>
      <c r="FXH47"/>
      <c r="FXI47"/>
      <c r="FXJ47"/>
      <c r="FXK47"/>
      <c r="FXL47"/>
      <c r="FXM47"/>
      <c r="FXN47"/>
      <c r="FXO47"/>
      <c r="FXP47"/>
      <c r="FXQ47"/>
      <c r="FXR47"/>
      <c r="FXS47"/>
      <c r="FXT47"/>
      <c r="FXU47"/>
      <c r="FXV47"/>
      <c r="FXW47"/>
      <c r="FXX47"/>
      <c r="FXY47"/>
      <c r="FXZ47"/>
      <c r="FYA47"/>
      <c r="FYB47"/>
      <c r="FYC47"/>
      <c r="FYD47"/>
      <c r="FYE47"/>
      <c r="FYF47"/>
      <c r="FYG47"/>
      <c r="FYH47"/>
      <c r="FYI47"/>
      <c r="FYJ47"/>
      <c r="FYK47"/>
      <c r="FYL47"/>
      <c r="FYM47"/>
      <c r="FYN47"/>
      <c r="FYO47"/>
      <c r="FYP47"/>
      <c r="FYQ47"/>
      <c r="FYR47"/>
      <c r="FYS47"/>
      <c r="FYT47"/>
      <c r="FYU47"/>
      <c r="FYV47"/>
      <c r="FYW47"/>
      <c r="FYX47"/>
      <c r="FYY47"/>
      <c r="FYZ47"/>
      <c r="FZA47"/>
      <c r="FZB47"/>
      <c r="FZC47"/>
      <c r="FZD47"/>
      <c r="FZE47"/>
      <c r="FZF47"/>
      <c r="FZG47"/>
      <c r="FZH47"/>
      <c r="FZI47"/>
      <c r="FZJ47"/>
      <c r="FZK47"/>
      <c r="FZL47"/>
      <c r="FZM47"/>
      <c r="FZN47"/>
      <c r="FZO47"/>
      <c r="FZP47"/>
      <c r="FZQ47"/>
      <c r="FZR47"/>
      <c r="FZS47"/>
      <c r="FZT47"/>
      <c r="FZU47"/>
      <c r="FZV47"/>
      <c r="FZW47"/>
      <c r="FZX47"/>
      <c r="FZY47"/>
      <c r="FZZ47"/>
      <c r="GAA47"/>
      <c r="GAB47"/>
      <c r="GAC47"/>
      <c r="GAD47"/>
      <c r="GAE47"/>
      <c r="GAF47"/>
      <c r="GAG47"/>
      <c r="GAH47"/>
      <c r="GAI47"/>
      <c r="GAJ47"/>
      <c r="GAK47"/>
      <c r="GAL47"/>
      <c r="GAM47"/>
      <c r="GAN47"/>
      <c r="GAO47"/>
      <c r="GAP47"/>
      <c r="GAQ47"/>
      <c r="GAR47"/>
      <c r="GAS47"/>
      <c r="GAT47"/>
      <c r="GAU47"/>
      <c r="GAV47"/>
      <c r="GAW47"/>
      <c r="GAX47"/>
      <c r="GAY47"/>
      <c r="GAZ47"/>
      <c r="GBA47"/>
      <c r="GBB47"/>
      <c r="GBC47"/>
      <c r="GBD47"/>
      <c r="GBE47"/>
      <c r="GBF47"/>
      <c r="GBG47"/>
      <c r="GBH47"/>
      <c r="GBI47"/>
      <c r="GBJ47"/>
      <c r="GBK47"/>
      <c r="GBL47"/>
      <c r="GBM47"/>
      <c r="GBN47"/>
      <c r="GBO47"/>
      <c r="GBP47"/>
      <c r="GBQ47"/>
      <c r="GBR47"/>
      <c r="GBS47"/>
      <c r="GBT47"/>
      <c r="GBU47"/>
      <c r="GBV47"/>
      <c r="GBW47"/>
      <c r="GBX47"/>
      <c r="GBY47"/>
      <c r="GBZ47"/>
      <c r="GCA47"/>
      <c r="GCB47"/>
      <c r="GCC47"/>
      <c r="GCD47"/>
      <c r="GCE47"/>
      <c r="GCF47"/>
      <c r="GCG47"/>
      <c r="GCH47"/>
      <c r="GCI47"/>
      <c r="GCJ47"/>
      <c r="GCK47"/>
      <c r="GCL47"/>
      <c r="GCM47"/>
      <c r="GCN47"/>
      <c r="GCO47"/>
      <c r="GCP47"/>
      <c r="GCQ47"/>
      <c r="GCR47"/>
      <c r="GCS47"/>
      <c r="GCT47"/>
      <c r="GCU47"/>
      <c r="GCV47"/>
      <c r="GCW47"/>
      <c r="GCX47"/>
      <c r="GCY47"/>
      <c r="GCZ47"/>
      <c r="GDA47"/>
      <c r="GDB47"/>
      <c r="GDC47"/>
      <c r="GDD47"/>
      <c r="GDE47"/>
      <c r="GDF47"/>
      <c r="GDG47"/>
      <c r="GDH47"/>
      <c r="GDI47"/>
      <c r="GDJ47"/>
      <c r="GDK47"/>
      <c r="GDL47"/>
      <c r="GDM47"/>
      <c r="GDN47"/>
      <c r="GDO47"/>
      <c r="GDP47"/>
      <c r="GDQ47"/>
      <c r="GDR47"/>
      <c r="GDS47"/>
      <c r="GDT47"/>
      <c r="GDU47"/>
      <c r="GDV47"/>
      <c r="GDW47"/>
      <c r="GDX47"/>
      <c r="GDY47"/>
      <c r="GDZ47"/>
      <c r="GEA47"/>
      <c r="GEB47"/>
      <c r="GEC47"/>
      <c r="GED47"/>
      <c r="GEE47"/>
      <c r="GEF47"/>
      <c r="GEG47"/>
      <c r="GEH47"/>
      <c r="GEI47"/>
      <c r="GEJ47"/>
      <c r="GEK47"/>
      <c r="GEL47"/>
      <c r="GEM47"/>
      <c r="GEN47"/>
      <c r="GEO47"/>
      <c r="GEP47"/>
      <c r="GEQ47"/>
      <c r="GER47"/>
      <c r="GES47"/>
      <c r="GET47"/>
      <c r="GEU47"/>
      <c r="GEV47"/>
      <c r="GEW47"/>
      <c r="GEX47"/>
      <c r="GEY47"/>
      <c r="GEZ47"/>
      <c r="GFA47"/>
      <c r="GFB47"/>
      <c r="GFC47"/>
      <c r="GFD47"/>
      <c r="GFE47"/>
      <c r="GFF47"/>
      <c r="GFG47"/>
      <c r="GFH47"/>
      <c r="GFI47"/>
      <c r="GFJ47"/>
      <c r="GFK47"/>
      <c r="GFL47"/>
      <c r="GFM47"/>
      <c r="GFN47"/>
      <c r="GFO47"/>
      <c r="GFP47"/>
      <c r="GFQ47"/>
      <c r="GFR47"/>
      <c r="GFS47"/>
      <c r="GFT47"/>
      <c r="GFU47"/>
      <c r="GFV47"/>
      <c r="GFW47"/>
      <c r="GFX47"/>
      <c r="GFY47"/>
      <c r="GFZ47"/>
      <c r="GGA47"/>
      <c r="GGB47"/>
      <c r="GGC47"/>
      <c r="GGD47"/>
      <c r="GGE47"/>
      <c r="GGF47"/>
      <c r="GGG47"/>
      <c r="GGH47"/>
      <c r="GGI47"/>
      <c r="GGJ47"/>
      <c r="GGK47"/>
      <c r="GGL47"/>
      <c r="GGM47"/>
      <c r="GGN47"/>
      <c r="GGO47"/>
      <c r="GGP47"/>
      <c r="GGQ47"/>
      <c r="GGR47"/>
      <c r="GGS47"/>
      <c r="GGT47"/>
      <c r="GGU47"/>
      <c r="GGV47"/>
      <c r="GGW47"/>
      <c r="GGX47"/>
      <c r="GGY47"/>
      <c r="GGZ47"/>
      <c r="GHA47"/>
      <c r="GHB47"/>
      <c r="GHC47"/>
      <c r="GHD47"/>
      <c r="GHE47"/>
      <c r="GHF47"/>
      <c r="GHG47"/>
      <c r="GHH47"/>
      <c r="GHI47"/>
      <c r="GHJ47"/>
      <c r="GHK47"/>
      <c r="GHL47"/>
      <c r="GHM47"/>
      <c r="GHN47"/>
      <c r="GHO47"/>
      <c r="GHP47"/>
      <c r="GHQ47"/>
      <c r="GHR47"/>
      <c r="GHS47"/>
      <c r="GHT47"/>
      <c r="GHU47"/>
      <c r="GHV47"/>
      <c r="GHW47"/>
      <c r="GHX47"/>
      <c r="GHY47"/>
      <c r="GHZ47"/>
      <c r="GIA47"/>
      <c r="GIB47"/>
      <c r="GIC47"/>
      <c r="GID47"/>
      <c r="GIE47"/>
      <c r="GIF47"/>
      <c r="GIG47"/>
      <c r="GIH47"/>
      <c r="GII47"/>
      <c r="GIJ47"/>
      <c r="GIK47"/>
      <c r="GIL47"/>
      <c r="GIM47"/>
      <c r="GIN47"/>
      <c r="GIO47"/>
      <c r="GIP47"/>
      <c r="GIQ47"/>
      <c r="GIR47"/>
      <c r="GIS47"/>
      <c r="GIT47"/>
      <c r="GIU47"/>
      <c r="GIV47"/>
      <c r="GIW47"/>
      <c r="GIX47"/>
      <c r="GIY47"/>
      <c r="GIZ47"/>
      <c r="GJA47"/>
      <c r="GJB47"/>
      <c r="GJC47"/>
      <c r="GJD47"/>
      <c r="GJE47"/>
      <c r="GJF47"/>
      <c r="GJG47"/>
      <c r="GJH47"/>
      <c r="GJI47"/>
      <c r="GJJ47"/>
      <c r="GJK47"/>
      <c r="GJL47"/>
      <c r="GJM47"/>
      <c r="GJN47"/>
      <c r="GJO47"/>
      <c r="GJP47"/>
      <c r="GJQ47"/>
      <c r="GJR47"/>
      <c r="GJS47"/>
      <c r="GJT47"/>
      <c r="GJU47"/>
      <c r="GJV47"/>
      <c r="GJW47"/>
      <c r="GJX47"/>
      <c r="GJY47"/>
      <c r="GJZ47"/>
      <c r="GKA47"/>
      <c r="GKB47"/>
      <c r="GKC47"/>
      <c r="GKD47"/>
      <c r="GKE47"/>
      <c r="GKF47"/>
      <c r="GKG47"/>
      <c r="GKH47"/>
      <c r="GKI47"/>
      <c r="GKJ47"/>
      <c r="GKK47"/>
      <c r="GKL47"/>
      <c r="GKM47"/>
      <c r="GKN47"/>
      <c r="GKO47"/>
      <c r="GKP47"/>
      <c r="GKQ47"/>
      <c r="GKR47"/>
      <c r="GKS47"/>
      <c r="GKT47"/>
      <c r="GKU47"/>
      <c r="GKV47"/>
      <c r="GKW47"/>
      <c r="GKX47"/>
      <c r="GKY47"/>
      <c r="GKZ47"/>
      <c r="GLA47"/>
      <c r="GLB47"/>
      <c r="GLC47"/>
      <c r="GLD47"/>
      <c r="GLE47"/>
      <c r="GLF47"/>
      <c r="GLG47"/>
      <c r="GLH47"/>
      <c r="GLI47"/>
      <c r="GLJ47"/>
      <c r="GLK47"/>
      <c r="GLL47"/>
      <c r="GLM47"/>
      <c r="GLN47"/>
      <c r="GLO47"/>
      <c r="GLP47"/>
      <c r="GLQ47"/>
      <c r="GLR47"/>
      <c r="GLS47"/>
      <c r="GLT47"/>
      <c r="GLU47"/>
      <c r="GLV47"/>
      <c r="GLW47"/>
      <c r="GLX47"/>
      <c r="GLY47"/>
      <c r="GLZ47"/>
      <c r="GMA47"/>
      <c r="GMB47"/>
      <c r="GMC47"/>
      <c r="GMD47"/>
      <c r="GME47"/>
      <c r="GMF47"/>
      <c r="GMG47"/>
      <c r="GMH47"/>
      <c r="GMI47"/>
      <c r="GMJ47"/>
      <c r="GMK47"/>
      <c r="GML47"/>
      <c r="GMM47"/>
      <c r="GMN47"/>
      <c r="GMO47"/>
      <c r="GMP47"/>
      <c r="GMQ47"/>
      <c r="GMR47"/>
      <c r="GMS47"/>
      <c r="GMT47"/>
      <c r="GMU47"/>
      <c r="GMV47"/>
      <c r="GMW47"/>
      <c r="GMX47"/>
      <c r="GMY47"/>
      <c r="GMZ47"/>
      <c r="GNA47"/>
      <c r="GNB47"/>
      <c r="GNC47"/>
      <c r="GND47"/>
      <c r="GNE47"/>
      <c r="GNF47"/>
      <c r="GNG47"/>
      <c r="GNH47"/>
      <c r="GNI47"/>
      <c r="GNJ47"/>
      <c r="GNK47"/>
      <c r="GNL47"/>
      <c r="GNM47"/>
      <c r="GNN47"/>
      <c r="GNO47"/>
      <c r="GNP47"/>
      <c r="GNQ47"/>
      <c r="GNR47"/>
      <c r="GNS47"/>
      <c r="GNT47"/>
      <c r="GNU47"/>
      <c r="GNV47"/>
      <c r="GNW47"/>
      <c r="GNX47"/>
      <c r="GNY47"/>
      <c r="GNZ47"/>
      <c r="GOA47"/>
      <c r="GOB47"/>
      <c r="GOC47"/>
      <c r="GOD47"/>
      <c r="GOE47"/>
      <c r="GOF47"/>
      <c r="GOG47"/>
      <c r="GOH47"/>
      <c r="GOI47"/>
      <c r="GOJ47"/>
      <c r="GOK47"/>
      <c r="GOL47"/>
      <c r="GOM47"/>
      <c r="GON47"/>
      <c r="GOO47"/>
      <c r="GOP47"/>
      <c r="GOQ47"/>
      <c r="GOR47"/>
      <c r="GOS47"/>
      <c r="GOT47"/>
      <c r="GOU47"/>
      <c r="GOV47"/>
      <c r="GOW47"/>
      <c r="GOX47"/>
      <c r="GOY47"/>
      <c r="GOZ47"/>
      <c r="GPA47"/>
      <c r="GPB47"/>
      <c r="GPC47"/>
      <c r="GPD47"/>
      <c r="GPE47"/>
      <c r="GPF47"/>
      <c r="GPG47"/>
      <c r="GPH47"/>
      <c r="GPI47"/>
      <c r="GPJ47"/>
      <c r="GPK47"/>
      <c r="GPL47"/>
      <c r="GPM47"/>
      <c r="GPN47"/>
      <c r="GPO47"/>
      <c r="GPP47"/>
      <c r="GPQ47"/>
      <c r="GPR47"/>
      <c r="GPS47"/>
      <c r="GPT47"/>
      <c r="GPU47"/>
      <c r="GPV47"/>
      <c r="GPW47"/>
      <c r="GPX47"/>
      <c r="GPY47"/>
      <c r="GPZ47"/>
      <c r="GQA47"/>
      <c r="GQB47"/>
      <c r="GQC47"/>
      <c r="GQD47"/>
      <c r="GQE47"/>
      <c r="GQF47"/>
      <c r="GQG47"/>
      <c r="GQH47"/>
      <c r="GQI47"/>
      <c r="GQJ47"/>
      <c r="GQK47"/>
      <c r="GQL47"/>
      <c r="GQM47"/>
      <c r="GQN47"/>
      <c r="GQO47"/>
      <c r="GQP47"/>
      <c r="GQQ47"/>
      <c r="GQR47"/>
      <c r="GQS47"/>
      <c r="GQT47"/>
      <c r="GQU47"/>
      <c r="GQV47"/>
      <c r="GQW47"/>
      <c r="GQX47"/>
      <c r="GQY47"/>
      <c r="GQZ47"/>
      <c r="GRA47"/>
      <c r="GRB47"/>
      <c r="GRC47"/>
      <c r="GRD47"/>
      <c r="GRE47"/>
      <c r="GRF47"/>
      <c r="GRG47"/>
      <c r="GRH47"/>
      <c r="GRI47"/>
      <c r="GRJ47"/>
      <c r="GRK47"/>
      <c r="GRL47"/>
      <c r="GRM47"/>
      <c r="GRN47"/>
      <c r="GRO47"/>
      <c r="GRP47"/>
      <c r="GRQ47"/>
      <c r="GRR47"/>
      <c r="GRS47"/>
      <c r="GRT47"/>
      <c r="GRU47"/>
      <c r="GRV47"/>
      <c r="GRW47"/>
      <c r="GRX47"/>
      <c r="GRY47"/>
      <c r="GRZ47"/>
      <c r="GSA47"/>
      <c r="GSB47"/>
      <c r="GSC47"/>
      <c r="GSD47"/>
      <c r="GSE47"/>
      <c r="GSF47"/>
      <c r="GSG47"/>
      <c r="GSH47"/>
      <c r="GSI47"/>
      <c r="GSJ47"/>
      <c r="GSK47"/>
      <c r="GSL47"/>
      <c r="GSM47"/>
      <c r="GSN47"/>
      <c r="GSO47"/>
      <c r="GSP47"/>
      <c r="GSQ47"/>
      <c r="GSR47"/>
      <c r="GSS47"/>
      <c r="GST47"/>
      <c r="GSU47"/>
      <c r="GSV47"/>
      <c r="GSW47"/>
      <c r="GSX47"/>
      <c r="GSY47"/>
      <c r="GSZ47"/>
      <c r="GTA47"/>
      <c r="GTB47"/>
      <c r="GTC47"/>
      <c r="GTD47"/>
      <c r="GTE47"/>
      <c r="GTF47"/>
      <c r="GTG47"/>
      <c r="GTH47"/>
      <c r="GTI47"/>
      <c r="GTJ47"/>
      <c r="GTK47"/>
      <c r="GTL47"/>
      <c r="GTM47"/>
      <c r="GTN47"/>
      <c r="GTO47"/>
      <c r="GTP47"/>
      <c r="GTQ47"/>
      <c r="GTR47"/>
      <c r="GTS47"/>
      <c r="GTT47"/>
      <c r="GTU47"/>
      <c r="GTV47"/>
      <c r="GTW47"/>
      <c r="GTX47"/>
      <c r="GTY47"/>
      <c r="GTZ47"/>
      <c r="GUA47"/>
      <c r="GUB47"/>
      <c r="GUC47"/>
      <c r="GUD47"/>
      <c r="GUE47"/>
      <c r="GUF47"/>
      <c r="GUG47"/>
      <c r="GUH47"/>
      <c r="GUI47"/>
      <c r="GUJ47"/>
      <c r="GUK47"/>
      <c r="GUL47"/>
      <c r="GUM47"/>
      <c r="GUN47"/>
      <c r="GUO47"/>
      <c r="GUP47"/>
      <c r="GUQ47"/>
      <c r="GUR47"/>
      <c r="GUS47"/>
      <c r="GUT47"/>
      <c r="GUU47"/>
      <c r="GUV47"/>
      <c r="GUW47"/>
      <c r="GUX47"/>
      <c r="GUY47"/>
      <c r="GUZ47"/>
      <c r="GVA47"/>
      <c r="GVB47"/>
      <c r="GVC47"/>
      <c r="GVD47"/>
      <c r="GVE47"/>
      <c r="GVF47"/>
      <c r="GVG47"/>
      <c r="GVH47"/>
      <c r="GVI47"/>
      <c r="GVJ47"/>
      <c r="GVK47"/>
      <c r="GVL47"/>
      <c r="GVM47"/>
      <c r="GVN47"/>
      <c r="GVO47"/>
      <c r="GVP47"/>
      <c r="GVQ47"/>
      <c r="GVR47"/>
      <c r="GVS47"/>
      <c r="GVT47"/>
      <c r="GVU47"/>
      <c r="GVV47"/>
      <c r="GVW47"/>
      <c r="GVX47"/>
      <c r="GVY47"/>
      <c r="GVZ47"/>
      <c r="GWA47"/>
      <c r="GWB47"/>
      <c r="GWC47"/>
      <c r="GWD47"/>
      <c r="GWE47"/>
      <c r="GWF47"/>
      <c r="GWG47"/>
      <c r="GWH47"/>
      <c r="GWI47"/>
      <c r="GWJ47"/>
      <c r="GWK47"/>
      <c r="GWL47"/>
      <c r="GWM47"/>
      <c r="GWN47"/>
      <c r="GWO47"/>
      <c r="GWP47"/>
      <c r="GWQ47"/>
      <c r="GWR47"/>
      <c r="GWS47"/>
      <c r="GWT47"/>
      <c r="GWU47"/>
      <c r="GWV47"/>
      <c r="GWW47"/>
      <c r="GWX47"/>
      <c r="GWY47"/>
      <c r="GWZ47"/>
      <c r="GXA47"/>
      <c r="GXB47"/>
      <c r="GXC47"/>
      <c r="GXD47"/>
      <c r="GXE47"/>
      <c r="GXF47"/>
      <c r="GXG47"/>
      <c r="GXH47"/>
      <c r="GXI47"/>
      <c r="GXJ47"/>
      <c r="GXK47"/>
      <c r="GXL47"/>
      <c r="GXM47"/>
      <c r="GXN47"/>
      <c r="GXO47"/>
      <c r="GXP47"/>
      <c r="GXQ47"/>
      <c r="GXR47"/>
      <c r="GXS47"/>
      <c r="GXT47"/>
      <c r="GXU47"/>
      <c r="GXV47"/>
      <c r="GXW47"/>
      <c r="GXX47"/>
      <c r="GXY47"/>
      <c r="GXZ47"/>
      <c r="GYA47"/>
      <c r="GYB47"/>
      <c r="GYC47"/>
      <c r="GYD47"/>
      <c r="GYE47"/>
      <c r="GYF47"/>
      <c r="GYG47"/>
      <c r="GYH47"/>
      <c r="GYI47"/>
      <c r="GYJ47"/>
      <c r="GYK47"/>
      <c r="GYL47"/>
      <c r="GYM47"/>
      <c r="GYN47"/>
      <c r="GYO47"/>
      <c r="GYP47"/>
      <c r="GYQ47"/>
      <c r="GYR47"/>
      <c r="GYS47"/>
      <c r="GYT47"/>
      <c r="GYU47"/>
      <c r="GYV47"/>
      <c r="GYW47"/>
      <c r="GYX47"/>
      <c r="GYY47"/>
      <c r="GYZ47"/>
      <c r="GZA47"/>
      <c r="GZB47"/>
      <c r="GZC47"/>
      <c r="GZD47"/>
      <c r="GZE47"/>
      <c r="GZF47"/>
      <c r="GZG47"/>
      <c r="GZH47"/>
      <c r="GZI47"/>
      <c r="GZJ47"/>
      <c r="GZK47"/>
      <c r="GZL47"/>
      <c r="GZM47"/>
      <c r="GZN47"/>
      <c r="GZO47"/>
      <c r="GZP47"/>
      <c r="GZQ47"/>
      <c r="GZR47"/>
      <c r="GZS47"/>
      <c r="GZT47"/>
      <c r="GZU47"/>
      <c r="GZV47"/>
      <c r="GZW47"/>
      <c r="GZX47"/>
      <c r="GZY47"/>
      <c r="GZZ47"/>
      <c r="HAA47"/>
      <c r="HAB47"/>
      <c r="HAC47"/>
      <c r="HAD47"/>
      <c r="HAE47"/>
      <c r="HAF47"/>
      <c r="HAG47"/>
      <c r="HAH47"/>
      <c r="HAI47"/>
      <c r="HAJ47"/>
      <c r="HAK47"/>
      <c r="HAL47"/>
      <c r="HAM47"/>
      <c r="HAN47"/>
      <c r="HAO47"/>
      <c r="HAP47"/>
      <c r="HAQ47"/>
      <c r="HAR47"/>
      <c r="HAS47"/>
      <c r="HAT47"/>
      <c r="HAU47"/>
      <c r="HAV47"/>
      <c r="HAW47"/>
      <c r="HAX47"/>
      <c r="HAY47"/>
      <c r="HAZ47"/>
      <c r="HBA47"/>
      <c r="HBB47"/>
      <c r="HBC47"/>
      <c r="HBD47"/>
      <c r="HBE47"/>
      <c r="HBF47"/>
      <c r="HBG47"/>
      <c r="HBH47"/>
      <c r="HBI47"/>
      <c r="HBJ47"/>
      <c r="HBK47"/>
      <c r="HBL47"/>
      <c r="HBM47"/>
      <c r="HBN47"/>
      <c r="HBO47"/>
      <c r="HBP47"/>
      <c r="HBQ47"/>
      <c r="HBR47"/>
      <c r="HBS47"/>
      <c r="HBT47"/>
      <c r="HBU47"/>
      <c r="HBV47"/>
      <c r="HBW47"/>
      <c r="HBX47"/>
      <c r="HBY47"/>
      <c r="HBZ47"/>
      <c r="HCA47"/>
      <c r="HCB47"/>
      <c r="HCC47"/>
      <c r="HCD47"/>
      <c r="HCE47"/>
      <c r="HCF47"/>
      <c r="HCG47"/>
      <c r="HCH47"/>
      <c r="HCI47"/>
      <c r="HCJ47"/>
      <c r="HCK47"/>
      <c r="HCL47"/>
      <c r="HCM47"/>
      <c r="HCN47"/>
      <c r="HCO47"/>
      <c r="HCP47"/>
      <c r="HCQ47"/>
      <c r="HCR47"/>
      <c r="HCS47"/>
      <c r="HCT47"/>
      <c r="HCU47"/>
      <c r="HCV47"/>
      <c r="HCW47"/>
      <c r="HCX47"/>
      <c r="HCY47"/>
      <c r="HCZ47"/>
      <c r="HDA47"/>
      <c r="HDB47"/>
      <c r="HDC47"/>
      <c r="HDD47"/>
      <c r="HDE47"/>
      <c r="HDF47"/>
      <c r="HDG47"/>
      <c r="HDH47"/>
      <c r="HDI47"/>
      <c r="HDJ47"/>
      <c r="HDK47"/>
      <c r="HDL47"/>
      <c r="HDM47"/>
      <c r="HDN47"/>
      <c r="HDO47"/>
      <c r="HDP47"/>
      <c r="HDQ47"/>
      <c r="HDR47"/>
      <c r="HDS47"/>
      <c r="HDT47"/>
      <c r="HDU47"/>
      <c r="HDV47"/>
      <c r="HDW47"/>
      <c r="HDX47"/>
      <c r="HDY47"/>
      <c r="HDZ47"/>
      <c r="HEA47"/>
      <c r="HEB47"/>
      <c r="HEC47"/>
      <c r="HED47"/>
      <c r="HEE47"/>
      <c r="HEF47"/>
      <c r="HEG47"/>
      <c r="HEH47"/>
      <c r="HEI47"/>
      <c r="HEJ47"/>
      <c r="HEK47"/>
      <c r="HEL47"/>
      <c r="HEM47"/>
      <c r="HEN47"/>
      <c r="HEO47"/>
      <c r="HEP47"/>
      <c r="HEQ47"/>
      <c r="HER47"/>
      <c r="HES47"/>
      <c r="HET47"/>
      <c r="HEU47"/>
      <c r="HEV47"/>
      <c r="HEW47"/>
      <c r="HEX47"/>
      <c r="HEY47"/>
      <c r="HEZ47"/>
      <c r="HFA47"/>
      <c r="HFB47"/>
      <c r="HFC47"/>
      <c r="HFD47"/>
      <c r="HFE47"/>
      <c r="HFF47"/>
      <c r="HFG47"/>
      <c r="HFH47"/>
      <c r="HFI47"/>
      <c r="HFJ47"/>
      <c r="HFK47"/>
      <c r="HFL47"/>
      <c r="HFM47"/>
      <c r="HFN47"/>
      <c r="HFO47"/>
      <c r="HFP47"/>
      <c r="HFQ47"/>
      <c r="HFR47"/>
      <c r="HFS47"/>
      <c r="HFT47"/>
      <c r="HFU47"/>
      <c r="HFV47"/>
      <c r="HFW47"/>
      <c r="HFX47"/>
      <c r="HFY47"/>
      <c r="HFZ47"/>
      <c r="HGA47"/>
      <c r="HGB47"/>
      <c r="HGC47"/>
      <c r="HGD47"/>
      <c r="HGE47"/>
      <c r="HGF47"/>
      <c r="HGG47"/>
      <c r="HGH47"/>
      <c r="HGI47"/>
      <c r="HGJ47"/>
      <c r="HGK47"/>
      <c r="HGL47"/>
      <c r="HGM47"/>
      <c r="HGN47"/>
      <c r="HGO47"/>
      <c r="HGP47"/>
      <c r="HGQ47"/>
      <c r="HGR47"/>
      <c r="HGS47"/>
      <c r="HGT47"/>
      <c r="HGU47"/>
      <c r="HGV47"/>
      <c r="HGW47"/>
      <c r="HGX47"/>
      <c r="HGY47"/>
      <c r="HGZ47"/>
      <c r="HHA47"/>
      <c r="HHB47"/>
      <c r="HHC47"/>
      <c r="HHD47"/>
      <c r="HHE47"/>
      <c r="HHF47"/>
      <c r="HHG47"/>
      <c r="HHH47"/>
      <c r="HHI47"/>
      <c r="HHJ47"/>
      <c r="HHK47"/>
      <c r="HHL47"/>
      <c r="HHM47"/>
      <c r="HHN47"/>
      <c r="HHO47"/>
      <c r="HHP47"/>
      <c r="HHQ47"/>
      <c r="HHR47"/>
      <c r="HHS47"/>
      <c r="HHT47"/>
      <c r="HHU47"/>
      <c r="HHV47"/>
      <c r="HHW47"/>
      <c r="HHX47"/>
      <c r="HHY47"/>
      <c r="HHZ47"/>
      <c r="HIA47"/>
      <c r="HIB47"/>
      <c r="HIC47"/>
      <c r="HID47"/>
      <c r="HIE47"/>
      <c r="HIF47"/>
      <c r="HIG47"/>
      <c r="HIH47"/>
      <c r="HII47"/>
      <c r="HIJ47"/>
      <c r="HIK47"/>
      <c r="HIL47"/>
      <c r="HIM47"/>
      <c r="HIN47"/>
      <c r="HIO47"/>
      <c r="HIP47"/>
      <c r="HIQ47"/>
      <c r="HIR47"/>
      <c r="HIS47"/>
      <c r="HIT47"/>
      <c r="HIU47"/>
      <c r="HIV47"/>
      <c r="HIW47"/>
      <c r="HIX47"/>
      <c r="HIY47"/>
      <c r="HIZ47"/>
      <c r="HJA47"/>
      <c r="HJB47"/>
      <c r="HJC47"/>
      <c r="HJD47"/>
      <c r="HJE47"/>
      <c r="HJF47"/>
      <c r="HJG47"/>
      <c r="HJH47"/>
      <c r="HJI47"/>
      <c r="HJJ47"/>
      <c r="HJK47"/>
      <c r="HJL47"/>
      <c r="HJM47"/>
      <c r="HJN47"/>
      <c r="HJO47"/>
      <c r="HJP47"/>
      <c r="HJQ47"/>
      <c r="HJR47"/>
      <c r="HJS47"/>
      <c r="HJT47"/>
      <c r="HJU47"/>
      <c r="HJV47"/>
      <c r="HJW47"/>
      <c r="HJX47"/>
      <c r="HJY47"/>
      <c r="HJZ47"/>
      <c r="HKA47"/>
      <c r="HKB47"/>
      <c r="HKC47"/>
      <c r="HKD47"/>
      <c r="HKE47"/>
      <c r="HKF47"/>
      <c r="HKG47"/>
      <c r="HKH47"/>
      <c r="HKI47"/>
      <c r="HKJ47"/>
      <c r="HKK47"/>
      <c r="HKL47"/>
      <c r="HKM47"/>
      <c r="HKN47"/>
      <c r="HKO47"/>
      <c r="HKP47"/>
      <c r="HKQ47"/>
      <c r="HKR47"/>
      <c r="HKS47"/>
      <c r="HKT47"/>
      <c r="HKU47"/>
      <c r="HKV47"/>
      <c r="HKW47"/>
      <c r="HKX47"/>
      <c r="HKY47"/>
      <c r="HKZ47"/>
      <c r="HLA47"/>
      <c r="HLB47"/>
      <c r="HLC47"/>
      <c r="HLD47"/>
      <c r="HLE47"/>
      <c r="HLF47"/>
      <c r="HLG47"/>
      <c r="HLH47"/>
      <c r="HLI47"/>
      <c r="HLJ47"/>
      <c r="HLK47"/>
      <c r="HLL47"/>
      <c r="HLM47"/>
      <c r="HLN47"/>
      <c r="HLO47"/>
      <c r="HLP47"/>
      <c r="HLQ47"/>
      <c r="HLR47"/>
      <c r="HLS47"/>
      <c r="HLT47"/>
      <c r="HLU47"/>
      <c r="HLV47"/>
      <c r="HLW47"/>
      <c r="HLX47"/>
      <c r="HLY47"/>
      <c r="HLZ47"/>
      <c r="HMA47"/>
      <c r="HMB47"/>
      <c r="HMC47"/>
      <c r="HMD47"/>
      <c r="HME47"/>
      <c r="HMF47"/>
      <c r="HMG47"/>
      <c r="HMH47"/>
      <c r="HMI47"/>
      <c r="HMJ47"/>
      <c r="HMK47"/>
      <c r="HML47"/>
      <c r="HMM47"/>
      <c r="HMN47"/>
      <c r="HMO47"/>
      <c r="HMP47"/>
      <c r="HMQ47"/>
      <c r="HMR47"/>
      <c r="HMS47"/>
      <c r="HMT47"/>
      <c r="HMU47"/>
      <c r="HMV47"/>
      <c r="HMW47"/>
      <c r="HMX47"/>
      <c r="HMY47"/>
      <c r="HMZ47"/>
      <c r="HNA47"/>
      <c r="HNB47"/>
      <c r="HNC47"/>
      <c r="HND47"/>
      <c r="HNE47"/>
      <c r="HNF47"/>
      <c r="HNG47"/>
      <c r="HNH47"/>
      <c r="HNI47"/>
      <c r="HNJ47"/>
      <c r="HNK47"/>
      <c r="HNL47"/>
      <c r="HNM47"/>
      <c r="HNN47"/>
      <c r="HNO47"/>
      <c r="HNP47"/>
      <c r="HNQ47"/>
      <c r="HNR47"/>
      <c r="HNS47"/>
      <c r="HNT47"/>
      <c r="HNU47"/>
      <c r="HNV47"/>
      <c r="HNW47"/>
      <c r="HNX47"/>
      <c r="HNY47"/>
      <c r="HNZ47"/>
      <c r="HOA47"/>
      <c r="HOB47"/>
      <c r="HOC47"/>
      <c r="HOD47"/>
      <c r="HOE47"/>
      <c r="HOF47"/>
      <c r="HOG47"/>
      <c r="HOH47"/>
      <c r="HOI47"/>
      <c r="HOJ47"/>
      <c r="HOK47"/>
      <c r="HOL47"/>
      <c r="HOM47"/>
      <c r="HON47"/>
      <c r="HOO47"/>
      <c r="HOP47"/>
      <c r="HOQ47"/>
      <c r="HOR47"/>
      <c r="HOS47"/>
      <c r="HOT47"/>
      <c r="HOU47"/>
      <c r="HOV47"/>
      <c r="HOW47"/>
      <c r="HOX47"/>
      <c r="HOY47"/>
      <c r="HOZ47"/>
      <c r="HPA47"/>
      <c r="HPB47"/>
      <c r="HPC47"/>
      <c r="HPD47"/>
      <c r="HPE47"/>
      <c r="HPF47"/>
      <c r="HPG47"/>
      <c r="HPH47"/>
      <c r="HPI47"/>
      <c r="HPJ47"/>
      <c r="HPK47"/>
      <c r="HPL47"/>
      <c r="HPM47"/>
      <c r="HPN47"/>
      <c r="HPO47"/>
      <c r="HPP47"/>
      <c r="HPQ47"/>
      <c r="HPR47"/>
      <c r="HPS47"/>
      <c r="HPT47"/>
      <c r="HPU47"/>
      <c r="HPV47"/>
      <c r="HPW47"/>
      <c r="HPX47"/>
      <c r="HPY47"/>
      <c r="HPZ47"/>
      <c r="HQA47"/>
      <c r="HQB47"/>
      <c r="HQC47"/>
      <c r="HQD47"/>
      <c r="HQE47"/>
      <c r="HQF47"/>
      <c r="HQG47"/>
      <c r="HQH47"/>
      <c r="HQI47"/>
      <c r="HQJ47"/>
      <c r="HQK47"/>
      <c r="HQL47"/>
      <c r="HQM47"/>
      <c r="HQN47"/>
      <c r="HQO47"/>
      <c r="HQP47"/>
      <c r="HQQ47"/>
      <c r="HQR47"/>
      <c r="HQS47"/>
      <c r="HQT47"/>
      <c r="HQU47"/>
      <c r="HQV47"/>
      <c r="HQW47"/>
      <c r="HQX47"/>
      <c r="HQY47"/>
      <c r="HQZ47"/>
      <c r="HRA47"/>
      <c r="HRB47"/>
      <c r="HRC47"/>
      <c r="HRD47"/>
      <c r="HRE47"/>
      <c r="HRF47"/>
      <c r="HRG47"/>
      <c r="HRH47"/>
      <c r="HRI47"/>
      <c r="HRJ47"/>
      <c r="HRK47"/>
      <c r="HRL47"/>
      <c r="HRM47"/>
      <c r="HRN47"/>
      <c r="HRO47"/>
      <c r="HRP47"/>
      <c r="HRQ47"/>
      <c r="HRR47"/>
      <c r="HRS47"/>
      <c r="HRT47"/>
      <c r="HRU47"/>
      <c r="HRV47"/>
      <c r="HRW47"/>
      <c r="HRX47"/>
      <c r="HRY47"/>
      <c r="HRZ47"/>
      <c r="HSA47"/>
      <c r="HSB47"/>
      <c r="HSC47"/>
      <c r="HSD47"/>
      <c r="HSE47"/>
      <c r="HSF47"/>
      <c r="HSG47"/>
      <c r="HSH47"/>
      <c r="HSI47"/>
      <c r="HSJ47"/>
      <c r="HSK47"/>
      <c r="HSL47"/>
      <c r="HSM47"/>
      <c r="HSN47"/>
      <c r="HSO47"/>
      <c r="HSP47"/>
      <c r="HSQ47"/>
      <c r="HSR47"/>
      <c r="HSS47"/>
      <c r="HST47"/>
      <c r="HSU47"/>
      <c r="HSV47"/>
      <c r="HSW47"/>
      <c r="HSX47"/>
      <c r="HSY47"/>
      <c r="HSZ47"/>
      <c r="HTA47"/>
      <c r="HTB47"/>
      <c r="HTC47"/>
      <c r="HTD47"/>
      <c r="HTE47"/>
      <c r="HTF47"/>
      <c r="HTG47"/>
      <c r="HTH47"/>
      <c r="HTI47"/>
      <c r="HTJ47"/>
      <c r="HTK47"/>
      <c r="HTL47"/>
      <c r="HTM47"/>
      <c r="HTN47"/>
      <c r="HTO47"/>
      <c r="HTP47"/>
      <c r="HTQ47"/>
      <c r="HTR47"/>
      <c r="HTS47"/>
      <c r="HTT47"/>
      <c r="HTU47"/>
      <c r="HTV47"/>
      <c r="HTW47"/>
      <c r="HTX47"/>
      <c r="HTY47"/>
      <c r="HTZ47"/>
      <c r="HUA47"/>
      <c r="HUB47"/>
      <c r="HUC47"/>
      <c r="HUD47"/>
      <c r="HUE47"/>
      <c r="HUF47"/>
      <c r="HUG47"/>
      <c r="HUH47"/>
      <c r="HUI47"/>
      <c r="HUJ47"/>
      <c r="HUK47"/>
      <c r="HUL47"/>
      <c r="HUM47"/>
      <c r="HUN47"/>
      <c r="HUO47"/>
      <c r="HUP47"/>
      <c r="HUQ47"/>
      <c r="HUR47"/>
      <c r="HUS47"/>
      <c r="HUT47"/>
      <c r="HUU47"/>
      <c r="HUV47"/>
      <c r="HUW47"/>
      <c r="HUX47"/>
      <c r="HUY47"/>
      <c r="HUZ47"/>
      <c r="HVA47"/>
      <c r="HVB47"/>
      <c r="HVC47"/>
      <c r="HVD47"/>
      <c r="HVE47"/>
      <c r="HVF47"/>
      <c r="HVG47"/>
      <c r="HVH47"/>
      <c r="HVI47"/>
      <c r="HVJ47"/>
      <c r="HVK47"/>
      <c r="HVL47"/>
      <c r="HVM47"/>
      <c r="HVN47"/>
      <c r="HVO47"/>
      <c r="HVP47"/>
      <c r="HVQ47"/>
      <c r="HVR47"/>
      <c r="HVS47"/>
      <c r="HVT47"/>
      <c r="HVU47"/>
      <c r="HVV47"/>
      <c r="HVW47"/>
      <c r="HVX47"/>
      <c r="HVY47"/>
      <c r="HVZ47"/>
      <c r="HWA47"/>
      <c r="HWB47"/>
      <c r="HWC47"/>
      <c r="HWD47"/>
      <c r="HWE47"/>
      <c r="HWF47"/>
      <c r="HWG47"/>
      <c r="HWH47"/>
      <c r="HWI47"/>
      <c r="HWJ47"/>
      <c r="HWK47"/>
      <c r="HWL47"/>
      <c r="HWM47"/>
      <c r="HWN47"/>
      <c r="HWO47"/>
      <c r="HWP47"/>
      <c r="HWQ47"/>
      <c r="HWR47"/>
      <c r="HWS47"/>
      <c r="HWT47"/>
      <c r="HWU47"/>
      <c r="HWV47"/>
      <c r="HWW47"/>
      <c r="HWX47"/>
      <c r="HWY47"/>
      <c r="HWZ47"/>
      <c r="HXA47"/>
      <c r="HXB47"/>
      <c r="HXC47"/>
      <c r="HXD47"/>
      <c r="HXE47"/>
      <c r="HXF47"/>
      <c r="HXG47"/>
      <c r="HXH47"/>
      <c r="HXI47"/>
      <c r="HXJ47"/>
      <c r="HXK47"/>
      <c r="HXL47"/>
      <c r="HXM47"/>
      <c r="HXN47"/>
      <c r="HXO47"/>
      <c r="HXP47"/>
      <c r="HXQ47"/>
      <c r="HXR47"/>
      <c r="HXS47"/>
      <c r="HXT47"/>
      <c r="HXU47"/>
      <c r="HXV47"/>
      <c r="HXW47"/>
      <c r="HXX47"/>
      <c r="HXY47"/>
      <c r="HXZ47"/>
      <c r="HYA47"/>
      <c r="HYB47"/>
      <c r="HYC47"/>
      <c r="HYD47"/>
      <c r="HYE47"/>
      <c r="HYF47"/>
      <c r="HYG47"/>
      <c r="HYH47"/>
      <c r="HYI47"/>
      <c r="HYJ47"/>
      <c r="HYK47"/>
      <c r="HYL47"/>
      <c r="HYM47"/>
      <c r="HYN47"/>
      <c r="HYO47"/>
      <c r="HYP47"/>
      <c r="HYQ47"/>
      <c r="HYR47"/>
      <c r="HYS47"/>
      <c r="HYT47"/>
      <c r="HYU47"/>
      <c r="HYV47"/>
      <c r="HYW47"/>
      <c r="HYX47"/>
      <c r="HYY47"/>
      <c r="HYZ47"/>
      <c r="HZA47"/>
      <c r="HZB47"/>
      <c r="HZC47"/>
      <c r="HZD47"/>
      <c r="HZE47"/>
      <c r="HZF47"/>
      <c r="HZG47"/>
      <c r="HZH47"/>
      <c r="HZI47"/>
      <c r="HZJ47"/>
      <c r="HZK47"/>
      <c r="HZL47"/>
      <c r="HZM47"/>
      <c r="HZN47"/>
      <c r="HZO47"/>
      <c r="HZP47"/>
      <c r="HZQ47"/>
      <c r="HZR47"/>
      <c r="HZS47"/>
      <c r="HZT47"/>
      <c r="HZU47"/>
      <c r="HZV47"/>
      <c r="HZW47"/>
      <c r="HZX47"/>
      <c r="HZY47"/>
      <c r="HZZ47"/>
      <c r="IAA47"/>
      <c r="IAB47"/>
      <c r="IAC47"/>
      <c r="IAD47"/>
      <c r="IAE47"/>
      <c r="IAF47"/>
      <c r="IAG47"/>
      <c r="IAH47"/>
      <c r="IAI47"/>
      <c r="IAJ47"/>
      <c r="IAK47"/>
      <c r="IAL47"/>
      <c r="IAM47"/>
      <c r="IAN47"/>
      <c r="IAO47"/>
      <c r="IAP47"/>
      <c r="IAQ47"/>
      <c r="IAR47"/>
      <c r="IAS47"/>
      <c r="IAT47"/>
      <c r="IAU47"/>
      <c r="IAV47"/>
      <c r="IAW47"/>
      <c r="IAX47"/>
      <c r="IAY47"/>
      <c r="IAZ47"/>
      <c r="IBA47"/>
      <c r="IBB47"/>
      <c r="IBC47"/>
      <c r="IBD47"/>
      <c r="IBE47"/>
      <c r="IBF47"/>
      <c r="IBG47"/>
      <c r="IBH47"/>
      <c r="IBI47"/>
      <c r="IBJ47"/>
      <c r="IBK47"/>
      <c r="IBL47"/>
      <c r="IBM47"/>
      <c r="IBN47"/>
      <c r="IBO47"/>
      <c r="IBP47"/>
      <c r="IBQ47"/>
      <c r="IBR47"/>
      <c r="IBS47"/>
      <c r="IBT47"/>
      <c r="IBU47"/>
      <c r="IBV47"/>
      <c r="IBW47"/>
      <c r="IBX47"/>
      <c r="IBY47"/>
      <c r="IBZ47"/>
      <c r="ICA47"/>
      <c r="ICB47"/>
      <c r="ICC47"/>
      <c r="ICD47"/>
      <c r="ICE47"/>
      <c r="ICF47"/>
      <c r="ICG47"/>
      <c r="ICH47"/>
      <c r="ICI47"/>
      <c r="ICJ47"/>
      <c r="ICK47"/>
      <c r="ICL47"/>
      <c r="ICM47"/>
      <c r="ICN47"/>
      <c r="ICO47"/>
      <c r="ICP47"/>
      <c r="ICQ47"/>
      <c r="ICR47"/>
      <c r="ICS47"/>
      <c r="ICT47"/>
      <c r="ICU47"/>
      <c r="ICV47"/>
      <c r="ICW47"/>
      <c r="ICX47"/>
      <c r="ICY47"/>
      <c r="ICZ47"/>
      <c r="IDA47"/>
      <c r="IDB47"/>
      <c r="IDC47"/>
      <c r="IDD47"/>
      <c r="IDE47"/>
      <c r="IDF47"/>
      <c r="IDG47"/>
      <c r="IDH47"/>
      <c r="IDI47"/>
      <c r="IDJ47"/>
      <c r="IDK47"/>
      <c r="IDL47"/>
      <c r="IDM47"/>
      <c r="IDN47"/>
      <c r="IDO47"/>
      <c r="IDP47"/>
      <c r="IDQ47"/>
      <c r="IDR47"/>
      <c r="IDS47"/>
      <c r="IDT47"/>
      <c r="IDU47"/>
      <c r="IDV47"/>
      <c r="IDW47"/>
      <c r="IDX47"/>
      <c r="IDY47"/>
      <c r="IDZ47"/>
      <c r="IEA47"/>
      <c r="IEB47"/>
      <c r="IEC47"/>
      <c r="IED47"/>
      <c r="IEE47"/>
      <c r="IEF47"/>
      <c r="IEG47"/>
      <c r="IEH47"/>
      <c r="IEI47"/>
      <c r="IEJ47"/>
      <c r="IEK47"/>
      <c r="IEL47"/>
      <c r="IEM47"/>
      <c r="IEN47"/>
      <c r="IEO47"/>
      <c r="IEP47"/>
      <c r="IEQ47"/>
      <c r="IER47"/>
      <c r="IES47"/>
      <c r="IET47"/>
      <c r="IEU47"/>
      <c r="IEV47"/>
      <c r="IEW47"/>
      <c r="IEX47"/>
      <c r="IEY47"/>
      <c r="IEZ47"/>
      <c r="IFA47"/>
      <c r="IFB47"/>
      <c r="IFC47"/>
      <c r="IFD47"/>
      <c r="IFE47"/>
      <c r="IFF47"/>
      <c r="IFG47"/>
      <c r="IFH47"/>
      <c r="IFI47"/>
      <c r="IFJ47"/>
      <c r="IFK47"/>
      <c r="IFL47"/>
      <c r="IFM47"/>
      <c r="IFN47"/>
      <c r="IFO47"/>
      <c r="IFP47"/>
      <c r="IFQ47"/>
      <c r="IFR47"/>
      <c r="IFS47"/>
      <c r="IFT47"/>
      <c r="IFU47"/>
      <c r="IFV47"/>
      <c r="IFW47"/>
      <c r="IFX47"/>
      <c r="IFY47"/>
      <c r="IFZ47"/>
      <c r="IGA47"/>
      <c r="IGB47"/>
      <c r="IGC47"/>
      <c r="IGD47"/>
      <c r="IGE47"/>
      <c r="IGF47"/>
      <c r="IGG47"/>
      <c r="IGH47"/>
      <c r="IGI47"/>
      <c r="IGJ47"/>
      <c r="IGK47"/>
      <c r="IGL47"/>
      <c r="IGM47"/>
      <c r="IGN47"/>
      <c r="IGO47"/>
      <c r="IGP47"/>
      <c r="IGQ47"/>
      <c r="IGR47"/>
      <c r="IGS47"/>
      <c r="IGT47"/>
      <c r="IGU47"/>
      <c r="IGV47"/>
      <c r="IGW47"/>
      <c r="IGX47"/>
      <c r="IGY47"/>
      <c r="IGZ47"/>
      <c r="IHA47"/>
      <c r="IHB47"/>
      <c r="IHC47"/>
      <c r="IHD47"/>
      <c r="IHE47"/>
      <c r="IHF47"/>
      <c r="IHG47"/>
      <c r="IHH47"/>
      <c r="IHI47"/>
      <c r="IHJ47"/>
      <c r="IHK47"/>
      <c r="IHL47"/>
      <c r="IHM47"/>
      <c r="IHN47"/>
      <c r="IHO47"/>
      <c r="IHP47"/>
      <c r="IHQ47"/>
      <c r="IHR47"/>
      <c r="IHS47"/>
      <c r="IHT47"/>
      <c r="IHU47"/>
      <c r="IHV47"/>
      <c r="IHW47"/>
      <c r="IHX47"/>
      <c r="IHY47"/>
      <c r="IHZ47"/>
      <c r="IIA47"/>
      <c r="IIB47"/>
      <c r="IIC47"/>
      <c r="IID47"/>
      <c r="IIE47"/>
      <c r="IIF47"/>
      <c r="IIG47"/>
      <c r="IIH47"/>
      <c r="III47"/>
      <c r="IIJ47"/>
      <c r="IIK47"/>
      <c r="IIL47"/>
      <c r="IIM47"/>
      <c r="IIN47"/>
      <c r="IIO47"/>
      <c r="IIP47"/>
      <c r="IIQ47"/>
      <c r="IIR47"/>
      <c r="IIS47"/>
      <c r="IIT47"/>
      <c r="IIU47"/>
      <c r="IIV47"/>
      <c r="IIW47"/>
      <c r="IIX47"/>
      <c r="IIY47"/>
      <c r="IIZ47"/>
      <c r="IJA47"/>
      <c r="IJB47"/>
      <c r="IJC47"/>
      <c r="IJD47"/>
      <c r="IJE47"/>
      <c r="IJF47"/>
      <c r="IJG47"/>
      <c r="IJH47"/>
      <c r="IJI47"/>
      <c r="IJJ47"/>
      <c r="IJK47"/>
      <c r="IJL47"/>
      <c r="IJM47"/>
      <c r="IJN47"/>
      <c r="IJO47"/>
      <c r="IJP47"/>
      <c r="IJQ47"/>
      <c r="IJR47"/>
      <c r="IJS47"/>
      <c r="IJT47"/>
      <c r="IJU47"/>
      <c r="IJV47"/>
      <c r="IJW47"/>
      <c r="IJX47"/>
      <c r="IJY47"/>
      <c r="IJZ47"/>
      <c r="IKA47"/>
      <c r="IKB47"/>
      <c r="IKC47"/>
      <c r="IKD47"/>
      <c r="IKE47"/>
      <c r="IKF47"/>
      <c r="IKG47"/>
      <c r="IKH47"/>
      <c r="IKI47"/>
      <c r="IKJ47"/>
      <c r="IKK47"/>
      <c r="IKL47"/>
      <c r="IKM47"/>
      <c r="IKN47"/>
      <c r="IKO47"/>
      <c r="IKP47"/>
      <c r="IKQ47"/>
      <c r="IKR47"/>
      <c r="IKS47"/>
      <c r="IKT47"/>
      <c r="IKU47"/>
      <c r="IKV47"/>
      <c r="IKW47"/>
      <c r="IKX47"/>
      <c r="IKY47"/>
      <c r="IKZ47"/>
      <c r="ILA47"/>
      <c r="ILB47"/>
      <c r="ILC47"/>
      <c r="ILD47"/>
      <c r="ILE47"/>
      <c r="ILF47"/>
      <c r="ILG47"/>
      <c r="ILH47"/>
      <c r="ILI47"/>
      <c r="ILJ47"/>
      <c r="ILK47"/>
      <c r="ILL47"/>
      <c r="ILM47"/>
      <c r="ILN47"/>
      <c r="ILO47"/>
      <c r="ILP47"/>
      <c r="ILQ47"/>
      <c r="ILR47"/>
      <c r="ILS47"/>
      <c r="ILT47"/>
      <c r="ILU47"/>
      <c r="ILV47"/>
      <c r="ILW47"/>
      <c r="ILX47"/>
      <c r="ILY47"/>
      <c r="ILZ47"/>
      <c r="IMA47"/>
      <c r="IMB47"/>
      <c r="IMC47"/>
      <c r="IMD47"/>
      <c r="IME47"/>
      <c r="IMF47"/>
      <c r="IMG47"/>
      <c r="IMH47"/>
      <c r="IMI47"/>
      <c r="IMJ47"/>
      <c r="IMK47"/>
      <c r="IML47"/>
      <c r="IMM47"/>
      <c r="IMN47"/>
      <c r="IMO47"/>
      <c r="IMP47"/>
      <c r="IMQ47"/>
      <c r="IMR47"/>
      <c r="IMS47"/>
      <c r="IMT47"/>
      <c r="IMU47"/>
      <c r="IMV47"/>
      <c r="IMW47"/>
      <c r="IMX47"/>
      <c r="IMY47"/>
      <c r="IMZ47"/>
      <c r="INA47"/>
      <c r="INB47"/>
      <c r="INC47"/>
      <c r="IND47"/>
      <c r="INE47"/>
      <c r="INF47"/>
      <c r="ING47"/>
      <c r="INH47"/>
      <c r="INI47"/>
      <c r="INJ47"/>
      <c r="INK47"/>
      <c r="INL47"/>
      <c r="INM47"/>
      <c r="INN47"/>
      <c r="INO47"/>
      <c r="INP47"/>
      <c r="INQ47"/>
      <c r="INR47"/>
      <c r="INS47"/>
      <c r="INT47"/>
      <c r="INU47"/>
      <c r="INV47"/>
      <c r="INW47"/>
      <c r="INX47"/>
      <c r="INY47"/>
      <c r="INZ47"/>
      <c r="IOA47"/>
      <c r="IOB47"/>
      <c r="IOC47"/>
      <c r="IOD47"/>
      <c r="IOE47"/>
      <c r="IOF47"/>
      <c r="IOG47"/>
      <c r="IOH47"/>
      <c r="IOI47"/>
      <c r="IOJ47"/>
      <c r="IOK47"/>
      <c r="IOL47"/>
      <c r="IOM47"/>
      <c r="ION47"/>
      <c r="IOO47"/>
      <c r="IOP47"/>
      <c r="IOQ47"/>
      <c r="IOR47"/>
      <c r="IOS47"/>
      <c r="IOT47"/>
      <c r="IOU47"/>
      <c r="IOV47"/>
      <c r="IOW47"/>
      <c r="IOX47"/>
      <c r="IOY47"/>
      <c r="IOZ47"/>
      <c r="IPA47"/>
      <c r="IPB47"/>
      <c r="IPC47"/>
      <c r="IPD47"/>
      <c r="IPE47"/>
      <c r="IPF47"/>
      <c r="IPG47"/>
      <c r="IPH47"/>
      <c r="IPI47"/>
      <c r="IPJ47"/>
      <c r="IPK47"/>
      <c r="IPL47"/>
      <c r="IPM47"/>
      <c r="IPN47"/>
      <c r="IPO47"/>
      <c r="IPP47"/>
      <c r="IPQ47"/>
      <c r="IPR47"/>
      <c r="IPS47"/>
      <c r="IPT47"/>
      <c r="IPU47"/>
      <c r="IPV47"/>
      <c r="IPW47"/>
      <c r="IPX47"/>
      <c r="IPY47"/>
      <c r="IPZ47"/>
      <c r="IQA47"/>
      <c r="IQB47"/>
      <c r="IQC47"/>
      <c r="IQD47"/>
      <c r="IQE47"/>
      <c r="IQF47"/>
      <c r="IQG47"/>
      <c r="IQH47"/>
      <c r="IQI47"/>
      <c r="IQJ47"/>
      <c r="IQK47"/>
      <c r="IQL47"/>
      <c r="IQM47"/>
      <c r="IQN47"/>
      <c r="IQO47"/>
      <c r="IQP47"/>
      <c r="IQQ47"/>
      <c r="IQR47"/>
      <c r="IQS47"/>
      <c r="IQT47"/>
      <c r="IQU47"/>
      <c r="IQV47"/>
      <c r="IQW47"/>
      <c r="IQX47"/>
      <c r="IQY47"/>
      <c r="IQZ47"/>
      <c r="IRA47"/>
      <c r="IRB47"/>
      <c r="IRC47"/>
      <c r="IRD47"/>
      <c r="IRE47"/>
      <c r="IRF47"/>
      <c r="IRG47"/>
      <c r="IRH47"/>
      <c r="IRI47"/>
      <c r="IRJ47"/>
      <c r="IRK47"/>
      <c r="IRL47"/>
      <c r="IRM47"/>
      <c r="IRN47"/>
      <c r="IRO47"/>
      <c r="IRP47"/>
      <c r="IRQ47"/>
      <c r="IRR47"/>
      <c r="IRS47"/>
      <c r="IRT47"/>
      <c r="IRU47"/>
      <c r="IRV47"/>
      <c r="IRW47"/>
      <c r="IRX47"/>
      <c r="IRY47"/>
      <c r="IRZ47"/>
      <c r="ISA47"/>
      <c r="ISB47"/>
      <c r="ISC47"/>
      <c r="ISD47"/>
      <c r="ISE47"/>
      <c r="ISF47"/>
      <c r="ISG47"/>
      <c r="ISH47"/>
      <c r="ISI47"/>
      <c r="ISJ47"/>
      <c r="ISK47"/>
      <c r="ISL47"/>
      <c r="ISM47"/>
      <c r="ISN47"/>
      <c r="ISO47"/>
      <c r="ISP47"/>
      <c r="ISQ47"/>
      <c r="ISR47"/>
      <c r="ISS47"/>
      <c r="IST47"/>
      <c r="ISU47"/>
      <c r="ISV47"/>
      <c r="ISW47"/>
      <c r="ISX47"/>
      <c r="ISY47"/>
      <c r="ISZ47"/>
      <c r="ITA47"/>
      <c r="ITB47"/>
      <c r="ITC47"/>
      <c r="ITD47"/>
      <c r="ITE47"/>
      <c r="ITF47"/>
      <c r="ITG47"/>
      <c r="ITH47"/>
      <c r="ITI47"/>
      <c r="ITJ47"/>
      <c r="ITK47"/>
      <c r="ITL47"/>
      <c r="ITM47"/>
      <c r="ITN47"/>
      <c r="ITO47"/>
      <c r="ITP47"/>
      <c r="ITQ47"/>
      <c r="ITR47"/>
      <c r="ITS47"/>
      <c r="ITT47"/>
      <c r="ITU47"/>
      <c r="ITV47"/>
      <c r="ITW47"/>
      <c r="ITX47"/>
      <c r="ITY47"/>
      <c r="ITZ47"/>
      <c r="IUA47"/>
      <c r="IUB47"/>
      <c r="IUC47"/>
      <c r="IUD47"/>
      <c r="IUE47"/>
      <c r="IUF47"/>
      <c r="IUG47"/>
      <c r="IUH47"/>
      <c r="IUI47"/>
      <c r="IUJ47"/>
      <c r="IUK47"/>
      <c r="IUL47"/>
      <c r="IUM47"/>
      <c r="IUN47"/>
      <c r="IUO47"/>
      <c r="IUP47"/>
      <c r="IUQ47"/>
      <c r="IUR47"/>
      <c r="IUS47"/>
      <c r="IUT47"/>
      <c r="IUU47"/>
      <c r="IUV47"/>
      <c r="IUW47"/>
      <c r="IUX47"/>
      <c r="IUY47"/>
      <c r="IUZ47"/>
      <c r="IVA47"/>
      <c r="IVB47"/>
      <c r="IVC47"/>
      <c r="IVD47"/>
      <c r="IVE47"/>
      <c r="IVF47"/>
      <c r="IVG47"/>
      <c r="IVH47"/>
      <c r="IVI47"/>
      <c r="IVJ47"/>
      <c r="IVK47"/>
      <c r="IVL47"/>
      <c r="IVM47"/>
      <c r="IVN47"/>
      <c r="IVO47"/>
      <c r="IVP47"/>
      <c r="IVQ47"/>
      <c r="IVR47"/>
      <c r="IVS47"/>
      <c r="IVT47"/>
      <c r="IVU47"/>
      <c r="IVV47"/>
      <c r="IVW47"/>
      <c r="IVX47"/>
      <c r="IVY47"/>
      <c r="IVZ47"/>
      <c r="IWA47"/>
      <c r="IWB47"/>
      <c r="IWC47"/>
      <c r="IWD47"/>
      <c r="IWE47"/>
      <c r="IWF47"/>
      <c r="IWG47"/>
      <c r="IWH47"/>
      <c r="IWI47"/>
      <c r="IWJ47"/>
      <c r="IWK47"/>
      <c r="IWL47"/>
      <c r="IWM47"/>
      <c r="IWN47"/>
      <c r="IWO47"/>
      <c r="IWP47"/>
      <c r="IWQ47"/>
      <c r="IWR47"/>
      <c r="IWS47"/>
      <c r="IWT47"/>
      <c r="IWU47"/>
      <c r="IWV47"/>
      <c r="IWW47"/>
      <c r="IWX47"/>
      <c r="IWY47"/>
      <c r="IWZ47"/>
      <c r="IXA47"/>
      <c r="IXB47"/>
      <c r="IXC47"/>
      <c r="IXD47"/>
      <c r="IXE47"/>
      <c r="IXF47"/>
      <c r="IXG47"/>
      <c r="IXH47"/>
      <c r="IXI47"/>
      <c r="IXJ47"/>
      <c r="IXK47"/>
      <c r="IXL47"/>
      <c r="IXM47"/>
      <c r="IXN47"/>
      <c r="IXO47"/>
      <c r="IXP47"/>
      <c r="IXQ47"/>
      <c r="IXR47"/>
      <c r="IXS47"/>
      <c r="IXT47"/>
      <c r="IXU47"/>
      <c r="IXV47"/>
      <c r="IXW47"/>
      <c r="IXX47"/>
      <c r="IXY47"/>
      <c r="IXZ47"/>
      <c r="IYA47"/>
      <c r="IYB47"/>
      <c r="IYC47"/>
      <c r="IYD47"/>
      <c r="IYE47"/>
      <c r="IYF47"/>
      <c r="IYG47"/>
      <c r="IYH47"/>
      <c r="IYI47"/>
      <c r="IYJ47"/>
      <c r="IYK47"/>
      <c r="IYL47"/>
      <c r="IYM47"/>
      <c r="IYN47"/>
      <c r="IYO47"/>
      <c r="IYP47"/>
      <c r="IYQ47"/>
      <c r="IYR47"/>
      <c r="IYS47"/>
      <c r="IYT47"/>
      <c r="IYU47"/>
      <c r="IYV47"/>
      <c r="IYW47"/>
      <c r="IYX47"/>
      <c r="IYY47"/>
      <c r="IYZ47"/>
      <c r="IZA47"/>
      <c r="IZB47"/>
      <c r="IZC47"/>
      <c r="IZD47"/>
      <c r="IZE47"/>
      <c r="IZF47"/>
      <c r="IZG47"/>
      <c r="IZH47"/>
      <c r="IZI47"/>
      <c r="IZJ47"/>
      <c r="IZK47"/>
      <c r="IZL47"/>
      <c r="IZM47"/>
      <c r="IZN47"/>
      <c r="IZO47"/>
      <c r="IZP47"/>
      <c r="IZQ47"/>
      <c r="IZR47"/>
      <c r="IZS47"/>
      <c r="IZT47"/>
      <c r="IZU47"/>
      <c r="IZV47"/>
      <c r="IZW47"/>
      <c r="IZX47"/>
      <c r="IZY47"/>
      <c r="IZZ47"/>
      <c r="JAA47"/>
      <c r="JAB47"/>
      <c r="JAC47"/>
      <c r="JAD47"/>
      <c r="JAE47"/>
      <c r="JAF47"/>
      <c r="JAG47"/>
      <c r="JAH47"/>
      <c r="JAI47"/>
      <c r="JAJ47"/>
      <c r="JAK47"/>
      <c r="JAL47"/>
      <c r="JAM47"/>
      <c r="JAN47"/>
      <c r="JAO47"/>
      <c r="JAP47"/>
      <c r="JAQ47"/>
      <c r="JAR47"/>
      <c r="JAS47"/>
      <c r="JAT47"/>
      <c r="JAU47"/>
      <c r="JAV47"/>
      <c r="JAW47"/>
      <c r="JAX47"/>
      <c r="JAY47"/>
      <c r="JAZ47"/>
      <c r="JBA47"/>
      <c r="JBB47"/>
      <c r="JBC47"/>
      <c r="JBD47"/>
      <c r="JBE47"/>
      <c r="JBF47"/>
      <c r="JBG47"/>
      <c r="JBH47"/>
      <c r="JBI47"/>
      <c r="JBJ47"/>
      <c r="JBK47"/>
      <c r="JBL47"/>
      <c r="JBM47"/>
      <c r="JBN47"/>
      <c r="JBO47"/>
      <c r="JBP47"/>
      <c r="JBQ47"/>
      <c r="JBR47"/>
      <c r="JBS47"/>
      <c r="JBT47"/>
      <c r="JBU47"/>
      <c r="JBV47"/>
      <c r="JBW47"/>
      <c r="JBX47"/>
      <c r="JBY47"/>
      <c r="JBZ47"/>
      <c r="JCA47"/>
      <c r="JCB47"/>
      <c r="JCC47"/>
      <c r="JCD47"/>
      <c r="JCE47"/>
      <c r="JCF47"/>
      <c r="JCG47"/>
      <c r="JCH47"/>
      <c r="JCI47"/>
      <c r="JCJ47"/>
      <c r="JCK47"/>
      <c r="JCL47"/>
      <c r="JCM47"/>
      <c r="JCN47"/>
      <c r="JCO47"/>
      <c r="JCP47"/>
      <c r="JCQ47"/>
      <c r="JCR47"/>
      <c r="JCS47"/>
      <c r="JCT47"/>
      <c r="JCU47"/>
      <c r="JCV47"/>
      <c r="JCW47"/>
      <c r="JCX47"/>
      <c r="JCY47"/>
      <c r="JCZ47"/>
      <c r="JDA47"/>
      <c r="JDB47"/>
      <c r="JDC47"/>
      <c r="JDD47"/>
      <c r="JDE47"/>
      <c r="JDF47"/>
      <c r="JDG47"/>
      <c r="JDH47"/>
      <c r="JDI47"/>
      <c r="JDJ47"/>
      <c r="JDK47"/>
      <c r="JDL47"/>
      <c r="JDM47"/>
      <c r="JDN47"/>
      <c r="JDO47"/>
      <c r="JDP47"/>
      <c r="JDQ47"/>
      <c r="JDR47"/>
      <c r="JDS47"/>
      <c r="JDT47"/>
      <c r="JDU47"/>
      <c r="JDV47"/>
      <c r="JDW47"/>
      <c r="JDX47"/>
      <c r="JDY47"/>
      <c r="JDZ47"/>
      <c r="JEA47"/>
      <c r="JEB47"/>
      <c r="JEC47"/>
      <c r="JED47"/>
      <c r="JEE47"/>
      <c r="JEF47"/>
      <c r="JEG47"/>
      <c r="JEH47"/>
      <c r="JEI47"/>
      <c r="JEJ47"/>
      <c r="JEK47"/>
      <c r="JEL47"/>
      <c r="JEM47"/>
      <c r="JEN47"/>
      <c r="JEO47"/>
      <c r="JEP47"/>
      <c r="JEQ47"/>
      <c r="JER47"/>
      <c r="JES47"/>
      <c r="JET47"/>
      <c r="JEU47"/>
      <c r="JEV47"/>
      <c r="JEW47"/>
      <c r="JEX47"/>
      <c r="JEY47"/>
      <c r="JEZ47"/>
      <c r="JFA47"/>
      <c r="JFB47"/>
      <c r="JFC47"/>
      <c r="JFD47"/>
      <c r="JFE47"/>
      <c r="JFF47"/>
      <c r="JFG47"/>
      <c r="JFH47"/>
      <c r="JFI47"/>
      <c r="JFJ47"/>
      <c r="JFK47"/>
      <c r="JFL47"/>
      <c r="JFM47"/>
      <c r="JFN47"/>
      <c r="JFO47"/>
      <c r="JFP47"/>
      <c r="JFQ47"/>
      <c r="JFR47"/>
      <c r="JFS47"/>
      <c r="JFT47"/>
      <c r="JFU47"/>
      <c r="JFV47"/>
      <c r="JFW47"/>
      <c r="JFX47"/>
      <c r="JFY47"/>
      <c r="JFZ47"/>
      <c r="JGA47"/>
      <c r="JGB47"/>
      <c r="JGC47"/>
      <c r="JGD47"/>
      <c r="JGE47"/>
      <c r="JGF47"/>
      <c r="JGG47"/>
      <c r="JGH47"/>
      <c r="JGI47"/>
      <c r="JGJ47"/>
      <c r="JGK47"/>
      <c r="JGL47"/>
      <c r="JGM47"/>
      <c r="JGN47"/>
      <c r="JGO47"/>
      <c r="JGP47"/>
      <c r="JGQ47"/>
      <c r="JGR47"/>
      <c r="JGS47"/>
      <c r="JGT47"/>
      <c r="JGU47"/>
      <c r="JGV47"/>
      <c r="JGW47"/>
      <c r="JGX47"/>
      <c r="JGY47"/>
      <c r="JGZ47"/>
      <c r="JHA47"/>
      <c r="JHB47"/>
      <c r="JHC47"/>
      <c r="JHD47"/>
      <c r="JHE47"/>
      <c r="JHF47"/>
      <c r="JHG47"/>
      <c r="JHH47"/>
      <c r="JHI47"/>
      <c r="JHJ47"/>
      <c r="JHK47"/>
      <c r="JHL47"/>
      <c r="JHM47"/>
      <c r="JHN47"/>
      <c r="JHO47"/>
      <c r="JHP47"/>
      <c r="JHQ47"/>
      <c r="JHR47"/>
      <c r="JHS47"/>
      <c r="JHT47"/>
      <c r="JHU47"/>
      <c r="JHV47"/>
      <c r="JHW47"/>
      <c r="JHX47"/>
      <c r="JHY47"/>
      <c r="JHZ47"/>
      <c r="JIA47"/>
      <c r="JIB47"/>
      <c r="JIC47"/>
      <c r="JID47"/>
      <c r="JIE47"/>
      <c r="JIF47"/>
      <c r="JIG47"/>
      <c r="JIH47"/>
      <c r="JII47"/>
      <c r="JIJ47"/>
      <c r="JIK47"/>
      <c r="JIL47"/>
      <c r="JIM47"/>
      <c r="JIN47"/>
      <c r="JIO47"/>
      <c r="JIP47"/>
      <c r="JIQ47"/>
      <c r="JIR47"/>
      <c r="JIS47"/>
      <c r="JIT47"/>
      <c r="JIU47"/>
      <c r="JIV47"/>
      <c r="JIW47"/>
      <c r="JIX47"/>
      <c r="JIY47"/>
      <c r="JIZ47"/>
      <c r="JJA47"/>
      <c r="JJB47"/>
      <c r="JJC47"/>
      <c r="JJD47"/>
      <c r="JJE47"/>
      <c r="JJF47"/>
      <c r="JJG47"/>
      <c r="JJH47"/>
      <c r="JJI47"/>
      <c r="JJJ47"/>
      <c r="JJK47"/>
      <c r="JJL47"/>
      <c r="JJM47"/>
      <c r="JJN47"/>
      <c r="JJO47"/>
      <c r="JJP47"/>
      <c r="JJQ47"/>
      <c r="JJR47"/>
      <c r="JJS47"/>
      <c r="JJT47"/>
      <c r="JJU47"/>
      <c r="JJV47"/>
      <c r="JJW47"/>
      <c r="JJX47"/>
      <c r="JJY47"/>
      <c r="JJZ47"/>
      <c r="JKA47"/>
      <c r="JKB47"/>
      <c r="JKC47"/>
      <c r="JKD47"/>
      <c r="JKE47"/>
      <c r="JKF47"/>
      <c r="JKG47"/>
      <c r="JKH47"/>
      <c r="JKI47"/>
      <c r="JKJ47"/>
      <c r="JKK47"/>
      <c r="JKL47"/>
      <c r="JKM47"/>
      <c r="JKN47"/>
      <c r="JKO47"/>
      <c r="JKP47"/>
      <c r="JKQ47"/>
      <c r="JKR47"/>
      <c r="JKS47"/>
      <c r="JKT47"/>
      <c r="JKU47"/>
      <c r="JKV47"/>
      <c r="JKW47"/>
      <c r="JKX47"/>
      <c r="JKY47"/>
      <c r="JKZ47"/>
      <c r="JLA47"/>
      <c r="JLB47"/>
      <c r="JLC47"/>
      <c r="JLD47"/>
      <c r="JLE47"/>
      <c r="JLF47"/>
      <c r="JLG47"/>
      <c r="JLH47"/>
      <c r="JLI47"/>
      <c r="JLJ47"/>
      <c r="JLK47"/>
      <c r="JLL47"/>
      <c r="JLM47"/>
      <c r="JLN47"/>
      <c r="JLO47"/>
      <c r="JLP47"/>
      <c r="JLQ47"/>
      <c r="JLR47"/>
      <c r="JLS47"/>
      <c r="JLT47"/>
      <c r="JLU47"/>
      <c r="JLV47"/>
      <c r="JLW47"/>
      <c r="JLX47"/>
      <c r="JLY47"/>
      <c r="JLZ47"/>
      <c r="JMA47"/>
      <c r="JMB47"/>
      <c r="JMC47"/>
      <c r="JMD47"/>
      <c r="JME47"/>
      <c r="JMF47"/>
      <c r="JMG47"/>
      <c r="JMH47"/>
      <c r="JMI47"/>
      <c r="JMJ47"/>
      <c r="JMK47"/>
      <c r="JML47"/>
      <c r="JMM47"/>
      <c r="JMN47"/>
      <c r="JMO47"/>
      <c r="JMP47"/>
      <c r="JMQ47"/>
      <c r="JMR47"/>
      <c r="JMS47"/>
      <c r="JMT47"/>
      <c r="JMU47"/>
      <c r="JMV47"/>
      <c r="JMW47"/>
      <c r="JMX47"/>
      <c r="JMY47"/>
      <c r="JMZ47"/>
      <c r="JNA47"/>
      <c r="JNB47"/>
      <c r="JNC47"/>
      <c r="JND47"/>
      <c r="JNE47"/>
      <c r="JNF47"/>
      <c r="JNG47"/>
      <c r="JNH47"/>
      <c r="JNI47"/>
      <c r="JNJ47"/>
      <c r="JNK47"/>
      <c r="JNL47"/>
      <c r="JNM47"/>
      <c r="JNN47"/>
      <c r="JNO47"/>
      <c r="JNP47"/>
      <c r="JNQ47"/>
      <c r="JNR47"/>
      <c r="JNS47"/>
      <c r="JNT47"/>
      <c r="JNU47"/>
      <c r="JNV47"/>
      <c r="JNW47"/>
      <c r="JNX47"/>
      <c r="JNY47"/>
      <c r="JNZ47"/>
      <c r="JOA47"/>
      <c r="JOB47"/>
      <c r="JOC47"/>
      <c r="JOD47"/>
      <c r="JOE47"/>
      <c r="JOF47"/>
      <c r="JOG47"/>
      <c r="JOH47"/>
      <c r="JOI47"/>
      <c r="JOJ47"/>
      <c r="JOK47"/>
      <c r="JOL47"/>
      <c r="JOM47"/>
      <c r="JON47"/>
      <c r="JOO47"/>
      <c r="JOP47"/>
      <c r="JOQ47"/>
      <c r="JOR47"/>
      <c r="JOS47"/>
      <c r="JOT47"/>
      <c r="JOU47"/>
      <c r="JOV47"/>
      <c r="JOW47"/>
      <c r="JOX47"/>
      <c r="JOY47"/>
      <c r="JOZ47"/>
      <c r="JPA47"/>
      <c r="JPB47"/>
      <c r="JPC47"/>
      <c r="JPD47"/>
      <c r="JPE47"/>
      <c r="JPF47"/>
      <c r="JPG47"/>
      <c r="JPH47"/>
      <c r="JPI47"/>
      <c r="JPJ47"/>
      <c r="JPK47"/>
      <c r="JPL47"/>
      <c r="JPM47"/>
      <c r="JPN47"/>
      <c r="JPO47"/>
      <c r="JPP47"/>
      <c r="JPQ47"/>
      <c r="JPR47"/>
      <c r="JPS47"/>
      <c r="JPT47"/>
      <c r="JPU47"/>
      <c r="JPV47"/>
      <c r="JPW47"/>
      <c r="JPX47"/>
      <c r="JPY47"/>
      <c r="JPZ47"/>
      <c r="JQA47"/>
      <c r="JQB47"/>
      <c r="JQC47"/>
      <c r="JQD47"/>
      <c r="JQE47"/>
      <c r="JQF47"/>
      <c r="JQG47"/>
      <c r="JQH47"/>
      <c r="JQI47"/>
      <c r="JQJ47"/>
      <c r="JQK47"/>
      <c r="JQL47"/>
      <c r="JQM47"/>
      <c r="JQN47"/>
      <c r="JQO47"/>
      <c r="JQP47"/>
      <c r="JQQ47"/>
      <c r="JQR47"/>
      <c r="JQS47"/>
      <c r="JQT47"/>
      <c r="JQU47"/>
      <c r="JQV47"/>
      <c r="JQW47"/>
      <c r="JQX47"/>
      <c r="JQY47"/>
      <c r="JQZ47"/>
      <c r="JRA47"/>
      <c r="JRB47"/>
      <c r="JRC47"/>
      <c r="JRD47"/>
      <c r="JRE47"/>
      <c r="JRF47"/>
      <c r="JRG47"/>
      <c r="JRH47"/>
      <c r="JRI47"/>
      <c r="JRJ47"/>
      <c r="JRK47"/>
      <c r="JRL47"/>
      <c r="JRM47"/>
      <c r="JRN47"/>
      <c r="JRO47"/>
      <c r="JRP47"/>
      <c r="JRQ47"/>
      <c r="JRR47"/>
      <c r="JRS47"/>
      <c r="JRT47"/>
      <c r="JRU47"/>
      <c r="JRV47"/>
      <c r="JRW47"/>
      <c r="JRX47"/>
      <c r="JRY47"/>
      <c r="JRZ47"/>
      <c r="JSA47"/>
      <c r="JSB47"/>
      <c r="JSC47"/>
      <c r="JSD47"/>
      <c r="JSE47"/>
      <c r="JSF47"/>
      <c r="JSG47"/>
      <c r="JSH47"/>
      <c r="JSI47"/>
      <c r="JSJ47"/>
      <c r="JSK47"/>
      <c r="JSL47"/>
      <c r="JSM47"/>
      <c r="JSN47"/>
      <c r="JSO47"/>
      <c r="JSP47"/>
      <c r="JSQ47"/>
      <c r="JSR47"/>
      <c r="JSS47"/>
      <c r="JST47"/>
      <c r="JSU47"/>
      <c r="JSV47"/>
      <c r="JSW47"/>
      <c r="JSX47"/>
      <c r="JSY47"/>
      <c r="JSZ47"/>
      <c r="JTA47"/>
      <c r="JTB47"/>
      <c r="JTC47"/>
      <c r="JTD47"/>
      <c r="JTE47"/>
      <c r="JTF47"/>
      <c r="JTG47"/>
      <c r="JTH47"/>
      <c r="JTI47"/>
      <c r="JTJ47"/>
      <c r="JTK47"/>
      <c r="JTL47"/>
      <c r="JTM47"/>
      <c r="JTN47"/>
      <c r="JTO47"/>
      <c r="JTP47"/>
      <c r="JTQ47"/>
      <c r="JTR47"/>
      <c r="JTS47"/>
      <c r="JTT47"/>
      <c r="JTU47"/>
      <c r="JTV47"/>
      <c r="JTW47"/>
      <c r="JTX47"/>
      <c r="JTY47"/>
      <c r="JTZ47"/>
      <c r="JUA47"/>
      <c r="JUB47"/>
      <c r="JUC47"/>
      <c r="JUD47"/>
      <c r="JUE47"/>
      <c r="JUF47"/>
      <c r="JUG47"/>
      <c r="JUH47"/>
      <c r="JUI47"/>
      <c r="JUJ47"/>
      <c r="JUK47"/>
      <c r="JUL47"/>
      <c r="JUM47"/>
      <c r="JUN47"/>
      <c r="JUO47"/>
      <c r="JUP47"/>
      <c r="JUQ47"/>
      <c r="JUR47"/>
      <c r="JUS47"/>
      <c r="JUT47"/>
      <c r="JUU47"/>
      <c r="JUV47"/>
      <c r="JUW47"/>
      <c r="JUX47"/>
      <c r="JUY47"/>
      <c r="JUZ47"/>
      <c r="JVA47"/>
      <c r="JVB47"/>
      <c r="JVC47"/>
      <c r="JVD47"/>
      <c r="JVE47"/>
      <c r="JVF47"/>
      <c r="JVG47"/>
      <c r="JVH47"/>
      <c r="JVI47"/>
      <c r="JVJ47"/>
      <c r="JVK47"/>
      <c r="JVL47"/>
      <c r="JVM47"/>
      <c r="JVN47"/>
      <c r="JVO47"/>
      <c r="JVP47"/>
      <c r="JVQ47"/>
      <c r="JVR47"/>
      <c r="JVS47"/>
      <c r="JVT47"/>
      <c r="JVU47"/>
      <c r="JVV47"/>
      <c r="JVW47"/>
      <c r="JVX47"/>
      <c r="JVY47"/>
      <c r="JVZ47"/>
      <c r="JWA47"/>
      <c r="JWB47"/>
      <c r="JWC47"/>
      <c r="JWD47"/>
      <c r="JWE47"/>
      <c r="JWF47"/>
      <c r="JWG47"/>
      <c r="JWH47"/>
      <c r="JWI47"/>
      <c r="JWJ47"/>
      <c r="JWK47"/>
      <c r="JWL47"/>
      <c r="JWM47"/>
      <c r="JWN47"/>
      <c r="JWO47"/>
      <c r="JWP47"/>
      <c r="JWQ47"/>
      <c r="JWR47"/>
      <c r="JWS47"/>
      <c r="JWT47"/>
      <c r="JWU47"/>
      <c r="JWV47"/>
      <c r="JWW47"/>
      <c r="JWX47"/>
      <c r="JWY47"/>
      <c r="JWZ47"/>
      <c r="JXA47"/>
      <c r="JXB47"/>
      <c r="JXC47"/>
      <c r="JXD47"/>
      <c r="JXE47"/>
      <c r="JXF47"/>
      <c r="JXG47"/>
      <c r="JXH47"/>
      <c r="JXI47"/>
      <c r="JXJ47"/>
      <c r="JXK47"/>
      <c r="JXL47"/>
      <c r="JXM47"/>
      <c r="JXN47"/>
      <c r="JXO47"/>
      <c r="JXP47"/>
      <c r="JXQ47"/>
      <c r="JXR47"/>
      <c r="JXS47"/>
      <c r="JXT47"/>
      <c r="JXU47"/>
      <c r="JXV47"/>
      <c r="JXW47"/>
      <c r="JXX47"/>
      <c r="JXY47"/>
      <c r="JXZ47"/>
      <c r="JYA47"/>
      <c r="JYB47"/>
      <c r="JYC47"/>
      <c r="JYD47"/>
      <c r="JYE47"/>
      <c r="JYF47"/>
      <c r="JYG47"/>
      <c r="JYH47"/>
      <c r="JYI47"/>
      <c r="JYJ47"/>
      <c r="JYK47"/>
      <c r="JYL47"/>
      <c r="JYM47"/>
      <c r="JYN47"/>
      <c r="JYO47"/>
      <c r="JYP47"/>
      <c r="JYQ47"/>
      <c r="JYR47"/>
      <c r="JYS47"/>
      <c r="JYT47"/>
      <c r="JYU47"/>
      <c r="JYV47"/>
      <c r="JYW47"/>
      <c r="JYX47"/>
      <c r="JYY47"/>
      <c r="JYZ47"/>
      <c r="JZA47"/>
      <c r="JZB47"/>
      <c r="JZC47"/>
      <c r="JZD47"/>
      <c r="JZE47"/>
      <c r="JZF47"/>
      <c r="JZG47"/>
      <c r="JZH47"/>
      <c r="JZI47"/>
      <c r="JZJ47"/>
      <c r="JZK47"/>
      <c r="JZL47"/>
      <c r="JZM47"/>
      <c r="JZN47"/>
      <c r="JZO47"/>
      <c r="JZP47"/>
      <c r="JZQ47"/>
      <c r="JZR47"/>
      <c r="JZS47"/>
      <c r="JZT47"/>
      <c r="JZU47"/>
      <c r="JZV47"/>
      <c r="JZW47"/>
      <c r="JZX47"/>
      <c r="JZY47"/>
      <c r="JZZ47"/>
      <c r="KAA47"/>
      <c r="KAB47"/>
      <c r="KAC47"/>
      <c r="KAD47"/>
      <c r="KAE47"/>
      <c r="KAF47"/>
      <c r="KAG47"/>
      <c r="KAH47"/>
      <c r="KAI47"/>
      <c r="KAJ47"/>
      <c r="KAK47"/>
      <c r="KAL47"/>
      <c r="KAM47"/>
      <c r="KAN47"/>
      <c r="KAO47"/>
      <c r="KAP47"/>
      <c r="KAQ47"/>
      <c r="KAR47"/>
      <c r="KAS47"/>
      <c r="KAT47"/>
      <c r="KAU47"/>
      <c r="KAV47"/>
      <c r="KAW47"/>
      <c r="KAX47"/>
      <c r="KAY47"/>
      <c r="KAZ47"/>
      <c r="KBA47"/>
      <c r="KBB47"/>
      <c r="KBC47"/>
      <c r="KBD47"/>
      <c r="KBE47"/>
      <c r="KBF47"/>
      <c r="KBG47"/>
      <c r="KBH47"/>
      <c r="KBI47"/>
      <c r="KBJ47"/>
      <c r="KBK47"/>
      <c r="KBL47"/>
      <c r="KBM47"/>
      <c r="KBN47"/>
      <c r="KBO47"/>
      <c r="KBP47"/>
      <c r="KBQ47"/>
      <c r="KBR47"/>
      <c r="KBS47"/>
      <c r="KBT47"/>
      <c r="KBU47"/>
      <c r="KBV47"/>
      <c r="KBW47"/>
      <c r="KBX47"/>
      <c r="KBY47"/>
      <c r="KBZ47"/>
      <c r="KCA47"/>
      <c r="KCB47"/>
      <c r="KCC47"/>
      <c r="KCD47"/>
      <c r="KCE47"/>
      <c r="KCF47"/>
      <c r="KCG47"/>
      <c r="KCH47"/>
      <c r="KCI47"/>
      <c r="KCJ47"/>
      <c r="KCK47"/>
      <c r="KCL47"/>
      <c r="KCM47"/>
      <c r="KCN47"/>
      <c r="KCO47"/>
      <c r="KCP47"/>
      <c r="KCQ47"/>
      <c r="KCR47"/>
      <c r="KCS47"/>
      <c r="KCT47"/>
      <c r="KCU47"/>
      <c r="KCV47"/>
      <c r="KCW47"/>
      <c r="KCX47"/>
      <c r="KCY47"/>
      <c r="KCZ47"/>
      <c r="KDA47"/>
      <c r="KDB47"/>
      <c r="KDC47"/>
      <c r="KDD47"/>
      <c r="KDE47"/>
      <c r="KDF47"/>
      <c r="KDG47"/>
      <c r="KDH47"/>
      <c r="KDI47"/>
      <c r="KDJ47"/>
      <c r="KDK47"/>
      <c r="KDL47"/>
      <c r="KDM47"/>
      <c r="KDN47"/>
      <c r="KDO47"/>
      <c r="KDP47"/>
      <c r="KDQ47"/>
      <c r="KDR47"/>
      <c r="KDS47"/>
      <c r="KDT47"/>
      <c r="KDU47"/>
      <c r="KDV47"/>
      <c r="KDW47"/>
      <c r="KDX47"/>
      <c r="KDY47"/>
      <c r="KDZ47"/>
      <c r="KEA47"/>
      <c r="KEB47"/>
      <c r="KEC47"/>
      <c r="KED47"/>
      <c r="KEE47"/>
      <c r="KEF47"/>
      <c r="KEG47"/>
      <c r="KEH47"/>
      <c r="KEI47"/>
      <c r="KEJ47"/>
      <c r="KEK47"/>
      <c r="KEL47"/>
      <c r="KEM47"/>
      <c r="KEN47"/>
      <c r="KEO47"/>
      <c r="KEP47"/>
      <c r="KEQ47"/>
      <c r="KER47"/>
      <c r="KES47"/>
      <c r="KET47"/>
      <c r="KEU47"/>
      <c r="KEV47"/>
      <c r="KEW47"/>
      <c r="KEX47"/>
      <c r="KEY47"/>
      <c r="KEZ47"/>
      <c r="KFA47"/>
      <c r="KFB47"/>
      <c r="KFC47"/>
      <c r="KFD47"/>
      <c r="KFE47"/>
      <c r="KFF47"/>
      <c r="KFG47"/>
      <c r="KFH47"/>
      <c r="KFI47"/>
      <c r="KFJ47"/>
      <c r="KFK47"/>
      <c r="KFL47"/>
      <c r="KFM47"/>
      <c r="KFN47"/>
      <c r="KFO47"/>
      <c r="KFP47"/>
      <c r="KFQ47"/>
      <c r="KFR47"/>
      <c r="KFS47"/>
      <c r="KFT47"/>
      <c r="KFU47"/>
      <c r="KFV47"/>
      <c r="KFW47"/>
      <c r="KFX47"/>
      <c r="KFY47"/>
      <c r="KFZ47"/>
      <c r="KGA47"/>
      <c r="KGB47"/>
      <c r="KGC47"/>
      <c r="KGD47"/>
      <c r="KGE47"/>
      <c r="KGF47"/>
      <c r="KGG47"/>
      <c r="KGH47"/>
      <c r="KGI47"/>
      <c r="KGJ47"/>
      <c r="KGK47"/>
      <c r="KGL47"/>
      <c r="KGM47"/>
      <c r="KGN47"/>
      <c r="KGO47"/>
      <c r="KGP47"/>
      <c r="KGQ47"/>
      <c r="KGR47"/>
      <c r="KGS47"/>
      <c r="KGT47"/>
      <c r="KGU47"/>
      <c r="KGV47"/>
      <c r="KGW47"/>
      <c r="KGX47"/>
      <c r="KGY47"/>
      <c r="KGZ47"/>
      <c r="KHA47"/>
      <c r="KHB47"/>
      <c r="KHC47"/>
      <c r="KHD47"/>
      <c r="KHE47"/>
      <c r="KHF47"/>
      <c r="KHG47"/>
      <c r="KHH47"/>
      <c r="KHI47"/>
      <c r="KHJ47"/>
      <c r="KHK47"/>
      <c r="KHL47"/>
      <c r="KHM47"/>
      <c r="KHN47"/>
      <c r="KHO47"/>
      <c r="KHP47"/>
      <c r="KHQ47"/>
      <c r="KHR47"/>
      <c r="KHS47"/>
      <c r="KHT47"/>
      <c r="KHU47"/>
      <c r="KHV47"/>
      <c r="KHW47"/>
      <c r="KHX47"/>
      <c r="KHY47"/>
      <c r="KHZ47"/>
      <c r="KIA47"/>
      <c r="KIB47"/>
      <c r="KIC47"/>
      <c r="KID47"/>
      <c r="KIE47"/>
      <c r="KIF47"/>
      <c r="KIG47"/>
      <c r="KIH47"/>
      <c r="KII47"/>
      <c r="KIJ47"/>
      <c r="KIK47"/>
      <c r="KIL47"/>
      <c r="KIM47"/>
      <c r="KIN47"/>
      <c r="KIO47"/>
      <c r="KIP47"/>
      <c r="KIQ47"/>
      <c r="KIR47"/>
      <c r="KIS47"/>
      <c r="KIT47"/>
      <c r="KIU47"/>
      <c r="KIV47"/>
      <c r="KIW47"/>
      <c r="KIX47"/>
      <c r="KIY47"/>
      <c r="KIZ47"/>
      <c r="KJA47"/>
      <c r="KJB47"/>
      <c r="KJC47"/>
      <c r="KJD47"/>
      <c r="KJE47"/>
      <c r="KJF47"/>
      <c r="KJG47"/>
      <c r="KJH47"/>
      <c r="KJI47"/>
      <c r="KJJ47"/>
      <c r="KJK47"/>
      <c r="KJL47"/>
      <c r="KJM47"/>
      <c r="KJN47"/>
      <c r="KJO47"/>
      <c r="KJP47"/>
      <c r="KJQ47"/>
      <c r="KJR47"/>
      <c r="KJS47"/>
      <c r="KJT47"/>
      <c r="KJU47"/>
      <c r="KJV47"/>
      <c r="KJW47"/>
      <c r="KJX47"/>
      <c r="KJY47"/>
      <c r="KJZ47"/>
      <c r="KKA47"/>
      <c r="KKB47"/>
      <c r="KKC47"/>
      <c r="KKD47"/>
      <c r="KKE47"/>
      <c r="KKF47"/>
      <c r="KKG47"/>
      <c r="KKH47"/>
      <c r="KKI47"/>
      <c r="KKJ47"/>
      <c r="KKK47"/>
      <c r="KKL47"/>
      <c r="KKM47"/>
      <c r="KKN47"/>
      <c r="KKO47"/>
      <c r="KKP47"/>
      <c r="KKQ47"/>
      <c r="KKR47"/>
      <c r="KKS47"/>
      <c r="KKT47"/>
      <c r="KKU47"/>
      <c r="KKV47"/>
      <c r="KKW47"/>
      <c r="KKX47"/>
      <c r="KKY47"/>
      <c r="KKZ47"/>
      <c r="KLA47"/>
      <c r="KLB47"/>
      <c r="KLC47"/>
      <c r="KLD47"/>
      <c r="KLE47"/>
      <c r="KLF47"/>
      <c r="KLG47"/>
      <c r="KLH47"/>
      <c r="KLI47"/>
      <c r="KLJ47"/>
      <c r="KLK47"/>
      <c r="KLL47"/>
      <c r="KLM47"/>
      <c r="KLN47"/>
      <c r="KLO47"/>
      <c r="KLP47"/>
      <c r="KLQ47"/>
      <c r="KLR47"/>
      <c r="KLS47"/>
      <c r="KLT47"/>
      <c r="KLU47"/>
      <c r="KLV47"/>
      <c r="KLW47"/>
      <c r="KLX47"/>
      <c r="KLY47"/>
      <c r="KLZ47"/>
      <c r="KMA47"/>
      <c r="KMB47"/>
      <c r="KMC47"/>
      <c r="KMD47"/>
      <c r="KME47"/>
      <c r="KMF47"/>
      <c r="KMG47"/>
      <c r="KMH47"/>
      <c r="KMI47"/>
      <c r="KMJ47"/>
      <c r="KMK47"/>
      <c r="KML47"/>
      <c r="KMM47"/>
      <c r="KMN47"/>
      <c r="KMO47"/>
      <c r="KMP47"/>
      <c r="KMQ47"/>
      <c r="KMR47"/>
      <c r="KMS47"/>
      <c r="KMT47"/>
      <c r="KMU47"/>
      <c r="KMV47"/>
      <c r="KMW47"/>
      <c r="KMX47"/>
      <c r="KMY47"/>
      <c r="KMZ47"/>
      <c r="KNA47"/>
      <c r="KNB47"/>
      <c r="KNC47"/>
      <c r="KND47"/>
      <c r="KNE47"/>
      <c r="KNF47"/>
      <c r="KNG47"/>
      <c r="KNH47"/>
      <c r="KNI47"/>
      <c r="KNJ47"/>
      <c r="KNK47"/>
      <c r="KNL47"/>
      <c r="KNM47"/>
      <c r="KNN47"/>
      <c r="KNO47"/>
      <c r="KNP47"/>
      <c r="KNQ47"/>
      <c r="KNR47"/>
      <c r="KNS47"/>
      <c r="KNT47"/>
      <c r="KNU47"/>
      <c r="KNV47"/>
      <c r="KNW47"/>
      <c r="KNX47"/>
      <c r="KNY47"/>
      <c r="KNZ47"/>
      <c r="KOA47"/>
      <c r="KOB47"/>
      <c r="KOC47"/>
      <c r="KOD47"/>
      <c r="KOE47"/>
      <c r="KOF47"/>
      <c r="KOG47"/>
      <c r="KOH47"/>
      <c r="KOI47"/>
      <c r="KOJ47"/>
      <c r="KOK47"/>
      <c r="KOL47"/>
      <c r="KOM47"/>
      <c r="KON47"/>
      <c r="KOO47"/>
      <c r="KOP47"/>
      <c r="KOQ47"/>
      <c r="KOR47"/>
      <c r="KOS47"/>
      <c r="KOT47"/>
      <c r="KOU47"/>
      <c r="KOV47"/>
      <c r="KOW47"/>
      <c r="KOX47"/>
      <c r="KOY47"/>
      <c r="KOZ47"/>
      <c r="KPA47"/>
      <c r="KPB47"/>
      <c r="KPC47"/>
      <c r="KPD47"/>
      <c r="KPE47"/>
      <c r="KPF47"/>
      <c r="KPG47"/>
      <c r="KPH47"/>
      <c r="KPI47"/>
      <c r="KPJ47"/>
      <c r="KPK47"/>
      <c r="KPL47"/>
      <c r="KPM47"/>
      <c r="KPN47"/>
      <c r="KPO47"/>
      <c r="KPP47"/>
      <c r="KPQ47"/>
      <c r="KPR47"/>
      <c r="KPS47"/>
      <c r="KPT47"/>
      <c r="KPU47"/>
      <c r="KPV47"/>
      <c r="KPW47"/>
      <c r="KPX47"/>
      <c r="KPY47"/>
      <c r="KPZ47"/>
      <c r="KQA47"/>
      <c r="KQB47"/>
      <c r="KQC47"/>
      <c r="KQD47"/>
      <c r="KQE47"/>
      <c r="KQF47"/>
      <c r="KQG47"/>
      <c r="KQH47"/>
      <c r="KQI47"/>
      <c r="KQJ47"/>
      <c r="KQK47"/>
      <c r="KQL47"/>
      <c r="KQM47"/>
      <c r="KQN47"/>
      <c r="KQO47"/>
      <c r="KQP47"/>
      <c r="KQQ47"/>
      <c r="KQR47"/>
      <c r="KQS47"/>
      <c r="KQT47"/>
      <c r="KQU47"/>
      <c r="KQV47"/>
      <c r="KQW47"/>
      <c r="KQX47"/>
      <c r="KQY47"/>
      <c r="KQZ47"/>
      <c r="KRA47"/>
      <c r="KRB47"/>
      <c r="KRC47"/>
      <c r="KRD47"/>
      <c r="KRE47"/>
      <c r="KRF47"/>
      <c r="KRG47"/>
      <c r="KRH47"/>
      <c r="KRI47"/>
      <c r="KRJ47"/>
      <c r="KRK47"/>
      <c r="KRL47"/>
      <c r="KRM47"/>
      <c r="KRN47"/>
      <c r="KRO47"/>
      <c r="KRP47"/>
      <c r="KRQ47"/>
      <c r="KRR47"/>
      <c r="KRS47"/>
      <c r="KRT47"/>
      <c r="KRU47"/>
      <c r="KRV47"/>
      <c r="KRW47"/>
      <c r="KRX47"/>
      <c r="KRY47"/>
      <c r="KRZ47"/>
      <c r="KSA47"/>
      <c r="KSB47"/>
      <c r="KSC47"/>
      <c r="KSD47"/>
      <c r="KSE47"/>
      <c r="KSF47"/>
      <c r="KSG47"/>
      <c r="KSH47"/>
      <c r="KSI47"/>
      <c r="KSJ47"/>
      <c r="KSK47"/>
      <c r="KSL47"/>
      <c r="KSM47"/>
      <c r="KSN47"/>
      <c r="KSO47"/>
      <c r="KSP47"/>
      <c r="KSQ47"/>
      <c r="KSR47"/>
      <c r="KSS47"/>
      <c r="KST47"/>
      <c r="KSU47"/>
      <c r="KSV47"/>
      <c r="KSW47"/>
      <c r="KSX47"/>
      <c r="KSY47"/>
      <c r="KSZ47"/>
      <c r="KTA47"/>
      <c r="KTB47"/>
      <c r="KTC47"/>
      <c r="KTD47"/>
      <c r="KTE47"/>
      <c r="KTF47"/>
      <c r="KTG47"/>
      <c r="KTH47"/>
      <c r="KTI47"/>
      <c r="KTJ47"/>
      <c r="KTK47"/>
      <c r="KTL47"/>
      <c r="KTM47"/>
      <c r="KTN47"/>
      <c r="KTO47"/>
      <c r="KTP47"/>
      <c r="KTQ47"/>
      <c r="KTR47"/>
      <c r="KTS47"/>
      <c r="KTT47"/>
      <c r="KTU47"/>
      <c r="KTV47"/>
      <c r="KTW47"/>
      <c r="KTX47"/>
      <c r="KTY47"/>
      <c r="KTZ47"/>
      <c r="KUA47"/>
      <c r="KUB47"/>
      <c r="KUC47"/>
      <c r="KUD47"/>
      <c r="KUE47"/>
      <c r="KUF47"/>
      <c r="KUG47"/>
      <c r="KUH47"/>
      <c r="KUI47"/>
      <c r="KUJ47"/>
      <c r="KUK47"/>
      <c r="KUL47"/>
      <c r="KUM47"/>
      <c r="KUN47"/>
      <c r="KUO47"/>
      <c r="KUP47"/>
      <c r="KUQ47"/>
      <c r="KUR47"/>
      <c r="KUS47"/>
      <c r="KUT47"/>
      <c r="KUU47"/>
      <c r="KUV47"/>
      <c r="KUW47"/>
      <c r="KUX47"/>
      <c r="KUY47"/>
      <c r="KUZ47"/>
      <c r="KVA47"/>
      <c r="KVB47"/>
      <c r="KVC47"/>
      <c r="KVD47"/>
      <c r="KVE47"/>
      <c r="KVF47"/>
      <c r="KVG47"/>
      <c r="KVH47"/>
      <c r="KVI47"/>
      <c r="KVJ47"/>
      <c r="KVK47"/>
      <c r="KVL47"/>
      <c r="KVM47"/>
      <c r="KVN47"/>
      <c r="KVO47"/>
      <c r="KVP47"/>
      <c r="KVQ47"/>
      <c r="KVR47"/>
      <c r="KVS47"/>
      <c r="KVT47"/>
      <c r="KVU47"/>
      <c r="KVV47"/>
      <c r="KVW47"/>
      <c r="KVX47"/>
      <c r="KVY47"/>
      <c r="KVZ47"/>
      <c r="KWA47"/>
      <c r="KWB47"/>
      <c r="KWC47"/>
      <c r="KWD47"/>
      <c r="KWE47"/>
      <c r="KWF47"/>
      <c r="KWG47"/>
      <c r="KWH47"/>
      <c r="KWI47"/>
      <c r="KWJ47"/>
      <c r="KWK47"/>
      <c r="KWL47"/>
      <c r="KWM47"/>
      <c r="KWN47"/>
      <c r="KWO47"/>
      <c r="KWP47"/>
      <c r="KWQ47"/>
      <c r="KWR47"/>
      <c r="KWS47"/>
      <c r="KWT47"/>
      <c r="KWU47"/>
      <c r="KWV47"/>
      <c r="KWW47"/>
      <c r="KWX47"/>
      <c r="KWY47"/>
      <c r="KWZ47"/>
      <c r="KXA47"/>
      <c r="KXB47"/>
      <c r="KXC47"/>
      <c r="KXD47"/>
      <c r="KXE47"/>
      <c r="KXF47"/>
      <c r="KXG47"/>
      <c r="KXH47"/>
      <c r="KXI47"/>
      <c r="KXJ47"/>
      <c r="KXK47"/>
      <c r="KXL47"/>
      <c r="KXM47"/>
      <c r="KXN47"/>
      <c r="KXO47"/>
      <c r="KXP47"/>
      <c r="KXQ47"/>
      <c r="KXR47"/>
      <c r="KXS47"/>
      <c r="KXT47"/>
      <c r="KXU47"/>
      <c r="KXV47"/>
      <c r="KXW47"/>
      <c r="KXX47"/>
      <c r="KXY47"/>
      <c r="KXZ47"/>
      <c r="KYA47"/>
      <c r="KYB47"/>
      <c r="KYC47"/>
      <c r="KYD47"/>
      <c r="KYE47"/>
      <c r="KYF47"/>
      <c r="KYG47"/>
      <c r="KYH47"/>
      <c r="KYI47"/>
      <c r="KYJ47"/>
      <c r="KYK47"/>
      <c r="KYL47"/>
      <c r="KYM47"/>
      <c r="KYN47"/>
      <c r="KYO47"/>
      <c r="KYP47"/>
      <c r="KYQ47"/>
      <c r="KYR47"/>
      <c r="KYS47"/>
      <c r="KYT47"/>
      <c r="KYU47"/>
      <c r="KYV47"/>
      <c r="KYW47"/>
      <c r="KYX47"/>
      <c r="KYY47"/>
      <c r="KYZ47"/>
      <c r="KZA47"/>
      <c r="KZB47"/>
      <c r="KZC47"/>
      <c r="KZD47"/>
      <c r="KZE47"/>
      <c r="KZF47"/>
      <c r="KZG47"/>
      <c r="KZH47"/>
      <c r="KZI47"/>
      <c r="KZJ47"/>
      <c r="KZK47"/>
      <c r="KZL47"/>
      <c r="KZM47"/>
      <c r="KZN47"/>
      <c r="KZO47"/>
      <c r="KZP47"/>
      <c r="KZQ47"/>
      <c r="KZR47"/>
      <c r="KZS47"/>
      <c r="KZT47"/>
      <c r="KZU47"/>
      <c r="KZV47"/>
      <c r="KZW47"/>
      <c r="KZX47"/>
      <c r="KZY47"/>
      <c r="KZZ47"/>
      <c r="LAA47"/>
      <c r="LAB47"/>
      <c r="LAC47"/>
      <c r="LAD47"/>
      <c r="LAE47"/>
      <c r="LAF47"/>
      <c r="LAG47"/>
      <c r="LAH47"/>
      <c r="LAI47"/>
      <c r="LAJ47"/>
      <c r="LAK47"/>
      <c r="LAL47"/>
      <c r="LAM47"/>
      <c r="LAN47"/>
      <c r="LAO47"/>
      <c r="LAP47"/>
      <c r="LAQ47"/>
      <c r="LAR47"/>
      <c r="LAS47"/>
      <c r="LAT47"/>
      <c r="LAU47"/>
      <c r="LAV47"/>
      <c r="LAW47"/>
      <c r="LAX47"/>
      <c r="LAY47"/>
      <c r="LAZ47"/>
      <c r="LBA47"/>
      <c r="LBB47"/>
      <c r="LBC47"/>
      <c r="LBD47"/>
      <c r="LBE47"/>
      <c r="LBF47"/>
      <c r="LBG47"/>
      <c r="LBH47"/>
      <c r="LBI47"/>
      <c r="LBJ47"/>
      <c r="LBK47"/>
      <c r="LBL47"/>
      <c r="LBM47"/>
      <c r="LBN47"/>
      <c r="LBO47"/>
      <c r="LBP47"/>
      <c r="LBQ47"/>
      <c r="LBR47"/>
      <c r="LBS47"/>
      <c r="LBT47"/>
      <c r="LBU47"/>
      <c r="LBV47"/>
      <c r="LBW47"/>
      <c r="LBX47"/>
      <c r="LBY47"/>
      <c r="LBZ47"/>
      <c r="LCA47"/>
      <c r="LCB47"/>
      <c r="LCC47"/>
      <c r="LCD47"/>
      <c r="LCE47"/>
      <c r="LCF47"/>
      <c r="LCG47"/>
      <c r="LCH47"/>
      <c r="LCI47"/>
      <c r="LCJ47"/>
      <c r="LCK47"/>
      <c r="LCL47"/>
      <c r="LCM47"/>
      <c r="LCN47"/>
      <c r="LCO47"/>
      <c r="LCP47"/>
      <c r="LCQ47"/>
      <c r="LCR47"/>
      <c r="LCS47"/>
      <c r="LCT47"/>
      <c r="LCU47"/>
      <c r="LCV47"/>
      <c r="LCW47"/>
      <c r="LCX47"/>
      <c r="LCY47"/>
      <c r="LCZ47"/>
      <c r="LDA47"/>
      <c r="LDB47"/>
      <c r="LDC47"/>
      <c r="LDD47"/>
      <c r="LDE47"/>
      <c r="LDF47"/>
      <c r="LDG47"/>
      <c r="LDH47"/>
      <c r="LDI47"/>
      <c r="LDJ47"/>
      <c r="LDK47"/>
      <c r="LDL47"/>
      <c r="LDM47"/>
      <c r="LDN47"/>
      <c r="LDO47"/>
      <c r="LDP47"/>
      <c r="LDQ47"/>
      <c r="LDR47"/>
      <c r="LDS47"/>
      <c r="LDT47"/>
      <c r="LDU47"/>
      <c r="LDV47"/>
      <c r="LDW47"/>
      <c r="LDX47"/>
      <c r="LDY47"/>
      <c r="LDZ47"/>
      <c r="LEA47"/>
      <c r="LEB47"/>
      <c r="LEC47"/>
      <c r="LED47"/>
      <c r="LEE47"/>
      <c r="LEF47"/>
      <c r="LEG47"/>
      <c r="LEH47"/>
      <c r="LEI47"/>
      <c r="LEJ47"/>
      <c r="LEK47"/>
      <c r="LEL47"/>
      <c r="LEM47"/>
      <c r="LEN47"/>
      <c r="LEO47"/>
      <c r="LEP47"/>
      <c r="LEQ47"/>
      <c r="LER47"/>
      <c r="LES47"/>
      <c r="LET47"/>
      <c r="LEU47"/>
      <c r="LEV47"/>
      <c r="LEW47"/>
      <c r="LEX47"/>
      <c r="LEY47"/>
      <c r="LEZ47"/>
      <c r="LFA47"/>
      <c r="LFB47"/>
      <c r="LFC47"/>
      <c r="LFD47"/>
      <c r="LFE47"/>
      <c r="LFF47"/>
      <c r="LFG47"/>
      <c r="LFH47"/>
      <c r="LFI47"/>
      <c r="LFJ47"/>
      <c r="LFK47"/>
      <c r="LFL47"/>
      <c r="LFM47"/>
      <c r="LFN47"/>
      <c r="LFO47"/>
      <c r="LFP47"/>
      <c r="LFQ47"/>
      <c r="LFR47"/>
      <c r="LFS47"/>
      <c r="LFT47"/>
      <c r="LFU47"/>
      <c r="LFV47"/>
      <c r="LFW47"/>
      <c r="LFX47"/>
      <c r="LFY47"/>
      <c r="LFZ47"/>
      <c r="LGA47"/>
      <c r="LGB47"/>
      <c r="LGC47"/>
      <c r="LGD47"/>
      <c r="LGE47"/>
      <c r="LGF47"/>
      <c r="LGG47"/>
      <c r="LGH47"/>
      <c r="LGI47"/>
      <c r="LGJ47"/>
      <c r="LGK47"/>
      <c r="LGL47"/>
      <c r="LGM47"/>
      <c r="LGN47"/>
      <c r="LGO47"/>
      <c r="LGP47"/>
      <c r="LGQ47"/>
      <c r="LGR47"/>
      <c r="LGS47"/>
      <c r="LGT47"/>
      <c r="LGU47"/>
      <c r="LGV47"/>
      <c r="LGW47"/>
      <c r="LGX47"/>
      <c r="LGY47"/>
      <c r="LGZ47"/>
      <c r="LHA47"/>
      <c r="LHB47"/>
      <c r="LHC47"/>
      <c r="LHD47"/>
      <c r="LHE47"/>
      <c r="LHF47"/>
      <c r="LHG47"/>
      <c r="LHH47"/>
      <c r="LHI47"/>
      <c r="LHJ47"/>
      <c r="LHK47"/>
      <c r="LHL47"/>
      <c r="LHM47"/>
      <c r="LHN47"/>
      <c r="LHO47"/>
      <c r="LHP47"/>
      <c r="LHQ47"/>
      <c r="LHR47"/>
      <c r="LHS47"/>
      <c r="LHT47"/>
      <c r="LHU47"/>
      <c r="LHV47"/>
      <c r="LHW47"/>
      <c r="LHX47"/>
      <c r="LHY47"/>
      <c r="LHZ47"/>
      <c r="LIA47"/>
      <c r="LIB47"/>
      <c r="LIC47"/>
      <c r="LID47"/>
      <c r="LIE47"/>
      <c r="LIF47"/>
      <c r="LIG47"/>
      <c r="LIH47"/>
      <c r="LII47"/>
      <c r="LIJ47"/>
      <c r="LIK47"/>
      <c r="LIL47"/>
      <c r="LIM47"/>
      <c r="LIN47"/>
      <c r="LIO47"/>
      <c r="LIP47"/>
      <c r="LIQ47"/>
      <c r="LIR47"/>
      <c r="LIS47"/>
      <c r="LIT47"/>
      <c r="LIU47"/>
      <c r="LIV47"/>
      <c r="LIW47"/>
      <c r="LIX47"/>
      <c r="LIY47"/>
      <c r="LIZ47"/>
      <c r="LJA47"/>
      <c r="LJB47"/>
      <c r="LJC47"/>
      <c r="LJD47"/>
      <c r="LJE47"/>
      <c r="LJF47"/>
      <c r="LJG47"/>
      <c r="LJH47"/>
      <c r="LJI47"/>
      <c r="LJJ47"/>
      <c r="LJK47"/>
      <c r="LJL47"/>
      <c r="LJM47"/>
      <c r="LJN47"/>
      <c r="LJO47"/>
      <c r="LJP47"/>
      <c r="LJQ47"/>
      <c r="LJR47"/>
      <c r="LJS47"/>
      <c r="LJT47"/>
      <c r="LJU47"/>
      <c r="LJV47"/>
      <c r="LJW47"/>
      <c r="LJX47"/>
      <c r="LJY47"/>
      <c r="LJZ47"/>
      <c r="LKA47"/>
      <c r="LKB47"/>
      <c r="LKC47"/>
      <c r="LKD47"/>
      <c r="LKE47"/>
      <c r="LKF47"/>
      <c r="LKG47"/>
      <c r="LKH47"/>
      <c r="LKI47"/>
      <c r="LKJ47"/>
      <c r="LKK47"/>
      <c r="LKL47"/>
      <c r="LKM47"/>
      <c r="LKN47"/>
      <c r="LKO47"/>
      <c r="LKP47"/>
      <c r="LKQ47"/>
      <c r="LKR47"/>
      <c r="LKS47"/>
      <c r="LKT47"/>
      <c r="LKU47"/>
      <c r="LKV47"/>
      <c r="LKW47"/>
      <c r="LKX47"/>
      <c r="LKY47"/>
      <c r="LKZ47"/>
      <c r="LLA47"/>
      <c r="LLB47"/>
      <c r="LLC47"/>
      <c r="LLD47"/>
      <c r="LLE47"/>
      <c r="LLF47"/>
      <c r="LLG47"/>
      <c r="LLH47"/>
      <c r="LLI47"/>
      <c r="LLJ47"/>
      <c r="LLK47"/>
      <c r="LLL47"/>
      <c r="LLM47"/>
      <c r="LLN47"/>
      <c r="LLO47"/>
      <c r="LLP47"/>
      <c r="LLQ47"/>
      <c r="LLR47"/>
      <c r="LLS47"/>
      <c r="LLT47"/>
      <c r="LLU47"/>
      <c r="LLV47"/>
      <c r="LLW47"/>
      <c r="LLX47"/>
      <c r="LLY47"/>
      <c r="LLZ47"/>
      <c r="LMA47"/>
      <c r="LMB47"/>
      <c r="LMC47"/>
      <c r="LMD47"/>
      <c r="LME47"/>
      <c r="LMF47"/>
      <c r="LMG47"/>
      <c r="LMH47"/>
      <c r="LMI47"/>
      <c r="LMJ47"/>
      <c r="LMK47"/>
      <c r="LML47"/>
      <c r="LMM47"/>
      <c r="LMN47"/>
      <c r="LMO47"/>
      <c r="LMP47"/>
      <c r="LMQ47"/>
      <c r="LMR47"/>
      <c r="LMS47"/>
      <c r="LMT47"/>
      <c r="LMU47"/>
      <c r="LMV47"/>
      <c r="LMW47"/>
      <c r="LMX47"/>
      <c r="LMY47"/>
      <c r="LMZ47"/>
      <c r="LNA47"/>
      <c r="LNB47"/>
      <c r="LNC47"/>
      <c r="LND47"/>
      <c r="LNE47"/>
      <c r="LNF47"/>
      <c r="LNG47"/>
      <c r="LNH47"/>
      <c r="LNI47"/>
      <c r="LNJ47"/>
      <c r="LNK47"/>
      <c r="LNL47"/>
      <c r="LNM47"/>
      <c r="LNN47"/>
      <c r="LNO47"/>
      <c r="LNP47"/>
      <c r="LNQ47"/>
      <c r="LNR47"/>
      <c r="LNS47"/>
      <c r="LNT47"/>
      <c r="LNU47"/>
      <c r="LNV47"/>
      <c r="LNW47"/>
      <c r="LNX47"/>
      <c r="LNY47"/>
      <c r="LNZ47"/>
      <c r="LOA47"/>
      <c r="LOB47"/>
      <c r="LOC47"/>
      <c r="LOD47"/>
      <c r="LOE47"/>
      <c r="LOF47"/>
      <c r="LOG47"/>
      <c r="LOH47"/>
      <c r="LOI47"/>
      <c r="LOJ47"/>
      <c r="LOK47"/>
      <c r="LOL47"/>
      <c r="LOM47"/>
      <c r="LON47"/>
      <c r="LOO47"/>
      <c r="LOP47"/>
      <c r="LOQ47"/>
      <c r="LOR47"/>
      <c r="LOS47"/>
      <c r="LOT47"/>
      <c r="LOU47"/>
      <c r="LOV47"/>
      <c r="LOW47"/>
      <c r="LOX47"/>
      <c r="LOY47"/>
      <c r="LOZ47"/>
      <c r="LPA47"/>
      <c r="LPB47"/>
      <c r="LPC47"/>
      <c r="LPD47"/>
      <c r="LPE47"/>
      <c r="LPF47"/>
      <c r="LPG47"/>
      <c r="LPH47"/>
      <c r="LPI47"/>
      <c r="LPJ47"/>
      <c r="LPK47"/>
      <c r="LPL47"/>
      <c r="LPM47"/>
      <c r="LPN47"/>
      <c r="LPO47"/>
      <c r="LPP47"/>
      <c r="LPQ47"/>
      <c r="LPR47"/>
      <c r="LPS47"/>
      <c r="LPT47"/>
      <c r="LPU47"/>
      <c r="LPV47"/>
      <c r="LPW47"/>
      <c r="LPX47"/>
      <c r="LPY47"/>
      <c r="LPZ47"/>
      <c r="LQA47"/>
      <c r="LQB47"/>
      <c r="LQC47"/>
      <c r="LQD47"/>
      <c r="LQE47"/>
      <c r="LQF47"/>
      <c r="LQG47"/>
      <c r="LQH47"/>
      <c r="LQI47"/>
      <c r="LQJ47"/>
      <c r="LQK47"/>
      <c r="LQL47"/>
      <c r="LQM47"/>
      <c r="LQN47"/>
      <c r="LQO47"/>
      <c r="LQP47"/>
      <c r="LQQ47"/>
      <c r="LQR47"/>
      <c r="LQS47"/>
      <c r="LQT47"/>
      <c r="LQU47"/>
      <c r="LQV47"/>
      <c r="LQW47"/>
      <c r="LQX47"/>
      <c r="LQY47"/>
      <c r="LQZ47"/>
      <c r="LRA47"/>
      <c r="LRB47"/>
      <c r="LRC47"/>
      <c r="LRD47"/>
      <c r="LRE47"/>
      <c r="LRF47"/>
      <c r="LRG47"/>
      <c r="LRH47"/>
      <c r="LRI47"/>
      <c r="LRJ47"/>
      <c r="LRK47"/>
      <c r="LRL47"/>
      <c r="LRM47"/>
      <c r="LRN47"/>
      <c r="LRO47"/>
      <c r="LRP47"/>
      <c r="LRQ47"/>
      <c r="LRR47"/>
      <c r="LRS47"/>
      <c r="LRT47"/>
      <c r="LRU47"/>
      <c r="LRV47"/>
      <c r="LRW47"/>
      <c r="LRX47"/>
      <c r="LRY47"/>
      <c r="LRZ47"/>
      <c r="LSA47"/>
      <c r="LSB47"/>
      <c r="LSC47"/>
      <c r="LSD47"/>
      <c r="LSE47"/>
      <c r="LSF47"/>
      <c r="LSG47"/>
      <c r="LSH47"/>
      <c r="LSI47"/>
      <c r="LSJ47"/>
      <c r="LSK47"/>
      <c r="LSL47"/>
      <c r="LSM47"/>
      <c r="LSN47"/>
      <c r="LSO47"/>
      <c r="LSP47"/>
      <c r="LSQ47"/>
      <c r="LSR47"/>
      <c r="LSS47"/>
      <c r="LST47"/>
      <c r="LSU47"/>
      <c r="LSV47"/>
      <c r="LSW47"/>
      <c r="LSX47"/>
      <c r="LSY47"/>
      <c r="LSZ47"/>
      <c r="LTA47"/>
      <c r="LTB47"/>
      <c r="LTC47"/>
      <c r="LTD47"/>
      <c r="LTE47"/>
      <c r="LTF47"/>
      <c r="LTG47"/>
      <c r="LTH47"/>
      <c r="LTI47"/>
      <c r="LTJ47"/>
      <c r="LTK47"/>
      <c r="LTL47"/>
      <c r="LTM47"/>
      <c r="LTN47"/>
      <c r="LTO47"/>
      <c r="LTP47"/>
      <c r="LTQ47"/>
      <c r="LTR47"/>
      <c r="LTS47"/>
      <c r="LTT47"/>
      <c r="LTU47"/>
      <c r="LTV47"/>
      <c r="LTW47"/>
      <c r="LTX47"/>
      <c r="LTY47"/>
      <c r="LTZ47"/>
      <c r="LUA47"/>
      <c r="LUB47"/>
      <c r="LUC47"/>
      <c r="LUD47"/>
      <c r="LUE47"/>
      <c r="LUF47"/>
      <c r="LUG47"/>
      <c r="LUH47"/>
      <c r="LUI47"/>
      <c r="LUJ47"/>
      <c r="LUK47"/>
      <c r="LUL47"/>
      <c r="LUM47"/>
      <c r="LUN47"/>
      <c r="LUO47"/>
      <c r="LUP47"/>
      <c r="LUQ47"/>
      <c r="LUR47"/>
      <c r="LUS47"/>
      <c r="LUT47"/>
      <c r="LUU47"/>
      <c r="LUV47"/>
      <c r="LUW47"/>
      <c r="LUX47"/>
      <c r="LUY47"/>
      <c r="LUZ47"/>
      <c r="LVA47"/>
      <c r="LVB47"/>
      <c r="LVC47"/>
      <c r="LVD47"/>
      <c r="LVE47"/>
      <c r="LVF47"/>
      <c r="LVG47"/>
      <c r="LVH47"/>
      <c r="LVI47"/>
      <c r="LVJ47"/>
      <c r="LVK47"/>
      <c r="LVL47"/>
      <c r="LVM47"/>
      <c r="LVN47"/>
      <c r="LVO47"/>
      <c r="LVP47"/>
      <c r="LVQ47"/>
      <c r="LVR47"/>
      <c r="LVS47"/>
      <c r="LVT47"/>
      <c r="LVU47"/>
      <c r="LVV47"/>
      <c r="LVW47"/>
      <c r="LVX47"/>
      <c r="LVY47"/>
      <c r="LVZ47"/>
      <c r="LWA47"/>
      <c r="LWB47"/>
      <c r="LWC47"/>
      <c r="LWD47"/>
      <c r="LWE47"/>
      <c r="LWF47"/>
      <c r="LWG47"/>
      <c r="LWH47"/>
      <c r="LWI47"/>
      <c r="LWJ47"/>
      <c r="LWK47"/>
      <c r="LWL47"/>
      <c r="LWM47"/>
      <c r="LWN47"/>
      <c r="LWO47"/>
      <c r="LWP47"/>
      <c r="LWQ47"/>
      <c r="LWR47"/>
      <c r="LWS47"/>
      <c r="LWT47"/>
      <c r="LWU47"/>
      <c r="LWV47"/>
      <c r="LWW47"/>
      <c r="LWX47"/>
      <c r="LWY47"/>
      <c r="LWZ47"/>
      <c r="LXA47"/>
      <c r="LXB47"/>
      <c r="LXC47"/>
      <c r="LXD47"/>
      <c r="LXE47"/>
      <c r="LXF47"/>
      <c r="LXG47"/>
      <c r="LXH47"/>
      <c r="LXI47"/>
      <c r="LXJ47"/>
      <c r="LXK47"/>
      <c r="LXL47"/>
      <c r="LXM47"/>
      <c r="LXN47"/>
      <c r="LXO47"/>
      <c r="LXP47"/>
      <c r="LXQ47"/>
      <c r="LXR47"/>
      <c r="LXS47"/>
      <c r="LXT47"/>
      <c r="LXU47"/>
      <c r="LXV47"/>
      <c r="LXW47"/>
      <c r="LXX47"/>
      <c r="LXY47"/>
      <c r="LXZ47"/>
      <c r="LYA47"/>
      <c r="LYB47"/>
      <c r="LYC47"/>
      <c r="LYD47"/>
      <c r="LYE47"/>
      <c r="LYF47"/>
      <c r="LYG47"/>
      <c r="LYH47"/>
      <c r="LYI47"/>
      <c r="LYJ47"/>
      <c r="LYK47"/>
      <c r="LYL47"/>
      <c r="LYM47"/>
      <c r="LYN47"/>
      <c r="LYO47"/>
      <c r="LYP47"/>
      <c r="LYQ47"/>
      <c r="LYR47"/>
      <c r="LYS47"/>
      <c r="LYT47"/>
      <c r="LYU47"/>
      <c r="LYV47"/>
      <c r="LYW47"/>
      <c r="LYX47"/>
      <c r="LYY47"/>
      <c r="LYZ47"/>
      <c r="LZA47"/>
      <c r="LZB47"/>
      <c r="LZC47"/>
      <c r="LZD47"/>
      <c r="LZE47"/>
      <c r="LZF47"/>
      <c r="LZG47"/>
      <c r="LZH47"/>
      <c r="LZI47"/>
      <c r="LZJ47"/>
      <c r="LZK47"/>
      <c r="LZL47"/>
      <c r="LZM47"/>
      <c r="LZN47"/>
      <c r="LZO47"/>
      <c r="LZP47"/>
      <c r="LZQ47"/>
      <c r="LZR47"/>
      <c r="LZS47"/>
      <c r="LZT47"/>
      <c r="LZU47"/>
      <c r="LZV47"/>
      <c r="LZW47"/>
      <c r="LZX47"/>
      <c r="LZY47"/>
      <c r="LZZ47"/>
      <c r="MAA47"/>
      <c r="MAB47"/>
      <c r="MAC47"/>
      <c r="MAD47"/>
      <c r="MAE47"/>
      <c r="MAF47"/>
      <c r="MAG47"/>
      <c r="MAH47"/>
      <c r="MAI47"/>
      <c r="MAJ47"/>
      <c r="MAK47"/>
      <c r="MAL47"/>
      <c r="MAM47"/>
      <c r="MAN47"/>
      <c r="MAO47"/>
      <c r="MAP47"/>
      <c r="MAQ47"/>
      <c r="MAR47"/>
      <c r="MAS47"/>
      <c r="MAT47"/>
      <c r="MAU47"/>
      <c r="MAV47"/>
      <c r="MAW47"/>
      <c r="MAX47"/>
      <c r="MAY47"/>
      <c r="MAZ47"/>
      <c r="MBA47"/>
      <c r="MBB47"/>
      <c r="MBC47"/>
      <c r="MBD47"/>
      <c r="MBE47"/>
      <c r="MBF47"/>
      <c r="MBG47"/>
      <c r="MBH47"/>
      <c r="MBI47"/>
      <c r="MBJ47"/>
      <c r="MBK47"/>
      <c r="MBL47"/>
      <c r="MBM47"/>
      <c r="MBN47"/>
      <c r="MBO47"/>
      <c r="MBP47"/>
      <c r="MBQ47"/>
      <c r="MBR47"/>
      <c r="MBS47"/>
      <c r="MBT47"/>
      <c r="MBU47"/>
      <c r="MBV47"/>
      <c r="MBW47"/>
      <c r="MBX47"/>
      <c r="MBY47"/>
      <c r="MBZ47"/>
      <c r="MCA47"/>
      <c r="MCB47"/>
      <c r="MCC47"/>
      <c r="MCD47"/>
      <c r="MCE47"/>
      <c r="MCF47"/>
      <c r="MCG47"/>
      <c r="MCH47"/>
      <c r="MCI47"/>
      <c r="MCJ47"/>
      <c r="MCK47"/>
      <c r="MCL47"/>
      <c r="MCM47"/>
      <c r="MCN47"/>
      <c r="MCO47"/>
      <c r="MCP47"/>
      <c r="MCQ47"/>
      <c r="MCR47"/>
      <c r="MCS47"/>
      <c r="MCT47"/>
      <c r="MCU47"/>
      <c r="MCV47"/>
      <c r="MCW47"/>
      <c r="MCX47"/>
      <c r="MCY47"/>
      <c r="MCZ47"/>
      <c r="MDA47"/>
      <c r="MDB47"/>
      <c r="MDC47"/>
      <c r="MDD47"/>
      <c r="MDE47"/>
      <c r="MDF47"/>
      <c r="MDG47"/>
      <c r="MDH47"/>
      <c r="MDI47"/>
      <c r="MDJ47"/>
      <c r="MDK47"/>
      <c r="MDL47"/>
      <c r="MDM47"/>
      <c r="MDN47"/>
      <c r="MDO47"/>
      <c r="MDP47"/>
      <c r="MDQ47"/>
      <c r="MDR47"/>
      <c r="MDS47"/>
      <c r="MDT47"/>
      <c r="MDU47"/>
      <c r="MDV47"/>
      <c r="MDW47"/>
      <c r="MDX47"/>
      <c r="MDY47"/>
      <c r="MDZ47"/>
      <c r="MEA47"/>
      <c r="MEB47"/>
      <c r="MEC47"/>
      <c r="MED47"/>
      <c r="MEE47"/>
      <c r="MEF47"/>
      <c r="MEG47"/>
      <c r="MEH47"/>
      <c r="MEI47"/>
      <c r="MEJ47"/>
      <c r="MEK47"/>
      <c r="MEL47"/>
      <c r="MEM47"/>
      <c r="MEN47"/>
      <c r="MEO47"/>
      <c r="MEP47"/>
      <c r="MEQ47"/>
      <c r="MER47"/>
      <c r="MES47"/>
      <c r="MET47"/>
      <c r="MEU47"/>
      <c r="MEV47"/>
      <c r="MEW47"/>
      <c r="MEX47"/>
      <c r="MEY47"/>
      <c r="MEZ47"/>
      <c r="MFA47"/>
      <c r="MFB47"/>
      <c r="MFC47"/>
      <c r="MFD47"/>
      <c r="MFE47"/>
      <c r="MFF47"/>
      <c r="MFG47"/>
      <c r="MFH47"/>
      <c r="MFI47"/>
      <c r="MFJ47"/>
      <c r="MFK47"/>
      <c r="MFL47"/>
      <c r="MFM47"/>
      <c r="MFN47"/>
      <c r="MFO47"/>
      <c r="MFP47"/>
      <c r="MFQ47"/>
      <c r="MFR47"/>
      <c r="MFS47"/>
      <c r="MFT47"/>
      <c r="MFU47"/>
      <c r="MFV47"/>
      <c r="MFW47"/>
      <c r="MFX47"/>
      <c r="MFY47"/>
      <c r="MFZ47"/>
      <c r="MGA47"/>
      <c r="MGB47"/>
      <c r="MGC47"/>
      <c r="MGD47"/>
      <c r="MGE47"/>
      <c r="MGF47"/>
      <c r="MGG47"/>
      <c r="MGH47"/>
      <c r="MGI47"/>
      <c r="MGJ47"/>
      <c r="MGK47"/>
      <c r="MGL47"/>
      <c r="MGM47"/>
      <c r="MGN47"/>
      <c r="MGO47"/>
      <c r="MGP47"/>
      <c r="MGQ47"/>
      <c r="MGR47"/>
      <c r="MGS47"/>
      <c r="MGT47"/>
      <c r="MGU47"/>
      <c r="MGV47"/>
      <c r="MGW47"/>
      <c r="MGX47"/>
      <c r="MGY47"/>
      <c r="MGZ47"/>
      <c r="MHA47"/>
      <c r="MHB47"/>
      <c r="MHC47"/>
      <c r="MHD47"/>
      <c r="MHE47"/>
      <c r="MHF47"/>
      <c r="MHG47"/>
      <c r="MHH47"/>
      <c r="MHI47"/>
      <c r="MHJ47"/>
      <c r="MHK47"/>
      <c r="MHL47"/>
      <c r="MHM47"/>
      <c r="MHN47"/>
      <c r="MHO47"/>
      <c r="MHP47"/>
      <c r="MHQ47"/>
      <c r="MHR47"/>
      <c r="MHS47"/>
      <c r="MHT47"/>
      <c r="MHU47"/>
      <c r="MHV47"/>
      <c r="MHW47"/>
      <c r="MHX47"/>
      <c r="MHY47"/>
      <c r="MHZ47"/>
      <c r="MIA47"/>
      <c r="MIB47"/>
      <c r="MIC47"/>
      <c r="MID47"/>
      <c r="MIE47"/>
      <c r="MIF47"/>
      <c r="MIG47"/>
      <c r="MIH47"/>
      <c r="MII47"/>
      <c r="MIJ47"/>
      <c r="MIK47"/>
      <c r="MIL47"/>
      <c r="MIM47"/>
      <c r="MIN47"/>
      <c r="MIO47"/>
      <c r="MIP47"/>
      <c r="MIQ47"/>
      <c r="MIR47"/>
      <c r="MIS47"/>
      <c r="MIT47"/>
      <c r="MIU47"/>
      <c r="MIV47"/>
      <c r="MIW47"/>
      <c r="MIX47"/>
      <c r="MIY47"/>
      <c r="MIZ47"/>
      <c r="MJA47"/>
      <c r="MJB47"/>
      <c r="MJC47"/>
      <c r="MJD47"/>
      <c r="MJE47"/>
      <c r="MJF47"/>
      <c r="MJG47"/>
      <c r="MJH47"/>
      <c r="MJI47"/>
      <c r="MJJ47"/>
      <c r="MJK47"/>
      <c r="MJL47"/>
      <c r="MJM47"/>
      <c r="MJN47"/>
      <c r="MJO47"/>
      <c r="MJP47"/>
      <c r="MJQ47"/>
      <c r="MJR47"/>
      <c r="MJS47"/>
      <c r="MJT47"/>
      <c r="MJU47"/>
      <c r="MJV47"/>
      <c r="MJW47"/>
      <c r="MJX47"/>
      <c r="MJY47"/>
      <c r="MJZ47"/>
      <c r="MKA47"/>
      <c r="MKB47"/>
      <c r="MKC47"/>
      <c r="MKD47"/>
      <c r="MKE47"/>
      <c r="MKF47"/>
      <c r="MKG47"/>
      <c r="MKH47"/>
      <c r="MKI47"/>
      <c r="MKJ47"/>
      <c r="MKK47"/>
      <c r="MKL47"/>
      <c r="MKM47"/>
      <c r="MKN47"/>
      <c r="MKO47"/>
      <c r="MKP47"/>
      <c r="MKQ47"/>
      <c r="MKR47"/>
      <c r="MKS47"/>
      <c r="MKT47"/>
      <c r="MKU47"/>
      <c r="MKV47"/>
      <c r="MKW47"/>
      <c r="MKX47"/>
      <c r="MKY47"/>
      <c r="MKZ47"/>
      <c r="MLA47"/>
      <c r="MLB47"/>
      <c r="MLC47"/>
      <c r="MLD47"/>
      <c r="MLE47"/>
      <c r="MLF47"/>
      <c r="MLG47"/>
      <c r="MLH47"/>
      <c r="MLI47"/>
      <c r="MLJ47"/>
      <c r="MLK47"/>
      <c r="MLL47"/>
      <c r="MLM47"/>
      <c r="MLN47"/>
      <c r="MLO47"/>
      <c r="MLP47"/>
      <c r="MLQ47"/>
      <c r="MLR47"/>
      <c r="MLS47"/>
      <c r="MLT47"/>
      <c r="MLU47"/>
      <c r="MLV47"/>
      <c r="MLW47"/>
      <c r="MLX47"/>
      <c r="MLY47"/>
      <c r="MLZ47"/>
      <c r="MMA47"/>
      <c r="MMB47"/>
      <c r="MMC47"/>
      <c r="MMD47"/>
      <c r="MME47"/>
      <c r="MMF47"/>
      <c r="MMG47"/>
      <c r="MMH47"/>
      <c r="MMI47"/>
      <c r="MMJ47"/>
      <c r="MMK47"/>
      <c r="MML47"/>
      <c r="MMM47"/>
      <c r="MMN47"/>
      <c r="MMO47"/>
      <c r="MMP47"/>
      <c r="MMQ47"/>
      <c r="MMR47"/>
      <c r="MMS47"/>
      <c r="MMT47"/>
      <c r="MMU47"/>
      <c r="MMV47"/>
      <c r="MMW47"/>
      <c r="MMX47"/>
      <c r="MMY47"/>
      <c r="MMZ47"/>
      <c r="MNA47"/>
      <c r="MNB47"/>
      <c r="MNC47"/>
      <c r="MND47"/>
      <c r="MNE47"/>
      <c r="MNF47"/>
      <c r="MNG47"/>
      <c r="MNH47"/>
      <c r="MNI47"/>
      <c r="MNJ47"/>
      <c r="MNK47"/>
      <c r="MNL47"/>
      <c r="MNM47"/>
      <c r="MNN47"/>
      <c r="MNO47"/>
      <c r="MNP47"/>
      <c r="MNQ47"/>
      <c r="MNR47"/>
      <c r="MNS47"/>
      <c r="MNT47"/>
      <c r="MNU47"/>
      <c r="MNV47"/>
      <c r="MNW47"/>
      <c r="MNX47"/>
      <c r="MNY47"/>
      <c r="MNZ47"/>
      <c r="MOA47"/>
      <c r="MOB47"/>
      <c r="MOC47"/>
      <c r="MOD47"/>
      <c r="MOE47"/>
      <c r="MOF47"/>
      <c r="MOG47"/>
      <c r="MOH47"/>
      <c r="MOI47"/>
      <c r="MOJ47"/>
      <c r="MOK47"/>
      <c r="MOL47"/>
      <c r="MOM47"/>
      <c r="MON47"/>
      <c r="MOO47"/>
      <c r="MOP47"/>
      <c r="MOQ47"/>
      <c r="MOR47"/>
      <c r="MOS47"/>
      <c r="MOT47"/>
      <c r="MOU47"/>
      <c r="MOV47"/>
      <c r="MOW47"/>
      <c r="MOX47"/>
      <c r="MOY47"/>
      <c r="MOZ47"/>
      <c r="MPA47"/>
      <c r="MPB47"/>
      <c r="MPC47"/>
      <c r="MPD47"/>
      <c r="MPE47"/>
      <c r="MPF47"/>
      <c r="MPG47"/>
      <c r="MPH47"/>
      <c r="MPI47"/>
      <c r="MPJ47"/>
      <c r="MPK47"/>
      <c r="MPL47"/>
      <c r="MPM47"/>
      <c r="MPN47"/>
      <c r="MPO47"/>
      <c r="MPP47"/>
      <c r="MPQ47"/>
      <c r="MPR47"/>
      <c r="MPS47"/>
      <c r="MPT47"/>
      <c r="MPU47"/>
      <c r="MPV47"/>
      <c r="MPW47"/>
      <c r="MPX47"/>
      <c r="MPY47"/>
      <c r="MPZ47"/>
      <c r="MQA47"/>
      <c r="MQB47"/>
      <c r="MQC47"/>
      <c r="MQD47"/>
      <c r="MQE47"/>
      <c r="MQF47"/>
      <c r="MQG47"/>
      <c r="MQH47"/>
      <c r="MQI47"/>
      <c r="MQJ47"/>
      <c r="MQK47"/>
      <c r="MQL47"/>
      <c r="MQM47"/>
      <c r="MQN47"/>
      <c r="MQO47"/>
      <c r="MQP47"/>
      <c r="MQQ47"/>
      <c r="MQR47"/>
      <c r="MQS47"/>
      <c r="MQT47"/>
      <c r="MQU47"/>
      <c r="MQV47"/>
      <c r="MQW47"/>
      <c r="MQX47"/>
      <c r="MQY47"/>
      <c r="MQZ47"/>
      <c r="MRA47"/>
      <c r="MRB47"/>
      <c r="MRC47"/>
      <c r="MRD47"/>
      <c r="MRE47"/>
      <c r="MRF47"/>
      <c r="MRG47"/>
      <c r="MRH47"/>
      <c r="MRI47"/>
      <c r="MRJ47"/>
      <c r="MRK47"/>
      <c r="MRL47"/>
      <c r="MRM47"/>
      <c r="MRN47"/>
      <c r="MRO47"/>
      <c r="MRP47"/>
      <c r="MRQ47"/>
      <c r="MRR47"/>
      <c r="MRS47"/>
      <c r="MRT47"/>
      <c r="MRU47"/>
      <c r="MRV47"/>
      <c r="MRW47"/>
      <c r="MRX47"/>
      <c r="MRY47"/>
      <c r="MRZ47"/>
      <c r="MSA47"/>
      <c r="MSB47"/>
      <c r="MSC47"/>
      <c r="MSD47"/>
      <c r="MSE47"/>
      <c r="MSF47"/>
      <c r="MSG47"/>
      <c r="MSH47"/>
      <c r="MSI47"/>
      <c r="MSJ47"/>
      <c r="MSK47"/>
      <c r="MSL47"/>
      <c r="MSM47"/>
      <c r="MSN47"/>
      <c r="MSO47"/>
      <c r="MSP47"/>
      <c r="MSQ47"/>
      <c r="MSR47"/>
      <c r="MSS47"/>
      <c r="MST47"/>
      <c r="MSU47"/>
      <c r="MSV47"/>
      <c r="MSW47"/>
      <c r="MSX47"/>
      <c r="MSY47"/>
      <c r="MSZ47"/>
      <c r="MTA47"/>
      <c r="MTB47"/>
      <c r="MTC47"/>
      <c r="MTD47"/>
      <c r="MTE47"/>
      <c r="MTF47"/>
      <c r="MTG47"/>
      <c r="MTH47"/>
      <c r="MTI47"/>
      <c r="MTJ47"/>
      <c r="MTK47"/>
      <c r="MTL47"/>
      <c r="MTM47"/>
      <c r="MTN47"/>
      <c r="MTO47"/>
      <c r="MTP47"/>
      <c r="MTQ47"/>
      <c r="MTR47"/>
      <c r="MTS47"/>
      <c r="MTT47"/>
      <c r="MTU47"/>
      <c r="MTV47"/>
      <c r="MTW47"/>
      <c r="MTX47"/>
      <c r="MTY47"/>
      <c r="MTZ47"/>
      <c r="MUA47"/>
      <c r="MUB47"/>
      <c r="MUC47"/>
      <c r="MUD47"/>
      <c r="MUE47"/>
      <c r="MUF47"/>
      <c r="MUG47"/>
      <c r="MUH47"/>
      <c r="MUI47"/>
      <c r="MUJ47"/>
      <c r="MUK47"/>
      <c r="MUL47"/>
      <c r="MUM47"/>
      <c r="MUN47"/>
      <c r="MUO47"/>
      <c r="MUP47"/>
      <c r="MUQ47"/>
      <c r="MUR47"/>
      <c r="MUS47"/>
      <c r="MUT47"/>
      <c r="MUU47"/>
      <c r="MUV47"/>
      <c r="MUW47"/>
      <c r="MUX47"/>
      <c r="MUY47"/>
      <c r="MUZ47"/>
      <c r="MVA47"/>
      <c r="MVB47"/>
      <c r="MVC47"/>
      <c r="MVD47"/>
      <c r="MVE47"/>
      <c r="MVF47"/>
      <c r="MVG47"/>
      <c r="MVH47"/>
      <c r="MVI47"/>
      <c r="MVJ47"/>
      <c r="MVK47"/>
      <c r="MVL47"/>
      <c r="MVM47"/>
      <c r="MVN47"/>
      <c r="MVO47"/>
      <c r="MVP47"/>
      <c r="MVQ47"/>
      <c r="MVR47"/>
      <c r="MVS47"/>
      <c r="MVT47"/>
      <c r="MVU47"/>
      <c r="MVV47"/>
      <c r="MVW47"/>
      <c r="MVX47"/>
      <c r="MVY47"/>
      <c r="MVZ47"/>
      <c r="MWA47"/>
      <c r="MWB47"/>
      <c r="MWC47"/>
      <c r="MWD47"/>
      <c r="MWE47"/>
      <c r="MWF47"/>
      <c r="MWG47"/>
      <c r="MWH47"/>
      <c r="MWI47"/>
      <c r="MWJ47"/>
      <c r="MWK47"/>
      <c r="MWL47"/>
      <c r="MWM47"/>
      <c r="MWN47"/>
      <c r="MWO47"/>
      <c r="MWP47"/>
      <c r="MWQ47"/>
      <c r="MWR47"/>
      <c r="MWS47"/>
      <c r="MWT47"/>
      <c r="MWU47"/>
      <c r="MWV47"/>
      <c r="MWW47"/>
      <c r="MWX47"/>
      <c r="MWY47"/>
      <c r="MWZ47"/>
      <c r="MXA47"/>
      <c r="MXB47"/>
      <c r="MXC47"/>
      <c r="MXD47"/>
      <c r="MXE47"/>
      <c r="MXF47"/>
      <c r="MXG47"/>
      <c r="MXH47"/>
      <c r="MXI47"/>
      <c r="MXJ47"/>
      <c r="MXK47"/>
      <c r="MXL47"/>
      <c r="MXM47"/>
      <c r="MXN47"/>
      <c r="MXO47"/>
      <c r="MXP47"/>
      <c r="MXQ47"/>
      <c r="MXR47"/>
      <c r="MXS47"/>
      <c r="MXT47"/>
      <c r="MXU47"/>
      <c r="MXV47"/>
      <c r="MXW47"/>
      <c r="MXX47"/>
      <c r="MXY47"/>
      <c r="MXZ47"/>
      <c r="MYA47"/>
      <c r="MYB47"/>
      <c r="MYC47"/>
      <c r="MYD47"/>
      <c r="MYE47"/>
      <c r="MYF47"/>
      <c r="MYG47"/>
      <c r="MYH47"/>
      <c r="MYI47"/>
      <c r="MYJ47"/>
      <c r="MYK47"/>
      <c r="MYL47"/>
      <c r="MYM47"/>
      <c r="MYN47"/>
      <c r="MYO47"/>
      <c r="MYP47"/>
      <c r="MYQ47"/>
      <c r="MYR47"/>
      <c r="MYS47"/>
      <c r="MYT47"/>
      <c r="MYU47"/>
      <c r="MYV47"/>
      <c r="MYW47"/>
      <c r="MYX47"/>
      <c r="MYY47"/>
      <c r="MYZ47"/>
      <c r="MZA47"/>
      <c r="MZB47"/>
      <c r="MZC47"/>
      <c r="MZD47"/>
      <c r="MZE47"/>
      <c r="MZF47"/>
      <c r="MZG47"/>
      <c r="MZH47"/>
      <c r="MZI47"/>
      <c r="MZJ47"/>
      <c r="MZK47"/>
      <c r="MZL47"/>
      <c r="MZM47"/>
      <c r="MZN47"/>
      <c r="MZO47"/>
      <c r="MZP47"/>
      <c r="MZQ47"/>
      <c r="MZR47"/>
      <c r="MZS47"/>
      <c r="MZT47"/>
      <c r="MZU47"/>
      <c r="MZV47"/>
      <c r="MZW47"/>
      <c r="MZX47"/>
      <c r="MZY47"/>
      <c r="MZZ47"/>
      <c r="NAA47"/>
      <c r="NAB47"/>
      <c r="NAC47"/>
      <c r="NAD47"/>
      <c r="NAE47"/>
      <c r="NAF47"/>
      <c r="NAG47"/>
      <c r="NAH47"/>
      <c r="NAI47"/>
      <c r="NAJ47"/>
      <c r="NAK47"/>
      <c r="NAL47"/>
      <c r="NAM47"/>
      <c r="NAN47"/>
      <c r="NAO47"/>
      <c r="NAP47"/>
      <c r="NAQ47"/>
      <c r="NAR47"/>
      <c r="NAS47"/>
      <c r="NAT47"/>
      <c r="NAU47"/>
      <c r="NAV47"/>
      <c r="NAW47"/>
      <c r="NAX47"/>
      <c r="NAY47"/>
      <c r="NAZ47"/>
      <c r="NBA47"/>
      <c r="NBB47"/>
      <c r="NBC47"/>
      <c r="NBD47"/>
      <c r="NBE47"/>
      <c r="NBF47"/>
      <c r="NBG47"/>
      <c r="NBH47"/>
      <c r="NBI47"/>
      <c r="NBJ47"/>
      <c r="NBK47"/>
      <c r="NBL47"/>
      <c r="NBM47"/>
      <c r="NBN47"/>
      <c r="NBO47"/>
      <c r="NBP47"/>
      <c r="NBQ47"/>
      <c r="NBR47"/>
      <c r="NBS47"/>
      <c r="NBT47"/>
      <c r="NBU47"/>
      <c r="NBV47"/>
      <c r="NBW47"/>
      <c r="NBX47"/>
      <c r="NBY47"/>
      <c r="NBZ47"/>
      <c r="NCA47"/>
      <c r="NCB47"/>
      <c r="NCC47"/>
      <c r="NCD47"/>
      <c r="NCE47"/>
      <c r="NCF47"/>
      <c r="NCG47"/>
      <c r="NCH47"/>
      <c r="NCI47"/>
      <c r="NCJ47"/>
      <c r="NCK47"/>
      <c r="NCL47"/>
      <c r="NCM47"/>
      <c r="NCN47"/>
      <c r="NCO47"/>
      <c r="NCP47"/>
      <c r="NCQ47"/>
      <c r="NCR47"/>
      <c r="NCS47"/>
      <c r="NCT47"/>
      <c r="NCU47"/>
      <c r="NCV47"/>
      <c r="NCW47"/>
      <c r="NCX47"/>
      <c r="NCY47"/>
      <c r="NCZ47"/>
      <c r="NDA47"/>
      <c r="NDB47"/>
      <c r="NDC47"/>
      <c r="NDD47"/>
      <c r="NDE47"/>
      <c r="NDF47"/>
      <c r="NDG47"/>
      <c r="NDH47"/>
      <c r="NDI47"/>
      <c r="NDJ47"/>
      <c r="NDK47"/>
      <c r="NDL47"/>
      <c r="NDM47"/>
      <c r="NDN47"/>
      <c r="NDO47"/>
      <c r="NDP47"/>
      <c r="NDQ47"/>
      <c r="NDR47"/>
      <c r="NDS47"/>
      <c r="NDT47"/>
      <c r="NDU47"/>
      <c r="NDV47"/>
      <c r="NDW47"/>
      <c r="NDX47"/>
      <c r="NDY47"/>
      <c r="NDZ47"/>
      <c r="NEA47"/>
      <c r="NEB47"/>
      <c r="NEC47"/>
      <c r="NED47"/>
      <c r="NEE47"/>
      <c r="NEF47"/>
      <c r="NEG47"/>
      <c r="NEH47"/>
      <c r="NEI47"/>
      <c r="NEJ47"/>
      <c r="NEK47"/>
      <c r="NEL47"/>
      <c r="NEM47"/>
      <c r="NEN47"/>
      <c r="NEO47"/>
      <c r="NEP47"/>
      <c r="NEQ47"/>
      <c r="NER47"/>
      <c r="NES47"/>
      <c r="NET47"/>
      <c r="NEU47"/>
      <c r="NEV47"/>
      <c r="NEW47"/>
      <c r="NEX47"/>
      <c r="NEY47"/>
      <c r="NEZ47"/>
      <c r="NFA47"/>
      <c r="NFB47"/>
      <c r="NFC47"/>
      <c r="NFD47"/>
      <c r="NFE47"/>
      <c r="NFF47"/>
      <c r="NFG47"/>
      <c r="NFH47"/>
      <c r="NFI47"/>
      <c r="NFJ47"/>
      <c r="NFK47"/>
      <c r="NFL47"/>
      <c r="NFM47"/>
      <c r="NFN47"/>
      <c r="NFO47"/>
      <c r="NFP47"/>
      <c r="NFQ47"/>
      <c r="NFR47"/>
      <c r="NFS47"/>
      <c r="NFT47"/>
      <c r="NFU47"/>
      <c r="NFV47"/>
      <c r="NFW47"/>
      <c r="NFX47"/>
      <c r="NFY47"/>
      <c r="NFZ47"/>
      <c r="NGA47"/>
      <c r="NGB47"/>
      <c r="NGC47"/>
      <c r="NGD47"/>
      <c r="NGE47"/>
      <c r="NGF47"/>
      <c r="NGG47"/>
      <c r="NGH47"/>
      <c r="NGI47"/>
      <c r="NGJ47"/>
      <c r="NGK47"/>
      <c r="NGL47"/>
      <c r="NGM47"/>
      <c r="NGN47"/>
      <c r="NGO47"/>
      <c r="NGP47"/>
      <c r="NGQ47"/>
      <c r="NGR47"/>
      <c r="NGS47"/>
      <c r="NGT47"/>
      <c r="NGU47"/>
      <c r="NGV47"/>
      <c r="NGW47"/>
      <c r="NGX47"/>
      <c r="NGY47"/>
      <c r="NGZ47"/>
      <c r="NHA47"/>
      <c r="NHB47"/>
      <c r="NHC47"/>
      <c r="NHD47"/>
      <c r="NHE47"/>
      <c r="NHF47"/>
      <c r="NHG47"/>
      <c r="NHH47"/>
      <c r="NHI47"/>
      <c r="NHJ47"/>
      <c r="NHK47"/>
      <c r="NHL47"/>
      <c r="NHM47"/>
      <c r="NHN47"/>
      <c r="NHO47"/>
      <c r="NHP47"/>
      <c r="NHQ47"/>
      <c r="NHR47"/>
      <c r="NHS47"/>
      <c r="NHT47"/>
      <c r="NHU47"/>
      <c r="NHV47"/>
      <c r="NHW47"/>
      <c r="NHX47"/>
      <c r="NHY47"/>
      <c r="NHZ47"/>
      <c r="NIA47"/>
      <c r="NIB47"/>
      <c r="NIC47"/>
      <c r="NID47"/>
      <c r="NIE47"/>
      <c r="NIF47"/>
      <c r="NIG47"/>
      <c r="NIH47"/>
      <c r="NII47"/>
      <c r="NIJ47"/>
      <c r="NIK47"/>
      <c r="NIL47"/>
      <c r="NIM47"/>
      <c r="NIN47"/>
      <c r="NIO47"/>
      <c r="NIP47"/>
      <c r="NIQ47"/>
      <c r="NIR47"/>
      <c r="NIS47"/>
      <c r="NIT47"/>
      <c r="NIU47"/>
      <c r="NIV47"/>
      <c r="NIW47"/>
      <c r="NIX47"/>
      <c r="NIY47"/>
      <c r="NIZ47"/>
      <c r="NJA47"/>
      <c r="NJB47"/>
      <c r="NJC47"/>
      <c r="NJD47"/>
      <c r="NJE47"/>
      <c r="NJF47"/>
      <c r="NJG47"/>
      <c r="NJH47"/>
      <c r="NJI47"/>
      <c r="NJJ47"/>
      <c r="NJK47"/>
      <c r="NJL47"/>
      <c r="NJM47"/>
      <c r="NJN47"/>
      <c r="NJO47"/>
      <c r="NJP47"/>
      <c r="NJQ47"/>
      <c r="NJR47"/>
      <c r="NJS47"/>
      <c r="NJT47"/>
      <c r="NJU47"/>
      <c r="NJV47"/>
      <c r="NJW47"/>
      <c r="NJX47"/>
      <c r="NJY47"/>
      <c r="NJZ47"/>
      <c r="NKA47"/>
      <c r="NKB47"/>
      <c r="NKC47"/>
      <c r="NKD47"/>
      <c r="NKE47"/>
      <c r="NKF47"/>
      <c r="NKG47"/>
      <c r="NKH47"/>
      <c r="NKI47"/>
      <c r="NKJ47"/>
      <c r="NKK47"/>
      <c r="NKL47"/>
      <c r="NKM47"/>
      <c r="NKN47"/>
      <c r="NKO47"/>
      <c r="NKP47"/>
      <c r="NKQ47"/>
      <c r="NKR47"/>
      <c r="NKS47"/>
      <c r="NKT47"/>
      <c r="NKU47"/>
      <c r="NKV47"/>
      <c r="NKW47"/>
      <c r="NKX47"/>
      <c r="NKY47"/>
      <c r="NKZ47"/>
      <c r="NLA47"/>
      <c r="NLB47"/>
      <c r="NLC47"/>
      <c r="NLD47"/>
      <c r="NLE47"/>
      <c r="NLF47"/>
      <c r="NLG47"/>
      <c r="NLH47"/>
      <c r="NLI47"/>
      <c r="NLJ47"/>
      <c r="NLK47"/>
      <c r="NLL47"/>
      <c r="NLM47"/>
      <c r="NLN47"/>
      <c r="NLO47"/>
      <c r="NLP47"/>
      <c r="NLQ47"/>
      <c r="NLR47"/>
      <c r="NLS47"/>
      <c r="NLT47"/>
      <c r="NLU47"/>
      <c r="NLV47"/>
      <c r="NLW47"/>
      <c r="NLX47"/>
      <c r="NLY47"/>
      <c r="NLZ47"/>
      <c r="NMA47"/>
      <c r="NMB47"/>
      <c r="NMC47"/>
      <c r="NMD47"/>
      <c r="NME47"/>
      <c r="NMF47"/>
      <c r="NMG47"/>
      <c r="NMH47"/>
      <c r="NMI47"/>
      <c r="NMJ47"/>
      <c r="NMK47"/>
      <c r="NML47"/>
      <c r="NMM47"/>
      <c r="NMN47"/>
      <c r="NMO47"/>
      <c r="NMP47"/>
      <c r="NMQ47"/>
      <c r="NMR47"/>
      <c r="NMS47"/>
      <c r="NMT47"/>
      <c r="NMU47"/>
      <c r="NMV47"/>
      <c r="NMW47"/>
      <c r="NMX47"/>
      <c r="NMY47"/>
      <c r="NMZ47"/>
      <c r="NNA47"/>
      <c r="NNB47"/>
      <c r="NNC47"/>
      <c r="NND47"/>
      <c r="NNE47"/>
      <c r="NNF47"/>
      <c r="NNG47"/>
      <c r="NNH47"/>
      <c r="NNI47"/>
      <c r="NNJ47"/>
      <c r="NNK47"/>
      <c r="NNL47"/>
      <c r="NNM47"/>
      <c r="NNN47"/>
      <c r="NNO47"/>
      <c r="NNP47"/>
      <c r="NNQ47"/>
      <c r="NNR47"/>
      <c r="NNS47"/>
      <c r="NNT47"/>
      <c r="NNU47"/>
      <c r="NNV47"/>
      <c r="NNW47"/>
      <c r="NNX47"/>
      <c r="NNY47"/>
      <c r="NNZ47"/>
      <c r="NOA47"/>
      <c r="NOB47"/>
      <c r="NOC47"/>
      <c r="NOD47"/>
      <c r="NOE47"/>
      <c r="NOF47"/>
      <c r="NOG47"/>
      <c r="NOH47"/>
      <c r="NOI47"/>
      <c r="NOJ47"/>
      <c r="NOK47"/>
      <c r="NOL47"/>
      <c r="NOM47"/>
      <c r="NON47"/>
      <c r="NOO47"/>
      <c r="NOP47"/>
      <c r="NOQ47"/>
      <c r="NOR47"/>
      <c r="NOS47"/>
      <c r="NOT47"/>
      <c r="NOU47"/>
      <c r="NOV47"/>
      <c r="NOW47"/>
      <c r="NOX47"/>
      <c r="NOY47"/>
      <c r="NOZ47"/>
      <c r="NPA47"/>
      <c r="NPB47"/>
      <c r="NPC47"/>
      <c r="NPD47"/>
      <c r="NPE47"/>
      <c r="NPF47"/>
      <c r="NPG47"/>
      <c r="NPH47"/>
      <c r="NPI47"/>
      <c r="NPJ47"/>
      <c r="NPK47"/>
      <c r="NPL47"/>
      <c r="NPM47"/>
      <c r="NPN47"/>
      <c r="NPO47"/>
      <c r="NPP47"/>
      <c r="NPQ47"/>
      <c r="NPR47"/>
      <c r="NPS47"/>
      <c r="NPT47"/>
      <c r="NPU47"/>
      <c r="NPV47"/>
      <c r="NPW47"/>
      <c r="NPX47"/>
      <c r="NPY47"/>
      <c r="NPZ47"/>
      <c r="NQA47"/>
      <c r="NQB47"/>
      <c r="NQC47"/>
      <c r="NQD47"/>
      <c r="NQE47"/>
      <c r="NQF47"/>
      <c r="NQG47"/>
      <c r="NQH47"/>
      <c r="NQI47"/>
      <c r="NQJ47"/>
      <c r="NQK47"/>
      <c r="NQL47"/>
      <c r="NQM47"/>
      <c r="NQN47"/>
      <c r="NQO47"/>
      <c r="NQP47"/>
      <c r="NQQ47"/>
      <c r="NQR47"/>
      <c r="NQS47"/>
      <c r="NQT47"/>
      <c r="NQU47"/>
      <c r="NQV47"/>
      <c r="NQW47"/>
      <c r="NQX47"/>
      <c r="NQY47"/>
      <c r="NQZ47"/>
      <c r="NRA47"/>
      <c r="NRB47"/>
      <c r="NRC47"/>
      <c r="NRD47"/>
      <c r="NRE47"/>
      <c r="NRF47"/>
      <c r="NRG47"/>
      <c r="NRH47"/>
      <c r="NRI47"/>
      <c r="NRJ47"/>
      <c r="NRK47"/>
      <c r="NRL47"/>
      <c r="NRM47"/>
      <c r="NRN47"/>
      <c r="NRO47"/>
      <c r="NRP47"/>
      <c r="NRQ47"/>
      <c r="NRR47"/>
      <c r="NRS47"/>
      <c r="NRT47"/>
      <c r="NRU47"/>
      <c r="NRV47"/>
      <c r="NRW47"/>
      <c r="NRX47"/>
      <c r="NRY47"/>
      <c r="NRZ47"/>
      <c r="NSA47"/>
      <c r="NSB47"/>
      <c r="NSC47"/>
      <c r="NSD47"/>
      <c r="NSE47"/>
      <c r="NSF47"/>
      <c r="NSG47"/>
      <c r="NSH47"/>
      <c r="NSI47"/>
      <c r="NSJ47"/>
      <c r="NSK47"/>
      <c r="NSL47"/>
      <c r="NSM47"/>
      <c r="NSN47"/>
      <c r="NSO47"/>
      <c r="NSP47"/>
      <c r="NSQ47"/>
      <c r="NSR47"/>
      <c r="NSS47"/>
      <c r="NST47"/>
      <c r="NSU47"/>
      <c r="NSV47"/>
      <c r="NSW47"/>
      <c r="NSX47"/>
      <c r="NSY47"/>
      <c r="NSZ47"/>
      <c r="NTA47"/>
      <c r="NTB47"/>
      <c r="NTC47"/>
      <c r="NTD47"/>
      <c r="NTE47"/>
      <c r="NTF47"/>
      <c r="NTG47"/>
      <c r="NTH47"/>
      <c r="NTI47"/>
      <c r="NTJ47"/>
      <c r="NTK47"/>
      <c r="NTL47"/>
      <c r="NTM47"/>
      <c r="NTN47"/>
      <c r="NTO47"/>
      <c r="NTP47"/>
      <c r="NTQ47"/>
      <c r="NTR47"/>
      <c r="NTS47"/>
      <c r="NTT47"/>
      <c r="NTU47"/>
      <c r="NTV47"/>
      <c r="NTW47"/>
      <c r="NTX47"/>
      <c r="NTY47"/>
      <c r="NTZ47"/>
      <c r="NUA47"/>
      <c r="NUB47"/>
      <c r="NUC47"/>
      <c r="NUD47"/>
      <c r="NUE47"/>
      <c r="NUF47"/>
      <c r="NUG47"/>
      <c r="NUH47"/>
      <c r="NUI47"/>
      <c r="NUJ47"/>
      <c r="NUK47"/>
      <c r="NUL47"/>
      <c r="NUM47"/>
      <c r="NUN47"/>
      <c r="NUO47"/>
      <c r="NUP47"/>
      <c r="NUQ47"/>
      <c r="NUR47"/>
      <c r="NUS47"/>
      <c r="NUT47"/>
      <c r="NUU47"/>
      <c r="NUV47"/>
      <c r="NUW47"/>
      <c r="NUX47"/>
      <c r="NUY47"/>
      <c r="NUZ47"/>
      <c r="NVA47"/>
      <c r="NVB47"/>
      <c r="NVC47"/>
      <c r="NVD47"/>
      <c r="NVE47"/>
      <c r="NVF47"/>
      <c r="NVG47"/>
      <c r="NVH47"/>
      <c r="NVI47"/>
      <c r="NVJ47"/>
      <c r="NVK47"/>
      <c r="NVL47"/>
      <c r="NVM47"/>
      <c r="NVN47"/>
      <c r="NVO47"/>
      <c r="NVP47"/>
      <c r="NVQ47"/>
      <c r="NVR47"/>
      <c r="NVS47"/>
      <c r="NVT47"/>
      <c r="NVU47"/>
      <c r="NVV47"/>
      <c r="NVW47"/>
      <c r="NVX47"/>
      <c r="NVY47"/>
      <c r="NVZ47"/>
      <c r="NWA47"/>
      <c r="NWB47"/>
      <c r="NWC47"/>
      <c r="NWD47"/>
      <c r="NWE47"/>
      <c r="NWF47"/>
      <c r="NWG47"/>
      <c r="NWH47"/>
      <c r="NWI47"/>
      <c r="NWJ47"/>
      <c r="NWK47"/>
      <c r="NWL47"/>
      <c r="NWM47"/>
      <c r="NWN47"/>
      <c r="NWO47"/>
      <c r="NWP47"/>
      <c r="NWQ47"/>
      <c r="NWR47"/>
      <c r="NWS47"/>
      <c r="NWT47"/>
      <c r="NWU47"/>
      <c r="NWV47"/>
      <c r="NWW47"/>
      <c r="NWX47"/>
      <c r="NWY47"/>
      <c r="NWZ47"/>
      <c r="NXA47"/>
      <c r="NXB47"/>
      <c r="NXC47"/>
      <c r="NXD47"/>
      <c r="NXE47"/>
      <c r="NXF47"/>
      <c r="NXG47"/>
      <c r="NXH47"/>
      <c r="NXI47"/>
      <c r="NXJ47"/>
      <c r="NXK47"/>
      <c r="NXL47"/>
      <c r="NXM47"/>
      <c r="NXN47"/>
      <c r="NXO47"/>
      <c r="NXP47"/>
      <c r="NXQ47"/>
      <c r="NXR47"/>
      <c r="NXS47"/>
      <c r="NXT47"/>
      <c r="NXU47"/>
      <c r="NXV47"/>
      <c r="NXW47"/>
      <c r="NXX47"/>
      <c r="NXY47"/>
      <c r="NXZ47"/>
      <c r="NYA47"/>
      <c r="NYB47"/>
      <c r="NYC47"/>
      <c r="NYD47"/>
      <c r="NYE47"/>
      <c r="NYF47"/>
      <c r="NYG47"/>
      <c r="NYH47"/>
      <c r="NYI47"/>
      <c r="NYJ47"/>
      <c r="NYK47"/>
      <c r="NYL47"/>
      <c r="NYM47"/>
      <c r="NYN47"/>
      <c r="NYO47"/>
      <c r="NYP47"/>
      <c r="NYQ47"/>
      <c r="NYR47"/>
      <c r="NYS47"/>
      <c r="NYT47"/>
      <c r="NYU47"/>
      <c r="NYV47"/>
      <c r="NYW47"/>
      <c r="NYX47"/>
      <c r="NYY47"/>
      <c r="NYZ47"/>
      <c r="NZA47"/>
      <c r="NZB47"/>
      <c r="NZC47"/>
      <c r="NZD47"/>
      <c r="NZE47"/>
      <c r="NZF47"/>
      <c r="NZG47"/>
      <c r="NZH47"/>
      <c r="NZI47"/>
      <c r="NZJ47"/>
      <c r="NZK47"/>
      <c r="NZL47"/>
      <c r="NZM47"/>
      <c r="NZN47"/>
      <c r="NZO47"/>
      <c r="NZP47"/>
      <c r="NZQ47"/>
      <c r="NZR47"/>
      <c r="NZS47"/>
      <c r="NZT47"/>
      <c r="NZU47"/>
      <c r="NZV47"/>
      <c r="NZW47"/>
      <c r="NZX47"/>
      <c r="NZY47"/>
      <c r="NZZ47"/>
      <c r="OAA47"/>
      <c r="OAB47"/>
      <c r="OAC47"/>
      <c r="OAD47"/>
      <c r="OAE47"/>
      <c r="OAF47"/>
      <c r="OAG47"/>
      <c r="OAH47"/>
      <c r="OAI47"/>
      <c r="OAJ47"/>
      <c r="OAK47"/>
      <c r="OAL47"/>
      <c r="OAM47"/>
      <c r="OAN47"/>
      <c r="OAO47"/>
      <c r="OAP47"/>
      <c r="OAQ47"/>
      <c r="OAR47"/>
      <c r="OAS47"/>
      <c r="OAT47"/>
      <c r="OAU47"/>
      <c r="OAV47"/>
      <c r="OAW47"/>
      <c r="OAX47"/>
      <c r="OAY47"/>
      <c r="OAZ47"/>
      <c r="OBA47"/>
      <c r="OBB47"/>
      <c r="OBC47"/>
      <c r="OBD47"/>
      <c r="OBE47"/>
      <c r="OBF47"/>
      <c r="OBG47"/>
      <c r="OBH47"/>
      <c r="OBI47"/>
      <c r="OBJ47"/>
      <c r="OBK47"/>
      <c r="OBL47"/>
      <c r="OBM47"/>
      <c r="OBN47"/>
      <c r="OBO47"/>
      <c r="OBP47"/>
      <c r="OBQ47"/>
      <c r="OBR47"/>
      <c r="OBS47"/>
      <c r="OBT47"/>
      <c r="OBU47"/>
      <c r="OBV47"/>
      <c r="OBW47"/>
      <c r="OBX47"/>
      <c r="OBY47"/>
      <c r="OBZ47"/>
      <c r="OCA47"/>
      <c r="OCB47"/>
      <c r="OCC47"/>
      <c r="OCD47"/>
      <c r="OCE47"/>
      <c r="OCF47"/>
      <c r="OCG47"/>
      <c r="OCH47"/>
      <c r="OCI47"/>
      <c r="OCJ47"/>
      <c r="OCK47"/>
      <c r="OCL47"/>
      <c r="OCM47"/>
      <c r="OCN47"/>
      <c r="OCO47"/>
      <c r="OCP47"/>
      <c r="OCQ47"/>
      <c r="OCR47"/>
      <c r="OCS47"/>
      <c r="OCT47"/>
      <c r="OCU47"/>
      <c r="OCV47"/>
      <c r="OCW47"/>
      <c r="OCX47"/>
      <c r="OCY47"/>
      <c r="OCZ47"/>
      <c r="ODA47"/>
      <c r="ODB47"/>
      <c r="ODC47"/>
      <c r="ODD47"/>
      <c r="ODE47"/>
      <c r="ODF47"/>
      <c r="ODG47"/>
      <c r="ODH47"/>
      <c r="ODI47"/>
      <c r="ODJ47"/>
      <c r="ODK47"/>
      <c r="ODL47"/>
      <c r="ODM47"/>
      <c r="ODN47"/>
      <c r="ODO47"/>
      <c r="ODP47"/>
      <c r="ODQ47"/>
      <c r="ODR47"/>
      <c r="ODS47"/>
      <c r="ODT47"/>
      <c r="ODU47"/>
      <c r="ODV47"/>
      <c r="ODW47"/>
      <c r="ODX47"/>
      <c r="ODY47"/>
      <c r="ODZ47"/>
      <c r="OEA47"/>
      <c r="OEB47"/>
      <c r="OEC47"/>
      <c r="OED47"/>
      <c r="OEE47"/>
      <c r="OEF47"/>
      <c r="OEG47"/>
      <c r="OEH47"/>
      <c r="OEI47"/>
      <c r="OEJ47"/>
      <c r="OEK47"/>
      <c r="OEL47"/>
      <c r="OEM47"/>
      <c r="OEN47"/>
      <c r="OEO47"/>
      <c r="OEP47"/>
      <c r="OEQ47"/>
      <c r="OER47"/>
      <c r="OES47"/>
      <c r="OET47"/>
      <c r="OEU47"/>
      <c r="OEV47"/>
      <c r="OEW47"/>
      <c r="OEX47"/>
      <c r="OEY47"/>
      <c r="OEZ47"/>
      <c r="OFA47"/>
      <c r="OFB47"/>
      <c r="OFC47"/>
      <c r="OFD47"/>
      <c r="OFE47"/>
      <c r="OFF47"/>
      <c r="OFG47"/>
      <c r="OFH47"/>
      <c r="OFI47"/>
      <c r="OFJ47"/>
      <c r="OFK47"/>
      <c r="OFL47"/>
      <c r="OFM47"/>
      <c r="OFN47"/>
      <c r="OFO47"/>
      <c r="OFP47"/>
      <c r="OFQ47"/>
      <c r="OFR47"/>
      <c r="OFS47"/>
      <c r="OFT47"/>
      <c r="OFU47"/>
      <c r="OFV47"/>
      <c r="OFW47"/>
      <c r="OFX47"/>
      <c r="OFY47"/>
      <c r="OFZ47"/>
      <c r="OGA47"/>
      <c r="OGB47"/>
      <c r="OGC47"/>
      <c r="OGD47"/>
      <c r="OGE47"/>
      <c r="OGF47"/>
      <c r="OGG47"/>
      <c r="OGH47"/>
      <c r="OGI47"/>
      <c r="OGJ47"/>
      <c r="OGK47"/>
      <c r="OGL47"/>
      <c r="OGM47"/>
      <c r="OGN47"/>
      <c r="OGO47"/>
      <c r="OGP47"/>
      <c r="OGQ47"/>
      <c r="OGR47"/>
      <c r="OGS47"/>
      <c r="OGT47"/>
      <c r="OGU47"/>
      <c r="OGV47"/>
      <c r="OGW47"/>
      <c r="OGX47"/>
      <c r="OGY47"/>
      <c r="OGZ47"/>
      <c r="OHA47"/>
      <c r="OHB47"/>
      <c r="OHC47"/>
      <c r="OHD47"/>
      <c r="OHE47"/>
      <c r="OHF47"/>
      <c r="OHG47"/>
      <c r="OHH47"/>
      <c r="OHI47"/>
      <c r="OHJ47"/>
      <c r="OHK47"/>
      <c r="OHL47"/>
      <c r="OHM47"/>
      <c r="OHN47"/>
      <c r="OHO47"/>
      <c r="OHP47"/>
      <c r="OHQ47"/>
      <c r="OHR47"/>
      <c r="OHS47"/>
      <c r="OHT47"/>
      <c r="OHU47"/>
      <c r="OHV47"/>
      <c r="OHW47"/>
      <c r="OHX47"/>
      <c r="OHY47"/>
      <c r="OHZ47"/>
      <c r="OIA47"/>
      <c r="OIB47"/>
      <c r="OIC47"/>
      <c r="OID47"/>
      <c r="OIE47"/>
      <c r="OIF47"/>
      <c r="OIG47"/>
      <c r="OIH47"/>
      <c r="OII47"/>
      <c r="OIJ47"/>
      <c r="OIK47"/>
      <c r="OIL47"/>
      <c r="OIM47"/>
      <c r="OIN47"/>
      <c r="OIO47"/>
      <c r="OIP47"/>
      <c r="OIQ47"/>
      <c r="OIR47"/>
      <c r="OIS47"/>
      <c r="OIT47"/>
      <c r="OIU47"/>
      <c r="OIV47"/>
      <c r="OIW47"/>
      <c r="OIX47"/>
      <c r="OIY47"/>
      <c r="OIZ47"/>
      <c r="OJA47"/>
      <c r="OJB47"/>
      <c r="OJC47"/>
      <c r="OJD47"/>
      <c r="OJE47"/>
      <c r="OJF47"/>
      <c r="OJG47"/>
      <c r="OJH47"/>
      <c r="OJI47"/>
      <c r="OJJ47"/>
      <c r="OJK47"/>
      <c r="OJL47"/>
      <c r="OJM47"/>
      <c r="OJN47"/>
      <c r="OJO47"/>
      <c r="OJP47"/>
      <c r="OJQ47"/>
      <c r="OJR47"/>
      <c r="OJS47"/>
      <c r="OJT47"/>
      <c r="OJU47"/>
      <c r="OJV47"/>
      <c r="OJW47"/>
      <c r="OJX47"/>
      <c r="OJY47"/>
      <c r="OJZ47"/>
      <c r="OKA47"/>
      <c r="OKB47"/>
      <c r="OKC47"/>
      <c r="OKD47"/>
      <c r="OKE47"/>
      <c r="OKF47"/>
      <c r="OKG47"/>
      <c r="OKH47"/>
      <c r="OKI47"/>
      <c r="OKJ47"/>
      <c r="OKK47"/>
      <c r="OKL47"/>
      <c r="OKM47"/>
      <c r="OKN47"/>
      <c r="OKO47"/>
      <c r="OKP47"/>
      <c r="OKQ47"/>
      <c r="OKR47"/>
      <c r="OKS47"/>
      <c r="OKT47"/>
      <c r="OKU47"/>
      <c r="OKV47"/>
      <c r="OKW47"/>
      <c r="OKX47"/>
      <c r="OKY47"/>
      <c r="OKZ47"/>
      <c r="OLA47"/>
      <c r="OLB47"/>
      <c r="OLC47"/>
      <c r="OLD47"/>
      <c r="OLE47"/>
      <c r="OLF47"/>
      <c r="OLG47"/>
      <c r="OLH47"/>
      <c r="OLI47"/>
      <c r="OLJ47"/>
      <c r="OLK47"/>
      <c r="OLL47"/>
      <c r="OLM47"/>
      <c r="OLN47"/>
      <c r="OLO47"/>
      <c r="OLP47"/>
      <c r="OLQ47"/>
      <c r="OLR47"/>
      <c r="OLS47"/>
      <c r="OLT47"/>
      <c r="OLU47"/>
      <c r="OLV47"/>
      <c r="OLW47"/>
      <c r="OLX47"/>
      <c r="OLY47"/>
      <c r="OLZ47"/>
      <c r="OMA47"/>
      <c r="OMB47"/>
      <c r="OMC47"/>
      <c r="OMD47"/>
      <c r="OME47"/>
      <c r="OMF47"/>
      <c r="OMG47"/>
      <c r="OMH47"/>
      <c r="OMI47"/>
      <c r="OMJ47"/>
      <c r="OMK47"/>
      <c r="OML47"/>
      <c r="OMM47"/>
      <c r="OMN47"/>
      <c r="OMO47"/>
      <c r="OMP47"/>
      <c r="OMQ47"/>
      <c r="OMR47"/>
      <c r="OMS47"/>
      <c r="OMT47"/>
      <c r="OMU47"/>
      <c r="OMV47"/>
      <c r="OMW47"/>
      <c r="OMX47"/>
      <c r="OMY47"/>
      <c r="OMZ47"/>
      <c r="ONA47"/>
      <c r="ONB47"/>
      <c r="ONC47"/>
      <c r="OND47"/>
      <c r="ONE47"/>
      <c r="ONF47"/>
      <c r="ONG47"/>
      <c r="ONH47"/>
      <c r="ONI47"/>
      <c r="ONJ47"/>
      <c r="ONK47"/>
      <c r="ONL47"/>
      <c r="ONM47"/>
      <c r="ONN47"/>
      <c r="ONO47"/>
      <c r="ONP47"/>
      <c r="ONQ47"/>
      <c r="ONR47"/>
      <c r="ONS47"/>
      <c r="ONT47"/>
      <c r="ONU47"/>
      <c r="ONV47"/>
      <c r="ONW47"/>
      <c r="ONX47"/>
      <c r="ONY47"/>
      <c r="ONZ47"/>
      <c r="OOA47"/>
      <c r="OOB47"/>
      <c r="OOC47"/>
      <c r="OOD47"/>
      <c r="OOE47"/>
      <c r="OOF47"/>
      <c r="OOG47"/>
      <c r="OOH47"/>
      <c r="OOI47"/>
      <c r="OOJ47"/>
      <c r="OOK47"/>
      <c r="OOL47"/>
      <c r="OOM47"/>
      <c r="OON47"/>
      <c r="OOO47"/>
      <c r="OOP47"/>
      <c r="OOQ47"/>
      <c r="OOR47"/>
      <c r="OOS47"/>
      <c r="OOT47"/>
      <c r="OOU47"/>
      <c r="OOV47"/>
      <c r="OOW47"/>
      <c r="OOX47"/>
      <c r="OOY47"/>
      <c r="OOZ47"/>
      <c r="OPA47"/>
      <c r="OPB47"/>
      <c r="OPC47"/>
      <c r="OPD47"/>
      <c r="OPE47"/>
      <c r="OPF47"/>
      <c r="OPG47"/>
      <c r="OPH47"/>
      <c r="OPI47"/>
      <c r="OPJ47"/>
      <c r="OPK47"/>
      <c r="OPL47"/>
      <c r="OPM47"/>
      <c r="OPN47"/>
      <c r="OPO47"/>
      <c r="OPP47"/>
      <c r="OPQ47"/>
      <c r="OPR47"/>
      <c r="OPS47"/>
      <c r="OPT47"/>
      <c r="OPU47"/>
      <c r="OPV47"/>
      <c r="OPW47"/>
      <c r="OPX47"/>
      <c r="OPY47"/>
      <c r="OPZ47"/>
      <c r="OQA47"/>
      <c r="OQB47"/>
      <c r="OQC47"/>
      <c r="OQD47"/>
      <c r="OQE47"/>
      <c r="OQF47"/>
      <c r="OQG47"/>
      <c r="OQH47"/>
      <c r="OQI47"/>
      <c r="OQJ47"/>
      <c r="OQK47"/>
      <c r="OQL47"/>
      <c r="OQM47"/>
      <c r="OQN47"/>
      <c r="OQO47"/>
      <c r="OQP47"/>
      <c r="OQQ47"/>
      <c r="OQR47"/>
      <c r="OQS47"/>
      <c r="OQT47"/>
      <c r="OQU47"/>
      <c r="OQV47"/>
      <c r="OQW47"/>
      <c r="OQX47"/>
      <c r="OQY47"/>
      <c r="OQZ47"/>
      <c r="ORA47"/>
      <c r="ORB47"/>
      <c r="ORC47"/>
      <c r="ORD47"/>
      <c r="ORE47"/>
      <c r="ORF47"/>
      <c r="ORG47"/>
      <c r="ORH47"/>
      <c r="ORI47"/>
      <c r="ORJ47"/>
      <c r="ORK47"/>
      <c r="ORL47"/>
      <c r="ORM47"/>
      <c r="ORN47"/>
      <c r="ORO47"/>
      <c r="ORP47"/>
      <c r="ORQ47"/>
      <c r="ORR47"/>
      <c r="ORS47"/>
      <c r="ORT47"/>
      <c r="ORU47"/>
      <c r="ORV47"/>
      <c r="ORW47"/>
      <c r="ORX47"/>
      <c r="ORY47"/>
      <c r="ORZ47"/>
      <c r="OSA47"/>
      <c r="OSB47"/>
      <c r="OSC47"/>
      <c r="OSD47"/>
      <c r="OSE47"/>
      <c r="OSF47"/>
      <c r="OSG47"/>
      <c r="OSH47"/>
      <c r="OSI47"/>
      <c r="OSJ47"/>
      <c r="OSK47"/>
      <c r="OSL47"/>
      <c r="OSM47"/>
      <c r="OSN47"/>
      <c r="OSO47"/>
      <c r="OSP47"/>
      <c r="OSQ47"/>
      <c r="OSR47"/>
      <c r="OSS47"/>
      <c r="OST47"/>
      <c r="OSU47"/>
      <c r="OSV47"/>
      <c r="OSW47"/>
      <c r="OSX47"/>
      <c r="OSY47"/>
      <c r="OSZ47"/>
      <c r="OTA47"/>
      <c r="OTB47"/>
      <c r="OTC47"/>
      <c r="OTD47"/>
      <c r="OTE47"/>
      <c r="OTF47"/>
      <c r="OTG47"/>
      <c r="OTH47"/>
      <c r="OTI47"/>
      <c r="OTJ47"/>
      <c r="OTK47"/>
      <c r="OTL47"/>
      <c r="OTM47"/>
      <c r="OTN47"/>
      <c r="OTO47"/>
      <c r="OTP47"/>
      <c r="OTQ47"/>
      <c r="OTR47"/>
      <c r="OTS47"/>
      <c r="OTT47"/>
      <c r="OTU47"/>
      <c r="OTV47"/>
      <c r="OTW47"/>
      <c r="OTX47"/>
      <c r="OTY47"/>
      <c r="OTZ47"/>
      <c r="OUA47"/>
      <c r="OUB47"/>
      <c r="OUC47"/>
      <c r="OUD47"/>
      <c r="OUE47"/>
      <c r="OUF47"/>
      <c r="OUG47"/>
      <c r="OUH47"/>
      <c r="OUI47"/>
      <c r="OUJ47"/>
      <c r="OUK47"/>
      <c r="OUL47"/>
      <c r="OUM47"/>
      <c r="OUN47"/>
      <c r="OUO47"/>
      <c r="OUP47"/>
      <c r="OUQ47"/>
      <c r="OUR47"/>
      <c r="OUS47"/>
      <c r="OUT47"/>
      <c r="OUU47"/>
      <c r="OUV47"/>
      <c r="OUW47"/>
      <c r="OUX47"/>
      <c r="OUY47"/>
      <c r="OUZ47"/>
      <c r="OVA47"/>
      <c r="OVB47"/>
      <c r="OVC47"/>
      <c r="OVD47"/>
      <c r="OVE47"/>
      <c r="OVF47"/>
      <c r="OVG47"/>
      <c r="OVH47"/>
      <c r="OVI47"/>
      <c r="OVJ47"/>
      <c r="OVK47"/>
      <c r="OVL47"/>
      <c r="OVM47"/>
      <c r="OVN47"/>
      <c r="OVO47"/>
      <c r="OVP47"/>
      <c r="OVQ47"/>
      <c r="OVR47"/>
      <c r="OVS47"/>
      <c r="OVT47"/>
      <c r="OVU47"/>
      <c r="OVV47"/>
      <c r="OVW47"/>
      <c r="OVX47"/>
      <c r="OVY47"/>
      <c r="OVZ47"/>
      <c r="OWA47"/>
      <c r="OWB47"/>
      <c r="OWC47"/>
      <c r="OWD47"/>
      <c r="OWE47"/>
      <c r="OWF47"/>
      <c r="OWG47"/>
      <c r="OWH47"/>
      <c r="OWI47"/>
      <c r="OWJ47"/>
      <c r="OWK47"/>
      <c r="OWL47"/>
      <c r="OWM47"/>
      <c r="OWN47"/>
      <c r="OWO47"/>
      <c r="OWP47"/>
      <c r="OWQ47"/>
      <c r="OWR47"/>
      <c r="OWS47"/>
      <c r="OWT47"/>
      <c r="OWU47"/>
      <c r="OWV47"/>
      <c r="OWW47"/>
      <c r="OWX47"/>
      <c r="OWY47"/>
      <c r="OWZ47"/>
      <c r="OXA47"/>
      <c r="OXB47"/>
      <c r="OXC47"/>
      <c r="OXD47"/>
      <c r="OXE47"/>
      <c r="OXF47"/>
      <c r="OXG47"/>
      <c r="OXH47"/>
      <c r="OXI47"/>
      <c r="OXJ47"/>
      <c r="OXK47"/>
      <c r="OXL47"/>
      <c r="OXM47"/>
      <c r="OXN47"/>
      <c r="OXO47"/>
      <c r="OXP47"/>
      <c r="OXQ47"/>
      <c r="OXR47"/>
      <c r="OXS47"/>
      <c r="OXT47"/>
      <c r="OXU47"/>
      <c r="OXV47"/>
      <c r="OXW47"/>
      <c r="OXX47"/>
      <c r="OXY47"/>
      <c r="OXZ47"/>
      <c r="OYA47"/>
      <c r="OYB47"/>
      <c r="OYC47"/>
      <c r="OYD47"/>
      <c r="OYE47"/>
      <c r="OYF47"/>
      <c r="OYG47"/>
      <c r="OYH47"/>
      <c r="OYI47"/>
      <c r="OYJ47"/>
      <c r="OYK47"/>
      <c r="OYL47"/>
      <c r="OYM47"/>
      <c r="OYN47"/>
      <c r="OYO47"/>
      <c r="OYP47"/>
      <c r="OYQ47"/>
      <c r="OYR47"/>
      <c r="OYS47"/>
      <c r="OYT47"/>
      <c r="OYU47"/>
      <c r="OYV47"/>
      <c r="OYW47"/>
      <c r="OYX47"/>
      <c r="OYY47"/>
      <c r="OYZ47"/>
      <c r="OZA47"/>
      <c r="OZB47"/>
      <c r="OZC47"/>
      <c r="OZD47"/>
      <c r="OZE47"/>
      <c r="OZF47"/>
      <c r="OZG47"/>
      <c r="OZH47"/>
      <c r="OZI47"/>
      <c r="OZJ47"/>
      <c r="OZK47"/>
      <c r="OZL47"/>
      <c r="OZM47"/>
      <c r="OZN47"/>
      <c r="OZO47"/>
      <c r="OZP47"/>
      <c r="OZQ47"/>
      <c r="OZR47"/>
      <c r="OZS47"/>
      <c r="OZT47"/>
      <c r="OZU47"/>
      <c r="OZV47"/>
      <c r="OZW47"/>
      <c r="OZX47"/>
      <c r="OZY47"/>
      <c r="OZZ47"/>
      <c r="PAA47"/>
      <c r="PAB47"/>
      <c r="PAC47"/>
      <c r="PAD47"/>
      <c r="PAE47"/>
      <c r="PAF47"/>
      <c r="PAG47"/>
      <c r="PAH47"/>
      <c r="PAI47"/>
      <c r="PAJ47"/>
      <c r="PAK47"/>
      <c r="PAL47"/>
      <c r="PAM47"/>
      <c r="PAN47"/>
      <c r="PAO47"/>
      <c r="PAP47"/>
      <c r="PAQ47"/>
      <c r="PAR47"/>
      <c r="PAS47"/>
      <c r="PAT47"/>
      <c r="PAU47"/>
      <c r="PAV47"/>
      <c r="PAW47"/>
      <c r="PAX47"/>
      <c r="PAY47"/>
      <c r="PAZ47"/>
      <c r="PBA47"/>
      <c r="PBB47"/>
      <c r="PBC47"/>
      <c r="PBD47"/>
      <c r="PBE47"/>
      <c r="PBF47"/>
      <c r="PBG47"/>
      <c r="PBH47"/>
      <c r="PBI47"/>
      <c r="PBJ47"/>
      <c r="PBK47"/>
      <c r="PBL47"/>
      <c r="PBM47"/>
      <c r="PBN47"/>
      <c r="PBO47"/>
      <c r="PBP47"/>
      <c r="PBQ47"/>
      <c r="PBR47"/>
      <c r="PBS47"/>
      <c r="PBT47"/>
      <c r="PBU47"/>
      <c r="PBV47"/>
      <c r="PBW47"/>
      <c r="PBX47"/>
      <c r="PBY47"/>
      <c r="PBZ47"/>
      <c r="PCA47"/>
      <c r="PCB47"/>
      <c r="PCC47"/>
      <c r="PCD47"/>
      <c r="PCE47"/>
      <c r="PCF47"/>
      <c r="PCG47"/>
      <c r="PCH47"/>
      <c r="PCI47"/>
      <c r="PCJ47"/>
      <c r="PCK47"/>
      <c r="PCL47"/>
      <c r="PCM47"/>
      <c r="PCN47"/>
      <c r="PCO47"/>
      <c r="PCP47"/>
      <c r="PCQ47"/>
      <c r="PCR47"/>
      <c r="PCS47"/>
      <c r="PCT47"/>
      <c r="PCU47"/>
      <c r="PCV47"/>
      <c r="PCW47"/>
      <c r="PCX47"/>
      <c r="PCY47"/>
      <c r="PCZ47"/>
      <c r="PDA47"/>
      <c r="PDB47"/>
      <c r="PDC47"/>
      <c r="PDD47"/>
      <c r="PDE47"/>
      <c r="PDF47"/>
      <c r="PDG47"/>
      <c r="PDH47"/>
      <c r="PDI47"/>
      <c r="PDJ47"/>
      <c r="PDK47"/>
      <c r="PDL47"/>
      <c r="PDM47"/>
      <c r="PDN47"/>
      <c r="PDO47"/>
      <c r="PDP47"/>
      <c r="PDQ47"/>
      <c r="PDR47"/>
      <c r="PDS47"/>
      <c r="PDT47"/>
      <c r="PDU47"/>
      <c r="PDV47"/>
      <c r="PDW47"/>
      <c r="PDX47"/>
      <c r="PDY47"/>
      <c r="PDZ47"/>
      <c r="PEA47"/>
      <c r="PEB47"/>
      <c r="PEC47"/>
      <c r="PED47"/>
      <c r="PEE47"/>
      <c r="PEF47"/>
      <c r="PEG47"/>
      <c r="PEH47"/>
      <c r="PEI47"/>
      <c r="PEJ47"/>
      <c r="PEK47"/>
      <c r="PEL47"/>
      <c r="PEM47"/>
      <c r="PEN47"/>
      <c r="PEO47"/>
      <c r="PEP47"/>
      <c r="PEQ47"/>
      <c r="PER47"/>
      <c r="PES47"/>
      <c r="PET47"/>
      <c r="PEU47"/>
      <c r="PEV47"/>
      <c r="PEW47"/>
      <c r="PEX47"/>
      <c r="PEY47"/>
      <c r="PEZ47"/>
      <c r="PFA47"/>
      <c r="PFB47"/>
      <c r="PFC47"/>
      <c r="PFD47"/>
      <c r="PFE47"/>
      <c r="PFF47"/>
      <c r="PFG47"/>
      <c r="PFH47"/>
      <c r="PFI47"/>
      <c r="PFJ47"/>
      <c r="PFK47"/>
      <c r="PFL47"/>
      <c r="PFM47"/>
      <c r="PFN47"/>
      <c r="PFO47"/>
      <c r="PFP47"/>
      <c r="PFQ47"/>
      <c r="PFR47"/>
      <c r="PFS47"/>
      <c r="PFT47"/>
      <c r="PFU47"/>
      <c r="PFV47"/>
      <c r="PFW47"/>
      <c r="PFX47"/>
      <c r="PFY47"/>
      <c r="PFZ47"/>
      <c r="PGA47"/>
      <c r="PGB47"/>
      <c r="PGC47"/>
      <c r="PGD47"/>
      <c r="PGE47"/>
      <c r="PGF47"/>
      <c r="PGG47"/>
      <c r="PGH47"/>
      <c r="PGI47"/>
      <c r="PGJ47"/>
      <c r="PGK47"/>
      <c r="PGL47"/>
      <c r="PGM47"/>
      <c r="PGN47"/>
      <c r="PGO47"/>
      <c r="PGP47"/>
      <c r="PGQ47"/>
      <c r="PGR47"/>
      <c r="PGS47"/>
      <c r="PGT47"/>
      <c r="PGU47"/>
      <c r="PGV47"/>
      <c r="PGW47"/>
      <c r="PGX47"/>
      <c r="PGY47"/>
      <c r="PGZ47"/>
      <c r="PHA47"/>
      <c r="PHB47"/>
      <c r="PHC47"/>
      <c r="PHD47"/>
      <c r="PHE47"/>
      <c r="PHF47"/>
      <c r="PHG47"/>
      <c r="PHH47"/>
      <c r="PHI47"/>
      <c r="PHJ47"/>
      <c r="PHK47"/>
      <c r="PHL47"/>
      <c r="PHM47"/>
      <c r="PHN47"/>
      <c r="PHO47"/>
      <c r="PHP47"/>
      <c r="PHQ47"/>
      <c r="PHR47"/>
      <c r="PHS47"/>
      <c r="PHT47"/>
      <c r="PHU47"/>
      <c r="PHV47"/>
      <c r="PHW47"/>
      <c r="PHX47"/>
      <c r="PHY47"/>
      <c r="PHZ47"/>
      <c r="PIA47"/>
      <c r="PIB47"/>
      <c r="PIC47"/>
      <c r="PID47"/>
      <c r="PIE47"/>
      <c r="PIF47"/>
      <c r="PIG47"/>
      <c r="PIH47"/>
      <c r="PII47"/>
      <c r="PIJ47"/>
      <c r="PIK47"/>
      <c r="PIL47"/>
      <c r="PIM47"/>
      <c r="PIN47"/>
      <c r="PIO47"/>
      <c r="PIP47"/>
      <c r="PIQ47"/>
      <c r="PIR47"/>
      <c r="PIS47"/>
      <c r="PIT47"/>
      <c r="PIU47"/>
      <c r="PIV47"/>
      <c r="PIW47"/>
      <c r="PIX47"/>
      <c r="PIY47"/>
      <c r="PIZ47"/>
      <c r="PJA47"/>
      <c r="PJB47"/>
      <c r="PJC47"/>
      <c r="PJD47"/>
      <c r="PJE47"/>
      <c r="PJF47"/>
      <c r="PJG47"/>
      <c r="PJH47"/>
      <c r="PJI47"/>
      <c r="PJJ47"/>
      <c r="PJK47"/>
      <c r="PJL47"/>
      <c r="PJM47"/>
      <c r="PJN47"/>
      <c r="PJO47"/>
      <c r="PJP47"/>
      <c r="PJQ47"/>
      <c r="PJR47"/>
      <c r="PJS47"/>
      <c r="PJT47"/>
      <c r="PJU47"/>
      <c r="PJV47"/>
      <c r="PJW47"/>
      <c r="PJX47"/>
      <c r="PJY47"/>
      <c r="PJZ47"/>
      <c r="PKA47"/>
      <c r="PKB47"/>
      <c r="PKC47"/>
      <c r="PKD47"/>
      <c r="PKE47"/>
      <c r="PKF47"/>
      <c r="PKG47"/>
      <c r="PKH47"/>
      <c r="PKI47"/>
      <c r="PKJ47"/>
      <c r="PKK47"/>
      <c r="PKL47"/>
      <c r="PKM47"/>
      <c r="PKN47"/>
      <c r="PKO47"/>
      <c r="PKP47"/>
      <c r="PKQ47"/>
      <c r="PKR47"/>
      <c r="PKS47"/>
      <c r="PKT47"/>
      <c r="PKU47"/>
      <c r="PKV47"/>
      <c r="PKW47"/>
      <c r="PKX47"/>
      <c r="PKY47"/>
      <c r="PKZ47"/>
      <c r="PLA47"/>
      <c r="PLB47"/>
      <c r="PLC47"/>
      <c r="PLD47"/>
      <c r="PLE47"/>
      <c r="PLF47"/>
      <c r="PLG47"/>
      <c r="PLH47"/>
      <c r="PLI47"/>
      <c r="PLJ47"/>
      <c r="PLK47"/>
      <c r="PLL47"/>
      <c r="PLM47"/>
      <c r="PLN47"/>
      <c r="PLO47"/>
      <c r="PLP47"/>
      <c r="PLQ47"/>
      <c r="PLR47"/>
      <c r="PLS47"/>
      <c r="PLT47"/>
      <c r="PLU47"/>
      <c r="PLV47"/>
      <c r="PLW47"/>
      <c r="PLX47"/>
      <c r="PLY47"/>
      <c r="PLZ47"/>
      <c r="PMA47"/>
      <c r="PMB47"/>
      <c r="PMC47"/>
      <c r="PMD47"/>
      <c r="PME47"/>
      <c r="PMF47"/>
      <c r="PMG47"/>
      <c r="PMH47"/>
      <c r="PMI47"/>
      <c r="PMJ47"/>
      <c r="PMK47"/>
      <c r="PML47"/>
      <c r="PMM47"/>
      <c r="PMN47"/>
      <c r="PMO47"/>
      <c r="PMP47"/>
      <c r="PMQ47"/>
      <c r="PMR47"/>
      <c r="PMS47"/>
      <c r="PMT47"/>
      <c r="PMU47"/>
      <c r="PMV47"/>
      <c r="PMW47"/>
      <c r="PMX47"/>
      <c r="PMY47"/>
      <c r="PMZ47"/>
      <c r="PNA47"/>
      <c r="PNB47"/>
      <c r="PNC47"/>
      <c r="PND47"/>
      <c r="PNE47"/>
      <c r="PNF47"/>
      <c r="PNG47"/>
      <c r="PNH47"/>
      <c r="PNI47"/>
      <c r="PNJ47"/>
      <c r="PNK47"/>
      <c r="PNL47"/>
      <c r="PNM47"/>
      <c r="PNN47"/>
      <c r="PNO47"/>
      <c r="PNP47"/>
      <c r="PNQ47"/>
      <c r="PNR47"/>
      <c r="PNS47"/>
      <c r="PNT47"/>
      <c r="PNU47"/>
      <c r="PNV47"/>
      <c r="PNW47"/>
      <c r="PNX47"/>
      <c r="PNY47"/>
      <c r="PNZ47"/>
      <c r="POA47"/>
      <c r="POB47"/>
      <c r="POC47"/>
      <c r="POD47"/>
      <c r="POE47"/>
      <c r="POF47"/>
      <c r="POG47"/>
      <c r="POH47"/>
      <c r="POI47"/>
      <c r="POJ47"/>
      <c r="POK47"/>
      <c r="POL47"/>
      <c r="POM47"/>
      <c r="PON47"/>
      <c r="POO47"/>
      <c r="POP47"/>
      <c r="POQ47"/>
      <c r="POR47"/>
      <c r="POS47"/>
      <c r="POT47"/>
      <c r="POU47"/>
      <c r="POV47"/>
      <c r="POW47"/>
      <c r="POX47"/>
      <c r="POY47"/>
      <c r="POZ47"/>
      <c r="PPA47"/>
      <c r="PPB47"/>
      <c r="PPC47"/>
      <c r="PPD47"/>
      <c r="PPE47"/>
      <c r="PPF47"/>
      <c r="PPG47"/>
      <c r="PPH47"/>
      <c r="PPI47"/>
      <c r="PPJ47"/>
      <c r="PPK47"/>
      <c r="PPL47"/>
      <c r="PPM47"/>
      <c r="PPN47"/>
      <c r="PPO47"/>
      <c r="PPP47"/>
      <c r="PPQ47"/>
      <c r="PPR47"/>
      <c r="PPS47"/>
      <c r="PPT47"/>
      <c r="PPU47"/>
      <c r="PPV47"/>
      <c r="PPW47"/>
      <c r="PPX47"/>
      <c r="PPY47"/>
      <c r="PPZ47"/>
      <c r="PQA47"/>
      <c r="PQB47"/>
      <c r="PQC47"/>
      <c r="PQD47"/>
      <c r="PQE47"/>
      <c r="PQF47"/>
      <c r="PQG47"/>
      <c r="PQH47"/>
      <c r="PQI47"/>
      <c r="PQJ47"/>
      <c r="PQK47"/>
      <c r="PQL47"/>
      <c r="PQM47"/>
      <c r="PQN47"/>
      <c r="PQO47"/>
      <c r="PQP47"/>
      <c r="PQQ47"/>
      <c r="PQR47"/>
      <c r="PQS47"/>
      <c r="PQT47"/>
      <c r="PQU47"/>
      <c r="PQV47"/>
      <c r="PQW47"/>
      <c r="PQX47"/>
      <c r="PQY47"/>
      <c r="PQZ47"/>
      <c r="PRA47"/>
      <c r="PRB47"/>
      <c r="PRC47"/>
      <c r="PRD47"/>
      <c r="PRE47"/>
      <c r="PRF47"/>
      <c r="PRG47"/>
      <c r="PRH47"/>
      <c r="PRI47"/>
      <c r="PRJ47"/>
      <c r="PRK47"/>
      <c r="PRL47"/>
      <c r="PRM47"/>
      <c r="PRN47"/>
      <c r="PRO47"/>
      <c r="PRP47"/>
      <c r="PRQ47"/>
      <c r="PRR47"/>
      <c r="PRS47"/>
      <c r="PRT47"/>
      <c r="PRU47"/>
      <c r="PRV47"/>
      <c r="PRW47"/>
      <c r="PRX47"/>
      <c r="PRY47"/>
      <c r="PRZ47"/>
      <c r="PSA47"/>
      <c r="PSB47"/>
      <c r="PSC47"/>
      <c r="PSD47"/>
      <c r="PSE47"/>
      <c r="PSF47"/>
      <c r="PSG47"/>
      <c r="PSH47"/>
      <c r="PSI47"/>
      <c r="PSJ47"/>
      <c r="PSK47"/>
      <c r="PSL47"/>
      <c r="PSM47"/>
      <c r="PSN47"/>
      <c r="PSO47"/>
      <c r="PSP47"/>
      <c r="PSQ47"/>
      <c r="PSR47"/>
      <c r="PSS47"/>
      <c r="PST47"/>
      <c r="PSU47"/>
      <c r="PSV47"/>
      <c r="PSW47"/>
      <c r="PSX47"/>
      <c r="PSY47"/>
      <c r="PSZ47"/>
      <c r="PTA47"/>
      <c r="PTB47"/>
      <c r="PTC47"/>
      <c r="PTD47"/>
      <c r="PTE47"/>
      <c r="PTF47"/>
      <c r="PTG47"/>
      <c r="PTH47"/>
      <c r="PTI47"/>
      <c r="PTJ47"/>
      <c r="PTK47"/>
      <c r="PTL47"/>
      <c r="PTM47"/>
      <c r="PTN47"/>
      <c r="PTO47"/>
      <c r="PTP47"/>
      <c r="PTQ47"/>
      <c r="PTR47"/>
      <c r="PTS47"/>
      <c r="PTT47"/>
      <c r="PTU47"/>
      <c r="PTV47"/>
      <c r="PTW47"/>
      <c r="PTX47"/>
      <c r="PTY47"/>
      <c r="PTZ47"/>
      <c r="PUA47"/>
      <c r="PUB47"/>
      <c r="PUC47"/>
      <c r="PUD47"/>
      <c r="PUE47"/>
      <c r="PUF47"/>
      <c r="PUG47"/>
      <c r="PUH47"/>
      <c r="PUI47"/>
      <c r="PUJ47"/>
      <c r="PUK47"/>
      <c r="PUL47"/>
      <c r="PUM47"/>
      <c r="PUN47"/>
      <c r="PUO47"/>
      <c r="PUP47"/>
      <c r="PUQ47"/>
      <c r="PUR47"/>
      <c r="PUS47"/>
      <c r="PUT47"/>
      <c r="PUU47"/>
      <c r="PUV47"/>
      <c r="PUW47"/>
      <c r="PUX47"/>
      <c r="PUY47"/>
      <c r="PUZ47"/>
      <c r="PVA47"/>
      <c r="PVB47"/>
      <c r="PVC47"/>
      <c r="PVD47"/>
      <c r="PVE47"/>
      <c r="PVF47"/>
      <c r="PVG47"/>
      <c r="PVH47"/>
      <c r="PVI47"/>
      <c r="PVJ47"/>
      <c r="PVK47"/>
      <c r="PVL47"/>
      <c r="PVM47"/>
      <c r="PVN47"/>
      <c r="PVO47"/>
      <c r="PVP47"/>
      <c r="PVQ47"/>
      <c r="PVR47"/>
      <c r="PVS47"/>
      <c r="PVT47"/>
      <c r="PVU47"/>
      <c r="PVV47"/>
      <c r="PVW47"/>
      <c r="PVX47"/>
      <c r="PVY47"/>
      <c r="PVZ47"/>
      <c r="PWA47"/>
      <c r="PWB47"/>
      <c r="PWC47"/>
      <c r="PWD47"/>
      <c r="PWE47"/>
      <c r="PWF47"/>
      <c r="PWG47"/>
      <c r="PWH47"/>
      <c r="PWI47"/>
      <c r="PWJ47"/>
      <c r="PWK47"/>
      <c r="PWL47"/>
      <c r="PWM47"/>
      <c r="PWN47"/>
      <c r="PWO47"/>
      <c r="PWP47"/>
      <c r="PWQ47"/>
      <c r="PWR47"/>
      <c r="PWS47"/>
      <c r="PWT47"/>
      <c r="PWU47"/>
      <c r="PWV47"/>
      <c r="PWW47"/>
      <c r="PWX47"/>
      <c r="PWY47"/>
      <c r="PWZ47"/>
      <c r="PXA47"/>
      <c r="PXB47"/>
      <c r="PXC47"/>
      <c r="PXD47"/>
      <c r="PXE47"/>
      <c r="PXF47"/>
      <c r="PXG47"/>
      <c r="PXH47"/>
      <c r="PXI47"/>
      <c r="PXJ47"/>
      <c r="PXK47"/>
      <c r="PXL47"/>
      <c r="PXM47"/>
      <c r="PXN47"/>
      <c r="PXO47"/>
      <c r="PXP47"/>
      <c r="PXQ47"/>
      <c r="PXR47"/>
      <c r="PXS47"/>
      <c r="PXT47"/>
      <c r="PXU47"/>
      <c r="PXV47"/>
      <c r="PXW47"/>
      <c r="PXX47"/>
      <c r="PXY47"/>
      <c r="PXZ47"/>
      <c r="PYA47"/>
      <c r="PYB47"/>
      <c r="PYC47"/>
      <c r="PYD47"/>
      <c r="PYE47"/>
      <c r="PYF47"/>
      <c r="PYG47"/>
      <c r="PYH47"/>
      <c r="PYI47"/>
      <c r="PYJ47"/>
      <c r="PYK47"/>
      <c r="PYL47"/>
      <c r="PYM47"/>
      <c r="PYN47"/>
      <c r="PYO47"/>
      <c r="PYP47"/>
      <c r="PYQ47"/>
      <c r="PYR47"/>
      <c r="PYS47"/>
      <c r="PYT47"/>
      <c r="PYU47"/>
      <c r="PYV47"/>
      <c r="PYW47"/>
      <c r="PYX47"/>
      <c r="PYY47"/>
      <c r="PYZ47"/>
      <c r="PZA47"/>
      <c r="PZB47"/>
      <c r="PZC47"/>
      <c r="PZD47"/>
      <c r="PZE47"/>
      <c r="PZF47"/>
      <c r="PZG47"/>
      <c r="PZH47"/>
      <c r="PZI47"/>
      <c r="PZJ47"/>
      <c r="PZK47"/>
      <c r="PZL47"/>
      <c r="PZM47"/>
      <c r="PZN47"/>
      <c r="PZO47"/>
      <c r="PZP47"/>
      <c r="PZQ47"/>
      <c r="PZR47"/>
      <c r="PZS47"/>
      <c r="PZT47"/>
      <c r="PZU47"/>
      <c r="PZV47"/>
      <c r="PZW47"/>
      <c r="PZX47"/>
      <c r="PZY47"/>
      <c r="PZZ47"/>
      <c r="QAA47"/>
      <c r="QAB47"/>
      <c r="QAC47"/>
      <c r="QAD47"/>
      <c r="QAE47"/>
      <c r="QAF47"/>
      <c r="QAG47"/>
      <c r="QAH47"/>
      <c r="QAI47"/>
      <c r="QAJ47"/>
      <c r="QAK47"/>
      <c r="QAL47"/>
      <c r="QAM47"/>
      <c r="QAN47"/>
      <c r="QAO47"/>
      <c r="QAP47"/>
      <c r="QAQ47"/>
      <c r="QAR47"/>
      <c r="QAS47"/>
      <c r="QAT47"/>
      <c r="QAU47"/>
      <c r="QAV47"/>
      <c r="QAW47"/>
      <c r="QAX47"/>
      <c r="QAY47"/>
      <c r="QAZ47"/>
      <c r="QBA47"/>
      <c r="QBB47"/>
      <c r="QBC47"/>
      <c r="QBD47"/>
      <c r="QBE47"/>
      <c r="QBF47"/>
      <c r="QBG47"/>
      <c r="QBH47"/>
      <c r="QBI47"/>
      <c r="QBJ47"/>
      <c r="QBK47"/>
      <c r="QBL47"/>
      <c r="QBM47"/>
      <c r="QBN47"/>
      <c r="QBO47"/>
      <c r="QBP47"/>
      <c r="QBQ47"/>
      <c r="QBR47"/>
      <c r="QBS47"/>
      <c r="QBT47"/>
      <c r="QBU47"/>
      <c r="QBV47"/>
      <c r="QBW47"/>
      <c r="QBX47"/>
      <c r="QBY47"/>
      <c r="QBZ47"/>
      <c r="QCA47"/>
      <c r="QCB47"/>
      <c r="QCC47"/>
      <c r="QCD47"/>
      <c r="QCE47"/>
      <c r="QCF47"/>
      <c r="QCG47"/>
      <c r="QCH47"/>
      <c r="QCI47"/>
      <c r="QCJ47"/>
      <c r="QCK47"/>
      <c r="QCL47"/>
      <c r="QCM47"/>
      <c r="QCN47"/>
      <c r="QCO47"/>
      <c r="QCP47"/>
      <c r="QCQ47"/>
      <c r="QCR47"/>
      <c r="QCS47"/>
      <c r="QCT47"/>
      <c r="QCU47"/>
      <c r="QCV47"/>
      <c r="QCW47"/>
      <c r="QCX47"/>
      <c r="QCY47"/>
      <c r="QCZ47"/>
      <c r="QDA47"/>
      <c r="QDB47"/>
      <c r="QDC47"/>
      <c r="QDD47"/>
      <c r="QDE47"/>
      <c r="QDF47"/>
      <c r="QDG47"/>
      <c r="QDH47"/>
      <c r="QDI47"/>
      <c r="QDJ47"/>
      <c r="QDK47"/>
      <c r="QDL47"/>
      <c r="QDM47"/>
      <c r="QDN47"/>
      <c r="QDO47"/>
      <c r="QDP47"/>
      <c r="QDQ47"/>
      <c r="QDR47"/>
      <c r="QDS47"/>
      <c r="QDT47"/>
      <c r="QDU47"/>
      <c r="QDV47"/>
      <c r="QDW47"/>
      <c r="QDX47"/>
      <c r="QDY47"/>
      <c r="QDZ47"/>
      <c r="QEA47"/>
      <c r="QEB47"/>
      <c r="QEC47"/>
      <c r="QED47"/>
      <c r="QEE47"/>
      <c r="QEF47"/>
      <c r="QEG47"/>
      <c r="QEH47"/>
      <c r="QEI47"/>
      <c r="QEJ47"/>
      <c r="QEK47"/>
      <c r="QEL47"/>
      <c r="QEM47"/>
      <c r="QEN47"/>
      <c r="QEO47"/>
      <c r="QEP47"/>
      <c r="QEQ47"/>
      <c r="QER47"/>
      <c r="QES47"/>
      <c r="QET47"/>
      <c r="QEU47"/>
      <c r="QEV47"/>
      <c r="QEW47"/>
      <c r="QEX47"/>
      <c r="QEY47"/>
      <c r="QEZ47"/>
      <c r="QFA47"/>
      <c r="QFB47"/>
      <c r="QFC47"/>
      <c r="QFD47"/>
      <c r="QFE47"/>
      <c r="QFF47"/>
      <c r="QFG47"/>
      <c r="QFH47"/>
      <c r="QFI47"/>
      <c r="QFJ47"/>
      <c r="QFK47"/>
      <c r="QFL47"/>
      <c r="QFM47"/>
      <c r="QFN47"/>
      <c r="QFO47"/>
      <c r="QFP47"/>
      <c r="QFQ47"/>
      <c r="QFR47"/>
      <c r="QFS47"/>
      <c r="QFT47"/>
      <c r="QFU47"/>
      <c r="QFV47"/>
      <c r="QFW47"/>
      <c r="QFX47"/>
      <c r="QFY47"/>
      <c r="QFZ47"/>
      <c r="QGA47"/>
      <c r="QGB47"/>
      <c r="QGC47"/>
      <c r="QGD47"/>
      <c r="QGE47"/>
      <c r="QGF47"/>
      <c r="QGG47"/>
      <c r="QGH47"/>
      <c r="QGI47"/>
      <c r="QGJ47"/>
      <c r="QGK47"/>
      <c r="QGL47"/>
      <c r="QGM47"/>
      <c r="QGN47"/>
      <c r="QGO47"/>
      <c r="QGP47"/>
      <c r="QGQ47"/>
      <c r="QGR47"/>
      <c r="QGS47"/>
      <c r="QGT47"/>
      <c r="QGU47"/>
      <c r="QGV47"/>
      <c r="QGW47"/>
      <c r="QGX47"/>
      <c r="QGY47"/>
      <c r="QGZ47"/>
      <c r="QHA47"/>
      <c r="QHB47"/>
      <c r="QHC47"/>
      <c r="QHD47"/>
      <c r="QHE47"/>
      <c r="QHF47"/>
      <c r="QHG47"/>
      <c r="QHH47"/>
      <c r="QHI47"/>
      <c r="QHJ47"/>
      <c r="QHK47"/>
      <c r="QHL47"/>
      <c r="QHM47"/>
      <c r="QHN47"/>
      <c r="QHO47"/>
      <c r="QHP47"/>
      <c r="QHQ47"/>
      <c r="QHR47"/>
      <c r="QHS47"/>
      <c r="QHT47"/>
      <c r="QHU47"/>
      <c r="QHV47"/>
      <c r="QHW47"/>
      <c r="QHX47"/>
      <c r="QHY47"/>
      <c r="QHZ47"/>
      <c r="QIA47"/>
      <c r="QIB47"/>
      <c r="QIC47"/>
      <c r="QID47"/>
      <c r="QIE47"/>
      <c r="QIF47"/>
      <c r="QIG47"/>
      <c r="QIH47"/>
      <c r="QII47"/>
      <c r="QIJ47"/>
      <c r="QIK47"/>
      <c r="QIL47"/>
      <c r="QIM47"/>
      <c r="QIN47"/>
      <c r="QIO47"/>
      <c r="QIP47"/>
      <c r="QIQ47"/>
      <c r="QIR47"/>
      <c r="QIS47"/>
      <c r="QIT47"/>
      <c r="QIU47"/>
      <c r="QIV47"/>
      <c r="QIW47"/>
      <c r="QIX47"/>
      <c r="QIY47"/>
      <c r="QIZ47"/>
      <c r="QJA47"/>
      <c r="QJB47"/>
      <c r="QJC47"/>
      <c r="QJD47"/>
      <c r="QJE47"/>
      <c r="QJF47"/>
      <c r="QJG47"/>
      <c r="QJH47"/>
      <c r="QJI47"/>
      <c r="QJJ47"/>
      <c r="QJK47"/>
      <c r="QJL47"/>
      <c r="QJM47"/>
      <c r="QJN47"/>
      <c r="QJO47"/>
      <c r="QJP47"/>
      <c r="QJQ47"/>
      <c r="QJR47"/>
      <c r="QJS47"/>
      <c r="QJT47"/>
      <c r="QJU47"/>
      <c r="QJV47"/>
      <c r="QJW47"/>
      <c r="QJX47"/>
      <c r="QJY47"/>
      <c r="QJZ47"/>
      <c r="QKA47"/>
      <c r="QKB47"/>
      <c r="QKC47"/>
      <c r="QKD47"/>
      <c r="QKE47"/>
      <c r="QKF47"/>
      <c r="QKG47"/>
      <c r="QKH47"/>
      <c r="QKI47"/>
      <c r="QKJ47"/>
      <c r="QKK47"/>
      <c r="QKL47"/>
      <c r="QKM47"/>
      <c r="QKN47"/>
      <c r="QKO47"/>
      <c r="QKP47"/>
      <c r="QKQ47"/>
      <c r="QKR47"/>
      <c r="QKS47"/>
      <c r="QKT47"/>
      <c r="QKU47"/>
      <c r="QKV47"/>
      <c r="QKW47"/>
      <c r="QKX47"/>
      <c r="QKY47"/>
      <c r="QKZ47"/>
      <c r="QLA47"/>
      <c r="QLB47"/>
      <c r="QLC47"/>
      <c r="QLD47"/>
      <c r="QLE47"/>
      <c r="QLF47"/>
      <c r="QLG47"/>
      <c r="QLH47"/>
      <c r="QLI47"/>
      <c r="QLJ47"/>
      <c r="QLK47"/>
      <c r="QLL47"/>
      <c r="QLM47"/>
      <c r="QLN47"/>
      <c r="QLO47"/>
      <c r="QLP47"/>
      <c r="QLQ47"/>
      <c r="QLR47"/>
      <c r="QLS47"/>
      <c r="QLT47"/>
      <c r="QLU47"/>
      <c r="QLV47"/>
      <c r="QLW47"/>
      <c r="QLX47"/>
      <c r="QLY47"/>
      <c r="QLZ47"/>
      <c r="QMA47"/>
      <c r="QMB47"/>
      <c r="QMC47"/>
      <c r="QMD47"/>
      <c r="QME47"/>
      <c r="QMF47"/>
      <c r="QMG47"/>
      <c r="QMH47"/>
      <c r="QMI47"/>
      <c r="QMJ47"/>
      <c r="QMK47"/>
      <c r="QML47"/>
      <c r="QMM47"/>
      <c r="QMN47"/>
      <c r="QMO47"/>
      <c r="QMP47"/>
      <c r="QMQ47"/>
      <c r="QMR47"/>
      <c r="QMS47"/>
      <c r="QMT47"/>
      <c r="QMU47"/>
      <c r="QMV47"/>
      <c r="QMW47"/>
      <c r="QMX47"/>
      <c r="QMY47"/>
      <c r="QMZ47"/>
      <c r="QNA47"/>
      <c r="QNB47"/>
      <c r="QNC47"/>
      <c r="QND47"/>
      <c r="QNE47"/>
      <c r="QNF47"/>
      <c r="QNG47"/>
      <c r="QNH47"/>
      <c r="QNI47"/>
      <c r="QNJ47"/>
      <c r="QNK47"/>
      <c r="QNL47"/>
      <c r="QNM47"/>
      <c r="QNN47"/>
      <c r="QNO47"/>
      <c r="QNP47"/>
      <c r="QNQ47"/>
      <c r="QNR47"/>
      <c r="QNS47"/>
      <c r="QNT47"/>
      <c r="QNU47"/>
      <c r="QNV47"/>
      <c r="QNW47"/>
      <c r="QNX47"/>
      <c r="QNY47"/>
      <c r="QNZ47"/>
      <c r="QOA47"/>
      <c r="QOB47"/>
      <c r="QOC47"/>
      <c r="QOD47"/>
      <c r="QOE47"/>
      <c r="QOF47"/>
      <c r="QOG47"/>
      <c r="QOH47"/>
      <c r="QOI47"/>
      <c r="QOJ47"/>
      <c r="QOK47"/>
      <c r="QOL47"/>
      <c r="QOM47"/>
      <c r="QON47"/>
      <c r="QOO47"/>
      <c r="QOP47"/>
      <c r="QOQ47"/>
      <c r="QOR47"/>
      <c r="QOS47"/>
      <c r="QOT47"/>
      <c r="QOU47"/>
      <c r="QOV47"/>
      <c r="QOW47"/>
      <c r="QOX47"/>
      <c r="QOY47"/>
      <c r="QOZ47"/>
      <c r="QPA47"/>
      <c r="QPB47"/>
      <c r="QPC47"/>
      <c r="QPD47"/>
      <c r="QPE47"/>
      <c r="QPF47"/>
      <c r="QPG47"/>
      <c r="QPH47"/>
      <c r="QPI47"/>
      <c r="QPJ47"/>
      <c r="QPK47"/>
      <c r="QPL47"/>
      <c r="QPM47"/>
      <c r="QPN47"/>
      <c r="QPO47"/>
      <c r="QPP47"/>
      <c r="QPQ47"/>
      <c r="QPR47"/>
      <c r="QPS47"/>
      <c r="QPT47"/>
      <c r="QPU47"/>
      <c r="QPV47"/>
      <c r="QPW47"/>
      <c r="QPX47"/>
      <c r="QPY47"/>
      <c r="QPZ47"/>
      <c r="QQA47"/>
      <c r="QQB47"/>
      <c r="QQC47"/>
      <c r="QQD47"/>
      <c r="QQE47"/>
      <c r="QQF47"/>
      <c r="QQG47"/>
      <c r="QQH47"/>
      <c r="QQI47"/>
      <c r="QQJ47"/>
      <c r="QQK47"/>
      <c r="QQL47"/>
      <c r="QQM47"/>
      <c r="QQN47"/>
      <c r="QQO47"/>
      <c r="QQP47"/>
      <c r="QQQ47"/>
      <c r="QQR47"/>
      <c r="QQS47"/>
      <c r="QQT47"/>
      <c r="QQU47"/>
      <c r="QQV47"/>
      <c r="QQW47"/>
      <c r="QQX47"/>
      <c r="QQY47"/>
      <c r="QQZ47"/>
      <c r="QRA47"/>
      <c r="QRB47"/>
      <c r="QRC47"/>
      <c r="QRD47"/>
      <c r="QRE47"/>
      <c r="QRF47"/>
      <c r="QRG47"/>
      <c r="QRH47"/>
      <c r="QRI47"/>
      <c r="QRJ47"/>
      <c r="QRK47"/>
      <c r="QRL47"/>
      <c r="QRM47"/>
      <c r="QRN47"/>
      <c r="QRO47"/>
      <c r="QRP47"/>
      <c r="QRQ47"/>
      <c r="QRR47"/>
      <c r="QRS47"/>
      <c r="QRT47"/>
      <c r="QRU47"/>
      <c r="QRV47"/>
      <c r="QRW47"/>
      <c r="QRX47"/>
      <c r="QRY47"/>
      <c r="QRZ47"/>
      <c r="QSA47"/>
      <c r="QSB47"/>
      <c r="QSC47"/>
      <c r="QSD47"/>
      <c r="QSE47"/>
      <c r="QSF47"/>
      <c r="QSG47"/>
      <c r="QSH47"/>
      <c r="QSI47"/>
      <c r="QSJ47"/>
      <c r="QSK47"/>
      <c r="QSL47"/>
      <c r="QSM47"/>
      <c r="QSN47"/>
      <c r="QSO47"/>
      <c r="QSP47"/>
      <c r="QSQ47"/>
      <c r="QSR47"/>
      <c r="QSS47"/>
      <c r="QST47"/>
      <c r="QSU47"/>
      <c r="QSV47"/>
      <c r="QSW47"/>
      <c r="QSX47"/>
      <c r="QSY47"/>
      <c r="QSZ47"/>
      <c r="QTA47"/>
      <c r="QTB47"/>
      <c r="QTC47"/>
      <c r="QTD47"/>
      <c r="QTE47"/>
      <c r="QTF47"/>
      <c r="QTG47"/>
      <c r="QTH47"/>
      <c r="QTI47"/>
      <c r="QTJ47"/>
      <c r="QTK47"/>
      <c r="QTL47"/>
      <c r="QTM47"/>
      <c r="QTN47"/>
      <c r="QTO47"/>
      <c r="QTP47"/>
      <c r="QTQ47"/>
      <c r="QTR47"/>
      <c r="QTS47"/>
      <c r="QTT47"/>
      <c r="QTU47"/>
      <c r="QTV47"/>
      <c r="QTW47"/>
      <c r="QTX47"/>
      <c r="QTY47"/>
      <c r="QTZ47"/>
      <c r="QUA47"/>
      <c r="QUB47"/>
      <c r="QUC47"/>
      <c r="QUD47"/>
      <c r="QUE47"/>
      <c r="QUF47"/>
      <c r="QUG47"/>
      <c r="QUH47"/>
      <c r="QUI47"/>
      <c r="QUJ47"/>
      <c r="QUK47"/>
      <c r="QUL47"/>
      <c r="QUM47"/>
      <c r="QUN47"/>
      <c r="QUO47"/>
      <c r="QUP47"/>
      <c r="QUQ47"/>
      <c r="QUR47"/>
      <c r="QUS47"/>
      <c r="QUT47"/>
      <c r="QUU47"/>
      <c r="QUV47"/>
      <c r="QUW47"/>
      <c r="QUX47"/>
      <c r="QUY47"/>
      <c r="QUZ47"/>
      <c r="QVA47"/>
      <c r="QVB47"/>
      <c r="QVC47"/>
      <c r="QVD47"/>
      <c r="QVE47"/>
      <c r="QVF47"/>
      <c r="QVG47"/>
      <c r="QVH47"/>
      <c r="QVI47"/>
      <c r="QVJ47"/>
      <c r="QVK47"/>
      <c r="QVL47"/>
      <c r="QVM47"/>
      <c r="QVN47"/>
      <c r="QVO47"/>
      <c r="QVP47"/>
      <c r="QVQ47"/>
      <c r="QVR47"/>
      <c r="QVS47"/>
      <c r="QVT47"/>
      <c r="QVU47"/>
      <c r="QVV47"/>
      <c r="QVW47"/>
      <c r="QVX47"/>
      <c r="QVY47"/>
      <c r="QVZ47"/>
      <c r="QWA47"/>
      <c r="QWB47"/>
      <c r="QWC47"/>
      <c r="QWD47"/>
      <c r="QWE47"/>
      <c r="QWF47"/>
      <c r="QWG47"/>
      <c r="QWH47"/>
      <c r="QWI47"/>
      <c r="QWJ47"/>
      <c r="QWK47"/>
      <c r="QWL47"/>
      <c r="QWM47"/>
      <c r="QWN47"/>
      <c r="QWO47"/>
      <c r="QWP47"/>
      <c r="QWQ47"/>
      <c r="QWR47"/>
      <c r="QWS47"/>
      <c r="QWT47"/>
      <c r="QWU47"/>
      <c r="QWV47"/>
      <c r="QWW47"/>
      <c r="QWX47"/>
      <c r="QWY47"/>
      <c r="QWZ47"/>
      <c r="QXA47"/>
      <c r="QXB47"/>
      <c r="QXC47"/>
      <c r="QXD47"/>
      <c r="QXE47"/>
      <c r="QXF47"/>
      <c r="QXG47"/>
      <c r="QXH47"/>
      <c r="QXI47"/>
      <c r="QXJ47"/>
      <c r="QXK47"/>
      <c r="QXL47"/>
      <c r="QXM47"/>
      <c r="QXN47"/>
      <c r="QXO47"/>
      <c r="QXP47"/>
      <c r="QXQ47"/>
      <c r="QXR47"/>
      <c r="QXS47"/>
      <c r="QXT47"/>
      <c r="QXU47"/>
      <c r="QXV47"/>
      <c r="QXW47"/>
      <c r="QXX47"/>
      <c r="QXY47"/>
      <c r="QXZ47"/>
      <c r="QYA47"/>
      <c r="QYB47"/>
      <c r="QYC47"/>
      <c r="QYD47"/>
      <c r="QYE47"/>
      <c r="QYF47"/>
      <c r="QYG47"/>
      <c r="QYH47"/>
      <c r="QYI47"/>
      <c r="QYJ47"/>
      <c r="QYK47"/>
      <c r="QYL47"/>
      <c r="QYM47"/>
      <c r="QYN47"/>
      <c r="QYO47"/>
      <c r="QYP47"/>
      <c r="QYQ47"/>
      <c r="QYR47"/>
      <c r="QYS47"/>
      <c r="QYT47"/>
      <c r="QYU47"/>
      <c r="QYV47"/>
      <c r="QYW47"/>
      <c r="QYX47"/>
      <c r="QYY47"/>
      <c r="QYZ47"/>
      <c r="QZA47"/>
      <c r="QZB47"/>
      <c r="QZC47"/>
      <c r="QZD47"/>
      <c r="QZE47"/>
      <c r="QZF47"/>
      <c r="QZG47"/>
      <c r="QZH47"/>
      <c r="QZI47"/>
      <c r="QZJ47"/>
      <c r="QZK47"/>
      <c r="QZL47"/>
      <c r="QZM47"/>
      <c r="QZN47"/>
      <c r="QZO47"/>
      <c r="QZP47"/>
      <c r="QZQ47"/>
      <c r="QZR47"/>
      <c r="QZS47"/>
      <c r="QZT47"/>
      <c r="QZU47"/>
      <c r="QZV47"/>
      <c r="QZW47"/>
      <c r="QZX47"/>
      <c r="QZY47"/>
      <c r="QZZ47"/>
      <c r="RAA47"/>
      <c r="RAB47"/>
      <c r="RAC47"/>
      <c r="RAD47"/>
      <c r="RAE47"/>
      <c r="RAF47"/>
      <c r="RAG47"/>
      <c r="RAH47"/>
      <c r="RAI47"/>
      <c r="RAJ47"/>
      <c r="RAK47"/>
      <c r="RAL47"/>
      <c r="RAM47"/>
      <c r="RAN47"/>
      <c r="RAO47"/>
      <c r="RAP47"/>
      <c r="RAQ47"/>
      <c r="RAR47"/>
      <c r="RAS47"/>
      <c r="RAT47"/>
      <c r="RAU47"/>
      <c r="RAV47"/>
      <c r="RAW47"/>
      <c r="RAX47"/>
      <c r="RAY47"/>
      <c r="RAZ47"/>
      <c r="RBA47"/>
      <c r="RBB47"/>
      <c r="RBC47"/>
      <c r="RBD47"/>
      <c r="RBE47"/>
      <c r="RBF47"/>
      <c r="RBG47"/>
      <c r="RBH47"/>
      <c r="RBI47"/>
      <c r="RBJ47"/>
      <c r="RBK47"/>
      <c r="RBL47"/>
      <c r="RBM47"/>
      <c r="RBN47"/>
      <c r="RBO47"/>
      <c r="RBP47"/>
      <c r="RBQ47"/>
      <c r="RBR47"/>
      <c r="RBS47"/>
      <c r="RBT47"/>
      <c r="RBU47"/>
      <c r="RBV47"/>
      <c r="RBW47"/>
      <c r="RBX47"/>
      <c r="RBY47"/>
      <c r="RBZ47"/>
      <c r="RCA47"/>
      <c r="RCB47"/>
      <c r="RCC47"/>
      <c r="RCD47"/>
      <c r="RCE47"/>
      <c r="RCF47"/>
      <c r="RCG47"/>
      <c r="RCH47"/>
      <c r="RCI47"/>
      <c r="RCJ47"/>
      <c r="RCK47"/>
      <c r="RCL47"/>
      <c r="RCM47"/>
      <c r="RCN47"/>
      <c r="RCO47"/>
      <c r="RCP47"/>
      <c r="RCQ47"/>
      <c r="RCR47"/>
      <c r="RCS47"/>
      <c r="RCT47"/>
      <c r="RCU47"/>
      <c r="RCV47"/>
      <c r="RCW47"/>
      <c r="RCX47"/>
      <c r="RCY47"/>
      <c r="RCZ47"/>
      <c r="RDA47"/>
      <c r="RDB47"/>
      <c r="RDC47"/>
      <c r="RDD47"/>
      <c r="RDE47"/>
      <c r="RDF47"/>
      <c r="RDG47"/>
      <c r="RDH47"/>
      <c r="RDI47"/>
      <c r="RDJ47"/>
      <c r="RDK47"/>
      <c r="RDL47"/>
      <c r="RDM47"/>
      <c r="RDN47"/>
      <c r="RDO47"/>
      <c r="RDP47"/>
      <c r="RDQ47"/>
      <c r="RDR47"/>
      <c r="RDS47"/>
      <c r="RDT47"/>
      <c r="RDU47"/>
      <c r="RDV47"/>
      <c r="RDW47"/>
      <c r="RDX47"/>
      <c r="RDY47"/>
      <c r="RDZ47"/>
      <c r="REA47"/>
      <c r="REB47"/>
      <c r="REC47"/>
      <c r="RED47"/>
      <c r="REE47"/>
      <c r="REF47"/>
      <c r="REG47"/>
      <c r="REH47"/>
      <c r="REI47"/>
      <c r="REJ47"/>
      <c r="REK47"/>
      <c r="REL47"/>
      <c r="REM47"/>
      <c r="REN47"/>
      <c r="REO47"/>
      <c r="REP47"/>
      <c r="REQ47"/>
      <c r="RER47"/>
      <c r="RES47"/>
      <c r="RET47"/>
      <c r="REU47"/>
      <c r="REV47"/>
      <c r="REW47"/>
      <c r="REX47"/>
      <c r="REY47"/>
      <c r="REZ47"/>
      <c r="RFA47"/>
      <c r="RFB47"/>
      <c r="RFC47"/>
      <c r="RFD47"/>
      <c r="RFE47"/>
      <c r="RFF47"/>
      <c r="RFG47"/>
      <c r="RFH47"/>
      <c r="RFI47"/>
      <c r="RFJ47"/>
      <c r="RFK47"/>
      <c r="RFL47"/>
      <c r="RFM47"/>
      <c r="RFN47"/>
      <c r="RFO47"/>
      <c r="RFP47"/>
      <c r="RFQ47"/>
      <c r="RFR47"/>
      <c r="RFS47"/>
      <c r="RFT47"/>
      <c r="RFU47"/>
      <c r="RFV47"/>
      <c r="RFW47"/>
      <c r="RFX47"/>
      <c r="RFY47"/>
      <c r="RFZ47"/>
      <c r="RGA47"/>
      <c r="RGB47"/>
      <c r="RGC47"/>
      <c r="RGD47"/>
      <c r="RGE47"/>
      <c r="RGF47"/>
      <c r="RGG47"/>
      <c r="RGH47"/>
      <c r="RGI47"/>
      <c r="RGJ47"/>
      <c r="RGK47"/>
      <c r="RGL47"/>
      <c r="RGM47"/>
      <c r="RGN47"/>
      <c r="RGO47"/>
      <c r="RGP47"/>
      <c r="RGQ47"/>
      <c r="RGR47"/>
      <c r="RGS47"/>
      <c r="RGT47"/>
      <c r="RGU47"/>
      <c r="RGV47"/>
      <c r="RGW47"/>
      <c r="RGX47"/>
      <c r="RGY47"/>
      <c r="RGZ47"/>
      <c r="RHA47"/>
      <c r="RHB47"/>
      <c r="RHC47"/>
      <c r="RHD47"/>
      <c r="RHE47"/>
      <c r="RHF47"/>
      <c r="RHG47"/>
      <c r="RHH47"/>
      <c r="RHI47"/>
      <c r="RHJ47"/>
      <c r="RHK47"/>
      <c r="RHL47"/>
      <c r="RHM47"/>
      <c r="RHN47"/>
      <c r="RHO47"/>
      <c r="RHP47"/>
      <c r="RHQ47"/>
      <c r="RHR47"/>
      <c r="RHS47"/>
      <c r="RHT47"/>
      <c r="RHU47"/>
      <c r="RHV47"/>
      <c r="RHW47"/>
      <c r="RHX47"/>
      <c r="RHY47"/>
      <c r="RHZ47"/>
      <c r="RIA47"/>
      <c r="RIB47"/>
      <c r="RIC47"/>
      <c r="RID47"/>
      <c r="RIE47"/>
      <c r="RIF47"/>
      <c r="RIG47"/>
      <c r="RIH47"/>
      <c r="RII47"/>
      <c r="RIJ47"/>
      <c r="RIK47"/>
      <c r="RIL47"/>
      <c r="RIM47"/>
      <c r="RIN47"/>
      <c r="RIO47"/>
      <c r="RIP47"/>
      <c r="RIQ47"/>
      <c r="RIR47"/>
      <c r="RIS47"/>
      <c r="RIT47"/>
      <c r="RIU47"/>
      <c r="RIV47"/>
      <c r="RIW47"/>
      <c r="RIX47"/>
      <c r="RIY47"/>
      <c r="RIZ47"/>
      <c r="RJA47"/>
      <c r="RJB47"/>
      <c r="RJC47"/>
      <c r="RJD47"/>
      <c r="RJE47"/>
      <c r="RJF47"/>
      <c r="RJG47"/>
      <c r="RJH47"/>
      <c r="RJI47"/>
      <c r="RJJ47"/>
      <c r="RJK47"/>
      <c r="RJL47"/>
      <c r="RJM47"/>
      <c r="RJN47"/>
      <c r="RJO47"/>
      <c r="RJP47"/>
      <c r="RJQ47"/>
      <c r="RJR47"/>
      <c r="RJS47"/>
      <c r="RJT47"/>
      <c r="RJU47"/>
      <c r="RJV47"/>
      <c r="RJW47"/>
      <c r="RJX47"/>
      <c r="RJY47"/>
      <c r="RJZ47"/>
      <c r="RKA47"/>
      <c r="RKB47"/>
      <c r="RKC47"/>
      <c r="RKD47"/>
      <c r="RKE47"/>
      <c r="RKF47"/>
      <c r="RKG47"/>
      <c r="RKH47"/>
      <c r="RKI47"/>
      <c r="RKJ47"/>
      <c r="RKK47"/>
      <c r="RKL47"/>
      <c r="RKM47"/>
      <c r="RKN47"/>
      <c r="RKO47"/>
      <c r="RKP47"/>
      <c r="RKQ47"/>
      <c r="RKR47"/>
      <c r="RKS47"/>
      <c r="RKT47"/>
      <c r="RKU47"/>
      <c r="RKV47"/>
      <c r="RKW47"/>
      <c r="RKX47"/>
      <c r="RKY47"/>
      <c r="RKZ47"/>
      <c r="RLA47"/>
      <c r="RLB47"/>
      <c r="RLC47"/>
      <c r="RLD47"/>
      <c r="RLE47"/>
      <c r="RLF47"/>
      <c r="RLG47"/>
      <c r="RLH47"/>
      <c r="RLI47"/>
      <c r="RLJ47"/>
      <c r="RLK47"/>
      <c r="RLL47"/>
      <c r="RLM47"/>
      <c r="RLN47"/>
      <c r="RLO47"/>
      <c r="RLP47"/>
      <c r="RLQ47"/>
      <c r="RLR47"/>
      <c r="RLS47"/>
      <c r="RLT47"/>
      <c r="RLU47"/>
      <c r="RLV47"/>
      <c r="RLW47"/>
      <c r="RLX47"/>
      <c r="RLY47"/>
      <c r="RLZ47"/>
      <c r="RMA47"/>
      <c r="RMB47"/>
      <c r="RMC47"/>
      <c r="RMD47"/>
      <c r="RME47"/>
      <c r="RMF47"/>
      <c r="RMG47"/>
      <c r="RMH47"/>
      <c r="RMI47"/>
      <c r="RMJ47"/>
      <c r="RMK47"/>
      <c r="RML47"/>
      <c r="RMM47"/>
      <c r="RMN47"/>
      <c r="RMO47"/>
      <c r="RMP47"/>
      <c r="RMQ47"/>
      <c r="RMR47"/>
      <c r="RMS47"/>
      <c r="RMT47"/>
      <c r="RMU47"/>
      <c r="RMV47"/>
      <c r="RMW47"/>
      <c r="RMX47"/>
      <c r="RMY47"/>
      <c r="RMZ47"/>
      <c r="RNA47"/>
      <c r="RNB47"/>
      <c r="RNC47"/>
      <c r="RND47"/>
      <c r="RNE47"/>
      <c r="RNF47"/>
      <c r="RNG47"/>
      <c r="RNH47"/>
      <c r="RNI47"/>
      <c r="RNJ47"/>
      <c r="RNK47"/>
      <c r="RNL47"/>
      <c r="RNM47"/>
      <c r="RNN47"/>
      <c r="RNO47"/>
      <c r="RNP47"/>
      <c r="RNQ47"/>
      <c r="RNR47"/>
      <c r="RNS47"/>
      <c r="RNT47"/>
      <c r="RNU47"/>
      <c r="RNV47"/>
      <c r="RNW47"/>
      <c r="RNX47"/>
      <c r="RNY47"/>
      <c r="RNZ47"/>
      <c r="ROA47"/>
      <c r="ROB47"/>
      <c r="ROC47"/>
      <c r="ROD47"/>
      <c r="ROE47"/>
      <c r="ROF47"/>
      <c r="ROG47"/>
      <c r="ROH47"/>
      <c r="ROI47"/>
      <c r="ROJ47"/>
      <c r="ROK47"/>
      <c r="ROL47"/>
      <c r="ROM47"/>
      <c r="RON47"/>
      <c r="ROO47"/>
      <c r="ROP47"/>
      <c r="ROQ47"/>
      <c r="ROR47"/>
      <c r="ROS47"/>
      <c r="ROT47"/>
      <c r="ROU47"/>
      <c r="ROV47"/>
      <c r="ROW47"/>
      <c r="ROX47"/>
      <c r="ROY47"/>
      <c r="ROZ47"/>
      <c r="RPA47"/>
      <c r="RPB47"/>
      <c r="RPC47"/>
      <c r="RPD47"/>
      <c r="RPE47"/>
      <c r="RPF47"/>
      <c r="RPG47"/>
      <c r="RPH47"/>
      <c r="RPI47"/>
      <c r="RPJ47"/>
      <c r="RPK47"/>
      <c r="RPL47"/>
      <c r="RPM47"/>
      <c r="RPN47"/>
      <c r="RPO47"/>
      <c r="RPP47"/>
      <c r="RPQ47"/>
      <c r="RPR47"/>
      <c r="RPS47"/>
      <c r="RPT47"/>
      <c r="RPU47"/>
      <c r="RPV47"/>
      <c r="RPW47"/>
      <c r="RPX47"/>
      <c r="RPY47"/>
      <c r="RPZ47"/>
      <c r="RQA47"/>
      <c r="RQB47"/>
      <c r="RQC47"/>
      <c r="RQD47"/>
      <c r="RQE47"/>
      <c r="RQF47"/>
      <c r="RQG47"/>
      <c r="RQH47"/>
      <c r="RQI47"/>
      <c r="RQJ47"/>
      <c r="RQK47"/>
      <c r="RQL47"/>
      <c r="RQM47"/>
      <c r="RQN47"/>
      <c r="RQO47"/>
      <c r="RQP47"/>
      <c r="RQQ47"/>
      <c r="RQR47"/>
      <c r="RQS47"/>
      <c r="RQT47"/>
      <c r="RQU47"/>
      <c r="RQV47"/>
      <c r="RQW47"/>
      <c r="RQX47"/>
      <c r="RQY47"/>
      <c r="RQZ47"/>
      <c r="RRA47"/>
      <c r="RRB47"/>
      <c r="RRC47"/>
      <c r="RRD47"/>
      <c r="RRE47"/>
      <c r="RRF47"/>
      <c r="RRG47"/>
      <c r="RRH47"/>
      <c r="RRI47"/>
      <c r="RRJ47"/>
      <c r="RRK47"/>
      <c r="RRL47"/>
      <c r="RRM47"/>
      <c r="RRN47"/>
      <c r="RRO47"/>
      <c r="RRP47"/>
      <c r="RRQ47"/>
      <c r="RRR47"/>
      <c r="RRS47"/>
      <c r="RRT47"/>
      <c r="RRU47"/>
      <c r="RRV47"/>
      <c r="RRW47"/>
      <c r="RRX47"/>
      <c r="RRY47"/>
      <c r="RRZ47"/>
      <c r="RSA47"/>
      <c r="RSB47"/>
      <c r="RSC47"/>
      <c r="RSD47"/>
      <c r="RSE47"/>
      <c r="RSF47"/>
      <c r="RSG47"/>
      <c r="RSH47"/>
      <c r="RSI47"/>
      <c r="RSJ47"/>
      <c r="RSK47"/>
      <c r="RSL47"/>
      <c r="RSM47"/>
      <c r="RSN47"/>
      <c r="RSO47"/>
      <c r="RSP47"/>
      <c r="RSQ47"/>
      <c r="RSR47"/>
      <c r="RSS47"/>
      <c r="RST47"/>
      <c r="RSU47"/>
      <c r="RSV47"/>
      <c r="RSW47"/>
      <c r="RSX47"/>
      <c r="RSY47"/>
      <c r="RSZ47"/>
      <c r="RTA47"/>
      <c r="RTB47"/>
      <c r="RTC47"/>
      <c r="RTD47"/>
      <c r="RTE47"/>
      <c r="RTF47"/>
      <c r="RTG47"/>
      <c r="RTH47"/>
      <c r="RTI47"/>
      <c r="RTJ47"/>
      <c r="RTK47"/>
      <c r="RTL47"/>
      <c r="RTM47"/>
      <c r="RTN47"/>
      <c r="RTO47"/>
      <c r="RTP47"/>
      <c r="RTQ47"/>
      <c r="RTR47"/>
      <c r="RTS47"/>
      <c r="RTT47"/>
      <c r="RTU47"/>
      <c r="RTV47"/>
      <c r="RTW47"/>
      <c r="RTX47"/>
      <c r="RTY47"/>
      <c r="RTZ47"/>
      <c r="RUA47"/>
      <c r="RUB47"/>
      <c r="RUC47"/>
      <c r="RUD47"/>
      <c r="RUE47"/>
      <c r="RUF47"/>
      <c r="RUG47"/>
      <c r="RUH47"/>
      <c r="RUI47"/>
      <c r="RUJ47"/>
      <c r="RUK47"/>
      <c r="RUL47"/>
      <c r="RUM47"/>
      <c r="RUN47"/>
      <c r="RUO47"/>
      <c r="RUP47"/>
      <c r="RUQ47"/>
      <c r="RUR47"/>
      <c r="RUS47"/>
      <c r="RUT47"/>
      <c r="RUU47"/>
      <c r="RUV47"/>
      <c r="RUW47"/>
      <c r="RUX47"/>
      <c r="RUY47"/>
      <c r="RUZ47"/>
      <c r="RVA47"/>
      <c r="RVB47"/>
      <c r="RVC47"/>
      <c r="RVD47"/>
      <c r="RVE47"/>
      <c r="RVF47"/>
      <c r="RVG47"/>
      <c r="RVH47"/>
      <c r="RVI47"/>
      <c r="RVJ47"/>
      <c r="RVK47"/>
      <c r="RVL47"/>
      <c r="RVM47"/>
      <c r="RVN47"/>
      <c r="RVO47"/>
      <c r="RVP47"/>
      <c r="RVQ47"/>
      <c r="RVR47"/>
      <c r="RVS47"/>
      <c r="RVT47"/>
      <c r="RVU47"/>
      <c r="RVV47"/>
      <c r="RVW47"/>
      <c r="RVX47"/>
      <c r="RVY47"/>
      <c r="RVZ47"/>
      <c r="RWA47"/>
      <c r="RWB47"/>
      <c r="RWC47"/>
      <c r="RWD47"/>
      <c r="RWE47"/>
      <c r="RWF47"/>
      <c r="RWG47"/>
      <c r="RWH47"/>
      <c r="RWI47"/>
      <c r="RWJ47"/>
      <c r="RWK47"/>
      <c r="RWL47"/>
      <c r="RWM47"/>
      <c r="RWN47"/>
      <c r="RWO47"/>
      <c r="RWP47"/>
      <c r="RWQ47"/>
      <c r="RWR47"/>
      <c r="RWS47"/>
      <c r="RWT47"/>
      <c r="RWU47"/>
      <c r="RWV47"/>
      <c r="RWW47"/>
      <c r="RWX47"/>
      <c r="RWY47"/>
      <c r="RWZ47"/>
      <c r="RXA47"/>
      <c r="RXB47"/>
      <c r="RXC47"/>
      <c r="RXD47"/>
      <c r="RXE47"/>
      <c r="RXF47"/>
      <c r="RXG47"/>
      <c r="RXH47"/>
      <c r="RXI47"/>
      <c r="RXJ47"/>
      <c r="RXK47"/>
      <c r="RXL47"/>
      <c r="RXM47"/>
      <c r="RXN47"/>
      <c r="RXO47"/>
      <c r="RXP47"/>
      <c r="RXQ47"/>
      <c r="RXR47"/>
      <c r="RXS47"/>
      <c r="RXT47"/>
      <c r="RXU47"/>
      <c r="RXV47"/>
      <c r="RXW47"/>
      <c r="RXX47"/>
      <c r="RXY47"/>
      <c r="RXZ47"/>
      <c r="RYA47"/>
      <c r="RYB47"/>
      <c r="RYC47"/>
      <c r="RYD47"/>
      <c r="RYE47"/>
      <c r="RYF47"/>
      <c r="RYG47"/>
      <c r="RYH47"/>
      <c r="RYI47"/>
      <c r="RYJ47"/>
      <c r="RYK47"/>
      <c r="RYL47"/>
      <c r="RYM47"/>
      <c r="RYN47"/>
      <c r="RYO47"/>
      <c r="RYP47"/>
      <c r="RYQ47"/>
      <c r="RYR47"/>
      <c r="RYS47"/>
      <c r="RYT47"/>
      <c r="RYU47"/>
      <c r="RYV47"/>
      <c r="RYW47"/>
      <c r="RYX47"/>
      <c r="RYY47"/>
      <c r="RYZ47"/>
      <c r="RZA47"/>
      <c r="RZB47"/>
      <c r="RZC47"/>
      <c r="RZD47"/>
      <c r="RZE47"/>
      <c r="RZF47"/>
      <c r="RZG47"/>
      <c r="RZH47"/>
      <c r="RZI47"/>
      <c r="RZJ47"/>
      <c r="RZK47"/>
      <c r="RZL47"/>
      <c r="RZM47"/>
      <c r="RZN47"/>
      <c r="RZO47"/>
      <c r="RZP47"/>
      <c r="RZQ47"/>
      <c r="RZR47"/>
      <c r="RZS47"/>
      <c r="RZT47"/>
      <c r="RZU47"/>
      <c r="RZV47"/>
      <c r="RZW47"/>
      <c r="RZX47"/>
      <c r="RZY47"/>
      <c r="RZZ47"/>
      <c r="SAA47"/>
      <c r="SAB47"/>
      <c r="SAC47"/>
      <c r="SAD47"/>
      <c r="SAE47"/>
      <c r="SAF47"/>
      <c r="SAG47"/>
      <c r="SAH47"/>
      <c r="SAI47"/>
      <c r="SAJ47"/>
      <c r="SAK47"/>
      <c r="SAL47"/>
      <c r="SAM47"/>
      <c r="SAN47"/>
      <c r="SAO47"/>
      <c r="SAP47"/>
      <c r="SAQ47"/>
      <c r="SAR47"/>
      <c r="SAS47"/>
      <c r="SAT47"/>
      <c r="SAU47"/>
      <c r="SAV47"/>
      <c r="SAW47"/>
      <c r="SAX47"/>
      <c r="SAY47"/>
      <c r="SAZ47"/>
      <c r="SBA47"/>
      <c r="SBB47"/>
      <c r="SBC47"/>
      <c r="SBD47"/>
      <c r="SBE47"/>
      <c r="SBF47"/>
      <c r="SBG47"/>
      <c r="SBH47"/>
      <c r="SBI47"/>
      <c r="SBJ47"/>
      <c r="SBK47"/>
      <c r="SBL47"/>
      <c r="SBM47"/>
      <c r="SBN47"/>
      <c r="SBO47"/>
      <c r="SBP47"/>
      <c r="SBQ47"/>
      <c r="SBR47"/>
      <c r="SBS47"/>
      <c r="SBT47"/>
      <c r="SBU47"/>
      <c r="SBV47"/>
      <c r="SBW47"/>
      <c r="SBX47"/>
      <c r="SBY47"/>
      <c r="SBZ47"/>
      <c r="SCA47"/>
      <c r="SCB47"/>
      <c r="SCC47"/>
      <c r="SCD47"/>
      <c r="SCE47"/>
      <c r="SCF47"/>
      <c r="SCG47"/>
      <c r="SCH47"/>
      <c r="SCI47"/>
      <c r="SCJ47"/>
      <c r="SCK47"/>
      <c r="SCL47"/>
      <c r="SCM47"/>
      <c r="SCN47"/>
      <c r="SCO47"/>
      <c r="SCP47"/>
      <c r="SCQ47"/>
      <c r="SCR47"/>
      <c r="SCS47"/>
      <c r="SCT47"/>
      <c r="SCU47"/>
      <c r="SCV47"/>
      <c r="SCW47"/>
      <c r="SCX47"/>
      <c r="SCY47"/>
      <c r="SCZ47"/>
      <c r="SDA47"/>
      <c r="SDB47"/>
      <c r="SDC47"/>
      <c r="SDD47"/>
      <c r="SDE47"/>
      <c r="SDF47"/>
      <c r="SDG47"/>
      <c r="SDH47"/>
      <c r="SDI47"/>
      <c r="SDJ47"/>
      <c r="SDK47"/>
      <c r="SDL47"/>
      <c r="SDM47"/>
      <c r="SDN47"/>
      <c r="SDO47"/>
      <c r="SDP47"/>
      <c r="SDQ47"/>
      <c r="SDR47"/>
      <c r="SDS47"/>
      <c r="SDT47"/>
      <c r="SDU47"/>
      <c r="SDV47"/>
      <c r="SDW47"/>
      <c r="SDX47"/>
      <c r="SDY47"/>
      <c r="SDZ47"/>
      <c r="SEA47"/>
      <c r="SEB47"/>
      <c r="SEC47"/>
      <c r="SED47"/>
      <c r="SEE47"/>
      <c r="SEF47"/>
      <c r="SEG47"/>
      <c r="SEH47"/>
      <c r="SEI47"/>
      <c r="SEJ47"/>
      <c r="SEK47"/>
      <c r="SEL47"/>
      <c r="SEM47"/>
      <c r="SEN47"/>
      <c r="SEO47"/>
      <c r="SEP47"/>
      <c r="SEQ47"/>
      <c r="SER47"/>
      <c r="SES47"/>
      <c r="SET47"/>
      <c r="SEU47"/>
      <c r="SEV47"/>
      <c r="SEW47"/>
      <c r="SEX47"/>
      <c r="SEY47"/>
      <c r="SEZ47"/>
      <c r="SFA47"/>
      <c r="SFB47"/>
      <c r="SFC47"/>
      <c r="SFD47"/>
      <c r="SFE47"/>
      <c r="SFF47"/>
      <c r="SFG47"/>
      <c r="SFH47"/>
      <c r="SFI47"/>
      <c r="SFJ47"/>
      <c r="SFK47"/>
      <c r="SFL47"/>
      <c r="SFM47"/>
      <c r="SFN47"/>
      <c r="SFO47"/>
      <c r="SFP47"/>
      <c r="SFQ47"/>
      <c r="SFR47"/>
      <c r="SFS47"/>
      <c r="SFT47"/>
      <c r="SFU47"/>
      <c r="SFV47"/>
      <c r="SFW47"/>
      <c r="SFX47"/>
      <c r="SFY47"/>
      <c r="SFZ47"/>
      <c r="SGA47"/>
      <c r="SGB47"/>
      <c r="SGC47"/>
      <c r="SGD47"/>
      <c r="SGE47"/>
      <c r="SGF47"/>
      <c r="SGG47"/>
      <c r="SGH47"/>
      <c r="SGI47"/>
      <c r="SGJ47"/>
      <c r="SGK47"/>
      <c r="SGL47"/>
      <c r="SGM47"/>
      <c r="SGN47"/>
      <c r="SGO47"/>
      <c r="SGP47"/>
      <c r="SGQ47"/>
      <c r="SGR47"/>
      <c r="SGS47"/>
      <c r="SGT47"/>
      <c r="SGU47"/>
      <c r="SGV47"/>
      <c r="SGW47"/>
      <c r="SGX47"/>
      <c r="SGY47"/>
      <c r="SGZ47"/>
      <c r="SHA47"/>
      <c r="SHB47"/>
      <c r="SHC47"/>
      <c r="SHD47"/>
      <c r="SHE47"/>
      <c r="SHF47"/>
      <c r="SHG47"/>
      <c r="SHH47"/>
      <c r="SHI47"/>
      <c r="SHJ47"/>
      <c r="SHK47"/>
      <c r="SHL47"/>
      <c r="SHM47"/>
      <c r="SHN47"/>
      <c r="SHO47"/>
      <c r="SHP47"/>
      <c r="SHQ47"/>
      <c r="SHR47"/>
      <c r="SHS47"/>
      <c r="SHT47"/>
      <c r="SHU47"/>
      <c r="SHV47"/>
      <c r="SHW47"/>
      <c r="SHX47"/>
      <c r="SHY47"/>
      <c r="SHZ47"/>
      <c r="SIA47"/>
      <c r="SIB47"/>
      <c r="SIC47"/>
      <c r="SID47"/>
      <c r="SIE47"/>
      <c r="SIF47"/>
      <c r="SIG47"/>
      <c r="SIH47"/>
      <c r="SII47"/>
      <c r="SIJ47"/>
      <c r="SIK47"/>
      <c r="SIL47"/>
      <c r="SIM47"/>
      <c r="SIN47"/>
      <c r="SIO47"/>
      <c r="SIP47"/>
      <c r="SIQ47"/>
      <c r="SIR47"/>
      <c r="SIS47"/>
      <c r="SIT47"/>
      <c r="SIU47"/>
      <c r="SIV47"/>
      <c r="SIW47"/>
      <c r="SIX47"/>
      <c r="SIY47"/>
      <c r="SIZ47"/>
      <c r="SJA47"/>
      <c r="SJB47"/>
      <c r="SJC47"/>
      <c r="SJD47"/>
      <c r="SJE47"/>
      <c r="SJF47"/>
      <c r="SJG47"/>
      <c r="SJH47"/>
      <c r="SJI47"/>
      <c r="SJJ47"/>
      <c r="SJK47"/>
      <c r="SJL47"/>
      <c r="SJM47"/>
      <c r="SJN47"/>
      <c r="SJO47"/>
      <c r="SJP47"/>
      <c r="SJQ47"/>
      <c r="SJR47"/>
      <c r="SJS47"/>
      <c r="SJT47"/>
      <c r="SJU47"/>
      <c r="SJV47"/>
      <c r="SJW47"/>
      <c r="SJX47"/>
      <c r="SJY47"/>
      <c r="SJZ47"/>
      <c r="SKA47"/>
      <c r="SKB47"/>
      <c r="SKC47"/>
      <c r="SKD47"/>
      <c r="SKE47"/>
      <c r="SKF47"/>
      <c r="SKG47"/>
      <c r="SKH47"/>
      <c r="SKI47"/>
      <c r="SKJ47"/>
      <c r="SKK47"/>
      <c r="SKL47"/>
      <c r="SKM47"/>
      <c r="SKN47"/>
      <c r="SKO47"/>
      <c r="SKP47"/>
      <c r="SKQ47"/>
      <c r="SKR47"/>
      <c r="SKS47"/>
      <c r="SKT47"/>
      <c r="SKU47"/>
      <c r="SKV47"/>
      <c r="SKW47"/>
      <c r="SKX47"/>
      <c r="SKY47"/>
      <c r="SKZ47"/>
      <c r="SLA47"/>
      <c r="SLB47"/>
      <c r="SLC47"/>
      <c r="SLD47"/>
      <c r="SLE47"/>
      <c r="SLF47"/>
      <c r="SLG47"/>
      <c r="SLH47"/>
      <c r="SLI47"/>
      <c r="SLJ47"/>
      <c r="SLK47"/>
      <c r="SLL47"/>
      <c r="SLM47"/>
      <c r="SLN47"/>
      <c r="SLO47"/>
      <c r="SLP47"/>
      <c r="SLQ47"/>
      <c r="SLR47"/>
      <c r="SLS47"/>
      <c r="SLT47"/>
      <c r="SLU47"/>
      <c r="SLV47"/>
      <c r="SLW47"/>
      <c r="SLX47"/>
      <c r="SLY47"/>
      <c r="SLZ47"/>
      <c r="SMA47"/>
      <c r="SMB47"/>
      <c r="SMC47"/>
      <c r="SMD47"/>
      <c r="SME47"/>
      <c r="SMF47"/>
      <c r="SMG47"/>
      <c r="SMH47"/>
      <c r="SMI47"/>
      <c r="SMJ47"/>
      <c r="SMK47"/>
      <c r="SML47"/>
      <c r="SMM47"/>
      <c r="SMN47"/>
      <c r="SMO47"/>
      <c r="SMP47"/>
      <c r="SMQ47"/>
      <c r="SMR47"/>
      <c r="SMS47"/>
      <c r="SMT47"/>
      <c r="SMU47"/>
      <c r="SMV47"/>
      <c r="SMW47"/>
      <c r="SMX47"/>
      <c r="SMY47"/>
      <c r="SMZ47"/>
      <c r="SNA47"/>
      <c r="SNB47"/>
      <c r="SNC47"/>
      <c r="SND47"/>
      <c r="SNE47"/>
      <c r="SNF47"/>
      <c r="SNG47"/>
      <c r="SNH47"/>
      <c r="SNI47"/>
      <c r="SNJ47"/>
      <c r="SNK47"/>
      <c r="SNL47"/>
      <c r="SNM47"/>
      <c r="SNN47"/>
      <c r="SNO47"/>
      <c r="SNP47"/>
      <c r="SNQ47"/>
      <c r="SNR47"/>
      <c r="SNS47"/>
      <c r="SNT47"/>
      <c r="SNU47"/>
      <c r="SNV47"/>
      <c r="SNW47"/>
      <c r="SNX47"/>
      <c r="SNY47"/>
      <c r="SNZ47"/>
      <c r="SOA47"/>
      <c r="SOB47"/>
      <c r="SOC47"/>
      <c r="SOD47"/>
      <c r="SOE47"/>
      <c r="SOF47"/>
      <c r="SOG47"/>
      <c r="SOH47"/>
      <c r="SOI47"/>
      <c r="SOJ47"/>
      <c r="SOK47"/>
      <c r="SOL47"/>
      <c r="SOM47"/>
      <c r="SON47"/>
      <c r="SOO47"/>
      <c r="SOP47"/>
      <c r="SOQ47"/>
      <c r="SOR47"/>
      <c r="SOS47"/>
      <c r="SOT47"/>
      <c r="SOU47"/>
      <c r="SOV47"/>
      <c r="SOW47"/>
      <c r="SOX47"/>
      <c r="SOY47"/>
      <c r="SOZ47"/>
      <c r="SPA47"/>
      <c r="SPB47"/>
      <c r="SPC47"/>
      <c r="SPD47"/>
      <c r="SPE47"/>
      <c r="SPF47"/>
      <c r="SPG47"/>
      <c r="SPH47"/>
      <c r="SPI47"/>
      <c r="SPJ47"/>
      <c r="SPK47"/>
      <c r="SPL47"/>
      <c r="SPM47"/>
      <c r="SPN47"/>
      <c r="SPO47"/>
      <c r="SPP47"/>
      <c r="SPQ47"/>
      <c r="SPR47"/>
      <c r="SPS47"/>
      <c r="SPT47"/>
      <c r="SPU47"/>
      <c r="SPV47"/>
      <c r="SPW47"/>
      <c r="SPX47"/>
      <c r="SPY47"/>
      <c r="SPZ47"/>
      <c r="SQA47"/>
      <c r="SQB47"/>
      <c r="SQC47"/>
      <c r="SQD47"/>
      <c r="SQE47"/>
      <c r="SQF47"/>
      <c r="SQG47"/>
      <c r="SQH47"/>
      <c r="SQI47"/>
      <c r="SQJ47"/>
      <c r="SQK47"/>
      <c r="SQL47"/>
      <c r="SQM47"/>
      <c r="SQN47"/>
      <c r="SQO47"/>
      <c r="SQP47"/>
      <c r="SQQ47"/>
      <c r="SQR47"/>
      <c r="SQS47"/>
      <c r="SQT47"/>
      <c r="SQU47"/>
      <c r="SQV47"/>
      <c r="SQW47"/>
      <c r="SQX47"/>
      <c r="SQY47"/>
      <c r="SQZ47"/>
      <c r="SRA47"/>
      <c r="SRB47"/>
      <c r="SRC47"/>
      <c r="SRD47"/>
      <c r="SRE47"/>
      <c r="SRF47"/>
      <c r="SRG47"/>
      <c r="SRH47"/>
      <c r="SRI47"/>
      <c r="SRJ47"/>
      <c r="SRK47"/>
      <c r="SRL47"/>
      <c r="SRM47"/>
      <c r="SRN47"/>
      <c r="SRO47"/>
      <c r="SRP47"/>
      <c r="SRQ47"/>
      <c r="SRR47"/>
      <c r="SRS47"/>
      <c r="SRT47"/>
      <c r="SRU47"/>
      <c r="SRV47"/>
      <c r="SRW47"/>
      <c r="SRX47"/>
      <c r="SRY47"/>
      <c r="SRZ47"/>
      <c r="SSA47"/>
      <c r="SSB47"/>
      <c r="SSC47"/>
      <c r="SSD47"/>
      <c r="SSE47"/>
      <c r="SSF47"/>
      <c r="SSG47"/>
      <c r="SSH47"/>
      <c r="SSI47"/>
      <c r="SSJ47"/>
      <c r="SSK47"/>
      <c r="SSL47"/>
      <c r="SSM47"/>
      <c r="SSN47"/>
      <c r="SSO47"/>
      <c r="SSP47"/>
      <c r="SSQ47"/>
      <c r="SSR47"/>
      <c r="SSS47"/>
      <c r="SST47"/>
      <c r="SSU47"/>
      <c r="SSV47"/>
      <c r="SSW47"/>
      <c r="SSX47"/>
      <c r="SSY47"/>
      <c r="SSZ47"/>
      <c r="STA47"/>
      <c r="STB47"/>
      <c r="STC47"/>
      <c r="STD47"/>
      <c r="STE47"/>
      <c r="STF47"/>
      <c r="STG47"/>
      <c r="STH47"/>
      <c r="STI47"/>
      <c r="STJ47"/>
      <c r="STK47"/>
      <c r="STL47"/>
      <c r="STM47"/>
      <c r="STN47"/>
      <c r="STO47"/>
      <c r="STP47"/>
      <c r="STQ47"/>
      <c r="STR47"/>
      <c r="STS47"/>
      <c r="STT47"/>
      <c r="STU47"/>
      <c r="STV47"/>
      <c r="STW47"/>
      <c r="STX47"/>
      <c r="STY47"/>
      <c r="STZ47"/>
      <c r="SUA47"/>
      <c r="SUB47"/>
      <c r="SUC47"/>
      <c r="SUD47"/>
      <c r="SUE47"/>
      <c r="SUF47"/>
      <c r="SUG47"/>
      <c r="SUH47"/>
      <c r="SUI47"/>
      <c r="SUJ47"/>
      <c r="SUK47"/>
      <c r="SUL47"/>
      <c r="SUM47"/>
      <c r="SUN47"/>
      <c r="SUO47"/>
      <c r="SUP47"/>
      <c r="SUQ47"/>
      <c r="SUR47"/>
      <c r="SUS47"/>
      <c r="SUT47"/>
      <c r="SUU47"/>
      <c r="SUV47"/>
      <c r="SUW47"/>
      <c r="SUX47"/>
      <c r="SUY47"/>
      <c r="SUZ47"/>
      <c r="SVA47"/>
      <c r="SVB47"/>
      <c r="SVC47"/>
      <c r="SVD47"/>
      <c r="SVE47"/>
      <c r="SVF47"/>
      <c r="SVG47"/>
      <c r="SVH47"/>
      <c r="SVI47"/>
      <c r="SVJ47"/>
      <c r="SVK47"/>
      <c r="SVL47"/>
      <c r="SVM47"/>
      <c r="SVN47"/>
      <c r="SVO47"/>
      <c r="SVP47"/>
      <c r="SVQ47"/>
      <c r="SVR47"/>
      <c r="SVS47"/>
      <c r="SVT47"/>
      <c r="SVU47"/>
      <c r="SVV47"/>
      <c r="SVW47"/>
      <c r="SVX47"/>
      <c r="SVY47"/>
      <c r="SVZ47"/>
      <c r="SWA47"/>
      <c r="SWB47"/>
      <c r="SWC47"/>
      <c r="SWD47"/>
      <c r="SWE47"/>
      <c r="SWF47"/>
      <c r="SWG47"/>
      <c r="SWH47"/>
      <c r="SWI47"/>
      <c r="SWJ47"/>
      <c r="SWK47"/>
      <c r="SWL47"/>
      <c r="SWM47"/>
      <c r="SWN47"/>
      <c r="SWO47"/>
      <c r="SWP47"/>
      <c r="SWQ47"/>
      <c r="SWR47"/>
      <c r="SWS47"/>
      <c r="SWT47"/>
      <c r="SWU47"/>
      <c r="SWV47"/>
      <c r="SWW47"/>
      <c r="SWX47"/>
      <c r="SWY47"/>
      <c r="SWZ47"/>
      <c r="SXA47"/>
      <c r="SXB47"/>
      <c r="SXC47"/>
      <c r="SXD47"/>
      <c r="SXE47"/>
      <c r="SXF47"/>
      <c r="SXG47"/>
      <c r="SXH47"/>
      <c r="SXI47"/>
      <c r="SXJ47"/>
      <c r="SXK47"/>
      <c r="SXL47"/>
      <c r="SXM47"/>
      <c r="SXN47"/>
      <c r="SXO47"/>
      <c r="SXP47"/>
      <c r="SXQ47"/>
      <c r="SXR47"/>
      <c r="SXS47"/>
      <c r="SXT47"/>
      <c r="SXU47"/>
      <c r="SXV47"/>
      <c r="SXW47"/>
      <c r="SXX47"/>
      <c r="SXY47"/>
      <c r="SXZ47"/>
      <c r="SYA47"/>
      <c r="SYB47"/>
      <c r="SYC47"/>
      <c r="SYD47"/>
      <c r="SYE47"/>
      <c r="SYF47"/>
      <c r="SYG47"/>
      <c r="SYH47"/>
      <c r="SYI47"/>
      <c r="SYJ47"/>
      <c r="SYK47"/>
      <c r="SYL47"/>
      <c r="SYM47"/>
      <c r="SYN47"/>
      <c r="SYO47"/>
      <c r="SYP47"/>
      <c r="SYQ47"/>
      <c r="SYR47"/>
      <c r="SYS47"/>
      <c r="SYT47"/>
      <c r="SYU47"/>
      <c r="SYV47"/>
      <c r="SYW47"/>
      <c r="SYX47"/>
      <c r="SYY47"/>
      <c r="SYZ47"/>
      <c r="SZA47"/>
      <c r="SZB47"/>
      <c r="SZC47"/>
      <c r="SZD47"/>
      <c r="SZE47"/>
      <c r="SZF47"/>
      <c r="SZG47"/>
      <c r="SZH47"/>
      <c r="SZI47"/>
      <c r="SZJ47"/>
      <c r="SZK47"/>
      <c r="SZL47"/>
      <c r="SZM47"/>
      <c r="SZN47"/>
      <c r="SZO47"/>
      <c r="SZP47"/>
      <c r="SZQ47"/>
      <c r="SZR47"/>
      <c r="SZS47"/>
      <c r="SZT47"/>
      <c r="SZU47"/>
      <c r="SZV47"/>
      <c r="SZW47"/>
      <c r="SZX47"/>
      <c r="SZY47"/>
      <c r="SZZ47"/>
      <c r="TAA47"/>
      <c r="TAB47"/>
      <c r="TAC47"/>
      <c r="TAD47"/>
      <c r="TAE47"/>
      <c r="TAF47"/>
      <c r="TAG47"/>
      <c r="TAH47"/>
      <c r="TAI47"/>
      <c r="TAJ47"/>
      <c r="TAK47"/>
      <c r="TAL47"/>
      <c r="TAM47"/>
      <c r="TAN47"/>
      <c r="TAO47"/>
      <c r="TAP47"/>
      <c r="TAQ47"/>
      <c r="TAR47"/>
      <c r="TAS47"/>
      <c r="TAT47"/>
      <c r="TAU47"/>
      <c r="TAV47"/>
      <c r="TAW47"/>
      <c r="TAX47"/>
      <c r="TAY47"/>
      <c r="TAZ47"/>
      <c r="TBA47"/>
      <c r="TBB47"/>
      <c r="TBC47"/>
      <c r="TBD47"/>
      <c r="TBE47"/>
      <c r="TBF47"/>
      <c r="TBG47"/>
      <c r="TBH47"/>
      <c r="TBI47"/>
      <c r="TBJ47"/>
      <c r="TBK47"/>
      <c r="TBL47"/>
      <c r="TBM47"/>
      <c r="TBN47"/>
      <c r="TBO47"/>
      <c r="TBP47"/>
      <c r="TBQ47"/>
      <c r="TBR47"/>
      <c r="TBS47"/>
      <c r="TBT47"/>
      <c r="TBU47"/>
      <c r="TBV47"/>
      <c r="TBW47"/>
      <c r="TBX47"/>
      <c r="TBY47"/>
      <c r="TBZ47"/>
      <c r="TCA47"/>
      <c r="TCB47"/>
      <c r="TCC47"/>
      <c r="TCD47"/>
      <c r="TCE47"/>
      <c r="TCF47"/>
      <c r="TCG47"/>
      <c r="TCH47"/>
      <c r="TCI47"/>
      <c r="TCJ47"/>
      <c r="TCK47"/>
      <c r="TCL47"/>
      <c r="TCM47"/>
      <c r="TCN47"/>
      <c r="TCO47"/>
      <c r="TCP47"/>
      <c r="TCQ47"/>
      <c r="TCR47"/>
      <c r="TCS47"/>
      <c r="TCT47"/>
      <c r="TCU47"/>
      <c r="TCV47"/>
      <c r="TCW47"/>
      <c r="TCX47"/>
      <c r="TCY47"/>
      <c r="TCZ47"/>
      <c r="TDA47"/>
      <c r="TDB47"/>
      <c r="TDC47"/>
      <c r="TDD47"/>
      <c r="TDE47"/>
      <c r="TDF47"/>
      <c r="TDG47"/>
      <c r="TDH47"/>
      <c r="TDI47"/>
      <c r="TDJ47"/>
      <c r="TDK47"/>
      <c r="TDL47"/>
      <c r="TDM47"/>
      <c r="TDN47"/>
      <c r="TDO47"/>
      <c r="TDP47"/>
      <c r="TDQ47"/>
      <c r="TDR47"/>
      <c r="TDS47"/>
      <c r="TDT47"/>
      <c r="TDU47"/>
      <c r="TDV47"/>
      <c r="TDW47"/>
      <c r="TDX47"/>
      <c r="TDY47"/>
      <c r="TDZ47"/>
      <c r="TEA47"/>
      <c r="TEB47"/>
      <c r="TEC47"/>
      <c r="TED47"/>
      <c r="TEE47"/>
      <c r="TEF47"/>
      <c r="TEG47"/>
      <c r="TEH47"/>
      <c r="TEI47"/>
      <c r="TEJ47"/>
      <c r="TEK47"/>
      <c r="TEL47"/>
      <c r="TEM47"/>
      <c r="TEN47"/>
      <c r="TEO47"/>
      <c r="TEP47"/>
      <c r="TEQ47"/>
      <c r="TER47"/>
      <c r="TES47"/>
      <c r="TET47"/>
      <c r="TEU47"/>
      <c r="TEV47"/>
      <c r="TEW47"/>
      <c r="TEX47"/>
      <c r="TEY47"/>
      <c r="TEZ47"/>
      <c r="TFA47"/>
      <c r="TFB47"/>
      <c r="TFC47"/>
      <c r="TFD47"/>
      <c r="TFE47"/>
      <c r="TFF47"/>
      <c r="TFG47"/>
      <c r="TFH47"/>
      <c r="TFI47"/>
      <c r="TFJ47"/>
      <c r="TFK47"/>
      <c r="TFL47"/>
      <c r="TFM47"/>
      <c r="TFN47"/>
      <c r="TFO47"/>
      <c r="TFP47"/>
      <c r="TFQ47"/>
      <c r="TFR47"/>
      <c r="TFS47"/>
      <c r="TFT47"/>
      <c r="TFU47"/>
      <c r="TFV47"/>
      <c r="TFW47"/>
      <c r="TFX47"/>
      <c r="TFY47"/>
      <c r="TFZ47"/>
      <c r="TGA47"/>
      <c r="TGB47"/>
      <c r="TGC47"/>
      <c r="TGD47"/>
      <c r="TGE47"/>
      <c r="TGF47"/>
      <c r="TGG47"/>
      <c r="TGH47"/>
      <c r="TGI47"/>
      <c r="TGJ47"/>
      <c r="TGK47"/>
      <c r="TGL47"/>
      <c r="TGM47"/>
      <c r="TGN47"/>
      <c r="TGO47"/>
      <c r="TGP47"/>
      <c r="TGQ47"/>
      <c r="TGR47"/>
      <c r="TGS47"/>
      <c r="TGT47"/>
      <c r="TGU47"/>
      <c r="TGV47"/>
      <c r="TGW47"/>
      <c r="TGX47"/>
      <c r="TGY47"/>
      <c r="TGZ47"/>
      <c r="THA47"/>
      <c r="THB47"/>
      <c r="THC47"/>
      <c r="THD47"/>
      <c r="THE47"/>
      <c r="THF47"/>
      <c r="THG47"/>
      <c r="THH47"/>
      <c r="THI47"/>
      <c r="THJ47"/>
      <c r="THK47"/>
      <c r="THL47"/>
      <c r="THM47"/>
      <c r="THN47"/>
      <c r="THO47"/>
      <c r="THP47"/>
      <c r="THQ47"/>
      <c r="THR47"/>
      <c r="THS47"/>
      <c r="THT47"/>
      <c r="THU47"/>
      <c r="THV47"/>
      <c r="THW47"/>
      <c r="THX47"/>
      <c r="THY47"/>
      <c r="THZ47"/>
      <c r="TIA47"/>
      <c r="TIB47"/>
      <c r="TIC47"/>
      <c r="TID47"/>
      <c r="TIE47"/>
      <c r="TIF47"/>
      <c r="TIG47"/>
      <c r="TIH47"/>
      <c r="TII47"/>
      <c r="TIJ47"/>
      <c r="TIK47"/>
      <c r="TIL47"/>
      <c r="TIM47"/>
      <c r="TIN47"/>
      <c r="TIO47"/>
      <c r="TIP47"/>
      <c r="TIQ47"/>
      <c r="TIR47"/>
      <c r="TIS47"/>
      <c r="TIT47"/>
      <c r="TIU47"/>
      <c r="TIV47"/>
      <c r="TIW47"/>
      <c r="TIX47"/>
      <c r="TIY47"/>
      <c r="TIZ47"/>
      <c r="TJA47"/>
      <c r="TJB47"/>
      <c r="TJC47"/>
      <c r="TJD47"/>
      <c r="TJE47"/>
      <c r="TJF47"/>
      <c r="TJG47"/>
      <c r="TJH47"/>
      <c r="TJI47"/>
      <c r="TJJ47"/>
      <c r="TJK47"/>
      <c r="TJL47"/>
      <c r="TJM47"/>
      <c r="TJN47"/>
      <c r="TJO47"/>
      <c r="TJP47"/>
      <c r="TJQ47"/>
      <c r="TJR47"/>
      <c r="TJS47"/>
      <c r="TJT47"/>
      <c r="TJU47"/>
      <c r="TJV47"/>
      <c r="TJW47"/>
      <c r="TJX47"/>
      <c r="TJY47"/>
      <c r="TJZ47"/>
      <c r="TKA47"/>
      <c r="TKB47"/>
      <c r="TKC47"/>
      <c r="TKD47"/>
      <c r="TKE47"/>
      <c r="TKF47"/>
      <c r="TKG47"/>
      <c r="TKH47"/>
      <c r="TKI47"/>
      <c r="TKJ47"/>
      <c r="TKK47"/>
      <c r="TKL47"/>
      <c r="TKM47"/>
      <c r="TKN47"/>
      <c r="TKO47"/>
      <c r="TKP47"/>
      <c r="TKQ47"/>
      <c r="TKR47"/>
      <c r="TKS47"/>
      <c r="TKT47"/>
      <c r="TKU47"/>
      <c r="TKV47"/>
      <c r="TKW47"/>
      <c r="TKX47"/>
      <c r="TKY47"/>
      <c r="TKZ47"/>
      <c r="TLA47"/>
      <c r="TLB47"/>
      <c r="TLC47"/>
      <c r="TLD47"/>
      <c r="TLE47"/>
      <c r="TLF47"/>
      <c r="TLG47"/>
      <c r="TLH47"/>
      <c r="TLI47"/>
      <c r="TLJ47"/>
      <c r="TLK47"/>
      <c r="TLL47"/>
      <c r="TLM47"/>
      <c r="TLN47"/>
      <c r="TLO47"/>
      <c r="TLP47"/>
      <c r="TLQ47"/>
      <c r="TLR47"/>
      <c r="TLS47"/>
      <c r="TLT47"/>
      <c r="TLU47"/>
      <c r="TLV47"/>
      <c r="TLW47"/>
      <c r="TLX47"/>
      <c r="TLY47"/>
      <c r="TLZ47"/>
      <c r="TMA47"/>
      <c r="TMB47"/>
      <c r="TMC47"/>
      <c r="TMD47"/>
      <c r="TME47"/>
      <c r="TMF47"/>
      <c r="TMG47"/>
      <c r="TMH47"/>
      <c r="TMI47"/>
      <c r="TMJ47"/>
      <c r="TMK47"/>
      <c r="TML47"/>
      <c r="TMM47"/>
      <c r="TMN47"/>
      <c r="TMO47"/>
      <c r="TMP47"/>
      <c r="TMQ47"/>
      <c r="TMR47"/>
      <c r="TMS47"/>
      <c r="TMT47"/>
      <c r="TMU47"/>
      <c r="TMV47"/>
      <c r="TMW47"/>
      <c r="TMX47"/>
      <c r="TMY47"/>
      <c r="TMZ47"/>
      <c r="TNA47"/>
      <c r="TNB47"/>
      <c r="TNC47"/>
      <c r="TND47"/>
      <c r="TNE47"/>
      <c r="TNF47"/>
      <c r="TNG47"/>
      <c r="TNH47"/>
      <c r="TNI47"/>
      <c r="TNJ47"/>
      <c r="TNK47"/>
      <c r="TNL47"/>
      <c r="TNM47"/>
      <c r="TNN47"/>
      <c r="TNO47"/>
      <c r="TNP47"/>
      <c r="TNQ47"/>
      <c r="TNR47"/>
      <c r="TNS47"/>
      <c r="TNT47"/>
      <c r="TNU47"/>
      <c r="TNV47"/>
      <c r="TNW47"/>
      <c r="TNX47"/>
      <c r="TNY47"/>
      <c r="TNZ47"/>
      <c r="TOA47"/>
      <c r="TOB47"/>
      <c r="TOC47"/>
      <c r="TOD47"/>
      <c r="TOE47"/>
      <c r="TOF47"/>
      <c r="TOG47"/>
      <c r="TOH47"/>
      <c r="TOI47"/>
      <c r="TOJ47"/>
      <c r="TOK47"/>
      <c r="TOL47"/>
      <c r="TOM47"/>
      <c r="TON47"/>
      <c r="TOO47"/>
      <c r="TOP47"/>
      <c r="TOQ47"/>
      <c r="TOR47"/>
      <c r="TOS47"/>
      <c r="TOT47"/>
      <c r="TOU47"/>
      <c r="TOV47"/>
      <c r="TOW47"/>
      <c r="TOX47"/>
      <c r="TOY47"/>
      <c r="TOZ47"/>
      <c r="TPA47"/>
      <c r="TPB47"/>
      <c r="TPC47"/>
      <c r="TPD47"/>
      <c r="TPE47"/>
      <c r="TPF47"/>
      <c r="TPG47"/>
      <c r="TPH47"/>
      <c r="TPI47"/>
      <c r="TPJ47"/>
      <c r="TPK47"/>
      <c r="TPL47"/>
      <c r="TPM47"/>
      <c r="TPN47"/>
      <c r="TPO47"/>
      <c r="TPP47"/>
      <c r="TPQ47"/>
      <c r="TPR47"/>
      <c r="TPS47"/>
      <c r="TPT47"/>
      <c r="TPU47"/>
      <c r="TPV47"/>
      <c r="TPW47"/>
      <c r="TPX47"/>
      <c r="TPY47"/>
      <c r="TPZ47"/>
      <c r="TQA47"/>
      <c r="TQB47"/>
      <c r="TQC47"/>
      <c r="TQD47"/>
      <c r="TQE47"/>
      <c r="TQF47"/>
      <c r="TQG47"/>
      <c r="TQH47"/>
      <c r="TQI47"/>
      <c r="TQJ47"/>
      <c r="TQK47"/>
      <c r="TQL47"/>
      <c r="TQM47"/>
      <c r="TQN47"/>
      <c r="TQO47"/>
      <c r="TQP47"/>
      <c r="TQQ47"/>
      <c r="TQR47"/>
      <c r="TQS47"/>
      <c r="TQT47"/>
      <c r="TQU47"/>
      <c r="TQV47"/>
      <c r="TQW47"/>
      <c r="TQX47"/>
      <c r="TQY47"/>
      <c r="TQZ47"/>
      <c r="TRA47"/>
      <c r="TRB47"/>
      <c r="TRC47"/>
      <c r="TRD47"/>
      <c r="TRE47"/>
      <c r="TRF47"/>
      <c r="TRG47"/>
      <c r="TRH47"/>
      <c r="TRI47"/>
      <c r="TRJ47"/>
      <c r="TRK47"/>
      <c r="TRL47"/>
      <c r="TRM47"/>
      <c r="TRN47"/>
      <c r="TRO47"/>
      <c r="TRP47"/>
      <c r="TRQ47"/>
      <c r="TRR47"/>
      <c r="TRS47"/>
      <c r="TRT47"/>
      <c r="TRU47"/>
      <c r="TRV47"/>
      <c r="TRW47"/>
      <c r="TRX47"/>
      <c r="TRY47"/>
      <c r="TRZ47"/>
      <c r="TSA47"/>
      <c r="TSB47"/>
      <c r="TSC47"/>
      <c r="TSD47"/>
      <c r="TSE47"/>
      <c r="TSF47"/>
      <c r="TSG47"/>
      <c r="TSH47"/>
      <c r="TSI47"/>
      <c r="TSJ47"/>
      <c r="TSK47"/>
      <c r="TSL47"/>
      <c r="TSM47"/>
      <c r="TSN47"/>
      <c r="TSO47"/>
      <c r="TSP47"/>
      <c r="TSQ47"/>
      <c r="TSR47"/>
      <c r="TSS47"/>
      <c r="TST47"/>
      <c r="TSU47"/>
      <c r="TSV47"/>
      <c r="TSW47"/>
      <c r="TSX47"/>
      <c r="TSY47"/>
      <c r="TSZ47"/>
      <c r="TTA47"/>
      <c r="TTB47"/>
      <c r="TTC47"/>
      <c r="TTD47"/>
      <c r="TTE47"/>
      <c r="TTF47"/>
      <c r="TTG47"/>
      <c r="TTH47"/>
      <c r="TTI47"/>
      <c r="TTJ47"/>
      <c r="TTK47"/>
      <c r="TTL47"/>
      <c r="TTM47"/>
      <c r="TTN47"/>
      <c r="TTO47"/>
      <c r="TTP47"/>
      <c r="TTQ47"/>
      <c r="TTR47"/>
      <c r="TTS47"/>
      <c r="TTT47"/>
      <c r="TTU47"/>
      <c r="TTV47"/>
      <c r="TTW47"/>
      <c r="TTX47"/>
      <c r="TTY47"/>
      <c r="TTZ47"/>
      <c r="TUA47"/>
      <c r="TUB47"/>
      <c r="TUC47"/>
      <c r="TUD47"/>
      <c r="TUE47"/>
      <c r="TUF47"/>
      <c r="TUG47"/>
      <c r="TUH47"/>
      <c r="TUI47"/>
      <c r="TUJ47"/>
      <c r="TUK47"/>
      <c r="TUL47"/>
      <c r="TUM47"/>
      <c r="TUN47"/>
      <c r="TUO47"/>
      <c r="TUP47"/>
      <c r="TUQ47"/>
      <c r="TUR47"/>
      <c r="TUS47"/>
      <c r="TUT47"/>
      <c r="TUU47"/>
      <c r="TUV47"/>
      <c r="TUW47"/>
      <c r="TUX47"/>
      <c r="TUY47"/>
      <c r="TUZ47"/>
      <c r="TVA47"/>
      <c r="TVB47"/>
      <c r="TVC47"/>
      <c r="TVD47"/>
      <c r="TVE47"/>
      <c r="TVF47"/>
      <c r="TVG47"/>
      <c r="TVH47"/>
      <c r="TVI47"/>
      <c r="TVJ47"/>
      <c r="TVK47"/>
      <c r="TVL47"/>
      <c r="TVM47"/>
      <c r="TVN47"/>
      <c r="TVO47"/>
      <c r="TVP47"/>
      <c r="TVQ47"/>
      <c r="TVR47"/>
      <c r="TVS47"/>
      <c r="TVT47"/>
      <c r="TVU47"/>
      <c r="TVV47"/>
      <c r="TVW47"/>
      <c r="TVX47"/>
      <c r="TVY47"/>
      <c r="TVZ47"/>
      <c r="TWA47"/>
      <c r="TWB47"/>
      <c r="TWC47"/>
      <c r="TWD47"/>
      <c r="TWE47"/>
      <c r="TWF47"/>
      <c r="TWG47"/>
      <c r="TWH47"/>
      <c r="TWI47"/>
      <c r="TWJ47"/>
      <c r="TWK47"/>
      <c r="TWL47"/>
      <c r="TWM47"/>
      <c r="TWN47"/>
      <c r="TWO47"/>
      <c r="TWP47"/>
      <c r="TWQ47"/>
      <c r="TWR47"/>
      <c r="TWS47"/>
      <c r="TWT47"/>
      <c r="TWU47"/>
      <c r="TWV47"/>
      <c r="TWW47"/>
      <c r="TWX47"/>
      <c r="TWY47"/>
      <c r="TWZ47"/>
      <c r="TXA47"/>
      <c r="TXB47"/>
      <c r="TXC47"/>
      <c r="TXD47"/>
      <c r="TXE47"/>
      <c r="TXF47"/>
      <c r="TXG47"/>
      <c r="TXH47"/>
      <c r="TXI47"/>
      <c r="TXJ47"/>
      <c r="TXK47"/>
      <c r="TXL47"/>
      <c r="TXM47"/>
      <c r="TXN47"/>
      <c r="TXO47"/>
      <c r="TXP47"/>
      <c r="TXQ47"/>
      <c r="TXR47"/>
      <c r="TXS47"/>
      <c r="TXT47"/>
      <c r="TXU47"/>
      <c r="TXV47"/>
      <c r="TXW47"/>
      <c r="TXX47"/>
      <c r="TXY47"/>
      <c r="TXZ47"/>
      <c r="TYA47"/>
      <c r="TYB47"/>
      <c r="TYC47"/>
      <c r="TYD47"/>
      <c r="TYE47"/>
      <c r="TYF47"/>
      <c r="TYG47"/>
      <c r="TYH47"/>
      <c r="TYI47"/>
      <c r="TYJ47"/>
      <c r="TYK47"/>
      <c r="TYL47"/>
      <c r="TYM47"/>
      <c r="TYN47"/>
      <c r="TYO47"/>
      <c r="TYP47"/>
      <c r="TYQ47"/>
      <c r="TYR47"/>
      <c r="TYS47"/>
      <c r="TYT47"/>
      <c r="TYU47"/>
      <c r="TYV47"/>
      <c r="TYW47"/>
      <c r="TYX47"/>
      <c r="TYY47"/>
      <c r="TYZ47"/>
      <c r="TZA47"/>
      <c r="TZB47"/>
      <c r="TZC47"/>
      <c r="TZD47"/>
      <c r="TZE47"/>
      <c r="TZF47"/>
      <c r="TZG47"/>
      <c r="TZH47"/>
      <c r="TZI47"/>
      <c r="TZJ47"/>
      <c r="TZK47"/>
      <c r="TZL47"/>
      <c r="TZM47"/>
      <c r="TZN47"/>
      <c r="TZO47"/>
      <c r="TZP47"/>
      <c r="TZQ47"/>
      <c r="TZR47"/>
      <c r="TZS47"/>
      <c r="TZT47"/>
      <c r="TZU47"/>
      <c r="TZV47"/>
      <c r="TZW47"/>
      <c r="TZX47"/>
      <c r="TZY47"/>
      <c r="TZZ47"/>
      <c r="UAA47"/>
      <c r="UAB47"/>
      <c r="UAC47"/>
      <c r="UAD47"/>
      <c r="UAE47"/>
      <c r="UAF47"/>
      <c r="UAG47"/>
      <c r="UAH47"/>
      <c r="UAI47"/>
      <c r="UAJ47"/>
      <c r="UAK47"/>
      <c r="UAL47"/>
      <c r="UAM47"/>
      <c r="UAN47"/>
      <c r="UAO47"/>
      <c r="UAP47"/>
      <c r="UAQ47"/>
      <c r="UAR47"/>
      <c r="UAS47"/>
      <c r="UAT47"/>
      <c r="UAU47"/>
      <c r="UAV47"/>
      <c r="UAW47"/>
      <c r="UAX47"/>
      <c r="UAY47"/>
      <c r="UAZ47"/>
      <c r="UBA47"/>
      <c r="UBB47"/>
      <c r="UBC47"/>
      <c r="UBD47"/>
      <c r="UBE47"/>
      <c r="UBF47"/>
      <c r="UBG47"/>
      <c r="UBH47"/>
      <c r="UBI47"/>
      <c r="UBJ47"/>
      <c r="UBK47"/>
      <c r="UBL47"/>
      <c r="UBM47"/>
      <c r="UBN47"/>
      <c r="UBO47"/>
      <c r="UBP47"/>
      <c r="UBQ47"/>
      <c r="UBR47"/>
      <c r="UBS47"/>
      <c r="UBT47"/>
      <c r="UBU47"/>
      <c r="UBV47"/>
      <c r="UBW47"/>
      <c r="UBX47"/>
      <c r="UBY47"/>
      <c r="UBZ47"/>
      <c r="UCA47"/>
      <c r="UCB47"/>
      <c r="UCC47"/>
      <c r="UCD47"/>
      <c r="UCE47"/>
      <c r="UCF47"/>
      <c r="UCG47"/>
      <c r="UCH47"/>
      <c r="UCI47"/>
      <c r="UCJ47"/>
      <c r="UCK47"/>
      <c r="UCL47"/>
      <c r="UCM47"/>
      <c r="UCN47"/>
      <c r="UCO47"/>
      <c r="UCP47"/>
      <c r="UCQ47"/>
      <c r="UCR47"/>
      <c r="UCS47"/>
      <c r="UCT47"/>
      <c r="UCU47"/>
      <c r="UCV47"/>
      <c r="UCW47"/>
      <c r="UCX47"/>
      <c r="UCY47"/>
      <c r="UCZ47"/>
      <c r="UDA47"/>
      <c r="UDB47"/>
      <c r="UDC47"/>
      <c r="UDD47"/>
      <c r="UDE47"/>
      <c r="UDF47"/>
      <c r="UDG47"/>
      <c r="UDH47"/>
      <c r="UDI47"/>
      <c r="UDJ47"/>
      <c r="UDK47"/>
      <c r="UDL47"/>
      <c r="UDM47"/>
      <c r="UDN47"/>
      <c r="UDO47"/>
      <c r="UDP47"/>
      <c r="UDQ47"/>
      <c r="UDR47"/>
      <c r="UDS47"/>
      <c r="UDT47"/>
      <c r="UDU47"/>
      <c r="UDV47"/>
      <c r="UDW47"/>
      <c r="UDX47"/>
      <c r="UDY47"/>
      <c r="UDZ47"/>
      <c r="UEA47"/>
      <c r="UEB47"/>
      <c r="UEC47"/>
      <c r="UED47"/>
      <c r="UEE47"/>
      <c r="UEF47"/>
      <c r="UEG47"/>
      <c r="UEH47"/>
      <c r="UEI47"/>
      <c r="UEJ47"/>
      <c r="UEK47"/>
      <c r="UEL47"/>
      <c r="UEM47"/>
      <c r="UEN47"/>
      <c r="UEO47"/>
      <c r="UEP47"/>
      <c r="UEQ47"/>
      <c r="UER47"/>
      <c r="UES47"/>
      <c r="UET47"/>
      <c r="UEU47"/>
      <c r="UEV47"/>
      <c r="UEW47"/>
      <c r="UEX47"/>
      <c r="UEY47"/>
      <c r="UEZ47"/>
      <c r="UFA47"/>
      <c r="UFB47"/>
      <c r="UFC47"/>
      <c r="UFD47"/>
      <c r="UFE47"/>
      <c r="UFF47"/>
      <c r="UFG47"/>
      <c r="UFH47"/>
      <c r="UFI47"/>
      <c r="UFJ47"/>
      <c r="UFK47"/>
      <c r="UFL47"/>
      <c r="UFM47"/>
      <c r="UFN47"/>
      <c r="UFO47"/>
      <c r="UFP47"/>
      <c r="UFQ47"/>
      <c r="UFR47"/>
      <c r="UFS47"/>
      <c r="UFT47"/>
      <c r="UFU47"/>
      <c r="UFV47"/>
      <c r="UFW47"/>
      <c r="UFX47"/>
      <c r="UFY47"/>
      <c r="UFZ47"/>
      <c r="UGA47"/>
      <c r="UGB47"/>
      <c r="UGC47"/>
      <c r="UGD47"/>
      <c r="UGE47"/>
      <c r="UGF47"/>
      <c r="UGG47"/>
      <c r="UGH47"/>
      <c r="UGI47"/>
      <c r="UGJ47"/>
      <c r="UGK47"/>
      <c r="UGL47"/>
      <c r="UGM47"/>
      <c r="UGN47"/>
      <c r="UGO47"/>
      <c r="UGP47"/>
      <c r="UGQ47"/>
      <c r="UGR47"/>
      <c r="UGS47"/>
      <c r="UGT47"/>
      <c r="UGU47"/>
      <c r="UGV47"/>
      <c r="UGW47"/>
      <c r="UGX47"/>
      <c r="UGY47"/>
      <c r="UGZ47"/>
      <c r="UHA47"/>
      <c r="UHB47"/>
      <c r="UHC47"/>
      <c r="UHD47"/>
      <c r="UHE47"/>
      <c r="UHF47"/>
      <c r="UHG47"/>
      <c r="UHH47"/>
      <c r="UHI47"/>
      <c r="UHJ47"/>
      <c r="UHK47"/>
      <c r="UHL47"/>
      <c r="UHM47"/>
      <c r="UHN47"/>
      <c r="UHO47"/>
      <c r="UHP47"/>
      <c r="UHQ47"/>
      <c r="UHR47"/>
      <c r="UHS47"/>
      <c r="UHT47"/>
      <c r="UHU47"/>
      <c r="UHV47"/>
      <c r="UHW47"/>
      <c r="UHX47"/>
      <c r="UHY47"/>
      <c r="UHZ47"/>
      <c r="UIA47"/>
      <c r="UIB47"/>
      <c r="UIC47"/>
      <c r="UID47"/>
      <c r="UIE47"/>
      <c r="UIF47"/>
      <c r="UIG47"/>
      <c r="UIH47"/>
      <c r="UII47"/>
      <c r="UIJ47"/>
      <c r="UIK47"/>
      <c r="UIL47"/>
      <c r="UIM47"/>
      <c r="UIN47"/>
      <c r="UIO47"/>
      <c r="UIP47"/>
      <c r="UIQ47"/>
      <c r="UIR47"/>
      <c r="UIS47"/>
      <c r="UIT47"/>
      <c r="UIU47"/>
      <c r="UIV47"/>
      <c r="UIW47"/>
      <c r="UIX47"/>
      <c r="UIY47"/>
      <c r="UIZ47"/>
      <c r="UJA47"/>
      <c r="UJB47"/>
      <c r="UJC47"/>
      <c r="UJD47"/>
      <c r="UJE47"/>
      <c r="UJF47"/>
      <c r="UJG47"/>
      <c r="UJH47"/>
      <c r="UJI47"/>
      <c r="UJJ47"/>
      <c r="UJK47"/>
      <c r="UJL47"/>
      <c r="UJM47"/>
      <c r="UJN47"/>
      <c r="UJO47"/>
      <c r="UJP47"/>
      <c r="UJQ47"/>
      <c r="UJR47"/>
      <c r="UJS47"/>
      <c r="UJT47"/>
      <c r="UJU47"/>
      <c r="UJV47"/>
      <c r="UJW47"/>
      <c r="UJX47"/>
      <c r="UJY47"/>
      <c r="UJZ47"/>
      <c r="UKA47"/>
      <c r="UKB47"/>
      <c r="UKC47"/>
      <c r="UKD47"/>
      <c r="UKE47"/>
      <c r="UKF47"/>
      <c r="UKG47"/>
      <c r="UKH47"/>
      <c r="UKI47"/>
      <c r="UKJ47"/>
      <c r="UKK47"/>
      <c r="UKL47"/>
      <c r="UKM47"/>
      <c r="UKN47"/>
      <c r="UKO47"/>
      <c r="UKP47"/>
      <c r="UKQ47"/>
      <c r="UKR47"/>
      <c r="UKS47"/>
      <c r="UKT47"/>
      <c r="UKU47"/>
      <c r="UKV47"/>
      <c r="UKW47"/>
      <c r="UKX47"/>
      <c r="UKY47"/>
      <c r="UKZ47"/>
      <c r="ULA47"/>
      <c r="ULB47"/>
      <c r="ULC47"/>
      <c r="ULD47"/>
      <c r="ULE47"/>
      <c r="ULF47"/>
      <c r="ULG47"/>
      <c r="ULH47"/>
      <c r="ULI47"/>
      <c r="ULJ47"/>
      <c r="ULK47"/>
      <c r="ULL47"/>
      <c r="ULM47"/>
      <c r="ULN47"/>
      <c r="ULO47"/>
      <c r="ULP47"/>
      <c r="ULQ47"/>
      <c r="ULR47"/>
      <c r="ULS47"/>
      <c r="ULT47"/>
      <c r="ULU47"/>
      <c r="ULV47"/>
      <c r="ULW47"/>
      <c r="ULX47"/>
      <c r="ULY47"/>
      <c r="ULZ47"/>
      <c r="UMA47"/>
      <c r="UMB47"/>
      <c r="UMC47"/>
      <c r="UMD47"/>
      <c r="UME47"/>
      <c r="UMF47"/>
      <c r="UMG47"/>
      <c r="UMH47"/>
      <c r="UMI47"/>
      <c r="UMJ47"/>
      <c r="UMK47"/>
      <c r="UML47"/>
      <c r="UMM47"/>
      <c r="UMN47"/>
      <c r="UMO47"/>
      <c r="UMP47"/>
      <c r="UMQ47"/>
      <c r="UMR47"/>
      <c r="UMS47"/>
      <c r="UMT47"/>
      <c r="UMU47"/>
      <c r="UMV47"/>
      <c r="UMW47"/>
      <c r="UMX47"/>
      <c r="UMY47"/>
      <c r="UMZ47"/>
      <c r="UNA47"/>
      <c r="UNB47"/>
      <c r="UNC47"/>
      <c r="UND47"/>
      <c r="UNE47"/>
      <c r="UNF47"/>
      <c r="UNG47"/>
      <c r="UNH47"/>
      <c r="UNI47"/>
      <c r="UNJ47"/>
      <c r="UNK47"/>
      <c r="UNL47"/>
      <c r="UNM47"/>
      <c r="UNN47"/>
      <c r="UNO47"/>
      <c r="UNP47"/>
      <c r="UNQ47"/>
      <c r="UNR47"/>
      <c r="UNS47"/>
      <c r="UNT47"/>
      <c r="UNU47"/>
      <c r="UNV47"/>
      <c r="UNW47"/>
      <c r="UNX47"/>
      <c r="UNY47"/>
      <c r="UNZ47"/>
      <c r="UOA47"/>
      <c r="UOB47"/>
      <c r="UOC47"/>
      <c r="UOD47"/>
      <c r="UOE47"/>
      <c r="UOF47"/>
      <c r="UOG47"/>
      <c r="UOH47"/>
      <c r="UOI47"/>
      <c r="UOJ47"/>
      <c r="UOK47"/>
      <c r="UOL47"/>
      <c r="UOM47"/>
      <c r="UON47"/>
      <c r="UOO47"/>
      <c r="UOP47"/>
      <c r="UOQ47"/>
      <c r="UOR47"/>
      <c r="UOS47"/>
      <c r="UOT47"/>
      <c r="UOU47"/>
      <c r="UOV47"/>
      <c r="UOW47"/>
      <c r="UOX47"/>
      <c r="UOY47"/>
      <c r="UOZ47"/>
      <c r="UPA47"/>
      <c r="UPB47"/>
      <c r="UPC47"/>
      <c r="UPD47"/>
      <c r="UPE47"/>
      <c r="UPF47"/>
      <c r="UPG47"/>
      <c r="UPH47"/>
      <c r="UPI47"/>
      <c r="UPJ47"/>
      <c r="UPK47"/>
      <c r="UPL47"/>
      <c r="UPM47"/>
      <c r="UPN47"/>
      <c r="UPO47"/>
      <c r="UPP47"/>
      <c r="UPQ47"/>
      <c r="UPR47"/>
      <c r="UPS47"/>
      <c r="UPT47"/>
      <c r="UPU47"/>
      <c r="UPV47"/>
      <c r="UPW47"/>
      <c r="UPX47"/>
      <c r="UPY47"/>
      <c r="UPZ47"/>
      <c r="UQA47"/>
      <c r="UQB47"/>
      <c r="UQC47"/>
      <c r="UQD47"/>
      <c r="UQE47"/>
      <c r="UQF47"/>
      <c r="UQG47"/>
      <c r="UQH47"/>
      <c r="UQI47"/>
      <c r="UQJ47"/>
      <c r="UQK47"/>
      <c r="UQL47"/>
      <c r="UQM47"/>
      <c r="UQN47"/>
      <c r="UQO47"/>
      <c r="UQP47"/>
      <c r="UQQ47"/>
      <c r="UQR47"/>
      <c r="UQS47"/>
      <c r="UQT47"/>
      <c r="UQU47"/>
      <c r="UQV47"/>
      <c r="UQW47"/>
      <c r="UQX47"/>
      <c r="UQY47"/>
      <c r="UQZ47"/>
      <c r="URA47"/>
      <c r="URB47"/>
      <c r="URC47"/>
      <c r="URD47"/>
      <c r="URE47"/>
      <c r="URF47"/>
      <c r="URG47"/>
      <c r="URH47"/>
      <c r="URI47"/>
      <c r="URJ47"/>
      <c r="URK47"/>
      <c r="URL47"/>
      <c r="URM47"/>
      <c r="URN47"/>
      <c r="URO47"/>
      <c r="URP47"/>
      <c r="URQ47"/>
      <c r="URR47"/>
      <c r="URS47"/>
      <c r="URT47"/>
      <c r="URU47"/>
      <c r="URV47"/>
      <c r="URW47"/>
      <c r="URX47"/>
      <c r="URY47"/>
      <c r="URZ47"/>
      <c r="USA47"/>
      <c r="USB47"/>
      <c r="USC47"/>
      <c r="USD47"/>
      <c r="USE47"/>
      <c r="USF47"/>
      <c r="USG47"/>
      <c r="USH47"/>
      <c r="USI47"/>
      <c r="USJ47"/>
      <c r="USK47"/>
      <c r="USL47"/>
      <c r="USM47"/>
      <c r="USN47"/>
      <c r="USO47"/>
      <c r="USP47"/>
      <c r="USQ47"/>
      <c r="USR47"/>
      <c r="USS47"/>
      <c r="UST47"/>
      <c r="USU47"/>
      <c r="USV47"/>
      <c r="USW47"/>
      <c r="USX47"/>
      <c r="USY47"/>
      <c r="USZ47"/>
      <c r="UTA47"/>
      <c r="UTB47"/>
      <c r="UTC47"/>
      <c r="UTD47"/>
      <c r="UTE47"/>
      <c r="UTF47"/>
      <c r="UTG47"/>
      <c r="UTH47"/>
      <c r="UTI47"/>
      <c r="UTJ47"/>
      <c r="UTK47"/>
      <c r="UTL47"/>
      <c r="UTM47"/>
      <c r="UTN47"/>
      <c r="UTO47"/>
      <c r="UTP47"/>
      <c r="UTQ47"/>
      <c r="UTR47"/>
      <c r="UTS47"/>
      <c r="UTT47"/>
      <c r="UTU47"/>
      <c r="UTV47"/>
      <c r="UTW47"/>
      <c r="UTX47"/>
      <c r="UTY47"/>
      <c r="UTZ47"/>
      <c r="UUA47"/>
      <c r="UUB47"/>
      <c r="UUC47"/>
      <c r="UUD47"/>
      <c r="UUE47"/>
      <c r="UUF47"/>
      <c r="UUG47"/>
      <c r="UUH47"/>
      <c r="UUI47"/>
      <c r="UUJ47"/>
      <c r="UUK47"/>
      <c r="UUL47"/>
      <c r="UUM47"/>
      <c r="UUN47"/>
      <c r="UUO47"/>
      <c r="UUP47"/>
      <c r="UUQ47"/>
      <c r="UUR47"/>
      <c r="UUS47"/>
      <c r="UUT47"/>
      <c r="UUU47"/>
      <c r="UUV47"/>
      <c r="UUW47"/>
      <c r="UUX47"/>
      <c r="UUY47"/>
      <c r="UUZ47"/>
      <c r="UVA47"/>
      <c r="UVB47"/>
      <c r="UVC47"/>
      <c r="UVD47"/>
      <c r="UVE47"/>
      <c r="UVF47"/>
      <c r="UVG47"/>
      <c r="UVH47"/>
      <c r="UVI47"/>
      <c r="UVJ47"/>
      <c r="UVK47"/>
      <c r="UVL47"/>
      <c r="UVM47"/>
      <c r="UVN47"/>
      <c r="UVO47"/>
      <c r="UVP47"/>
      <c r="UVQ47"/>
      <c r="UVR47"/>
      <c r="UVS47"/>
      <c r="UVT47"/>
      <c r="UVU47"/>
      <c r="UVV47"/>
      <c r="UVW47"/>
      <c r="UVX47"/>
      <c r="UVY47"/>
      <c r="UVZ47"/>
      <c r="UWA47"/>
      <c r="UWB47"/>
      <c r="UWC47"/>
      <c r="UWD47"/>
      <c r="UWE47"/>
      <c r="UWF47"/>
      <c r="UWG47"/>
      <c r="UWH47"/>
      <c r="UWI47"/>
      <c r="UWJ47"/>
      <c r="UWK47"/>
      <c r="UWL47"/>
      <c r="UWM47"/>
      <c r="UWN47"/>
      <c r="UWO47"/>
      <c r="UWP47"/>
      <c r="UWQ47"/>
      <c r="UWR47"/>
      <c r="UWS47"/>
      <c r="UWT47"/>
      <c r="UWU47"/>
      <c r="UWV47"/>
      <c r="UWW47"/>
      <c r="UWX47"/>
      <c r="UWY47"/>
      <c r="UWZ47"/>
      <c r="UXA47"/>
      <c r="UXB47"/>
      <c r="UXC47"/>
      <c r="UXD47"/>
      <c r="UXE47"/>
      <c r="UXF47"/>
      <c r="UXG47"/>
      <c r="UXH47"/>
      <c r="UXI47"/>
      <c r="UXJ47"/>
      <c r="UXK47"/>
      <c r="UXL47"/>
      <c r="UXM47"/>
      <c r="UXN47"/>
      <c r="UXO47"/>
      <c r="UXP47"/>
      <c r="UXQ47"/>
      <c r="UXR47"/>
      <c r="UXS47"/>
      <c r="UXT47"/>
      <c r="UXU47"/>
      <c r="UXV47"/>
      <c r="UXW47"/>
      <c r="UXX47"/>
      <c r="UXY47"/>
      <c r="UXZ47"/>
      <c r="UYA47"/>
      <c r="UYB47"/>
      <c r="UYC47"/>
      <c r="UYD47"/>
      <c r="UYE47"/>
      <c r="UYF47"/>
      <c r="UYG47"/>
      <c r="UYH47"/>
      <c r="UYI47"/>
      <c r="UYJ47"/>
      <c r="UYK47"/>
      <c r="UYL47"/>
      <c r="UYM47"/>
      <c r="UYN47"/>
      <c r="UYO47"/>
      <c r="UYP47"/>
      <c r="UYQ47"/>
      <c r="UYR47"/>
      <c r="UYS47"/>
      <c r="UYT47"/>
      <c r="UYU47"/>
      <c r="UYV47"/>
      <c r="UYW47"/>
      <c r="UYX47"/>
      <c r="UYY47"/>
      <c r="UYZ47"/>
      <c r="UZA47"/>
      <c r="UZB47"/>
      <c r="UZC47"/>
      <c r="UZD47"/>
      <c r="UZE47"/>
      <c r="UZF47"/>
      <c r="UZG47"/>
      <c r="UZH47"/>
      <c r="UZI47"/>
      <c r="UZJ47"/>
      <c r="UZK47"/>
      <c r="UZL47"/>
      <c r="UZM47"/>
      <c r="UZN47"/>
      <c r="UZO47"/>
      <c r="UZP47"/>
      <c r="UZQ47"/>
      <c r="UZR47"/>
      <c r="UZS47"/>
      <c r="UZT47"/>
      <c r="UZU47"/>
      <c r="UZV47"/>
      <c r="UZW47"/>
      <c r="UZX47"/>
      <c r="UZY47"/>
      <c r="UZZ47"/>
      <c r="VAA47"/>
      <c r="VAB47"/>
      <c r="VAC47"/>
      <c r="VAD47"/>
      <c r="VAE47"/>
      <c r="VAF47"/>
      <c r="VAG47"/>
      <c r="VAH47"/>
      <c r="VAI47"/>
      <c r="VAJ47"/>
      <c r="VAK47"/>
      <c r="VAL47"/>
      <c r="VAM47"/>
      <c r="VAN47"/>
      <c r="VAO47"/>
      <c r="VAP47"/>
      <c r="VAQ47"/>
      <c r="VAR47"/>
      <c r="VAS47"/>
      <c r="VAT47"/>
      <c r="VAU47"/>
      <c r="VAV47"/>
      <c r="VAW47"/>
      <c r="VAX47"/>
      <c r="VAY47"/>
      <c r="VAZ47"/>
      <c r="VBA47"/>
      <c r="VBB47"/>
      <c r="VBC47"/>
      <c r="VBD47"/>
      <c r="VBE47"/>
      <c r="VBF47"/>
      <c r="VBG47"/>
      <c r="VBH47"/>
      <c r="VBI47"/>
      <c r="VBJ47"/>
      <c r="VBK47"/>
      <c r="VBL47"/>
      <c r="VBM47"/>
      <c r="VBN47"/>
      <c r="VBO47"/>
      <c r="VBP47"/>
      <c r="VBQ47"/>
      <c r="VBR47"/>
      <c r="VBS47"/>
      <c r="VBT47"/>
      <c r="VBU47"/>
      <c r="VBV47"/>
      <c r="VBW47"/>
      <c r="VBX47"/>
      <c r="VBY47"/>
      <c r="VBZ47"/>
      <c r="VCA47"/>
      <c r="VCB47"/>
      <c r="VCC47"/>
      <c r="VCD47"/>
      <c r="VCE47"/>
      <c r="VCF47"/>
      <c r="VCG47"/>
      <c r="VCH47"/>
      <c r="VCI47"/>
      <c r="VCJ47"/>
      <c r="VCK47"/>
      <c r="VCL47"/>
      <c r="VCM47"/>
      <c r="VCN47"/>
      <c r="VCO47"/>
      <c r="VCP47"/>
      <c r="VCQ47"/>
      <c r="VCR47"/>
      <c r="VCS47"/>
      <c r="VCT47"/>
      <c r="VCU47"/>
      <c r="VCV47"/>
      <c r="VCW47"/>
      <c r="VCX47"/>
      <c r="VCY47"/>
      <c r="VCZ47"/>
      <c r="VDA47"/>
      <c r="VDB47"/>
      <c r="VDC47"/>
      <c r="VDD47"/>
      <c r="VDE47"/>
      <c r="VDF47"/>
      <c r="VDG47"/>
      <c r="VDH47"/>
      <c r="VDI47"/>
      <c r="VDJ47"/>
      <c r="VDK47"/>
      <c r="VDL47"/>
      <c r="VDM47"/>
      <c r="VDN47"/>
      <c r="VDO47"/>
      <c r="VDP47"/>
      <c r="VDQ47"/>
      <c r="VDR47"/>
      <c r="VDS47"/>
      <c r="VDT47"/>
      <c r="VDU47"/>
      <c r="VDV47"/>
      <c r="VDW47"/>
      <c r="VDX47"/>
      <c r="VDY47"/>
      <c r="VDZ47"/>
      <c r="VEA47"/>
      <c r="VEB47"/>
      <c r="VEC47"/>
      <c r="VED47"/>
      <c r="VEE47"/>
      <c r="VEF47"/>
      <c r="VEG47"/>
      <c r="VEH47"/>
      <c r="VEI47"/>
      <c r="VEJ47"/>
      <c r="VEK47"/>
      <c r="VEL47"/>
      <c r="VEM47"/>
      <c r="VEN47"/>
      <c r="VEO47"/>
      <c r="VEP47"/>
      <c r="VEQ47"/>
      <c r="VER47"/>
      <c r="VES47"/>
      <c r="VET47"/>
      <c r="VEU47"/>
      <c r="VEV47"/>
      <c r="VEW47"/>
      <c r="VEX47"/>
      <c r="VEY47"/>
      <c r="VEZ47"/>
      <c r="VFA47"/>
      <c r="VFB47"/>
      <c r="VFC47"/>
      <c r="VFD47"/>
      <c r="VFE47"/>
      <c r="VFF47"/>
      <c r="VFG47"/>
      <c r="VFH47"/>
      <c r="VFI47"/>
      <c r="VFJ47"/>
      <c r="VFK47"/>
      <c r="VFL47"/>
      <c r="VFM47"/>
      <c r="VFN47"/>
      <c r="VFO47"/>
      <c r="VFP47"/>
      <c r="VFQ47"/>
      <c r="VFR47"/>
      <c r="VFS47"/>
      <c r="VFT47"/>
      <c r="VFU47"/>
      <c r="VFV47"/>
      <c r="VFW47"/>
      <c r="VFX47"/>
      <c r="VFY47"/>
      <c r="VFZ47"/>
      <c r="VGA47"/>
      <c r="VGB47"/>
      <c r="VGC47"/>
      <c r="VGD47"/>
      <c r="VGE47"/>
      <c r="VGF47"/>
      <c r="VGG47"/>
      <c r="VGH47"/>
      <c r="VGI47"/>
      <c r="VGJ47"/>
      <c r="VGK47"/>
      <c r="VGL47"/>
      <c r="VGM47"/>
      <c r="VGN47"/>
      <c r="VGO47"/>
      <c r="VGP47"/>
      <c r="VGQ47"/>
      <c r="VGR47"/>
      <c r="VGS47"/>
      <c r="VGT47"/>
      <c r="VGU47"/>
      <c r="VGV47"/>
      <c r="VGW47"/>
      <c r="VGX47"/>
      <c r="VGY47"/>
      <c r="VGZ47"/>
      <c r="VHA47"/>
      <c r="VHB47"/>
      <c r="VHC47"/>
      <c r="VHD47"/>
      <c r="VHE47"/>
      <c r="VHF47"/>
      <c r="VHG47"/>
      <c r="VHH47"/>
      <c r="VHI47"/>
      <c r="VHJ47"/>
      <c r="VHK47"/>
      <c r="VHL47"/>
      <c r="VHM47"/>
      <c r="VHN47"/>
      <c r="VHO47"/>
      <c r="VHP47"/>
      <c r="VHQ47"/>
      <c r="VHR47"/>
      <c r="VHS47"/>
      <c r="VHT47"/>
      <c r="VHU47"/>
      <c r="VHV47"/>
      <c r="VHW47"/>
      <c r="VHX47"/>
      <c r="VHY47"/>
      <c r="VHZ47"/>
      <c r="VIA47"/>
      <c r="VIB47"/>
      <c r="VIC47"/>
      <c r="VID47"/>
      <c r="VIE47"/>
      <c r="VIF47"/>
      <c r="VIG47"/>
      <c r="VIH47"/>
      <c r="VII47"/>
      <c r="VIJ47"/>
      <c r="VIK47"/>
      <c r="VIL47"/>
      <c r="VIM47"/>
      <c r="VIN47"/>
      <c r="VIO47"/>
      <c r="VIP47"/>
      <c r="VIQ47"/>
      <c r="VIR47"/>
      <c r="VIS47"/>
      <c r="VIT47"/>
      <c r="VIU47"/>
      <c r="VIV47"/>
      <c r="VIW47"/>
      <c r="VIX47"/>
      <c r="VIY47"/>
      <c r="VIZ47"/>
      <c r="VJA47"/>
      <c r="VJB47"/>
      <c r="VJC47"/>
      <c r="VJD47"/>
      <c r="VJE47"/>
      <c r="VJF47"/>
      <c r="VJG47"/>
      <c r="VJH47"/>
      <c r="VJI47"/>
      <c r="VJJ47"/>
      <c r="VJK47"/>
      <c r="VJL47"/>
      <c r="VJM47"/>
      <c r="VJN47"/>
      <c r="VJO47"/>
      <c r="VJP47"/>
      <c r="VJQ47"/>
      <c r="VJR47"/>
      <c r="VJS47"/>
      <c r="VJT47"/>
      <c r="VJU47"/>
      <c r="VJV47"/>
      <c r="VJW47"/>
      <c r="VJX47"/>
      <c r="VJY47"/>
      <c r="VJZ47"/>
      <c r="VKA47"/>
      <c r="VKB47"/>
      <c r="VKC47"/>
      <c r="VKD47"/>
      <c r="VKE47"/>
      <c r="VKF47"/>
      <c r="VKG47"/>
      <c r="VKH47"/>
      <c r="VKI47"/>
      <c r="VKJ47"/>
      <c r="VKK47"/>
      <c r="VKL47"/>
      <c r="VKM47"/>
      <c r="VKN47"/>
      <c r="VKO47"/>
      <c r="VKP47"/>
      <c r="VKQ47"/>
      <c r="VKR47"/>
      <c r="VKS47"/>
      <c r="VKT47"/>
      <c r="VKU47"/>
      <c r="VKV47"/>
      <c r="VKW47"/>
      <c r="VKX47"/>
      <c r="VKY47"/>
      <c r="VKZ47"/>
      <c r="VLA47"/>
      <c r="VLB47"/>
      <c r="VLC47"/>
      <c r="VLD47"/>
      <c r="VLE47"/>
      <c r="VLF47"/>
      <c r="VLG47"/>
      <c r="VLH47"/>
      <c r="VLI47"/>
      <c r="VLJ47"/>
      <c r="VLK47"/>
      <c r="VLL47"/>
      <c r="VLM47"/>
      <c r="VLN47"/>
      <c r="VLO47"/>
      <c r="VLP47"/>
      <c r="VLQ47"/>
      <c r="VLR47"/>
      <c r="VLS47"/>
      <c r="VLT47"/>
      <c r="VLU47"/>
      <c r="VLV47"/>
      <c r="VLW47"/>
      <c r="VLX47"/>
      <c r="VLY47"/>
      <c r="VLZ47"/>
      <c r="VMA47"/>
      <c r="VMB47"/>
      <c r="VMC47"/>
      <c r="VMD47"/>
      <c r="VME47"/>
      <c r="VMF47"/>
      <c r="VMG47"/>
      <c r="VMH47"/>
      <c r="VMI47"/>
      <c r="VMJ47"/>
      <c r="VMK47"/>
      <c r="VML47"/>
      <c r="VMM47"/>
      <c r="VMN47"/>
      <c r="VMO47"/>
      <c r="VMP47"/>
      <c r="VMQ47"/>
      <c r="VMR47"/>
      <c r="VMS47"/>
      <c r="VMT47"/>
      <c r="VMU47"/>
      <c r="VMV47"/>
      <c r="VMW47"/>
      <c r="VMX47"/>
      <c r="VMY47"/>
      <c r="VMZ47"/>
      <c r="VNA47"/>
      <c r="VNB47"/>
      <c r="VNC47"/>
      <c r="VND47"/>
      <c r="VNE47"/>
      <c r="VNF47"/>
      <c r="VNG47"/>
      <c r="VNH47"/>
      <c r="VNI47"/>
      <c r="VNJ47"/>
      <c r="VNK47"/>
      <c r="VNL47"/>
      <c r="VNM47"/>
      <c r="VNN47"/>
      <c r="VNO47"/>
      <c r="VNP47"/>
      <c r="VNQ47"/>
      <c r="VNR47"/>
      <c r="VNS47"/>
      <c r="VNT47"/>
      <c r="VNU47"/>
      <c r="VNV47"/>
      <c r="VNW47"/>
      <c r="VNX47"/>
      <c r="VNY47"/>
      <c r="VNZ47"/>
      <c r="VOA47"/>
      <c r="VOB47"/>
      <c r="VOC47"/>
      <c r="VOD47"/>
      <c r="VOE47"/>
      <c r="VOF47"/>
      <c r="VOG47"/>
      <c r="VOH47"/>
      <c r="VOI47"/>
      <c r="VOJ47"/>
      <c r="VOK47"/>
      <c r="VOL47"/>
      <c r="VOM47"/>
      <c r="VON47"/>
      <c r="VOO47"/>
      <c r="VOP47"/>
      <c r="VOQ47"/>
      <c r="VOR47"/>
      <c r="VOS47"/>
      <c r="VOT47"/>
      <c r="VOU47"/>
      <c r="VOV47"/>
      <c r="VOW47"/>
      <c r="VOX47"/>
      <c r="VOY47"/>
      <c r="VOZ47"/>
      <c r="VPA47"/>
      <c r="VPB47"/>
      <c r="VPC47"/>
      <c r="VPD47"/>
      <c r="VPE47"/>
      <c r="VPF47"/>
      <c r="VPG47"/>
      <c r="VPH47"/>
      <c r="VPI47"/>
      <c r="VPJ47"/>
      <c r="VPK47"/>
      <c r="VPL47"/>
      <c r="VPM47"/>
      <c r="VPN47"/>
      <c r="VPO47"/>
      <c r="VPP47"/>
      <c r="VPQ47"/>
      <c r="VPR47"/>
      <c r="VPS47"/>
      <c r="VPT47"/>
      <c r="VPU47"/>
      <c r="VPV47"/>
      <c r="VPW47"/>
      <c r="VPX47"/>
      <c r="VPY47"/>
      <c r="VPZ47"/>
      <c r="VQA47"/>
      <c r="VQB47"/>
      <c r="VQC47"/>
      <c r="VQD47"/>
      <c r="VQE47"/>
      <c r="VQF47"/>
      <c r="VQG47"/>
      <c r="VQH47"/>
      <c r="VQI47"/>
      <c r="VQJ47"/>
      <c r="VQK47"/>
      <c r="VQL47"/>
      <c r="VQM47"/>
      <c r="VQN47"/>
      <c r="VQO47"/>
      <c r="VQP47"/>
      <c r="VQQ47"/>
      <c r="VQR47"/>
      <c r="VQS47"/>
      <c r="VQT47"/>
      <c r="VQU47"/>
      <c r="VQV47"/>
      <c r="VQW47"/>
      <c r="VQX47"/>
      <c r="VQY47"/>
      <c r="VQZ47"/>
      <c r="VRA47"/>
      <c r="VRB47"/>
      <c r="VRC47"/>
      <c r="VRD47"/>
      <c r="VRE47"/>
      <c r="VRF47"/>
      <c r="VRG47"/>
      <c r="VRH47"/>
      <c r="VRI47"/>
      <c r="VRJ47"/>
      <c r="VRK47"/>
      <c r="VRL47"/>
      <c r="VRM47"/>
      <c r="VRN47"/>
      <c r="VRO47"/>
      <c r="VRP47"/>
      <c r="VRQ47"/>
      <c r="VRR47"/>
      <c r="VRS47"/>
      <c r="VRT47"/>
      <c r="VRU47"/>
      <c r="VRV47"/>
      <c r="VRW47"/>
      <c r="VRX47"/>
      <c r="VRY47"/>
      <c r="VRZ47"/>
      <c r="VSA47"/>
      <c r="VSB47"/>
      <c r="VSC47"/>
      <c r="VSD47"/>
      <c r="VSE47"/>
      <c r="VSF47"/>
      <c r="VSG47"/>
      <c r="VSH47"/>
      <c r="VSI47"/>
      <c r="VSJ47"/>
      <c r="VSK47"/>
      <c r="VSL47"/>
      <c r="VSM47"/>
      <c r="VSN47"/>
      <c r="VSO47"/>
      <c r="VSP47"/>
      <c r="VSQ47"/>
      <c r="VSR47"/>
      <c r="VSS47"/>
      <c r="VST47"/>
      <c r="VSU47"/>
      <c r="VSV47"/>
      <c r="VSW47"/>
      <c r="VSX47"/>
      <c r="VSY47"/>
      <c r="VSZ47"/>
      <c r="VTA47"/>
      <c r="VTB47"/>
      <c r="VTC47"/>
      <c r="VTD47"/>
      <c r="VTE47"/>
      <c r="VTF47"/>
      <c r="VTG47"/>
      <c r="VTH47"/>
      <c r="VTI47"/>
      <c r="VTJ47"/>
      <c r="VTK47"/>
      <c r="VTL47"/>
      <c r="VTM47"/>
      <c r="VTN47"/>
      <c r="VTO47"/>
      <c r="VTP47"/>
      <c r="VTQ47"/>
      <c r="VTR47"/>
      <c r="VTS47"/>
      <c r="VTT47"/>
      <c r="VTU47"/>
      <c r="VTV47"/>
      <c r="VTW47"/>
      <c r="VTX47"/>
      <c r="VTY47"/>
      <c r="VTZ47"/>
      <c r="VUA47"/>
      <c r="VUB47"/>
      <c r="VUC47"/>
      <c r="VUD47"/>
      <c r="VUE47"/>
      <c r="VUF47"/>
      <c r="VUG47"/>
      <c r="VUH47"/>
      <c r="VUI47"/>
      <c r="VUJ47"/>
      <c r="VUK47"/>
      <c r="VUL47"/>
      <c r="VUM47"/>
      <c r="VUN47"/>
      <c r="VUO47"/>
      <c r="VUP47"/>
      <c r="VUQ47"/>
      <c r="VUR47"/>
      <c r="VUS47"/>
      <c r="VUT47"/>
      <c r="VUU47"/>
      <c r="VUV47"/>
      <c r="VUW47"/>
      <c r="VUX47"/>
      <c r="VUY47"/>
      <c r="VUZ47"/>
      <c r="VVA47"/>
      <c r="VVB47"/>
      <c r="VVC47"/>
      <c r="VVD47"/>
      <c r="VVE47"/>
      <c r="VVF47"/>
      <c r="VVG47"/>
      <c r="VVH47"/>
      <c r="VVI47"/>
      <c r="VVJ47"/>
      <c r="VVK47"/>
      <c r="VVL47"/>
      <c r="VVM47"/>
      <c r="VVN47"/>
      <c r="VVO47"/>
      <c r="VVP47"/>
      <c r="VVQ47"/>
      <c r="VVR47"/>
      <c r="VVS47"/>
      <c r="VVT47"/>
      <c r="VVU47"/>
      <c r="VVV47"/>
      <c r="VVW47"/>
      <c r="VVX47"/>
      <c r="VVY47"/>
      <c r="VVZ47"/>
      <c r="VWA47"/>
      <c r="VWB47"/>
      <c r="VWC47"/>
      <c r="VWD47"/>
      <c r="VWE47"/>
      <c r="VWF47"/>
      <c r="VWG47"/>
      <c r="VWH47"/>
      <c r="VWI47"/>
      <c r="VWJ47"/>
      <c r="VWK47"/>
      <c r="VWL47"/>
      <c r="VWM47"/>
      <c r="VWN47"/>
      <c r="VWO47"/>
      <c r="VWP47"/>
      <c r="VWQ47"/>
      <c r="VWR47"/>
      <c r="VWS47"/>
      <c r="VWT47"/>
      <c r="VWU47"/>
      <c r="VWV47"/>
      <c r="VWW47"/>
      <c r="VWX47"/>
      <c r="VWY47"/>
      <c r="VWZ47"/>
      <c r="VXA47"/>
      <c r="VXB47"/>
      <c r="VXC47"/>
      <c r="VXD47"/>
      <c r="VXE47"/>
      <c r="VXF47"/>
      <c r="VXG47"/>
      <c r="VXH47"/>
      <c r="VXI47"/>
      <c r="VXJ47"/>
      <c r="VXK47"/>
      <c r="VXL47"/>
      <c r="VXM47"/>
      <c r="VXN47"/>
      <c r="VXO47"/>
      <c r="VXP47"/>
      <c r="VXQ47"/>
      <c r="VXR47"/>
      <c r="VXS47"/>
      <c r="VXT47"/>
      <c r="VXU47"/>
      <c r="VXV47"/>
      <c r="VXW47"/>
      <c r="VXX47"/>
      <c r="VXY47"/>
      <c r="VXZ47"/>
      <c r="VYA47"/>
      <c r="VYB47"/>
      <c r="VYC47"/>
      <c r="VYD47"/>
      <c r="VYE47"/>
      <c r="VYF47"/>
      <c r="VYG47"/>
      <c r="VYH47"/>
      <c r="VYI47"/>
      <c r="VYJ47"/>
      <c r="VYK47"/>
      <c r="VYL47"/>
      <c r="VYM47"/>
      <c r="VYN47"/>
      <c r="VYO47"/>
      <c r="VYP47"/>
      <c r="VYQ47"/>
      <c r="VYR47"/>
      <c r="VYS47"/>
      <c r="VYT47"/>
      <c r="VYU47"/>
      <c r="VYV47"/>
      <c r="VYW47"/>
      <c r="VYX47"/>
      <c r="VYY47"/>
      <c r="VYZ47"/>
      <c r="VZA47"/>
      <c r="VZB47"/>
      <c r="VZC47"/>
      <c r="VZD47"/>
      <c r="VZE47"/>
      <c r="VZF47"/>
      <c r="VZG47"/>
      <c r="VZH47"/>
      <c r="VZI47"/>
      <c r="VZJ47"/>
      <c r="VZK47"/>
      <c r="VZL47"/>
      <c r="VZM47"/>
      <c r="VZN47"/>
      <c r="VZO47"/>
      <c r="VZP47"/>
      <c r="VZQ47"/>
      <c r="VZR47"/>
      <c r="VZS47"/>
      <c r="VZT47"/>
      <c r="VZU47"/>
      <c r="VZV47"/>
      <c r="VZW47"/>
      <c r="VZX47"/>
      <c r="VZY47"/>
      <c r="VZZ47"/>
      <c r="WAA47"/>
      <c r="WAB47"/>
      <c r="WAC47"/>
      <c r="WAD47"/>
      <c r="WAE47"/>
      <c r="WAF47"/>
      <c r="WAG47"/>
      <c r="WAH47"/>
      <c r="WAI47"/>
      <c r="WAJ47"/>
      <c r="WAK47"/>
      <c r="WAL47"/>
      <c r="WAM47"/>
      <c r="WAN47"/>
      <c r="WAO47"/>
      <c r="WAP47"/>
      <c r="WAQ47"/>
      <c r="WAR47"/>
      <c r="WAS47"/>
      <c r="WAT47"/>
      <c r="WAU47"/>
      <c r="WAV47"/>
      <c r="WAW47"/>
      <c r="WAX47"/>
      <c r="WAY47"/>
      <c r="WAZ47"/>
      <c r="WBA47"/>
      <c r="WBB47"/>
      <c r="WBC47"/>
      <c r="WBD47"/>
      <c r="WBE47"/>
      <c r="WBF47"/>
      <c r="WBG47"/>
      <c r="WBH47"/>
      <c r="WBI47"/>
      <c r="WBJ47"/>
      <c r="WBK47"/>
      <c r="WBL47"/>
      <c r="WBM47"/>
      <c r="WBN47"/>
      <c r="WBO47"/>
      <c r="WBP47"/>
      <c r="WBQ47"/>
      <c r="WBR47"/>
      <c r="WBS47"/>
      <c r="WBT47"/>
      <c r="WBU47"/>
      <c r="WBV47"/>
      <c r="WBW47"/>
      <c r="WBX47"/>
      <c r="WBY47"/>
      <c r="WBZ47"/>
      <c r="WCA47"/>
      <c r="WCB47"/>
      <c r="WCC47"/>
      <c r="WCD47"/>
      <c r="WCE47"/>
      <c r="WCF47"/>
      <c r="WCG47"/>
      <c r="WCH47"/>
      <c r="WCI47"/>
      <c r="WCJ47"/>
      <c r="WCK47"/>
      <c r="WCL47"/>
      <c r="WCM47"/>
      <c r="WCN47"/>
      <c r="WCO47"/>
      <c r="WCP47"/>
      <c r="WCQ47"/>
      <c r="WCR47"/>
      <c r="WCS47"/>
      <c r="WCT47"/>
      <c r="WCU47"/>
      <c r="WCV47"/>
      <c r="WCW47"/>
      <c r="WCX47"/>
      <c r="WCY47"/>
      <c r="WCZ47"/>
      <c r="WDA47"/>
      <c r="WDB47"/>
      <c r="WDC47"/>
      <c r="WDD47"/>
      <c r="WDE47"/>
      <c r="WDF47"/>
      <c r="WDG47"/>
      <c r="WDH47"/>
      <c r="WDI47"/>
      <c r="WDJ47"/>
      <c r="WDK47"/>
      <c r="WDL47"/>
      <c r="WDM47"/>
      <c r="WDN47"/>
      <c r="WDO47"/>
      <c r="WDP47"/>
      <c r="WDQ47"/>
      <c r="WDR47"/>
      <c r="WDS47"/>
      <c r="WDT47"/>
      <c r="WDU47"/>
      <c r="WDV47"/>
      <c r="WDW47"/>
      <c r="WDX47"/>
      <c r="WDY47"/>
      <c r="WDZ47"/>
      <c r="WEA47"/>
      <c r="WEB47"/>
      <c r="WEC47"/>
      <c r="WED47"/>
      <c r="WEE47"/>
      <c r="WEF47"/>
      <c r="WEG47"/>
      <c r="WEH47"/>
      <c r="WEI47"/>
      <c r="WEJ47"/>
      <c r="WEK47"/>
      <c r="WEL47"/>
      <c r="WEM47"/>
      <c r="WEN47"/>
      <c r="WEO47"/>
      <c r="WEP47"/>
      <c r="WEQ47"/>
      <c r="WER47"/>
      <c r="WES47"/>
      <c r="WET47"/>
      <c r="WEU47"/>
      <c r="WEV47"/>
      <c r="WEW47"/>
      <c r="WEX47"/>
      <c r="WEY47"/>
      <c r="WEZ47"/>
      <c r="WFA47"/>
      <c r="WFB47"/>
      <c r="WFC47"/>
      <c r="WFD47"/>
      <c r="WFE47"/>
      <c r="WFF47"/>
      <c r="WFG47"/>
      <c r="WFH47"/>
      <c r="WFI47"/>
      <c r="WFJ47"/>
      <c r="WFK47"/>
      <c r="WFL47"/>
      <c r="WFM47"/>
      <c r="WFN47"/>
      <c r="WFO47"/>
      <c r="WFP47"/>
      <c r="WFQ47"/>
      <c r="WFR47"/>
      <c r="WFS47"/>
      <c r="WFT47"/>
      <c r="WFU47"/>
      <c r="WFV47"/>
      <c r="WFW47"/>
      <c r="WFX47"/>
      <c r="WFY47"/>
      <c r="WFZ47"/>
      <c r="WGA47"/>
      <c r="WGB47"/>
      <c r="WGC47"/>
      <c r="WGD47"/>
      <c r="WGE47"/>
      <c r="WGF47"/>
      <c r="WGG47"/>
      <c r="WGH47"/>
      <c r="WGI47"/>
      <c r="WGJ47"/>
      <c r="WGK47"/>
      <c r="WGL47"/>
      <c r="WGM47"/>
      <c r="WGN47"/>
      <c r="WGO47"/>
      <c r="WGP47"/>
      <c r="WGQ47"/>
      <c r="WGR47"/>
      <c r="WGS47"/>
      <c r="WGT47"/>
      <c r="WGU47"/>
      <c r="WGV47"/>
      <c r="WGW47"/>
      <c r="WGX47"/>
      <c r="WGY47"/>
      <c r="WGZ47"/>
      <c r="WHA47"/>
      <c r="WHB47"/>
      <c r="WHC47"/>
      <c r="WHD47"/>
      <c r="WHE47"/>
      <c r="WHF47"/>
      <c r="WHG47"/>
      <c r="WHH47"/>
      <c r="WHI47"/>
      <c r="WHJ47"/>
      <c r="WHK47"/>
      <c r="WHL47"/>
      <c r="WHM47"/>
      <c r="WHN47"/>
      <c r="WHO47"/>
      <c r="WHP47"/>
      <c r="WHQ47"/>
      <c r="WHR47"/>
      <c r="WHS47"/>
      <c r="WHT47"/>
      <c r="WHU47"/>
      <c r="WHV47"/>
      <c r="WHW47"/>
      <c r="WHX47"/>
      <c r="WHY47"/>
      <c r="WHZ47"/>
      <c r="WIA47"/>
      <c r="WIB47"/>
      <c r="WIC47"/>
      <c r="WID47"/>
      <c r="WIE47"/>
      <c r="WIF47"/>
      <c r="WIG47"/>
      <c r="WIH47"/>
      <c r="WII47"/>
      <c r="WIJ47"/>
      <c r="WIK47"/>
      <c r="WIL47"/>
      <c r="WIM47"/>
      <c r="WIN47"/>
      <c r="WIO47"/>
      <c r="WIP47"/>
      <c r="WIQ47"/>
      <c r="WIR47"/>
      <c r="WIS47"/>
      <c r="WIT47"/>
      <c r="WIU47"/>
      <c r="WIV47"/>
      <c r="WIW47"/>
      <c r="WIX47"/>
      <c r="WIY47"/>
      <c r="WIZ47"/>
      <c r="WJA47"/>
      <c r="WJB47"/>
      <c r="WJC47"/>
      <c r="WJD47"/>
      <c r="WJE47"/>
      <c r="WJF47"/>
      <c r="WJG47"/>
      <c r="WJH47"/>
      <c r="WJI47"/>
      <c r="WJJ47"/>
      <c r="WJK47"/>
      <c r="WJL47"/>
      <c r="WJM47"/>
      <c r="WJN47"/>
      <c r="WJO47"/>
      <c r="WJP47"/>
      <c r="WJQ47"/>
      <c r="WJR47"/>
      <c r="WJS47"/>
      <c r="WJT47"/>
      <c r="WJU47"/>
      <c r="WJV47"/>
      <c r="WJW47"/>
      <c r="WJX47"/>
      <c r="WJY47"/>
      <c r="WJZ47"/>
      <c r="WKA47"/>
      <c r="WKB47"/>
      <c r="WKC47"/>
      <c r="WKD47"/>
      <c r="WKE47"/>
      <c r="WKF47"/>
      <c r="WKG47"/>
      <c r="WKH47"/>
      <c r="WKI47"/>
      <c r="WKJ47"/>
      <c r="WKK47"/>
      <c r="WKL47"/>
      <c r="WKM47"/>
      <c r="WKN47"/>
      <c r="WKO47"/>
      <c r="WKP47"/>
      <c r="WKQ47"/>
      <c r="WKR47"/>
      <c r="WKS47"/>
      <c r="WKT47"/>
      <c r="WKU47"/>
      <c r="WKV47"/>
      <c r="WKW47"/>
      <c r="WKX47"/>
      <c r="WKY47"/>
      <c r="WKZ47"/>
      <c r="WLA47"/>
      <c r="WLB47"/>
      <c r="WLC47"/>
      <c r="WLD47"/>
      <c r="WLE47"/>
      <c r="WLF47"/>
      <c r="WLG47"/>
      <c r="WLH47"/>
      <c r="WLI47"/>
      <c r="WLJ47"/>
      <c r="WLK47"/>
      <c r="WLL47"/>
      <c r="WLM47"/>
      <c r="WLN47"/>
      <c r="WLO47"/>
      <c r="WLP47"/>
      <c r="WLQ47"/>
      <c r="WLR47"/>
      <c r="WLS47"/>
      <c r="WLT47"/>
      <c r="WLU47"/>
      <c r="WLV47"/>
      <c r="WLW47"/>
      <c r="WLX47"/>
      <c r="WLY47"/>
      <c r="WLZ47"/>
      <c r="WMA47"/>
      <c r="WMB47"/>
      <c r="WMC47"/>
      <c r="WMD47"/>
      <c r="WME47"/>
      <c r="WMF47"/>
      <c r="WMG47"/>
      <c r="WMH47"/>
      <c r="WMI47"/>
      <c r="WMJ47"/>
      <c r="WMK47"/>
      <c r="WML47"/>
      <c r="WMM47"/>
      <c r="WMN47"/>
      <c r="WMO47"/>
      <c r="WMP47"/>
      <c r="WMQ47"/>
      <c r="WMR47"/>
      <c r="WMS47"/>
      <c r="WMT47"/>
      <c r="WMU47"/>
      <c r="WMV47"/>
      <c r="WMW47"/>
      <c r="WMX47"/>
      <c r="WMY47"/>
      <c r="WMZ47"/>
      <c r="WNA47"/>
      <c r="WNB47"/>
      <c r="WNC47"/>
      <c r="WND47"/>
      <c r="WNE47"/>
      <c r="WNF47"/>
      <c r="WNG47"/>
      <c r="WNH47"/>
      <c r="WNI47"/>
      <c r="WNJ47"/>
      <c r="WNK47"/>
      <c r="WNL47"/>
      <c r="WNM47"/>
      <c r="WNN47"/>
      <c r="WNO47"/>
      <c r="WNP47"/>
      <c r="WNQ47"/>
      <c r="WNR47"/>
      <c r="WNS47"/>
      <c r="WNT47"/>
      <c r="WNU47"/>
      <c r="WNV47"/>
      <c r="WNW47"/>
      <c r="WNX47"/>
      <c r="WNY47"/>
      <c r="WNZ47"/>
      <c r="WOA47"/>
      <c r="WOB47"/>
      <c r="WOC47"/>
      <c r="WOD47"/>
      <c r="WOE47"/>
      <c r="WOF47"/>
      <c r="WOG47"/>
      <c r="WOH47"/>
      <c r="WOI47"/>
      <c r="WOJ47"/>
      <c r="WOK47"/>
      <c r="WOL47"/>
      <c r="WOM47"/>
      <c r="WON47"/>
      <c r="WOO47"/>
      <c r="WOP47"/>
      <c r="WOQ47"/>
      <c r="WOR47"/>
      <c r="WOS47"/>
      <c r="WOT47"/>
      <c r="WOU47"/>
      <c r="WOV47"/>
      <c r="WOW47"/>
      <c r="WOX47"/>
      <c r="WOY47"/>
      <c r="WOZ47"/>
      <c r="WPA47"/>
      <c r="WPB47"/>
      <c r="WPC47"/>
      <c r="WPD47"/>
      <c r="WPE47"/>
      <c r="WPF47"/>
      <c r="WPG47"/>
      <c r="WPH47"/>
      <c r="WPI47"/>
      <c r="WPJ47"/>
      <c r="WPK47"/>
      <c r="WPL47"/>
      <c r="WPM47"/>
      <c r="WPN47"/>
      <c r="WPO47"/>
      <c r="WPP47"/>
      <c r="WPQ47"/>
      <c r="WPR47"/>
      <c r="WPS47"/>
      <c r="WPT47"/>
      <c r="WPU47"/>
      <c r="WPV47"/>
      <c r="WPW47"/>
      <c r="WPX47"/>
      <c r="WPY47"/>
      <c r="WPZ47"/>
      <c r="WQA47"/>
      <c r="WQB47"/>
      <c r="WQC47"/>
      <c r="WQD47"/>
      <c r="WQE47"/>
      <c r="WQF47"/>
      <c r="WQG47"/>
      <c r="WQH47"/>
      <c r="WQI47"/>
      <c r="WQJ47"/>
      <c r="WQK47"/>
      <c r="WQL47"/>
      <c r="WQM47"/>
      <c r="WQN47"/>
      <c r="WQO47"/>
      <c r="WQP47"/>
      <c r="WQQ47"/>
      <c r="WQR47"/>
      <c r="WQS47"/>
      <c r="WQT47"/>
      <c r="WQU47"/>
      <c r="WQV47"/>
      <c r="WQW47"/>
      <c r="WQX47"/>
      <c r="WQY47"/>
      <c r="WQZ47"/>
      <c r="WRA47"/>
      <c r="WRB47"/>
      <c r="WRC47"/>
      <c r="WRD47"/>
      <c r="WRE47"/>
      <c r="WRF47"/>
      <c r="WRG47"/>
      <c r="WRH47"/>
      <c r="WRI47"/>
      <c r="WRJ47"/>
      <c r="WRK47"/>
      <c r="WRL47"/>
      <c r="WRM47"/>
      <c r="WRN47"/>
      <c r="WRO47"/>
      <c r="WRP47"/>
      <c r="WRQ47"/>
      <c r="WRR47"/>
      <c r="WRS47"/>
      <c r="WRT47"/>
      <c r="WRU47"/>
      <c r="WRV47"/>
      <c r="WRW47"/>
      <c r="WRX47"/>
      <c r="WRY47"/>
      <c r="WRZ47"/>
      <c r="WSA47"/>
      <c r="WSB47"/>
      <c r="WSC47"/>
      <c r="WSD47"/>
      <c r="WSE47"/>
      <c r="WSF47"/>
      <c r="WSG47"/>
      <c r="WSH47"/>
      <c r="WSI47"/>
      <c r="WSJ47"/>
      <c r="WSK47"/>
      <c r="WSL47"/>
      <c r="WSM47"/>
      <c r="WSN47"/>
      <c r="WSO47"/>
      <c r="WSP47"/>
      <c r="WSQ47"/>
      <c r="WSR47"/>
      <c r="WSS47"/>
      <c r="WST47"/>
      <c r="WSU47"/>
      <c r="WSV47"/>
      <c r="WSW47"/>
      <c r="WSX47"/>
      <c r="WSY47"/>
      <c r="WSZ47"/>
      <c r="WTA47"/>
      <c r="WTB47"/>
      <c r="WTC47"/>
      <c r="WTD47"/>
      <c r="WTE47"/>
      <c r="WTF47"/>
      <c r="WTG47"/>
      <c r="WTH47"/>
      <c r="WTI47"/>
      <c r="WTJ47"/>
      <c r="WTK47"/>
      <c r="WTL47"/>
      <c r="WTM47"/>
      <c r="WTN47"/>
      <c r="WTO47"/>
      <c r="WTP47"/>
      <c r="WTQ47"/>
      <c r="WTR47"/>
      <c r="WTS47"/>
      <c r="WTT47"/>
      <c r="WTU47"/>
      <c r="WTV47"/>
      <c r="WTW47"/>
      <c r="WTX47"/>
      <c r="WTY47"/>
      <c r="WTZ47"/>
      <c r="WUA47"/>
      <c r="WUB47"/>
      <c r="WUC47"/>
      <c r="WUD47"/>
      <c r="WUE47"/>
      <c r="WUF47"/>
      <c r="WUG47"/>
      <c r="WUH47"/>
      <c r="WUI47"/>
      <c r="WUJ47"/>
      <c r="WUK47"/>
      <c r="WUL47"/>
      <c r="WUM47"/>
      <c r="WUN47"/>
      <c r="WUO47"/>
      <c r="WUP47"/>
      <c r="WUQ47"/>
      <c r="WUR47"/>
      <c r="WUS47"/>
      <c r="WUT47"/>
      <c r="WUU47"/>
      <c r="WUV47"/>
      <c r="WUW47"/>
      <c r="WUX47"/>
      <c r="WUY47"/>
      <c r="WUZ47"/>
      <c r="WVA47"/>
      <c r="WVB47"/>
      <c r="WVC47"/>
      <c r="WVD47"/>
      <c r="WVE47"/>
      <c r="WVF47"/>
      <c r="WVG47"/>
      <c r="WVH47"/>
      <c r="WVI47"/>
      <c r="WVJ47"/>
      <c r="WVK47"/>
      <c r="WVL47"/>
      <c r="WVM47"/>
      <c r="WVN47"/>
      <c r="WVO47"/>
      <c r="WVP47"/>
      <c r="WVQ47"/>
      <c r="WVR47"/>
      <c r="WVS47"/>
      <c r="WVT47"/>
      <c r="WVU47"/>
      <c r="WVV47"/>
      <c r="WVW47"/>
      <c r="WVX47"/>
      <c r="WVY47"/>
      <c r="WVZ47"/>
      <c r="WWA47"/>
      <c r="WWB47"/>
      <c r="WWC47"/>
      <c r="WWD47"/>
      <c r="WWE47"/>
      <c r="WWF47"/>
      <c r="WWG47"/>
      <c r="WWH47"/>
      <c r="WWI47"/>
      <c r="WWJ47"/>
      <c r="WWK47"/>
      <c r="WWL47"/>
      <c r="WWM47"/>
      <c r="WWN47"/>
      <c r="WWO47"/>
      <c r="WWP47"/>
      <c r="WWQ47"/>
      <c r="WWR47"/>
      <c r="WWS47"/>
      <c r="WWT47"/>
      <c r="WWU47"/>
      <c r="WWV47"/>
      <c r="WWW47"/>
      <c r="WWX47"/>
      <c r="WWY47"/>
      <c r="WWZ47"/>
      <c r="WXA47"/>
      <c r="WXB47"/>
      <c r="WXC47"/>
      <c r="WXD47"/>
      <c r="WXE47"/>
      <c r="WXF47"/>
      <c r="WXG47"/>
      <c r="WXH47"/>
      <c r="WXI47"/>
      <c r="WXJ47"/>
      <c r="WXK47"/>
      <c r="WXL47"/>
      <c r="WXM47"/>
      <c r="WXN47"/>
      <c r="WXO47"/>
      <c r="WXP47"/>
      <c r="WXQ47"/>
      <c r="WXR47"/>
      <c r="WXS47"/>
      <c r="WXT47"/>
      <c r="WXU47"/>
      <c r="WXV47"/>
      <c r="WXW47"/>
      <c r="WXX47"/>
      <c r="WXY47"/>
      <c r="WXZ47"/>
      <c r="WYA47"/>
      <c r="WYB47"/>
      <c r="WYC47"/>
      <c r="WYD47"/>
      <c r="WYE47"/>
      <c r="WYF47"/>
      <c r="WYG47"/>
      <c r="WYH47"/>
      <c r="WYI47"/>
      <c r="WYJ47"/>
      <c r="WYK47"/>
      <c r="WYL47"/>
      <c r="WYM47"/>
      <c r="WYN47"/>
      <c r="WYO47"/>
      <c r="WYP47"/>
      <c r="WYQ47"/>
      <c r="WYR47"/>
      <c r="WYS47"/>
      <c r="WYT47"/>
      <c r="WYU47"/>
      <c r="WYV47"/>
      <c r="WYW47"/>
      <c r="WYX47"/>
      <c r="WYY47"/>
      <c r="WYZ47"/>
      <c r="WZA47"/>
      <c r="WZB47"/>
      <c r="WZC47"/>
      <c r="WZD47"/>
      <c r="WZE47"/>
      <c r="WZF47"/>
      <c r="WZG47"/>
      <c r="WZH47"/>
      <c r="WZI47"/>
      <c r="WZJ47"/>
      <c r="WZK47"/>
      <c r="WZL47"/>
      <c r="WZM47"/>
      <c r="WZN47"/>
      <c r="WZO47"/>
      <c r="WZP47"/>
      <c r="WZQ47"/>
      <c r="WZR47"/>
      <c r="WZS47"/>
      <c r="WZT47"/>
      <c r="WZU47"/>
      <c r="WZV47"/>
      <c r="WZW47"/>
      <c r="WZX47"/>
      <c r="WZY47"/>
      <c r="WZZ47"/>
      <c r="XAA47"/>
      <c r="XAB47"/>
      <c r="XAC47"/>
      <c r="XAD47"/>
      <c r="XAE47"/>
      <c r="XAF47"/>
      <c r="XAG47"/>
      <c r="XAH47"/>
      <c r="XAI47"/>
      <c r="XAJ47"/>
      <c r="XAK47"/>
      <c r="XAL47"/>
      <c r="XAM47"/>
      <c r="XAN47"/>
      <c r="XAO47"/>
      <c r="XAP47"/>
      <c r="XAQ47"/>
      <c r="XAR47"/>
      <c r="XAS47"/>
      <c r="XAT47"/>
      <c r="XAU47"/>
      <c r="XAV47"/>
      <c r="XAW47"/>
      <c r="XAX47"/>
      <c r="XAY47"/>
      <c r="XAZ47"/>
      <c r="XBA47"/>
      <c r="XBB47"/>
      <c r="XBC47"/>
      <c r="XBD47"/>
      <c r="XBE47"/>
      <c r="XBF47"/>
      <c r="XBG47"/>
      <c r="XBH47"/>
      <c r="XBI47"/>
      <c r="XBJ47"/>
      <c r="XBK47"/>
      <c r="XBL47"/>
      <c r="XBM47"/>
      <c r="XBN47"/>
      <c r="XBO47"/>
      <c r="XBP47"/>
      <c r="XBQ47"/>
      <c r="XBR47"/>
      <c r="XBS47"/>
      <c r="XBT47"/>
      <c r="XBU47"/>
      <c r="XBV47"/>
      <c r="XBW47"/>
      <c r="XBX47"/>
      <c r="XBY47"/>
      <c r="XBZ47"/>
      <c r="XCA47"/>
      <c r="XCB47"/>
      <c r="XCC47"/>
      <c r="XCD47"/>
      <c r="XCE47"/>
      <c r="XCF47"/>
      <c r="XCG47"/>
      <c r="XCH47"/>
      <c r="XCI47"/>
      <c r="XCJ47"/>
      <c r="XCK47"/>
      <c r="XCL47"/>
      <c r="XCM47"/>
      <c r="XCN47"/>
      <c r="XCO47"/>
      <c r="XCP47"/>
      <c r="XCQ47"/>
      <c r="XCR47"/>
      <c r="XCS47"/>
      <c r="XCT47"/>
      <c r="XCU47"/>
      <c r="XCV47"/>
      <c r="XCW47"/>
      <c r="XCX47"/>
      <c r="XCY47"/>
      <c r="XCZ47"/>
      <c r="XDA47"/>
      <c r="XDB47"/>
      <c r="XDC47"/>
      <c r="XDD47"/>
      <c r="XDE47"/>
      <c r="XDF47"/>
      <c r="XDG47"/>
      <c r="XDH47"/>
      <c r="XDI47"/>
      <c r="XDJ47"/>
      <c r="XDK47"/>
      <c r="XDL47"/>
      <c r="XDM47"/>
      <c r="XDN47"/>
      <c r="XDO47"/>
      <c r="XDP47"/>
      <c r="XDQ47"/>
      <c r="XDR47"/>
      <c r="XDS47"/>
      <c r="XDT47"/>
      <c r="XDU47"/>
      <c r="XDV47"/>
      <c r="XDW47"/>
      <c r="XDX47"/>
      <c r="XDY47"/>
      <c r="XDZ47"/>
      <c r="XEA47"/>
      <c r="XEB47"/>
      <c r="XEC47"/>
      <c r="XED47"/>
      <c r="XEE47"/>
      <c r="XEF47"/>
      <c r="XEG47"/>
      <c r="XEH47"/>
      <c r="XEI47"/>
      <c r="XEJ47"/>
      <c r="XEK47"/>
      <c r="XEL47"/>
      <c r="XEM47"/>
      <c r="XEN47"/>
      <c r="XEO47"/>
    </row>
    <row r="48" s="1" customFormat="1" ht="15" customHeight="1" spans="1:1024 1025:16369">
      <c r="A48" s="15">
        <v>45</v>
      </c>
      <c r="B48" s="15" t="s">
        <v>704</v>
      </c>
      <c r="C48" s="15" t="s">
        <v>705</v>
      </c>
      <c r="D48" s="16" t="s">
        <v>744</v>
      </c>
      <c r="E48" s="17" t="s">
        <v>2</v>
      </c>
      <c r="F48" s="18" t="s">
        <v>695</v>
      </c>
      <c r="G48" s="20">
        <v>46054</v>
      </c>
      <c r="H48" s="21">
        <f t="shared" si="0"/>
        <v>16800</v>
      </c>
      <c r="I48" s="23"/>
      <c r="J48" s="23">
        <v>560</v>
      </c>
      <c r="K48" s="23">
        <v>1120</v>
      </c>
      <c r="L48" s="23">
        <v>1680</v>
      </c>
      <c r="M48" s="23">
        <v>1680</v>
      </c>
      <c r="N48" s="23">
        <v>1680</v>
      </c>
      <c r="O48" s="23">
        <v>1680</v>
      </c>
      <c r="P48" s="23">
        <v>1680</v>
      </c>
      <c r="Q48" s="23">
        <v>1680</v>
      </c>
      <c r="R48" s="23">
        <v>1680</v>
      </c>
      <c r="S48" s="23">
        <v>1680</v>
      </c>
      <c r="T48" s="23">
        <v>1680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  <c r="XDT48"/>
      <c r="XDU48"/>
      <c r="XDV48"/>
      <c r="XDW48"/>
      <c r="XDX48"/>
      <c r="XDY48"/>
      <c r="XDZ48"/>
      <c r="XEA48"/>
      <c r="XEB48"/>
      <c r="XEC48"/>
      <c r="XED48"/>
      <c r="XEE48"/>
      <c r="XEF48"/>
      <c r="XEG48"/>
      <c r="XEH48"/>
      <c r="XEI48"/>
      <c r="XEJ48"/>
      <c r="XEK48"/>
      <c r="XEL48"/>
      <c r="XEM48"/>
      <c r="XEN48"/>
      <c r="XEO48"/>
    </row>
    <row r="49" s="1" customFormat="1" ht="15" customHeight="1" spans="1:1024 1025:16383">
      <c r="A49" s="15">
        <v>46</v>
      </c>
      <c r="B49" s="15" t="s">
        <v>704</v>
      </c>
      <c r="C49" s="15" t="s">
        <v>705</v>
      </c>
      <c r="D49" s="16" t="s">
        <v>745</v>
      </c>
      <c r="E49" s="17" t="s">
        <v>2</v>
      </c>
      <c r="F49" s="18" t="s">
        <v>695</v>
      </c>
      <c r="G49" s="20">
        <v>46023</v>
      </c>
      <c r="H49" s="21">
        <f t="shared" si="0"/>
        <v>30000</v>
      </c>
      <c r="I49" s="23">
        <v>2500</v>
      </c>
      <c r="J49" s="23">
        <v>2500</v>
      </c>
      <c r="K49" s="23">
        <v>2500</v>
      </c>
      <c r="L49" s="23">
        <v>2500</v>
      </c>
      <c r="M49" s="23">
        <v>2500</v>
      </c>
      <c r="N49" s="23">
        <v>2500</v>
      </c>
      <c r="O49" s="23">
        <v>2500</v>
      </c>
      <c r="P49" s="23">
        <v>2500</v>
      </c>
      <c r="Q49" s="23">
        <v>2500</v>
      </c>
      <c r="R49" s="23">
        <v>2500</v>
      </c>
      <c r="S49" s="23">
        <v>2500</v>
      </c>
      <c r="T49" s="23">
        <v>2500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</row>
    <row r="50" s="1" customFormat="1" ht="15" customHeight="1" spans="1:1024 1025:16383">
      <c r="A50" s="15">
        <v>47</v>
      </c>
      <c r="B50" s="15" t="s">
        <v>704</v>
      </c>
      <c r="C50" s="15" t="s">
        <v>705</v>
      </c>
      <c r="D50" s="16" t="s">
        <v>745</v>
      </c>
      <c r="E50" s="17" t="s">
        <v>2</v>
      </c>
      <c r="F50" s="18" t="s">
        <v>695</v>
      </c>
      <c r="G50" s="20">
        <v>46023</v>
      </c>
      <c r="H50" s="21">
        <f t="shared" si="0"/>
        <v>19800</v>
      </c>
      <c r="I50" s="23">
        <v>1650</v>
      </c>
      <c r="J50" s="23">
        <v>1650</v>
      </c>
      <c r="K50" s="23">
        <v>1650</v>
      </c>
      <c r="L50" s="23">
        <v>1650</v>
      </c>
      <c r="M50" s="23">
        <v>1650</v>
      </c>
      <c r="N50" s="23">
        <v>1650</v>
      </c>
      <c r="O50" s="23">
        <v>1650</v>
      </c>
      <c r="P50" s="23">
        <v>1650</v>
      </c>
      <c r="Q50" s="23">
        <v>1650</v>
      </c>
      <c r="R50" s="23">
        <v>1650</v>
      </c>
      <c r="S50" s="23">
        <v>1650</v>
      </c>
      <c r="T50" s="23">
        <v>1650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</row>
    <row r="51" s="1" customFormat="1" ht="15" customHeight="1" spans="1:1024 1025:16383">
      <c r="A51" s="15">
        <v>48</v>
      </c>
      <c r="B51" s="15" t="s">
        <v>704</v>
      </c>
      <c r="C51" s="15" t="s">
        <v>705</v>
      </c>
      <c r="D51" s="16" t="s">
        <v>746</v>
      </c>
      <c r="E51" s="17" t="s">
        <v>2</v>
      </c>
      <c r="F51" s="18" t="s">
        <v>695</v>
      </c>
      <c r="G51" s="20">
        <v>46023</v>
      </c>
      <c r="H51" s="21">
        <f t="shared" si="0"/>
        <v>18000</v>
      </c>
      <c r="I51" s="23">
        <v>1500</v>
      </c>
      <c r="J51" s="23">
        <v>1500</v>
      </c>
      <c r="K51" s="23">
        <v>1500</v>
      </c>
      <c r="L51" s="23">
        <v>1500</v>
      </c>
      <c r="M51" s="23">
        <v>1500</v>
      </c>
      <c r="N51" s="23">
        <v>1500</v>
      </c>
      <c r="O51" s="23">
        <v>1500</v>
      </c>
      <c r="P51" s="23">
        <v>1500</v>
      </c>
      <c r="Q51" s="23">
        <v>1500</v>
      </c>
      <c r="R51" s="23">
        <v>1500</v>
      </c>
      <c r="S51" s="23">
        <v>1500</v>
      </c>
      <c r="T51" s="23">
        <v>1500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</row>
    <row r="52" s="1" customFormat="1" ht="15" customHeight="1" spans="1:1024 1025:16383">
      <c r="A52" s="15">
        <v>49</v>
      </c>
      <c r="B52" s="15" t="s">
        <v>704</v>
      </c>
      <c r="C52" s="15" t="s">
        <v>705</v>
      </c>
      <c r="D52" s="16" t="s">
        <v>747</v>
      </c>
      <c r="E52" s="17" t="s">
        <v>2</v>
      </c>
      <c r="F52" s="18" t="s">
        <v>695</v>
      </c>
      <c r="G52" s="20">
        <v>46023</v>
      </c>
      <c r="H52" s="21">
        <f t="shared" si="0"/>
        <v>130000</v>
      </c>
      <c r="I52" s="23">
        <v>10000</v>
      </c>
      <c r="J52" s="23">
        <v>10000</v>
      </c>
      <c r="K52" s="23">
        <v>10000</v>
      </c>
      <c r="L52" s="23">
        <v>10000</v>
      </c>
      <c r="M52" s="23">
        <v>10000</v>
      </c>
      <c r="N52" s="23">
        <v>10000</v>
      </c>
      <c r="O52" s="23">
        <v>10000</v>
      </c>
      <c r="P52" s="23">
        <v>10000</v>
      </c>
      <c r="Q52" s="23">
        <v>10000</v>
      </c>
      <c r="R52" s="23">
        <v>10000</v>
      </c>
      <c r="S52" s="23">
        <v>10000</v>
      </c>
      <c r="T52" s="23">
        <v>20000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</row>
    <row r="53" s="1" customFormat="1" ht="15" customHeight="1" spans="1:1024 1025:16383">
      <c r="A53" s="15">
        <v>50</v>
      </c>
      <c r="B53" s="15" t="s">
        <v>704</v>
      </c>
      <c r="C53" s="15" t="s">
        <v>705</v>
      </c>
      <c r="D53" s="16" t="s">
        <v>734</v>
      </c>
      <c r="E53" s="17" t="s">
        <v>2</v>
      </c>
      <c r="F53" s="18" t="s">
        <v>695</v>
      </c>
      <c r="G53" s="20">
        <v>46023</v>
      </c>
      <c r="H53" s="21">
        <f t="shared" si="0"/>
        <v>-20000.04</v>
      </c>
      <c r="I53" s="23">
        <v>-1666.67</v>
      </c>
      <c r="J53" s="23">
        <v>-1666.67</v>
      </c>
      <c r="K53" s="23">
        <v>-1666.67</v>
      </c>
      <c r="L53" s="23">
        <v>-1666.67</v>
      </c>
      <c r="M53" s="23">
        <v>-1666.67</v>
      </c>
      <c r="N53" s="23">
        <v>-1666.67</v>
      </c>
      <c r="O53" s="23">
        <v>-1666.67</v>
      </c>
      <c r="P53" s="23">
        <v>-1666.67</v>
      </c>
      <c r="Q53" s="23">
        <v>-1666.67</v>
      </c>
      <c r="R53" s="23">
        <v>-1666.67</v>
      </c>
      <c r="S53" s="23">
        <v>-1666.67</v>
      </c>
      <c r="T53" s="23">
        <v>-1666.67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</row>
    <row r="54" s="1" customFormat="1" ht="15" customHeight="1" spans="1:1024 1025:16383">
      <c r="A54" s="15">
        <v>51</v>
      </c>
      <c r="B54" s="15" t="s">
        <v>704</v>
      </c>
      <c r="C54" s="15" t="s">
        <v>705</v>
      </c>
      <c r="D54" s="16" t="s">
        <v>743</v>
      </c>
      <c r="E54" s="17" t="s">
        <v>2</v>
      </c>
      <c r="F54" s="18" t="s">
        <v>695</v>
      </c>
      <c r="G54" s="20">
        <v>46023</v>
      </c>
      <c r="H54" s="21">
        <f t="shared" si="0"/>
        <v>12000</v>
      </c>
      <c r="I54" s="23">
        <v>1000</v>
      </c>
      <c r="J54" s="23">
        <v>1000</v>
      </c>
      <c r="K54" s="23">
        <v>1000</v>
      </c>
      <c r="L54" s="23">
        <v>1000</v>
      </c>
      <c r="M54" s="23">
        <v>1000</v>
      </c>
      <c r="N54" s="23">
        <v>1000</v>
      </c>
      <c r="O54" s="23">
        <v>1000</v>
      </c>
      <c r="P54" s="23">
        <v>1000</v>
      </c>
      <c r="Q54" s="23">
        <v>1000</v>
      </c>
      <c r="R54" s="23">
        <v>1000</v>
      </c>
      <c r="S54" s="23">
        <v>1000</v>
      </c>
      <c r="T54" s="23">
        <v>1000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</row>
    <row r="55" s="1" customFormat="1" ht="15" customHeight="1" spans="1:1024 1025:16383">
      <c r="A55" s="15">
        <v>52</v>
      </c>
      <c r="B55" s="15" t="s">
        <v>704</v>
      </c>
      <c r="C55" s="15" t="s">
        <v>705</v>
      </c>
      <c r="D55" s="16" t="s">
        <v>748</v>
      </c>
      <c r="E55" s="17" t="s">
        <v>2</v>
      </c>
      <c r="F55" s="18" t="s">
        <v>695</v>
      </c>
      <c r="G55" s="20">
        <v>46023</v>
      </c>
      <c r="H55" s="21">
        <f t="shared" si="0"/>
        <v>406079.640452577</v>
      </c>
      <c r="I55" s="23">
        <v>50529.4314170687</v>
      </c>
      <c r="J55" s="23">
        <v>50529.4314170687</v>
      </c>
      <c r="K55" s="23">
        <v>50529.4314170687</v>
      </c>
      <c r="L55" s="23">
        <v>42415.2243668951</v>
      </c>
      <c r="M55" s="23">
        <v>42415.2243668951</v>
      </c>
      <c r="N55" s="23">
        <v>42415.2243668951</v>
      </c>
      <c r="O55" s="23">
        <v>25264.7157085344</v>
      </c>
      <c r="P55" s="23">
        <v>25264.7157085344</v>
      </c>
      <c r="Q55" s="23">
        <v>25264.7157085344</v>
      </c>
      <c r="R55" s="23">
        <v>17150.5086583607</v>
      </c>
      <c r="S55" s="23">
        <v>17150.5086583607</v>
      </c>
      <c r="T55" s="23">
        <v>17150.5086583607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</row>
    <row r="56" ht="15" customHeight="1" spans="1:1024 1025:16383">
      <c r="A56" s="15">
        <v>53</v>
      </c>
      <c r="B56" s="15" t="s">
        <v>704</v>
      </c>
      <c r="C56" s="15" t="s">
        <v>749</v>
      </c>
      <c r="D56" s="16" t="s">
        <v>750</v>
      </c>
      <c r="E56" s="17" t="s">
        <v>2</v>
      </c>
      <c r="F56" s="18" t="s">
        <v>695</v>
      </c>
      <c r="G56" s="20">
        <v>46023</v>
      </c>
      <c r="H56" s="21">
        <v>60000</v>
      </c>
      <c r="I56" s="23">
        <v>15000</v>
      </c>
      <c r="J56" s="23">
        <v>15000</v>
      </c>
      <c r="K56" s="23">
        <v>15000</v>
      </c>
      <c r="L56" s="23">
        <v>15000</v>
      </c>
      <c r="M56" s="23"/>
      <c r="N56" s="23"/>
      <c r="O56" s="23"/>
      <c r="P56" s="23"/>
      <c r="Q56" s="23"/>
      <c r="R56" s="23"/>
      <c r="S56" s="23"/>
      <c r="T56" s="23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</row>
  </sheetData>
  <mergeCells count="3">
    <mergeCell ref="A1:T1"/>
    <mergeCell ref="A2:H2"/>
    <mergeCell ref="I2:T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8"/>
  <sheetViews>
    <sheetView tabSelected="1" zoomScale="70" zoomScaleNormal="70" topLeftCell="B4" workbookViewId="0">
      <selection activeCell="J6" sqref="J6"/>
    </sheetView>
  </sheetViews>
  <sheetFormatPr defaultColWidth="8.88888888888889" defaultRowHeight="14.4"/>
  <cols>
    <col min="1" max="1" width="3.88888888888889" style="3" customWidth="1"/>
    <col min="2" max="2" width="11.2222222222222" style="3" customWidth="1"/>
    <col min="3" max="3" width="15.3703703703704" style="3" customWidth="1"/>
    <col min="4" max="4" width="60" style="3" customWidth="1"/>
    <col min="5" max="5" width="59.8425925925926" style="4" customWidth="1"/>
    <col min="6" max="6" width="16.4444444444444" style="3" hidden="1" customWidth="1"/>
    <col min="7" max="7" width="18.0833333333333" style="3" customWidth="1"/>
    <col min="8" max="8" width="11" style="3" customWidth="1"/>
    <col min="9" max="9" width="17.6203703703704" style="3" customWidth="1"/>
    <col min="10" max="10" width="48.8888888888889" style="3" customWidth="1"/>
    <col min="11" max="11" width="39.2222222222222" style="5" customWidth="1"/>
    <col min="12" max="22" width="9.30555555555556" style="5" customWidth="1"/>
    <col min="23" max="24" width="12.6944444444444" style="5" customWidth="1"/>
    <col min="25" max="25" width="14.4351851851852" style="5" customWidth="1"/>
    <col min="26" max="26" width="16.8148148148148" style="5" customWidth="1"/>
    <col min="27" max="27" width="11.4259259259259" style="5" customWidth="1"/>
    <col min="28" max="28" width="20.1574074074074" style="5" customWidth="1"/>
    <col min="29" max="34" width="9.25925925925926" style="5" customWidth="1"/>
    <col min="35" max="16383" width="8.88888888888889" style="3" customWidth="1"/>
  </cols>
  <sheetData>
    <row r="1" ht="77" customHeight="1" spans="1:1024 1025:16384">
      <c r="A1" s="6" t="s">
        <v>672</v>
      </c>
    </row>
    <row r="2" ht="163" customHeight="1" spans="1:1024 1025:16384">
      <c r="A2" s="7" t="s">
        <v>751</v>
      </c>
      <c r="B2" s="8"/>
      <c r="C2" s="8"/>
      <c r="D2" s="8"/>
      <c r="E2" s="8"/>
      <c r="F2" s="8"/>
      <c r="G2" s="8"/>
      <c r="H2" s="8"/>
      <c r="I2" s="8"/>
      <c r="J2" s="9"/>
      <c r="K2" s="9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9"/>
    </row>
    <row r="3" ht="39.6" customHeight="1" spans="1:1024 1025:16384">
      <c r="A3" s="10" t="s">
        <v>59</v>
      </c>
      <c r="B3" s="10" t="s">
        <v>675</v>
      </c>
      <c r="C3" s="10" t="s">
        <v>0</v>
      </c>
      <c r="D3" s="10" t="s">
        <v>676</v>
      </c>
      <c r="E3" s="11" t="s">
        <v>677</v>
      </c>
      <c r="F3" s="12" t="s">
        <v>752</v>
      </c>
      <c r="G3" s="13" t="s">
        <v>678</v>
      </c>
      <c r="H3" s="10" t="s">
        <v>679</v>
      </c>
      <c r="I3" s="10" t="s">
        <v>753</v>
      </c>
      <c r="J3" s="10" t="s">
        <v>680</v>
      </c>
      <c r="K3" s="11" t="s">
        <v>754</v>
      </c>
      <c r="L3" s="14" t="s">
        <v>681</v>
      </c>
      <c r="M3" s="14" t="s">
        <v>682</v>
      </c>
      <c r="N3" s="14" t="s">
        <v>683</v>
      </c>
      <c r="O3" s="14" t="s">
        <v>684</v>
      </c>
      <c r="P3" s="14" t="s">
        <v>685</v>
      </c>
      <c r="Q3" s="14" t="s">
        <v>686</v>
      </c>
      <c r="R3" s="14" t="s">
        <v>687</v>
      </c>
      <c r="S3" s="14" t="s">
        <v>688</v>
      </c>
      <c r="T3" s="14" t="s">
        <v>689</v>
      </c>
      <c r="U3" s="14" t="s">
        <v>690</v>
      </c>
      <c r="V3" s="14" t="s">
        <v>691</v>
      </c>
      <c r="W3" s="14" t="s">
        <v>692</v>
      </c>
      <c r="X3" s="14" t="s">
        <v>681</v>
      </c>
      <c r="Y3" s="14" t="s">
        <v>682</v>
      </c>
      <c r="Z3" s="14" t="s">
        <v>683</v>
      </c>
      <c r="AA3" s="14" t="s">
        <v>684</v>
      </c>
      <c r="AB3" s="14" t="s">
        <v>685</v>
      </c>
      <c r="AC3" s="14" t="s">
        <v>686</v>
      </c>
      <c r="AD3" s="14" t="s">
        <v>687</v>
      </c>
      <c r="AE3" s="14" t="s">
        <v>688</v>
      </c>
      <c r="AF3" s="14" t="s">
        <v>689</v>
      </c>
      <c r="AG3" s="14" t="s">
        <v>690</v>
      </c>
      <c r="AH3" s="14" t="s">
        <v>691</v>
      </c>
      <c r="AI3" s="14" t="s">
        <v>692</v>
      </c>
    </row>
    <row r="4" s="1" customFormat="1" ht="61" customHeight="1" spans="1:1024 1025:16384">
      <c r="A4" s="15">
        <v>1</v>
      </c>
      <c r="B4" s="15" t="s">
        <v>2</v>
      </c>
      <c r="C4" s="15" t="s">
        <v>86</v>
      </c>
      <c r="D4" s="16" t="s">
        <v>693</v>
      </c>
      <c r="E4" s="17" t="s">
        <v>755</v>
      </c>
      <c r="F4" s="18"/>
      <c r="G4" s="19" t="s">
        <v>695</v>
      </c>
      <c r="H4" s="20">
        <v>46023</v>
      </c>
      <c r="I4" s="21">
        <v>644719</v>
      </c>
      <c r="J4" s="22">
        <f t="shared" ref="J4:J38" si="0">SUM(X4:AB4)</f>
        <v>-634306.12312497</v>
      </c>
      <c r="K4" s="17" t="s">
        <v>756</v>
      </c>
      <c r="L4" s="23">
        <v>-8147.06158220096</v>
      </c>
      <c r="M4" s="23">
        <v>21152.7711436791</v>
      </c>
      <c r="N4" s="23">
        <v>13615.0575304256</v>
      </c>
      <c r="O4" s="23">
        <v>-26913.1081759108</v>
      </c>
      <c r="P4" s="23">
        <v>-178778.528694962</v>
      </c>
      <c r="Q4" s="23">
        <v>454012.700411411</v>
      </c>
      <c r="R4" s="23">
        <v>-17117.6521735658</v>
      </c>
      <c r="S4" s="23">
        <v>106023.405315027</v>
      </c>
      <c r="T4" s="23">
        <v>491161.403924688</v>
      </c>
      <c r="U4" s="23">
        <v>86779.9278220477</v>
      </c>
      <c r="V4" s="23">
        <v>236372.718285527</v>
      </c>
      <c r="W4" s="23">
        <v>-73558.5882341079</v>
      </c>
      <c r="X4" s="23">
        <v>-30627.1360922366</v>
      </c>
      <c r="Y4" s="23">
        <v>-50322.9870327336</v>
      </c>
      <c r="Z4" s="23">
        <f>-286652</f>
        <v>-286652</v>
      </c>
      <c r="AA4" s="23">
        <v>-100000</v>
      </c>
      <c r="AB4" s="24">
        <v>-166704</v>
      </c>
      <c r="AC4" s="23"/>
      <c r="AD4" s="23"/>
      <c r="AE4" s="23"/>
      <c r="AF4" s="23"/>
      <c r="AG4" s="23"/>
      <c r="AH4" s="23"/>
      <c r="AI4" s="23"/>
    </row>
    <row r="5" s="1" customFormat="1" ht="61" customHeight="1" spans="1:1024 1025:16384">
      <c r="A5" s="15">
        <v>2</v>
      </c>
      <c r="B5" s="15" t="s">
        <v>2</v>
      </c>
      <c r="C5" s="15" t="s">
        <v>86</v>
      </c>
      <c r="D5" s="16" t="s">
        <v>757</v>
      </c>
      <c r="E5" s="17" t="s">
        <v>758</v>
      </c>
      <c r="F5" s="18"/>
      <c r="G5" s="19" t="s">
        <v>695</v>
      </c>
      <c r="H5" s="20">
        <v>46023</v>
      </c>
      <c r="I5" s="21">
        <f t="shared" ref="I5:I25" si="1">SUM(K5:V5)</f>
        <v>0</v>
      </c>
      <c r="J5" s="21">
        <f t="shared" si="0"/>
        <v>-198297</v>
      </c>
      <c r="K5" s="17" t="s">
        <v>759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57776</v>
      </c>
      <c r="Y5" s="23">
        <v>-123424</v>
      </c>
      <c r="Z5" s="23">
        <v>-33862</v>
      </c>
      <c r="AA5" s="23">
        <v>0</v>
      </c>
      <c r="AB5" s="25">
        <v>-98787</v>
      </c>
      <c r="AC5" s="23"/>
      <c r="AD5" s="23"/>
      <c r="AE5" s="23"/>
      <c r="AF5" s="23"/>
      <c r="AG5" s="23"/>
      <c r="AH5" s="23"/>
      <c r="AI5" s="23"/>
    </row>
    <row r="6" s="1" customFormat="1" ht="76" customHeight="1" spans="1:1024 1025:16384">
      <c r="A6" s="15">
        <v>3</v>
      </c>
      <c r="B6" s="15" t="s">
        <v>2</v>
      </c>
      <c r="C6" s="15" t="s">
        <v>86</v>
      </c>
      <c r="D6" s="16" t="s">
        <v>696</v>
      </c>
      <c r="E6" s="17" t="s">
        <v>760</v>
      </c>
      <c r="F6" s="18"/>
      <c r="G6" s="19" t="s">
        <v>695</v>
      </c>
      <c r="H6" s="20">
        <v>46023</v>
      </c>
      <c r="I6" s="21">
        <f t="shared" si="1"/>
        <v>690011.193934607</v>
      </c>
      <c r="J6" s="21">
        <f t="shared" si="0"/>
        <v>-450327</v>
      </c>
      <c r="K6" s="17" t="s">
        <v>761</v>
      </c>
      <c r="L6" s="23">
        <f>-62435.1547019647*(51/56)</f>
        <v>-56860.5873178607</v>
      </c>
      <c r="M6" s="23">
        <f>89386.5094733414*(51/56)</f>
        <v>81405.5711275073</v>
      </c>
      <c r="N6" s="23">
        <f>-29449.4262278466*(51/56)</f>
        <v>-26820.0131717889</v>
      </c>
      <c r="O6" s="23">
        <f>-162306.500567043*(51/56)</f>
        <v>-147814.8487307</v>
      </c>
      <c r="P6" s="23">
        <f>-212405.386395815*(51/56)</f>
        <v>-193440.619753332</v>
      </c>
      <c r="Q6" s="23">
        <f>362170.452294098*(51/56)</f>
        <v>329833.804767839</v>
      </c>
      <c r="R6" s="23">
        <f>-82468.0916948369*(51/56)</f>
        <v>-75104.8692220836</v>
      </c>
      <c r="S6" s="23">
        <f>-34553.7451901179*(51/56)</f>
        <v>-31468.5893695717</v>
      </c>
      <c r="T6" s="23">
        <f>360826.124865029*(51/56)</f>
        <v>328609.506573509</v>
      </c>
      <c r="U6" s="23">
        <f>316878.345288374*(51/56)</f>
        <v>288585.635887626</v>
      </c>
      <c r="V6" s="23">
        <f>212016.223059487*(51/56)</f>
        <v>193086.203143461</v>
      </c>
      <c r="W6" s="23">
        <f>-271656.706239918*(51/56)</f>
        <v>-247401.643182782</v>
      </c>
      <c r="X6" s="23">
        <v>-69343</v>
      </c>
      <c r="Y6" s="23">
        <v>-27259</v>
      </c>
      <c r="Z6" s="23">
        <v>-404409</v>
      </c>
      <c r="AA6" s="23">
        <v>-27052</v>
      </c>
      <c r="AB6" s="24">
        <v>77736</v>
      </c>
      <c r="AC6" s="26"/>
      <c r="AD6" s="23"/>
      <c r="AE6" s="23"/>
      <c r="AF6" s="23"/>
      <c r="AG6" s="23"/>
      <c r="AH6" s="23"/>
      <c r="AI6" s="23"/>
    </row>
    <row r="7" s="1" customFormat="1" ht="76" customHeight="1" spans="1:1024 1025:16384">
      <c r="A7" s="15">
        <v>4</v>
      </c>
      <c r="B7" s="15" t="s">
        <v>2</v>
      </c>
      <c r="C7" s="15" t="s">
        <v>86</v>
      </c>
      <c r="D7" s="16" t="s">
        <v>698</v>
      </c>
      <c r="E7" s="17" t="s">
        <v>762</v>
      </c>
      <c r="F7" s="18"/>
      <c r="G7" s="19" t="s">
        <v>695</v>
      </c>
      <c r="H7" s="20">
        <v>46023</v>
      </c>
      <c r="I7" s="21">
        <f t="shared" si="1"/>
        <v>-880132</v>
      </c>
      <c r="J7" s="21">
        <f t="shared" si="0"/>
        <v>-370899</v>
      </c>
      <c r="K7" s="17" t="s">
        <v>763</v>
      </c>
      <c r="L7" s="23">
        <v>-79289</v>
      </c>
      <c r="M7" s="23">
        <v>-79289</v>
      </c>
      <c r="N7" s="23">
        <v>-79289</v>
      </c>
      <c r="O7" s="23">
        <v>-79289</v>
      </c>
      <c r="P7" s="23">
        <v>-80012</v>
      </c>
      <c r="Q7" s="23">
        <v>-79530</v>
      </c>
      <c r="R7" s="23">
        <v>-79530</v>
      </c>
      <c r="S7" s="23">
        <v>-80976</v>
      </c>
      <c r="T7" s="23">
        <v>-81217</v>
      </c>
      <c r="U7" s="23">
        <v>-80735</v>
      </c>
      <c r="V7" s="23">
        <v>-80976</v>
      </c>
      <c r="W7" s="23">
        <v>-81217</v>
      </c>
      <c r="X7" s="23">
        <v>-79289</v>
      </c>
      <c r="Y7" s="23">
        <v>-79289</v>
      </c>
      <c r="Z7" s="23">
        <v>-53020</v>
      </c>
      <c r="AA7" s="23">
        <v>-79289</v>
      </c>
      <c r="AB7" s="24">
        <v>-80012</v>
      </c>
      <c r="AC7" s="26"/>
      <c r="AD7" s="23"/>
      <c r="AE7" s="23"/>
      <c r="AF7" s="23"/>
      <c r="AG7" s="23"/>
      <c r="AH7" s="23"/>
      <c r="AI7" s="23"/>
    </row>
    <row r="8" s="1" customFormat="1" ht="76" customHeight="1" spans="1:1024 1025:16384">
      <c r="A8" s="15">
        <v>5</v>
      </c>
      <c r="B8" s="15" t="s">
        <v>2</v>
      </c>
      <c r="C8" s="15" t="s">
        <v>86</v>
      </c>
      <c r="D8" s="16" t="s">
        <v>700</v>
      </c>
      <c r="E8" s="17" t="s">
        <v>764</v>
      </c>
      <c r="F8" s="18"/>
      <c r="G8" s="19" t="s">
        <v>695</v>
      </c>
      <c r="H8" s="20">
        <v>46023</v>
      </c>
      <c r="I8" s="21">
        <f t="shared" si="1"/>
        <v>-47575.5</v>
      </c>
      <c r="J8" s="21">
        <f t="shared" si="0"/>
        <v>-21332.5</v>
      </c>
      <c r="K8" s="17" t="s">
        <v>765</v>
      </c>
      <c r="L8" s="23">
        <v>-4266.5</v>
      </c>
      <c r="M8" s="23">
        <v>-4266.5</v>
      </c>
      <c r="N8" s="23">
        <v>-4266.5</v>
      </c>
      <c r="O8" s="23">
        <v>-4266.5</v>
      </c>
      <c r="P8" s="23">
        <v>-4266.5</v>
      </c>
      <c r="Q8" s="23">
        <v>-4266.5</v>
      </c>
      <c r="R8" s="23">
        <v>-4266.5</v>
      </c>
      <c r="S8" s="23">
        <v>-4427.5</v>
      </c>
      <c r="T8" s="23">
        <v>-4427.5</v>
      </c>
      <c r="U8" s="23">
        <v>-4427.5</v>
      </c>
      <c r="V8" s="23">
        <v>-4427.5</v>
      </c>
      <c r="W8" s="23">
        <v>-4427.5</v>
      </c>
      <c r="X8" s="23">
        <v>-4266.5</v>
      </c>
      <c r="Y8" s="23">
        <v>-4266.5</v>
      </c>
      <c r="Z8" s="23">
        <v>-4266.5</v>
      </c>
      <c r="AA8" s="23">
        <v>-4266.5</v>
      </c>
      <c r="AB8" s="27">
        <v>-4266.5</v>
      </c>
      <c r="AC8" s="16"/>
      <c r="AD8" s="16"/>
      <c r="AE8" s="16"/>
      <c r="AF8" s="16"/>
      <c r="AG8" s="16"/>
      <c r="AH8" s="16"/>
      <c r="AI8" s="16"/>
    </row>
    <row r="9" s="1" customFormat="1" ht="76" customHeight="1" spans="1:1024 1025:16384">
      <c r="A9" s="15">
        <v>6</v>
      </c>
      <c r="B9" s="15" t="s">
        <v>2</v>
      </c>
      <c r="C9" s="15" t="s">
        <v>86</v>
      </c>
      <c r="D9" s="16" t="s">
        <v>702</v>
      </c>
      <c r="E9" s="17" t="s">
        <v>703</v>
      </c>
      <c r="F9" s="18"/>
      <c r="G9" s="19" t="s">
        <v>695</v>
      </c>
      <c r="H9" s="20">
        <v>46023</v>
      </c>
      <c r="I9" s="21">
        <f t="shared" si="1"/>
        <v>-256385.508218785</v>
      </c>
      <c r="J9" s="21">
        <f t="shared" si="0"/>
        <v>-117407.311982793</v>
      </c>
      <c r="K9" s="17" t="s">
        <v>766</v>
      </c>
      <c r="L9" s="23">
        <v>-24153.2451143545</v>
      </c>
      <c r="M9" s="23">
        <v>-23860.7959969841</v>
      </c>
      <c r="N9" s="23">
        <v>-23573.2373770294</v>
      </c>
      <c r="O9" s="23">
        <v>-23294.1393043897</v>
      </c>
      <c r="P9" s="23">
        <v>-20111.6652315024</v>
      </c>
      <c r="Q9" s="23">
        <v>-24424.28734148</v>
      </c>
      <c r="R9" s="23">
        <v>-22619.3531947878</v>
      </c>
      <c r="S9" s="23">
        <v>-22048.0850601261</v>
      </c>
      <c r="T9" s="23">
        <v>-24347.8456525751</v>
      </c>
      <c r="U9" s="23">
        <v>-23676.7670219295</v>
      </c>
      <c r="V9" s="23">
        <v>-24276.086923626</v>
      </c>
      <c r="W9" s="23">
        <v>-22437.2095810448</v>
      </c>
      <c r="X9" s="23">
        <v>-21014</v>
      </c>
      <c r="Y9" s="23">
        <v>-26260.7959969841</v>
      </c>
      <c r="Z9" s="23">
        <v>-23573.2373770294</v>
      </c>
      <c r="AA9" s="23">
        <v>-23294.1393043897</v>
      </c>
      <c r="AB9" s="23">
        <v>-23265.1393043897</v>
      </c>
      <c r="AC9" s="16"/>
      <c r="AD9" s="16"/>
      <c r="AE9" s="16"/>
      <c r="AF9" s="16"/>
      <c r="AG9" s="16"/>
      <c r="AH9" s="16"/>
      <c r="AI9" s="16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="1" customFormat="1" ht="74" customHeight="1" spans="1:1024 1025:16384">
      <c r="A10" s="15">
        <v>7</v>
      </c>
      <c r="B10" s="15" t="s">
        <v>2</v>
      </c>
      <c r="C10" s="15" t="s">
        <v>86</v>
      </c>
      <c r="D10" s="18" t="s">
        <v>163</v>
      </c>
      <c r="E10" s="28" t="s">
        <v>767</v>
      </c>
      <c r="F10" s="18"/>
      <c r="G10" s="19" t="s">
        <v>695</v>
      </c>
      <c r="H10" s="20">
        <v>46023</v>
      </c>
      <c r="I10" s="21">
        <f t="shared" si="1"/>
        <v>30462.256064969</v>
      </c>
      <c r="J10" s="21">
        <f t="shared" si="0"/>
        <v>13358.839319778</v>
      </c>
      <c r="K10" s="28" t="s">
        <v>768</v>
      </c>
      <c r="L10" s="23">
        <v>-16558.793615893</v>
      </c>
      <c r="M10" s="23">
        <v>51879.985888487</v>
      </c>
      <c r="N10" s="23">
        <v>27404.935603907</v>
      </c>
      <c r="O10" s="23">
        <v>-30487.822610307</v>
      </c>
      <c r="P10" s="23">
        <v>4396.87366072101</v>
      </c>
      <c r="Q10" s="23">
        <v>-7728.15988018499</v>
      </c>
      <c r="R10" s="23">
        <v>-4072.47322742901</v>
      </c>
      <c r="S10" s="23">
        <v>-15271.256106237</v>
      </c>
      <c r="T10" s="23">
        <v>10458.094659792</v>
      </c>
      <c r="U10" s="23">
        <v>15393.499102366</v>
      </c>
      <c r="V10" s="23">
        <v>-4952.627410253</v>
      </c>
      <c r="W10" s="23">
        <v>-225774.267613144</v>
      </c>
      <c r="X10" s="23">
        <v>-21018.066384107</v>
      </c>
      <c r="Y10" s="23">
        <v>35467.824221513</v>
      </c>
      <c r="Z10" s="23">
        <v>27908.854396093</v>
      </c>
      <c r="AA10" s="23">
        <v>-34119.772913721</v>
      </c>
      <c r="AB10" s="24">
        <v>5120</v>
      </c>
      <c r="AC10" s="23"/>
      <c r="AD10" s="23"/>
      <c r="AE10" s="23"/>
      <c r="AF10" s="23"/>
      <c r="AG10" s="23"/>
      <c r="AH10" s="23"/>
      <c r="AI10" s="23"/>
    </row>
    <row r="11" s="1" customFormat="1" ht="61" customHeight="1" spans="1:1024 1025:16384">
      <c r="A11" s="15">
        <v>8</v>
      </c>
      <c r="B11" s="15" t="s">
        <v>704</v>
      </c>
      <c r="C11" s="15" t="s">
        <v>749</v>
      </c>
      <c r="D11" s="16" t="s">
        <v>769</v>
      </c>
      <c r="E11" s="17" t="s">
        <v>770</v>
      </c>
      <c r="F11" s="18"/>
      <c r="G11" s="19" t="s">
        <v>695</v>
      </c>
      <c r="H11" s="20">
        <v>46023</v>
      </c>
      <c r="I11" s="21">
        <f t="shared" si="1"/>
        <v>73569.853540275</v>
      </c>
      <c r="J11" s="21">
        <f t="shared" si="0"/>
        <v>70786.9443736083</v>
      </c>
      <c r="K11" s="29" t="s">
        <v>2</v>
      </c>
      <c r="L11" s="23">
        <v>37185.0906406463</v>
      </c>
      <c r="M11" s="23">
        <v>20865.135987864</v>
      </c>
      <c r="N11" s="23">
        <v>9953.80857843136</v>
      </c>
      <c r="O11" s="23">
        <v>2782.90916666666</v>
      </c>
      <c r="P11" s="23">
        <v>2782.90916666666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37185.0906406463</v>
      </c>
      <c r="Y11" s="23">
        <v>20865.135987864</v>
      </c>
      <c r="Z11" s="23">
        <v>9953.80857843136</v>
      </c>
      <c r="AA11" s="23">
        <v>2782.90916666666</v>
      </c>
      <c r="AB11" s="23">
        <v>0</v>
      </c>
      <c r="AC11" s="23"/>
      <c r="AD11" s="23"/>
      <c r="AE11" s="23"/>
      <c r="AF11" s="23"/>
      <c r="AG11" s="23"/>
      <c r="AH11" s="23"/>
      <c r="AI11" s="23"/>
    </row>
    <row r="12" s="1" customFormat="1" ht="48" customHeight="1" spans="1:1024 1025:16384">
      <c r="A12" s="15">
        <v>9</v>
      </c>
      <c r="B12" s="15" t="s">
        <v>704</v>
      </c>
      <c r="C12" s="15" t="s">
        <v>771</v>
      </c>
      <c r="D12" s="18" t="s">
        <v>772</v>
      </c>
      <c r="E12" s="29" t="s">
        <v>773</v>
      </c>
      <c r="F12" s="12" t="s">
        <v>774</v>
      </c>
      <c r="G12" s="19" t="s">
        <v>695</v>
      </c>
      <c r="H12" s="20">
        <v>46023</v>
      </c>
      <c r="I12" s="21">
        <f t="shared" si="1"/>
        <v>67591.22944</v>
      </c>
      <c r="J12" s="21">
        <f t="shared" si="0"/>
        <v>26753.40734</v>
      </c>
      <c r="K12" s="28" t="s">
        <v>775</v>
      </c>
      <c r="L12" s="30">
        <v>6665.02418</v>
      </c>
      <c r="M12" s="30">
        <v>5994.53882</v>
      </c>
      <c r="N12" s="30">
        <v>3237.30148</v>
      </c>
      <c r="O12" s="30">
        <v>6206.07104</v>
      </c>
      <c r="P12" s="30">
        <v>4650.47182</v>
      </c>
      <c r="Q12" s="30">
        <v>7454.71632</v>
      </c>
      <c r="R12" s="30">
        <v>5713.48104</v>
      </c>
      <c r="S12" s="30">
        <v>5600.0446</v>
      </c>
      <c r="T12" s="30">
        <v>7727.61118</v>
      </c>
      <c r="U12" s="30">
        <v>7032.49632</v>
      </c>
      <c r="V12" s="30">
        <v>7309.47264</v>
      </c>
      <c r="W12" s="30">
        <v>5937.8206</v>
      </c>
      <c r="X12" s="30">
        <v>6665.02418</v>
      </c>
      <c r="Y12" s="30">
        <v>5994.53882</v>
      </c>
      <c r="Z12" s="30">
        <v>3237.30148</v>
      </c>
      <c r="AA12" s="30">
        <v>6206.07104</v>
      </c>
      <c r="AB12" s="30">
        <v>4650.47182</v>
      </c>
      <c r="AC12" s="23"/>
      <c r="AD12" s="30"/>
      <c r="AE12" s="30"/>
      <c r="AF12" s="30"/>
      <c r="AG12" s="30"/>
      <c r="AH12" s="30"/>
      <c r="AI12" s="30"/>
    </row>
    <row r="13" s="1" customFormat="1" ht="48" customHeight="1" spans="1:1024 1025:16384">
      <c r="A13" s="15">
        <v>10</v>
      </c>
      <c r="B13" s="15" t="s">
        <v>704</v>
      </c>
      <c r="C13" s="15" t="s">
        <v>776</v>
      </c>
      <c r="D13" s="16" t="s">
        <v>777</v>
      </c>
      <c r="E13" s="28" t="s">
        <v>778</v>
      </c>
      <c r="F13" s="12" t="s">
        <v>779</v>
      </c>
      <c r="G13" s="19" t="s">
        <v>695</v>
      </c>
      <c r="H13" s="20">
        <v>46023</v>
      </c>
      <c r="I13" s="21">
        <f t="shared" si="1"/>
        <v>292000</v>
      </c>
      <c r="J13" s="21">
        <f t="shared" si="0"/>
        <v>76666.6666666667</v>
      </c>
      <c r="K13" s="28" t="s">
        <v>780</v>
      </c>
      <c r="L13" s="23">
        <v>0</v>
      </c>
      <c r="M13" s="23">
        <v>0</v>
      </c>
      <c r="N13" s="23">
        <v>0</v>
      </c>
      <c r="O13" s="23">
        <v>21000</v>
      </c>
      <c r="P13" s="30">
        <v>41666.6666666667</v>
      </c>
      <c r="Q13" s="30">
        <v>41666.6666666667</v>
      </c>
      <c r="R13" s="30">
        <v>41666.6666666667</v>
      </c>
      <c r="S13" s="30">
        <v>41666.6666666667</v>
      </c>
      <c r="T13" s="30">
        <v>41666.6666666667</v>
      </c>
      <c r="U13" s="30">
        <v>41666.6666666667</v>
      </c>
      <c r="V13" s="23">
        <v>21000</v>
      </c>
      <c r="W13" s="23">
        <v>21000</v>
      </c>
      <c r="X13" s="23">
        <v>0</v>
      </c>
      <c r="Y13" s="23">
        <v>0</v>
      </c>
      <c r="Z13" s="23">
        <v>14000</v>
      </c>
      <c r="AA13" s="23">
        <v>21000</v>
      </c>
      <c r="AB13" s="30">
        <v>41666.6666666667</v>
      </c>
      <c r="AC13" s="30"/>
      <c r="AD13" s="30"/>
      <c r="AE13" s="30"/>
      <c r="AF13" s="30"/>
      <c r="AG13" s="30"/>
      <c r="AH13" s="23"/>
      <c r="AI13" s="23"/>
    </row>
    <row r="14" s="1" customFormat="1" ht="48" customHeight="1" spans="1:1024 1025:16384">
      <c r="A14" s="15">
        <v>11</v>
      </c>
      <c r="B14" s="15" t="s">
        <v>781</v>
      </c>
      <c r="C14" s="15" t="s">
        <v>776</v>
      </c>
      <c r="D14" s="16" t="s">
        <v>782</v>
      </c>
      <c r="E14" s="28" t="s">
        <v>783</v>
      </c>
      <c r="F14" s="18"/>
      <c r="G14" s="19" t="s">
        <v>695</v>
      </c>
      <c r="H14" s="20">
        <v>46023</v>
      </c>
      <c r="I14" s="21">
        <f t="shared" si="1"/>
        <v>360000</v>
      </c>
      <c r="J14" s="21">
        <f t="shared" si="0"/>
        <v>38100</v>
      </c>
      <c r="K14" s="16" t="s">
        <v>784</v>
      </c>
      <c r="L14" s="23">
        <v>0</v>
      </c>
      <c r="M14" s="23">
        <v>0</v>
      </c>
      <c r="N14" s="23">
        <v>40000</v>
      </c>
      <c r="O14" s="23">
        <v>40000</v>
      </c>
      <c r="P14" s="23">
        <v>40000</v>
      </c>
      <c r="Q14" s="23">
        <v>40000</v>
      </c>
      <c r="R14" s="23">
        <v>40000</v>
      </c>
      <c r="S14" s="23">
        <v>40000</v>
      </c>
      <c r="T14" s="23">
        <v>40000</v>
      </c>
      <c r="U14" s="23">
        <v>40000</v>
      </c>
      <c r="V14" s="23">
        <v>40000</v>
      </c>
      <c r="W14" s="23">
        <v>40000</v>
      </c>
      <c r="X14" s="23">
        <v>5100</v>
      </c>
      <c r="Y14" s="23">
        <v>3000</v>
      </c>
      <c r="Z14" s="23">
        <v>0</v>
      </c>
      <c r="AA14" s="23">
        <v>30000</v>
      </c>
      <c r="AB14" s="23">
        <v>0</v>
      </c>
      <c r="AC14" s="23"/>
      <c r="AD14" s="23"/>
      <c r="AE14" s="23"/>
      <c r="AF14" s="23"/>
      <c r="AG14" s="23"/>
      <c r="AH14" s="23"/>
      <c r="AI14" s="23"/>
    </row>
    <row r="15" s="1" customFormat="1" ht="48" customHeight="1" spans="1:1024 1025:16384">
      <c r="A15" s="15">
        <v>12</v>
      </c>
      <c r="B15" s="15" t="s">
        <v>781</v>
      </c>
      <c r="C15" s="15" t="s">
        <v>776</v>
      </c>
      <c r="D15" s="16" t="s">
        <v>785</v>
      </c>
      <c r="E15" s="28" t="s">
        <v>786</v>
      </c>
      <c r="F15" s="18"/>
      <c r="G15" s="19" t="s">
        <v>695</v>
      </c>
      <c r="H15" s="20">
        <v>46204</v>
      </c>
      <c r="I15" s="21">
        <f t="shared" si="1"/>
        <v>120000</v>
      </c>
      <c r="J15" s="21">
        <f t="shared" si="0"/>
        <v>0</v>
      </c>
      <c r="K15" s="28" t="s">
        <v>787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60000</v>
      </c>
      <c r="V15" s="23">
        <v>60000</v>
      </c>
      <c r="W15" s="23">
        <v>70000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/>
      <c r="AD15" s="23"/>
      <c r="AE15" s="23"/>
      <c r="AF15" s="23"/>
      <c r="AG15" s="23"/>
      <c r="AH15" s="23"/>
      <c r="AI15" s="23"/>
    </row>
    <row r="16" s="1" customFormat="1" ht="75" customHeight="1" spans="1:1024 1025:16384">
      <c r="A16" s="15">
        <v>13</v>
      </c>
      <c r="B16" s="15" t="s">
        <v>781</v>
      </c>
      <c r="C16" s="15" t="s">
        <v>788</v>
      </c>
      <c r="D16" s="16" t="s">
        <v>789</v>
      </c>
      <c r="E16" s="28" t="s">
        <v>790</v>
      </c>
      <c r="F16" s="12" t="s">
        <v>791</v>
      </c>
      <c r="G16" s="19" t="s">
        <v>695</v>
      </c>
      <c r="H16" s="16" t="s">
        <v>711</v>
      </c>
      <c r="I16" s="21">
        <f t="shared" si="1"/>
        <v>106549.4</v>
      </c>
      <c r="J16" s="21">
        <f t="shared" si="0"/>
        <v>13445.52</v>
      </c>
      <c r="K16" s="16" t="s">
        <v>792</v>
      </c>
      <c r="L16" s="23">
        <v>0</v>
      </c>
      <c r="M16" s="30">
        <v>2240.88</v>
      </c>
      <c r="N16" s="30">
        <v>2240.88</v>
      </c>
      <c r="O16" s="30">
        <v>4481.88</v>
      </c>
      <c r="P16" s="30">
        <v>4481.88</v>
      </c>
      <c r="Q16" s="30">
        <v>4481.88</v>
      </c>
      <c r="R16" s="30">
        <v>11838.88</v>
      </c>
      <c r="S16" s="30">
        <v>19195.78</v>
      </c>
      <c r="T16" s="30">
        <v>19195.78</v>
      </c>
      <c r="U16" s="30">
        <v>19195.78</v>
      </c>
      <c r="V16" s="30">
        <v>19195.78</v>
      </c>
      <c r="W16" s="30">
        <v>19195.78</v>
      </c>
      <c r="X16" s="23">
        <v>0</v>
      </c>
      <c r="Y16" s="30">
        <v>2240.88</v>
      </c>
      <c r="Z16" s="30">
        <v>2240.88</v>
      </c>
      <c r="AA16" s="30">
        <v>4481.88</v>
      </c>
      <c r="AB16" s="30">
        <v>4481.88</v>
      </c>
      <c r="AC16" s="30"/>
      <c r="AD16" s="30"/>
      <c r="AE16" s="30"/>
      <c r="AF16" s="30"/>
      <c r="AG16" s="30"/>
      <c r="AH16" s="30"/>
      <c r="AI16" s="30"/>
    </row>
    <row r="17" s="1" customFormat="1" ht="48" customHeight="1" spans="1:35">
      <c r="A17" s="15">
        <v>14</v>
      </c>
      <c r="B17" s="15" t="s">
        <v>704</v>
      </c>
      <c r="C17" s="15" t="s">
        <v>793</v>
      </c>
      <c r="D17" s="16" t="s">
        <v>794</v>
      </c>
      <c r="E17" s="28" t="s">
        <v>795</v>
      </c>
      <c r="F17" s="12" t="s">
        <v>796</v>
      </c>
      <c r="G17" s="19" t="s">
        <v>695</v>
      </c>
      <c r="H17" s="20">
        <v>46023</v>
      </c>
      <c r="I17" s="21">
        <f t="shared" si="1"/>
        <v>11000</v>
      </c>
      <c r="J17" s="21">
        <f t="shared" si="0"/>
        <v>5000</v>
      </c>
      <c r="K17" s="29" t="s">
        <v>775</v>
      </c>
      <c r="L17" s="30">
        <v>1000</v>
      </c>
      <c r="M17" s="30">
        <v>1000</v>
      </c>
      <c r="N17" s="30">
        <v>1000</v>
      </c>
      <c r="O17" s="30">
        <v>1000</v>
      </c>
      <c r="P17" s="30">
        <v>1000</v>
      </c>
      <c r="Q17" s="30">
        <v>1000</v>
      </c>
      <c r="R17" s="30">
        <v>1000</v>
      </c>
      <c r="S17" s="30">
        <v>1000</v>
      </c>
      <c r="T17" s="30">
        <v>1000</v>
      </c>
      <c r="U17" s="30">
        <v>1000</v>
      </c>
      <c r="V17" s="30">
        <v>1000</v>
      </c>
      <c r="W17" s="30">
        <v>1000</v>
      </c>
      <c r="X17" s="30">
        <v>1000</v>
      </c>
      <c r="Y17" s="30">
        <v>1000</v>
      </c>
      <c r="Z17" s="30">
        <v>1000</v>
      </c>
      <c r="AA17" s="30">
        <v>1000</v>
      </c>
      <c r="AB17" s="30">
        <v>1000</v>
      </c>
      <c r="AC17" s="23"/>
      <c r="AD17" s="23"/>
      <c r="AE17" s="23"/>
      <c r="AF17" s="23"/>
      <c r="AG17" s="23"/>
      <c r="AH17" s="23"/>
      <c r="AI17" s="23"/>
    </row>
    <row r="18" s="1" customFormat="1" ht="48" customHeight="1" spans="1:35">
      <c r="A18" s="15">
        <v>15</v>
      </c>
      <c r="B18" s="15" t="s">
        <v>704</v>
      </c>
      <c r="C18" s="15" t="s">
        <v>797</v>
      </c>
      <c r="D18" s="16" t="s">
        <v>798</v>
      </c>
      <c r="E18" s="28" t="s">
        <v>799</v>
      </c>
      <c r="F18" s="12" t="s">
        <v>800</v>
      </c>
      <c r="G18" s="19" t="s">
        <v>695</v>
      </c>
      <c r="H18" s="20">
        <v>46054</v>
      </c>
      <c r="I18" s="21">
        <f t="shared" si="1"/>
        <v>6300</v>
      </c>
      <c r="J18" s="21">
        <f t="shared" si="0"/>
        <v>2100</v>
      </c>
      <c r="K18" s="29" t="s">
        <v>775</v>
      </c>
      <c r="L18" s="23">
        <v>0</v>
      </c>
      <c r="M18" s="23">
        <v>0</v>
      </c>
      <c r="N18" s="30">
        <v>700</v>
      </c>
      <c r="O18" s="30">
        <v>700</v>
      </c>
      <c r="P18" s="30">
        <v>700</v>
      </c>
      <c r="Q18" s="30">
        <v>700</v>
      </c>
      <c r="R18" s="30">
        <v>700</v>
      </c>
      <c r="S18" s="30">
        <v>700</v>
      </c>
      <c r="T18" s="30">
        <v>700</v>
      </c>
      <c r="U18" s="30">
        <v>700</v>
      </c>
      <c r="V18" s="30">
        <v>700</v>
      </c>
      <c r="W18" s="30">
        <v>700</v>
      </c>
      <c r="X18" s="23">
        <v>0</v>
      </c>
      <c r="Y18" s="23">
        <v>0</v>
      </c>
      <c r="Z18" s="30">
        <v>700</v>
      </c>
      <c r="AA18" s="30">
        <v>700</v>
      </c>
      <c r="AB18" s="30">
        <v>700</v>
      </c>
      <c r="AC18" s="23"/>
      <c r="AD18" s="23"/>
      <c r="AE18" s="23"/>
      <c r="AF18" s="23"/>
      <c r="AG18" s="23"/>
      <c r="AH18" s="23"/>
      <c r="AI18" s="23"/>
    </row>
    <row r="19" s="1" customFormat="1" ht="48" customHeight="1" spans="1:35">
      <c r="A19" s="15">
        <v>16</v>
      </c>
      <c r="B19" s="15" t="s">
        <v>704</v>
      </c>
      <c r="C19" s="15" t="s">
        <v>797</v>
      </c>
      <c r="D19" s="16" t="s">
        <v>801</v>
      </c>
      <c r="E19" s="28" t="s">
        <v>799</v>
      </c>
      <c r="F19" s="12" t="s">
        <v>796</v>
      </c>
      <c r="G19" s="19" t="s">
        <v>695</v>
      </c>
      <c r="H19" s="20">
        <v>46054</v>
      </c>
      <c r="I19" s="21">
        <f t="shared" si="1"/>
        <v>2005.2</v>
      </c>
      <c r="J19" s="21">
        <f t="shared" si="0"/>
        <v>668.4</v>
      </c>
      <c r="K19" s="29" t="s">
        <v>775</v>
      </c>
      <c r="L19" s="23">
        <v>0</v>
      </c>
      <c r="M19" s="23">
        <v>0</v>
      </c>
      <c r="N19" s="30">
        <v>222.8</v>
      </c>
      <c r="O19" s="30">
        <v>222.8</v>
      </c>
      <c r="P19" s="30">
        <v>222.8</v>
      </c>
      <c r="Q19" s="30">
        <v>222.8</v>
      </c>
      <c r="R19" s="30">
        <v>222.8</v>
      </c>
      <c r="S19" s="30">
        <v>222.8</v>
      </c>
      <c r="T19" s="30">
        <v>222.8</v>
      </c>
      <c r="U19" s="30">
        <v>222.8</v>
      </c>
      <c r="V19" s="30">
        <v>222.8</v>
      </c>
      <c r="W19" s="30">
        <v>222.8</v>
      </c>
      <c r="X19" s="23">
        <v>0</v>
      </c>
      <c r="Y19" s="23">
        <v>0</v>
      </c>
      <c r="Z19" s="30">
        <v>222.8</v>
      </c>
      <c r="AA19" s="30">
        <v>222.8</v>
      </c>
      <c r="AB19" s="30">
        <v>222.8</v>
      </c>
      <c r="AC19" s="23"/>
      <c r="AD19" s="23"/>
      <c r="AE19" s="23"/>
      <c r="AF19" s="23"/>
      <c r="AG19" s="23"/>
      <c r="AH19" s="23"/>
      <c r="AI19" s="23"/>
    </row>
    <row r="20" s="1" customFormat="1" ht="48" customHeight="1" spans="1:35">
      <c r="A20" s="15">
        <v>17</v>
      </c>
      <c r="B20" s="15" t="s">
        <v>704</v>
      </c>
      <c r="C20" s="15" t="s">
        <v>802</v>
      </c>
      <c r="D20" s="16" t="s">
        <v>803</v>
      </c>
      <c r="E20" s="28" t="s">
        <v>804</v>
      </c>
      <c r="F20" s="12" t="s">
        <v>800</v>
      </c>
      <c r="G20" s="19" t="s">
        <v>695</v>
      </c>
      <c r="H20" s="20">
        <v>46023</v>
      </c>
      <c r="I20" s="21">
        <f t="shared" si="1"/>
        <v>6381.80181333333</v>
      </c>
      <c r="J20" s="21">
        <f t="shared" si="0"/>
        <v>2525.99257166667</v>
      </c>
      <c r="K20" s="29" t="s">
        <v>775</v>
      </c>
      <c r="L20" s="30">
        <v>629.295601666667</v>
      </c>
      <c r="M20" s="30">
        <v>565.989981666667</v>
      </c>
      <c r="N20" s="30">
        <v>305.658243333333</v>
      </c>
      <c r="O20" s="30">
        <v>585.962346666667</v>
      </c>
      <c r="P20" s="30">
        <v>439.086398333333</v>
      </c>
      <c r="Q20" s="30">
        <v>703.85644</v>
      </c>
      <c r="R20" s="30">
        <v>539.45318</v>
      </c>
      <c r="S20" s="30">
        <v>528.742783333333</v>
      </c>
      <c r="T20" s="30">
        <v>729.622518333333</v>
      </c>
      <c r="U20" s="30">
        <v>663.99144</v>
      </c>
      <c r="V20" s="30">
        <v>690.14288</v>
      </c>
      <c r="W20" s="30">
        <v>560.634783333333</v>
      </c>
      <c r="X20" s="30">
        <v>629.295601666667</v>
      </c>
      <c r="Y20" s="30">
        <v>565.989981666667</v>
      </c>
      <c r="Z20" s="30">
        <v>305.658243333333</v>
      </c>
      <c r="AA20" s="30">
        <v>585.962346666667</v>
      </c>
      <c r="AB20" s="30">
        <v>439.086398333333</v>
      </c>
      <c r="AC20" s="23"/>
      <c r="AD20" s="23"/>
      <c r="AE20" s="23"/>
      <c r="AF20" s="23"/>
      <c r="AG20" s="23"/>
      <c r="AH20" s="23"/>
      <c r="AI20" s="23"/>
    </row>
    <row r="21" s="1" customFormat="1" ht="120" customHeight="1" spans="1:35">
      <c r="A21" s="15">
        <v>18</v>
      </c>
      <c r="B21" s="15" t="s">
        <v>805</v>
      </c>
      <c r="C21" s="15" t="s">
        <v>776</v>
      </c>
      <c r="D21" s="16" t="s">
        <v>806</v>
      </c>
      <c r="E21" s="17" t="s">
        <v>807</v>
      </c>
      <c r="F21" s="18"/>
      <c r="G21" s="19" t="s">
        <v>695</v>
      </c>
      <c r="H21" s="20">
        <v>46235</v>
      </c>
      <c r="I21" s="21">
        <f t="shared" si="1"/>
        <v>20160</v>
      </c>
      <c r="J21" s="21">
        <f t="shared" si="0"/>
        <v>0</v>
      </c>
      <c r="K21" s="28" t="s">
        <v>808</v>
      </c>
      <c r="L21" s="23"/>
      <c r="M21" s="23"/>
      <c r="N21" s="23"/>
      <c r="O21" s="23"/>
      <c r="P21" s="23"/>
      <c r="Q21" s="23"/>
      <c r="R21" s="23"/>
      <c r="S21" s="23"/>
      <c r="T21" s="23">
        <f>2240*3</f>
        <v>6720</v>
      </c>
      <c r="U21" s="23">
        <f>2240*3</f>
        <v>6720</v>
      </c>
      <c r="V21" s="23">
        <f>2240*3</f>
        <v>6720</v>
      </c>
      <c r="W21" s="23">
        <f>2240*3</f>
        <v>6720</v>
      </c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="1" customFormat="1" ht="61" customHeight="1" spans="1:35">
      <c r="A22" s="15">
        <v>19</v>
      </c>
      <c r="B22" s="15" t="s">
        <v>805</v>
      </c>
      <c r="C22" s="15" t="s">
        <v>809</v>
      </c>
      <c r="D22" s="16" t="s">
        <v>810</v>
      </c>
      <c r="E22" s="17" t="s">
        <v>811</v>
      </c>
      <c r="F22" s="18"/>
      <c r="G22" s="19" t="s">
        <v>695</v>
      </c>
      <c r="H22" s="20">
        <v>46235</v>
      </c>
      <c r="I22" s="21">
        <f t="shared" si="1"/>
        <v>3600</v>
      </c>
      <c r="J22" s="21">
        <f t="shared" si="0"/>
        <v>0</v>
      </c>
      <c r="K22" s="29" t="s">
        <v>812</v>
      </c>
      <c r="L22" s="23"/>
      <c r="M22" s="23"/>
      <c r="N22" s="23"/>
      <c r="O22" s="23"/>
      <c r="P22" s="23"/>
      <c r="Q22" s="23"/>
      <c r="R22" s="23"/>
      <c r="S22" s="23"/>
      <c r="T22" s="23">
        <v>1200</v>
      </c>
      <c r="U22" s="23">
        <v>1200</v>
      </c>
      <c r="V22" s="23">
        <v>1200</v>
      </c>
      <c r="W22" s="23">
        <v>1200</v>
      </c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="1" customFormat="1" ht="61" hidden="1" customHeight="1" spans="1:35">
      <c r="A23" s="15">
        <v>20</v>
      </c>
      <c r="B23" s="15" t="s">
        <v>704</v>
      </c>
      <c r="C23" s="15" t="s">
        <v>776</v>
      </c>
      <c r="D23" t="s">
        <v>813</v>
      </c>
      <c r="E23" s="17"/>
      <c r="F23" s="12" t="s">
        <v>800</v>
      </c>
      <c r="G23" s="19" t="s">
        <v>695</v>
      </c>
      <c r="H23" s="20">
        <v>46082</v>
      </c>
      <c r="I23" s="21">
        <f t="shared" si="1"/>
        <v>3608.69444444445</v>
      </c>
      <c r="J23" s="21">
        <f t="shared" si="0"/>
        <v>902.173611111112</v>
      </c>
      <c r="K23" s="29"/>
      <c r="L23" s="23"/>
      <c r="M23" s="23"/>
      <c r="N23" s="23"/>
      <c r="O23" s="30">
        <v>451.086805555556</v>
      </c>
      <c r="P23" s="30">
        <v>451.086805555556</v>
      </c>
      <c r="Q23" s="30">
        <v>451.086805555556</v>
      </c>
      <c r="R23" s="30">
        <v>451.086805555556</v>
      </c>
      <c r="S23" s="30">
        <v>451.086805555556</v>
      </c>
      <c r="T23" s="30">
        <v>451.086805555556</v>
      </c>
      <c r="U23" s="30">
        <v>451.086805555556</v>
      </c>
      <c r="V23" s="30">
        <v>451.086805555556</v>
      </c>
      <c r="W23" s="30">
        <v>451.086805555556</v>
      </c>
      <c r="X23" s="23"/>
      <c r="Y23" s="23"/>
      <c r="Z23" s="23"/>
      <c r="AA23" s="30">
        <v>451.086805555556</v>
      </c>
      <c r="AB23" s="30">
        <v>451.086805555556</v>
      </c>
      <c r="AC23" s="23"/>
      <c r="AD23" s="23"/>
      <c r="AE23" s="23"/>
      <c r="AF23" s="23"/>
      <c r="AG23" s="23"/>
      <c r="AH23" s="23"/>
      <c r="AI23" s="23"/>
    </row>
    <row r="24" s="1" customFormat="1" ht="61" hidden="1" customHeight="1" spans="1:35">
      <c r="A24" s="15">
        <v>21</v>
      </c>
      <c r="B24" s="15" t="s">
        <v>704</v>
      </c>
      <c r="C24" s="15" t="s">
        <v>776</v>
      </c>
      <c r="D24" s="16" t="s">
        <v>814</v>
      </c>
      <c r="E24" s="17"/>
      <c r="F24" s="12" t="s">
        <v>796</v>
      </c>
      <c r="G24" s="19" t="s">
        <v>695</v>
      </c>
      <c r="H24" s="20">
        <v>46174</v>
      </c>
      <c r="I24" s="21">
        <f t="shared" si="1"/>
        <v>12793.440625</v>
      </c>
      <c r="J24" s="21">
        <f t="shared" si="0"/>
        <v>1827.634375</v>
      </c>
      <c r="K24" s="29"/>
      <c r="L24" s="23"/>
      <c r="M24" s="23"/>
      <c r="N24" s="23"/>
      <c r="O24" s="23"/>
      <c r="P24" s="30">
        <v>1827.634375</v>
      </c>
      <c r="Q24" s="30">
        <v>1827.634375</v>
      </c>
      <c r="R24" s="30">
        <v>1827.634375</v>
      </c>
      <c r="S24" s="30">
        <v>1827.634375</v>
      </c>
      <c r="T24" s="30">
        <v>1827.634375</v>
      </c>
      <c r="U24" s="30">
        <v>1827.634375</v>
      </c>
      <c r="V24" s="30">
        <v>1827.634375</v>
      </c>
      <c r="W24" s="30">
        <v>1827.634375</v>
      </c>
      <c r="X24" s="23"/>
      <c r="Y24" s="23"/>
      <c r="Z24" s="23"/>
      <c r="AA24" s="23"/>
      <c r="AB24" s="30">
        <v>1827.634375</v>
      </c>
      <c r="AC24" s="23"/>
      <c r="AD24" s="23"/>
      <c r="AE24" s="23"/>
      <c r="AF24" s="23"/>
      <c r="AG24" s="23"/>
      <c r="AH24" s="23"/>
      <c r="AI24" s="23"/>
    </row>
    <row r="25" s="1" customFormat="1" ht="61" customHeight="1" spans="1:35">
      <c r="A25" s="15">
        <v>22</v>
      </c>
      <c r="B25" s="15" t="s">
        <v>805</v>
      </c>
      <c r="C25" s="15" t="s">
        <v>815</v>
      </c>
      <c r="D25" s="16" t="s">
        <v>816</v>
      </c>
      <c r="E25" s="17" t="s">
        <v>817</v>
      </c>
      <c r="F25" s="12" t="s">
        <v>800</v>
      </c>
      <c r="G25" s="19" t="s">
        <v>695</v>
      </c>
      <c r="H25" s="20">
        <v>46113</v>
      </c>
      <c r="I25" s="21">
        <f t="shared" si="1"/>
        <v>1466877.87</v>
      </c>
      <c r="J25" s="21">
        <f t="shared" si="0"/>
        <v>665389.26</v>
      </c>
      <c r="K25" s="29" t="s">
        <v>818</v>
      </c>
      <c r="L25" s="23"/>
      <c r="M25" s="23"/>
      <c r="N25" s="23"/>
      <c r="O25" s="30">
        <v>530340.03</v>
      </c>
      <c r="P25" s="30">
        <v>135049.23</v>
      </c>
      <c r="Q25" s="30">
        <v>132585.21</v>
      </c>
      <c r="R25" s="30">
        <v>135048.46</v>
      </c>
      <c r="S25" s="30">
        <v>135042.68</v>
      </c>
      <c r="T25" s="30">
        <v>132130.96</v>
      </c>
      <c r="U25" s="30">
        <v>134574.27</v>
      </c>
      <c r="V25" s="30">
        <v>132107.03</v>
      </c>
      <c r="W25" s="30">
        <v>134287.34</v>
      </c>
      <c r="X25" s="23"/>
      <c r="Y25" s="23"/>
      <c r="Z25" s="23"/>
      <c r="AA25" s="30">
        <v>530340.03</v>
      </c>
      <c r="AB25" s="30">
        <v>135049.23</v>
      </c>
      <c r="AC25" s="30"/>
      <c r="AD25" s="30"/>
      <c r="AE25" s="30"/>
      <c r="AF25" s="30"/>
      <c r="AG25" s="30"/>
      <c r="AH25" s="30"/>
      <c r="AI25" s="30"/>
    </row>
    <row r="26" s="1" customFormat="1" ht="61" customHeight="1" spans="1:35">
      <c r="A26" s="15"/>
      <c r="B26" s="15" t="s">
        <v>819</v>
      </c>
      <c r="C26" s="15" t="s">
        <v>820</v>
      </c>
      <c r="D26" s="16" t="s">
        <v>821</v>
      </c>
      <c r="E26" s="17" t="s">
        <v>822</v>
      </c>
      <c r="F26" s="18"/>
      <c r="G26" s="19" t="s">
        <v>695</v>
      </c>
      <c r="H26" s="20">
        <v>46113</v>
      </c>
      <c r="I26" s="21">
        <v>88000</v>
      </c>
      <c r="J26" s="21">
        <f t="shared" si="0"/>
        <v>88000</v>
      </c>
      <c r="K26" s="29"/>
      <c r="L26" s="23"/>
      <c r="M26" s="23"/>
      <c r="N26" s="23"/>
      <c r="O26" s="23">
        <v>88000</v>
      </c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>
        <v>88000</v>
      </c>
      <c r="AB26" s="23"/>
      <c r="AC26" s="23"/>
      <c r="AD26" s="23"/>
      <c r="AE26" s="23"/>
      <c r="AF26" s="23"/>
      <c r="AG26" s="23"/>
      <c r="AH26" s="23"/>
      <c r="AI26" s="23"/>
    </row>
    <row r="27" s="2" customFormat="1" ht="31" customHeight="1" spans="1:35">
      <c r="A27" s="31">
        <v>23</v>
      </c>
      <c r="B27" s="31" t="s">
        <v>704</v>
      </c>
      <c r="C27" s="31" t="s">
        <v>776</v>
      </c>
      <c r="D27" s="32" t="s">
        <v>823</v>
      </c>
      <c r="E27" s="33" t="s">
        <v>824</v>
      </c>
      <c r="F27" s="34" t="s">
        <v>825</v>
      </c>
      <c r="G27" s="35" t="s">
        <v>695</v>
      </c>
      <c r="H27" s="36">
        <v>46113</v>
      </c>
      <c r="I27" s="22">
        <v>39906</v>
      </c>
      <c r="J27" s="21">
        <f t="shared" si="0"/>
        <v>8868</v>
      </c>
      <c r="K27" s="37" t="s">
        <v>775</v>
      </c>
      <c r="L27" s="27"/>
      <c r="M27" s="27"/>
      <c r="N27" s="27"/>
      <c r="O27" s="27">
        <v>4434</v>
      </c>
      <c r="P27" s="27">
        <v>4434</v>
      </c>
      <c r="Q27" s="27">
        <v>4434</v>
      </c>
      <c r="R27" s="27">
        <v>4434</v>
      </c>
      <c r="S27" s="27">
        <v>4434</v>
      </c>
      <c r="T27" s="27">
        <v>4434</v>
      </c>
      <c r="U27" s="27">
        <v>4434</v>
      </c>
      <c r="V27" s="27">
        <v>4434</v>
      </c>
      <c r="W27" s="27">
        <v>4434</v>
      </c>
      <c r="X27" s="27"/>
      <c r="Y27" s="27"/>
      <c r="Z27" s="27"/>
      <c r="AA27" s="27">
        <v>4434</v>
      </c>
      <c r="AB27" s="27">
        <v>4434</v>
      </c>
      <c r="AC27" s="27"/>
      <c r="AD27" s="27"/>
      <c r="AE27" s="27"/>
      <c r="AF27" s="27"/>
      <c r="AG27" s="27"/>
      <c r="AH27" s="27"/>
      <c r="AI27" s="27"/>
    </row>
    <row r="28" s="2" customFormat="1" ht="31" customHeight="1" spans="1:35">
      <c r="A28" s="31">
        <v>24</v>
      </c>
      <c r="B28" s="31" t="s">
        <v>704</v>
      </c>
      <c r="C28" s="31" t="s">
        <v>776</v>
      </c>
      <c r="D28" s="32" t="s">
        <v>826</v>
      </c>
      <c r="E28" s="33" t="s">
        <v>827</v>
      </c>
      <c r="F28" s="34" t="s">
        <v>825</v>
      </c>
      <c r="G28" s="35" t="s">
        <v>695</v>
      </c>
      <c r="H28" s="36">
        <v>46082</v>
      </c>
      <c r="I28" s="22">
        <v>6160</v>
      </c>
      <c r="J28" s="21">
        <f t="shared" si="0"/>
        <v>0</v>
      </c>
      <c r="K28" s="37" t="s">
        <v>828</v>
      </c>
      <c r="L28" s="27"/>
      <c r="M28" s="27"/>
      <c r="N28" s="27"/>
      <c r="O28" s="27"/>
      <c r="P28" s="27"/>
      <c r="Q28" s="27">
        <v>880</v>
      </c>
      <c r="R28" s="27">
        <v>880</v>
      </c>
      <c r="S28" s="27">
        <v>880</v>
      </c>
      <c r="T28" s="27">
        <v>880</v>
      </c>
      <c r="U28" s="27">
        <v>880</v>
      </c>
      <c r="V28" s="27">
        <v>880</v>
      </c>
      <c r="W28" s="27">
        <v>880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</row>
    <row r="29" s="2" customFormat="1" ht="31" customHeight="1" spans="1:35">
      <c r="A29" s="31">
        <v>25</v>
      </c>
      <c r="B29" s="31" t="s">
        <v>704</v>
      </c>
      <c r="C29" s="31" t="s">
        <v>829</v>
      </c>
      <c r="D29" s="32" t="s">
        <v>830</v>
      </c>
      <c r="E29" s="33" t="s">
        <v>831</v>
      </c>
      <c r="F29" s="34" t="s">
        <v>800</v>
      </c>
      <c r="G29" s="35" t="s">
        <v>695</v>
      </c>
      <c r="H29" s="36">
        <v>46174</v>
      </c>
      <c r="I29" s="22">
        <v>58070</v>
      </c>
      <c r="J29" s="21">
        <f t="shared" si="0"/>
        <v>5252</v>
      </c>
      <c r="K29" s="37" t="s">
        <v>832</v>
      </c>
      <c r="L29" s="27"/>
      <c r="M29" s="27"/>
      <c r="N29" s="27"/>
      <c r="O29" s="27"/>
      <c r="P29" s="27">
        <v>5252</v>
      </c>
      <c r="Q29" s="27">
        <v>8355</v>
      </c>
      <c r="R29" s="27">
        <v>6473</v>
      </c>
      <c r="S29" s="27">
        <v>6319</v>
      </c>
      <c r="T29" s="27">
        <v>8738</v>
      </c>
      <c r="U29" s="27">
        <v>7952</v>
      </c>
      <c r="V29" s="27">
        <v>8266</v>
      </c>
      <c r="W29" s="27">
        <v>6715</v>
      </c>
      <c r="X29" s="27"/>
      <c r="Y29" s="27"/>
      <c r="Z29" s="27"/>
      <c r="AA29" s="27"/>
      <c r="AB29" s="27">
        <v>5252</v>
      </c>
      <c r="AC29" s="27"/>
      <c r="AD29" s="27"/>
      <c r="AE29" s="27"/>
      <c r="AF29" s="27"/>
      <c r="AG29" s="27"/>
      <c r="AH29" s="27"/>
      <c r="AI29" s="27"/>
    </row>
    <row r="30" s="2" customFormat="1" ht="31" customHeight="1" spans="1:35">
      <c r="A30" s="31">
        <v>26</v>
      </c>
      <c r="B30" s="31" t="s">
        <v>704</v>
      </c>
      <c r="C30" s="31" t="s">
        <v>776</v>
      </c>
      <c r="D30" s="32" t="s">
        <v>833</v>
      </c>
      <c r="E30" s="33" t="s">
        <v>834</v>
      </c>
      <c r="F30" s="34" t="s">
        <v>800</v>
      </c>
      <c r="G30" s="35" t="s">
        <v>695</v>
      </c>
      <c r="H30" s="36">
        <v>46174</v>
      </c>
      <c r="I30" s="22"/>
      <c r="J30" s="21">
        <f t="shared" si="0"/>
        <v>0</v>
      </c>
      <c r="K30" s="37" t="s">
        <v>828</v>
      </c>
      <c r="L30" s="27"/>
      <c r="M30" s="27"/>
      <c r="N30" s="27"/>
      <c r="O30" s="27"/>
      <c r="P30" s="27"/>
      <c r="Q30" s="27">
        <v>12900</v>
      </c>
      <c r="R30" s="27">
        <v>12900</v>
      </c>
      <c r="S30" s="27">
        <v>12900</v>
      </c>
      <c r="T30" s="27">
        <v>12900</v>
      </c>
      <c r="U30" s="27">
        <v>12900</v>
      </c>
      <c r="V30" s="27">
        <v>12900</v>
      </c>
      <c r="W30" s="27">
        <v>12900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</row>
    <row r="31" s="2" customFormat="1" ht="31" customHeight="1" spans="1:35">
      <c r="A31" s="31">
        <v>27</v>
      </c>
      <c r="B31" s="31" t="s">
        <v>704</v>
      </c>
      <c r="C31" s="31" t="s">
        <v>776</v>
      </c>
      <c r="D31" s="32" t="s">
        <v>835</v>
      </c>
      <c r="E31" s="33" t="s">
        <v>836</v>
      </c>
      <c r="F31" s="34" t="s">
        <v>800</v>
      </c>
      <c r="G31" s="35" t="s">
        <v>695</v>
      </c>
      <c r="H31" s="36">
        <v>46174</v>
      </c>
      <c r="I31" s="22"/>
      <c r="J31" s="21">
        <f t="shared" si="0"/>
        <v>0</v>
      </c>
      <c r="K31" s="37" t="s">
        <v>828</v>
      </c>
      <c r="L31" s="27"/>
      <c r="M31" s="27"/>
      <c r="N31" s="27"/>
      <c r="O31" s="27"/>
      <c r="P31" s="27"/>
      <c r="Q31" s="27">
        <v>4300</v>
      </c>
      <c r="R31" s="27">
        <v>4300</v>
      </c>
      <c r="S31" s="27">
        <v>4300</v>
      </c>
      <c r="T31" s="27">
        <v>4300</v>
      </c>
      <c r="U31" s="27">
        <v>4300</v>
      </c>
      <c r="V31" s="27">
        <v>4300</v>
      </c>
      <c r="W31" s="27">
        <v>4300</v>
      </c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s="2" customFormat="1" ht="31" customHeight="1" spans="1:35">
      <c r="A32" s="31">
        <v>28</v>
      </c>
      <c r="B32" s="31" t="s">
        <v>704</v>
      </c>
      <c r="C32" s="31" t="s">
        <v>776</v>
      </c>
      <c r="D32" s="32" t="s">
        <v>837</v>
      </c>
      <c r="E32" s="33" t="s">
        <v>838</v>
      </c>
      <c r="F32" s="34" t="s">
        <v>800</v>
      </c>
      <c r="G32" s="35" t="s">
        <v>695</v>
      </c>
      <c r="H32" s="36">
        <v>46143</v>
      </c>
      <c r="I32" s="22"/>
      <c r="J32" s="21">
        <f t="shared" si="0"/>
        <v>0</v>
      </c>
      <c r="K32" s="37" t="s">
        <v>828</v>
      </c>
      <c r="L32" s="27"/>
      <c r="M32" s="27"/>
      <c r="N32" s="27"/>
      <c r="O32" s="27"/>
      <c r="P32" s="27">
        <v>4400</v>
      </c>
      <c r="Q32" s="27">
        <v>4400</v>
      </c>
      <c r="R32" s="27">
        <v>4400</v>
      </c>
      <c r="S32" s="27">
        <v>4400</v>
      </c>
      <c r="T32" s="27">
        <v>4400</v>
      </c>
      <c r="U32" s="27">
        <v>4400</v>
      </c>
      <c r="V32" s="27">
        <v>4400</v>
      </c>
      <c r="W32" s="27">
        <v>4400</v>
      </c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</row>
    <row r="33" s="2" customFormat="1" ht="31" customHeight="1" spans="1:35">
      <c r="A33" s="31">
        <v>29</v>
      </c>
      <c r="B33" s="31" t="s">
        <v>704</v>
      </c>
      <c r="C33" s="31" t="s">
        <v>776</v>
      </c>
      <c r="D33" s="32" t="s">
        <v>839</v>
      </c>
      <c r="E33" s="33" t="s">
        <v>840</v>
      </c>
      <c r="F33" s="34" t="s">
        <v>800</v>
      </c>
      <c r="G33" s="35" t="s">
        <v>695</v>
      </c>
      <c r="H33" s="36">
        <v>46143</v>
      </c>
      <c r="I33" s="22"/>
      <c r="J33" s="21">
        <f t="shared" si="0"/>
        <v>0</v>
      </c>
      <c r="K33" s="37" t="s">
        <v>828</v>
      </c>
      <c r="L33" s="27"/>
      <c r="M33" s="27"/>
      <c r="N33" s="27"/>
      <c r="O33" s="27"/>
      <c r="P33" s="27">
        <v>4400</v>
      </c>
      <c r="Q33" s="27">
        <v>4400</v>
      </c>
      <c r="R33" s="27">
        <v>4400</v>
      </c>
      <c r="S33" s="27">
        <v>4400</v>
      </c>
      <c r="T33" s="27">
        <v>4400</v>
      </c>
      <c r="U33" s="27">
        <v>4400</v>
      </c>
      <c r="V33" s="27">
        <v>4400</v>
      </c>
      <c r="W33" s="27">
        <v>4400</v>
      </c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</row>
    <row r="34" s="2" customFormat="1" ht="31" customHeight="1" spans="1:35">
      <c r="A34" s="31">
        <v>30</v>
      </c>
      <c r="B34" s="31" t="s">
        <v>704</v>
      </c>
      <c r="C34" s="31" t="s">
        <v>776</v>
      </c>
      <c r="D34" s="32" t="s">
        <v>841</v>
      </c>
      <c r="E34" s="33" t="s">
        <v>842</v>
      </c>
      <c r="F34" s="34" t="s">
        <v>800</v>
      </c>
      <c r="G34" s="35" t="s">
        <v>695</v>
      </c>
      <c r="H34" s="36">
        <v>46174</v>
      </c>
      <c r="I34" s="22"/>
      <c r="J34" s="21">
        <f t="shared" si="0"/>
        <v>0</v>
      </c>
      <c r="K34" s="37" t="s">
        <v>828</v>
      </c>
      <c r="L34" s="27"/>
      <c r="M34" s="27"/>
      <c r="N34" s="27"/>
      <c r="O34" s="27"/>
      <c r="P34" s="27"/>
      <c r="Q34" s="27">
        <v>8800</v>
      </c>
      <c r="R34" s="27">
        <v>8800</v>
      </c>
      <c r="S34" s="27">
        <v>8800</v>
      </c>
      <c r="T34" s="27">
        <v>8800</v>
      </c>
      <c r="U34" s="27">
        <v>8800</v>
      </c>
      <c r="V34" s="27">
        <v>8800</v>
      </c>
      <c r="W34" s="27">
        <v>8800</v>
      </c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</row>
    <row r="35" s="2" customFormat="1" ht="31" customHeight="1" spans="1:35">
      <c r="A35" s="31">
        <v>31</v>
      </c>
      <c r="B35" s="31" t="s">
        <v>704</v>
      </c>
      <c r="C35" s="31" t="s">
        <v>776</v>
      </c>
      <c r="D35" s="32" t="s">
        <v>843</v>
      </c>
      <c r="E35" s="33" t="s">
        <v>844</v>
      </c>
      <c r="F35" s="34" t="s">
        <v>825</v>
      </c>
      <c r="G35" s="35" t="s">
        <v>695</v>
      </c>
      <c r="H35" s="36">
        <v>46143</v>
      </c>
      <c r="I35" s="22">
        <v>18764.1666666667</v>
      </c>
      <c r="J35" s="21">
        <f t="shared" si="0"/>
        <v>0</v>
      </c>
      <c r="K35" s="37" t="s">
        <v>828</v>
      </c>
      <c r="L35" s="27"/>
      <c r="M35" s="27"/>
      <c r="N35" s="27"/>
      <c r="O35" s="27">
        <v>2083.33333333333</v>
      </c>
      <c r="P35" s="27">
        <v>2083.33333333333</v>
      </c>
      <c r="Q35" s="27">
        <v>2083.33333333333</v>
      </c>
      <c r="R35" s="27">
        <v>2083.33333333333</v>
      </c>
      <c r="S35" s="27">
        <v>2083.33333333333</v>
      </c>
      <c r="T35" s="27">
        <v>2083.33333333333</v>
      </c>
      <c r="U35" s="27">
        <v>2083.33333333333</v>
      </c>
      <c r="V35" s="27">
        <v>2083.33333333333</v>
      </c>
      <c r="W35" s="27">
        <v>2083.33333333333</v>
      </c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</row>
    <row r="36" s="2" customFormat="1" ht="31" customHeight="1" spans="1:35">
      <c r="A36" s="31">
        <v>32</v>
      </c>
      <c r="B36" s="31" t="s">
        <v>704</v>
      </c>
      <c r="C36" s="31" t="s">
        <v>776</v>
      </c>
      <c r="D36" s="32" t="s">
        <v>845</v>
      </c>
      <c r="E36" s="33" t="s">
        <v>846</v>
      </c>
      <c r="F36" s="34" t="s">
        <v>825</v>
      </c>
      <c r="G36" s="35" t="s">
        <v>695</v>
      </c>
      <c r="H36" s="36">
        <v>46143</v>
      </c>
      <c r="I36" s="22">
        <v>15413.3333333333</v>
      </c>
      <c r="J36" s="21">
        <f t="shared" si="0"/>
        <v>0</v>
      </c>
      <c r="K36" s="37" t="s">
        <v>832</v>
      </c>
      <c r="L36" s="27"/>
      <c r="M36" s="27"/>
      <c r="N36" s="27"/>
      <c r="O36" s="27"/>
      <c r="P36" s="27"/>
      <c r="Q36" s="27">
        <v>2200</v>
      </c>
      <c r="R36" s="27">
        <v>2200</v>
      </c>
      <c r="S36" s="27">
        <v>2200</v>
      </c>
      <c r="T36" s="27">
        <v>2200</v>
      </c>
      <c r="U36" s="27">
        <v>2200</v>
      </c>
      <c r="V36" s="27">
        <v>2200</v>
      </c>
      <c r="W36" s="27">
        <v>2200</v>
      </c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</row>
    <row r="37" s="2" customFormat="1" ht="31" customHeight="1" spans="1:35">
      <c r="A37" s="31">
        <v>33</v>
      </c>
      <c r="B37" s="31" t="s">
        <v>704</v>
      </c>
      <c r="C37" s="31" t="s">
        <v>847</v>
      </c>
      <c r="D37" s="32" t="s">
        <v>848</v>
      </c>
      <c r="E37" s="33" t="s">
        <v>849</v>
      </c>
      <c r="F37" s="34" t="s">
        <v>800</v>
      </c>
      <c r="G37" s="35" t="s">
        <v>695</v>
      </c>
      <c r="H37" s="36">
        <v>46113</v>
      </c>
      <c r="I37" s="22">
        <v>20175</v>
      </c>
      <c r="J37" s="21">
        <f t="shared" si="0"/>
        <v>2857.14285714286</v>
      </c>
      <c r="K37" s="37" t="s">
        <v>775</v>
      </c>
      <c r="L37" s="27"/>
      <c r="M37" s="27"/>
      <c r="N37" s="27"/>
      <c r="O37" s="27"/>
      <c r="P37" s="27">
        <v>2857.14285714286</v>
      </c>
      <c r="Q37" s="27">
        <v>2857.14285714286</v>
      </c>
      <c r="R37" s="27">
        <v>2857.14285714286</v>
      </c>
      <c r="S37" s="27">
        <v>2857.14285714286</v>
      </c>
      <c r="T37" s="27">
        <v>2857.14285714286</v>
      </c>
      <c r="U37" s="27">
        <v>2857.14285714286</v>
      </c>
      <c r="V37" s="27">
        <v>2857.14285714286</v>
      </c>
      <c r="W37" s="27">
        <v>2857.14285714286</v>
      </c>
      <c r="X37" s="27"/>
      <c r="Y37" s="27"/>
      <c r="Z37" s="27"/>
      <c r="AA37" s="27"/>
      <c r="AB37" s="27">
        <v>2857.14285714286</v>
      </c>
      <c r="AC37" s="27"/>
      <c r="AD37" s="27"/>
      <c r="AE37" s="27"/>
      <c r="AF37" s="27"/>
      <c r="AG37" s="27"/>
      <c r="AH37" s="27"/>
      <c r="AI37" s="27"/>
    </row>
    <row r="38" s="2" customFormat="1" ht="31" customHeight="1" spans="1:35">
      <c r="A38" s="31">
        <v>34</v>
      </c>
      <c r="B38" s="31" t="s">
        <v>704</v>
      </c>
      <c r="C38" s="31" t="s">
        <v>847</v>
      </c>
      <c r="D38" s="32" t="s">
        <v>850</v>
      </c>
      <c r="E38" s="33" t="s">
        <v>851</v>
      </c>
      <c r="F38" s="34" t="s">
        <v>796</v>
      </c>
      <c r="G38" s="35" t="s">
        <v>695</v>
      </c>
      <c r="H38" s="36">
        <v>46143</v>
      </c>
      <c r="I38" s="22">
        <v>3921.56862745097</v>
      </c>
      <c r="J38" s="21">
        <f t="shared" si="0"/>
        <v>0</v>
      </c>
      <c r="K38" s="37" t="s">
        <v>832</v>
      </c>
      <c r="L38" s="27"/>
      <c r="M38" s="27"/>
      <c r="N38" s="27"/>
      <c r="O38" s="27"/>
      <c r="P38" s="27"/>
      <c r="Q38" s="27">
        <v>3922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</row>
  </sheetData>
  <mergeCells count="4">
    <mergeCell ref="A1:AH1"/>
    <mergeCell ref="A2:J2"/>
    <mergeCell ref="K2:V2"/>
    <mergeCell ref="W2:A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洗碗机成本数据</vt:lpstr>
      <vt:lpstr>26年洗碗机费用指标到月测算汇总表 </vt:lpstr>
      <vt:lpstr>洗碗机1月</vt:lpstr>
      <vt:lpstr>洗碗机2月</vt:lpstr>
      <vt:lpstr>洗碗机3月</vt:lpstr>
      <vt:lpstr>洗碗机4月</vt:lpstr>
      <vt:lpstr>洗碗机5月</vt:lpstr>
      <vt:lpstr>洗碗机6月</vt:lpstr>
      <vt:lpstr>DW  2026</vt:lpstr>
      <vt:lpstr>25年降费项目-洗碗机</vt:lpstr>
      <vt:lpstr>26年降费项目-洗碗机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失踪</cp:lastModifiedBy>
  <dcterms:created xsi:type="dcterms:W3CDTF">2026-06-13T05:21:00Z</dcterms:created>
  <dcterms:modified xsi:type="dcterms:W3CDTF">2026-07-14T03:28:21Z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8E71B6E0A19D499994F38A80FF946E1A_13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