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OneDrive\桌面\Training\"/>
    </mc:Choice>
  </mc:AlternateContent>
  <xr:revisionPtr revIDLastSave="0" documentId="13_ncr:1_{89007770-D93A-416C-AC6A-4A02C37F574C}" xr6:coauthVersionLast="47" xr6:coauthVersionMax="47" xr10:uidLastSave="{00000000-0000-0000-0000-000000000000}"/>
  <bookViews>
    <workbookView xWindow="-110" yWindow="-110" windowWidth="19420" windowHeight="10300" xr2:uid="{23CFB38E-FA44-4A7D-AAF7-0A68CD945D37}"/>
  </bookViews>
  <sheets>
    <sheet name="統計資料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G7" i="1" l="1"/>
  <c r="G8" i="1"/>
  <c r="G9" i="1"/>
  <c r="G10" i="1"/>
  <c r="G6" i="1"/>
  <c r="F5" i="1"/>
  <c r="F7" i="1"/>
  <c r="F8" i="1"/>
  <c r="F9" i="1"/>
  <c r="F6" i="1"/>
  <c r="D5" i="1"/>
  <c r="E7" i="1"/>
  <c r="D7" i="1"/>
  <c r="E5" i="1"/>
  <c r="C7" i="1"/>
  <c r="B7" i="1"/>
</calcChain>
</file>

<file path=xl/sharedStrings.xml><?xml version="1.0" encoding="utf-8"?>
<sst xmlns="http://schemas.openxmlformats.org/spreadsheetml/2006/main" count="42" uniqueCount="41">
  <si>
    <t>MCTS30_10000</t>
  </si>
  <si>
    <t>MCTS30_15000</t>
  </si>
  <si>
    <t>MCTS36_10000</t>
  </si>
  <si>
    <t>MCTS36_15000</t>
  </si>
  <si>
    <t>MCTS36_1500</t>
  </si>
  <si>
    <t>MCTS36_5000</t>
  </si>
  <si>
    <t>SUM</t>
  </si>
  <si>
    <t>MCTS_MID15</t>
  </si>
  <si>
    <t>MCTS_MID25</t>
  </si>
  <si>
    <t>MCTS_MIX</t>
  </si>
  <si>
    <t>RANK</t>
  </si>
  <si>
    <t>單因子變異數分析</t>
  </si>
  <si>
    <t>摘要</t>
  </si>
  <si>
    <t>組</t>
  </si>
  <si>
    <t>個數</t>
  </si>
  <si>
    <t>總和</t>
  </si>
  <si>
    <t>平均</t>
  </si>
  <si>
    <t>變異數</t>
  </si>
  <si>
    <t>列 1</t>
  </si>
  <si>
    <t>列 2</t>
  </si>
  <si>
    <t>列 3</t>
  </si>
  <si>
    <t>列 4</t>
  </si>
  <si>
    <t>列 5</t>
  </si>
  <si>
    <t>列 6</t>
  </si>
  <si>
    <t>列 7</t>
  </si>
  <si>
    <t>列 8</t>
  </si>
  <si>
    <t>列 9</t>
  </si>
  <si>
    <t>ANOVA</t>
  </si>
  <si>
    <t>變源</t>
  </si>
  <si>
    <t>SS</t>
  </si>
  <si>
    <t>自由度</t>
  </si>
  <si>
    <t>MS</t>
  </si>
  <si>
    <t>F</t>
  </si>
  <si>
    <t>P-值</t>
  </si>
  <si>
    <t>臨界值</t>
  </si>
  <si>
    <t>組間</t>
  </si>
  <si>
    <t>組內</t>
  </si>
  <si>
    <t>CHAOS-1</t>
  </si>
  <si>
    <t>ORDER-1</t>
  </si>
  <si>
    <t>CHAOS-2</t>
  </si>
  <si>
    <t>ORDER-2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</si>
</sst>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sz val="8"/>
      <name val="Calibri"/>
      <family val="2"/>
      <charset val="136"/>
      <scheme val="minor"/>
    </font>
    <font>
      <i/>
      <sz val="12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0" borderId="0" xfId="0" applyBorder="1"/>
    <xf numFmtId="0" fontId="0" fillId="2" borderId="5" xfId="0" applyFill="1" applyBorder="1"/>
    <xf numFmtId="0" fontId="0" fillId="2" borderId="6" xfId="0" applyFill="1" applyBorder="1"/>
    <xf numFmtId="0" fontId="0" fillId="0" borderId="1" xfId="0" applyFill="1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7" xfId="0" applyFill="1" applyBorder="1"/>
    <xf numFmtId="0" fontId="1" fillId="0" borderId="1" xfId="0" applyFont="1" applyBorder="1"/>
    <xf numFmtId="0" fontId="0" fillId="0" borderId="0" xfId="0" applyFill="1" applyBorder="1" applyAlignment="1"/>
    <xf numFmtId="0" fontId="0" fillId="0" borderId="8" xfId="0" applyFill="1" applyBorder="1" applyAlignment="1"/>
    <xf numFmtId="0" fontId="3" fillId="0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6" xfId="0" applyFont="1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fr-FR"/>
              <a:t>對弈分數折線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05445603083398"/>
          <c:y val="0.19091954022988503"/>
          <c:w val="0.86591851694213906"/>
          <c:h val="0.37543397592542316"/>
        </c:manualLayout>
      </c:layout>
      <c:lineChart>
        <c:grouping val="standard"/>
        <c:varyColors val="0"/>
        <c:ser>
          <c:idx val="0"/>
          <c:order val="0"/>
          <c:tx>
            <c:strRef>
              <c:f>統計資料!$B$1</c:f>
              <c:strCache>
                <c:ptCount val="1"/>
                <c:pt idx="0">
                  <c:v>CHAOS-1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統計資料!$A$2:$A$10</c:f>
              <c:strCache>
                <c:ptCount val="9"/>
                <c:pt idx="0">
                  <c:v>MCTS30_15000</c:v>
                </c:pt>
                <c:pt idx="1">
                  <c:v>MCTS30_10000</c:v>
                </c:pt>
                <c:pt idx="2">
                  <c:v>MCTS36_15000</c:v>
                </c:pt>
                <c:pt idx="3">
                  <c:v>MCTS36_10000</c:v>
                </c:pt>
                <c:pt idx="4">
                  <c:v>MCTS36_5000</c:v>
                </c:pt>
                <c:pt idx="5">
                  <c:v>MCTS36_1500</c:v>
                </c:pt>
                <c:pt idx="6">
                  <c:v>MCTS_MID25</c:v>
                </c:pt>
                <c:pt idx="7">
                  <c:v>MCTS_MID15</c:v>
                </c:pt>
                <c:pt idx="8">
                  <c:v>MCTS_MIX</c:v>
                </c:pt>
              </c:strCache>
            </c:strRef>
          </c:cat>
          <c:val>
            <c:numRef>
              <c:f>統計資料!$B$2:$B$10</c:f>
              <c:numCache>
                <c:formatCode>General</c:formatCode>
                <c:ptCount val="9"/>
                <c:pt idx="0">
                  <c:v>9548</c:v>
                </c:pt>
                <c:pt idx="1">
                  <c:v>9683</c:v>
                </c:pt>
                <c:pt idx="2">
                  <c:v>9558</c:v>
                </c:pt>
                <c:pt idx="3">
                  <c:v>9445</c:v>
                </c:pt>
                <c:pt idx="4">
                  <c:v>9607</c:v>
                </c:pt>
                <c:pt idx="5">
                  <c:v>9666</c:v>
                </c:pt>
                <c:pt idx="6">
                  <c:v>9570</c:v>
                </c:pt>
                <c:pt idx="7">
                  <c:v>9669</c:v>
                </c:pt>
                <c:pt idx="8">
                  <c:v>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A-4978-AE2D-2D91F746B7BB}"/>
            </c:ext>
          </c:extLst>
        </c:ser>
        <c:ser>
          <c:idx val="1"/>
          <c:order val="1"/>
          <c:tx>
            <c:strRef>
              <c:f>統計資料!$C$1</c:f>
              <c:strCache>
                <c:ptCount val="1"/>
                <c:pt idx="0">
                  <c:v>ORDER-1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統計資料!$A$2:$A$10</c:f>
              <c:strCache>
                <c:ptCount val="9"/>
                <c:pt idx="0">
                  <c:v>MCTS30_15000</c:v>
                </c:pt>
                <c:pt idx="1">
                  <c:v>MCTS30_10000</c:v>
                </c:pt>
                <c:pt idx="2">
                  <c:v>MCTS36_15000</c:v>
                </c:pt>
                <c:pt idx="3">
                  <c:v>MCTS36_10000</c:v>
                </c:pt>
                <c:pt idx="4">
                  <c:v>MCTS36_5000</c:v>
                </c:pt>
                <c:pt idx="5">
                  <c:v>MCTS36_1500</c:v>
                </c:pt>
                <c:pt idx="6">
                  <c:v>MCTS_MID25</c:v>
                </c:pt>
                <c:pt idx="7">
                  <c:v>MCTS_MID15</c:v>
                </c:pt>
                <c:pt idx="8">
                  <c:v>MCTS_MIX</c:v>
                </c:pt>
              </c:strCache>
            </c:strRef>
          </c:cat>
          <c:val>
            <c:numRef>
              <c:f>統計資料!$C$2:$C$10</c:f>
              <c:numCache>
                <c:formatCode>General</c:formatCode>
                <c:ptCount val="9"/>
                <c:pt idx="0">
                  <c:v>10392</c:v>
                </c:pt>
                <c:pt idx="1">
                  <c:v>10313</c:v>
                </c:pt>
                <c:pt idx="2">
                  <c:v>10589</c:v>
                </c:pt>
                <c:pt idx="3">
                  <c:v>10687</c:v>
                </c:pt>
                <c:pt idx="4">
                  <c:v>10440</c:v>
                </c:pt>
                <c:pt idx="5">
                  <c:v>10238</c:v>
                </c:pt>
                <c:pt idx="6">
                  <c:v>9870</c:v>
                </c:pt>
                <c:pt idx="7">
                  <c:v>10139</c:v>
                </c:pt>
                <c:pt idx="8">
                  <c:v>10458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A-4978-AE2D-2D91F746B7BB}"/>
            </c:ext>
          </c:extLst>
        </c:ser>
        <c:ser>
          <c:idx val="2"/>
          <c:order val="2"/>
          <c:tx>
            <c:strRef>
              <c:f>統計資料!$D$1</c:f>
              <c:strCache>
                <c:ptCount val="1"/>
                <c:pt idx="0">
                  <c:v>CHAOS-2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統計資料!$A$2:$A$10</c:f>
              <c:strCache>
                <c:ptCount val="9"/>
                <c:pt idx="0">
                  <c:v>MCTS30_15000</c:v>
                </c:pt>
                <c:pt idx="1">
                  <c:v>MCTS30_10000</c:v>
                </c:pt>
                <c:pt idx="2">
                  <c:v>MCTS36_15000</c:v>
                </c:pt>
                <c:pt idx="3">
                  <c:v>MCTS36_10000</c:v>
                </c:pt>
                <c:pt idx="4">
                  <c:v>MCTS36_5000</c:v>
                </c:pt>
                <c:pt idx="5">
                  <c:v>MCTS36_1500</c:v>
                </c:pt>
                <c:pt idx="6">
                  <c:v>MCTS_MID25</c:v>
                </c:pt>
                <c:pt idx="7">
                  <c:v>MCTS_MID15</c:v>
                </c:pt>
                <c:pt idx="8">
                  <c:v>MCTS_MIX</c:v>
                </c:pt>
              </c:strCache>
            </c:strRef>
          </c:cat>
          <c:val>
            <c:numRef>
              <c:f>統計資料!$D$2:$D$10</c:f>
              <c:numCache>
                <c:formatCode>General</c:formatCode>
                <c:ptCount val="9"/>
                <c:pt idx="3">
                  <c:v>10589</c:v>
                </c:pt>
                <c:pt idx="4">
                  <c:v>10169</c:v>
                </c:pt>
                <c:pt idx="5">
                  <c:v>10219</c:v>
                </c:pt>
                <c:pt idx="6">
                  <c:v>9597</c:v>
                </c:pt>
                <c:pt idx="7">
                  <c:v>9948</c:v>
                </c:pt>
                <c:pt idx="8">
                  <c:v>10225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A-4978-AE2D-2D91F746B7BB}"/>
            </c:ext>
          </c:extLst>
        </c:ser>
        <c:ser>
          <c:idx val="3"/>
          <c:order val="3"/>
          <c:tx>
            <c:strRef>
              <c:f>統計資料!$E$1</c:f>
              <c:strCache>
                <c:ptCount val="1"/>
                <c:pt idx="0">
                  <c:v>ORDER-2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統計資料!$A$2:$A$10</c:f>
              <c:strCache>
                <c:ptCount val="9"/>
                <c:pt idx="0">
                  <c:v>MCTS30_15000</c:v>
                </c:pt>
                <c:pt idx="1">
                  <c:v>MCTS30_10000</c:v>
                </c:pt>
                <c:pt idx="2">
                  <c:v>MCTS36_15000</c:v>
                </c:pt>
                <c:pt idx="3">
                  <c:v>MCTS36_10000</c:v>
                </c:pt>
                <c:pt idx="4">
                  <c:v>MCTS36_5000</c:v>
                </c:pt>
                <c:pt idx="5">
                  <c:v>MCTS36_1500</c:v>
                </c:pt>
                <c:pt idx="6">
                  <c:v>MCTS_MID25</c:v>
                </c:pt>
                <c:pt idx="7">
                  <c:v>MCTS_MID15</c:v>
                </c:pt>
                <c:pt idx="8">
                  <c:v>MCTS_MIX</c:v>
                </c:pt>
              </c:strCache>
            </c:strRef>
          </c:cat>
          <c:val>
            <c:numRef>
              <c:f>統計資料!$E$2:$E$10</c:f>
              <c:numCache>
                <c:formatCode>General</c:formatCode>
                <c:ptCount val="9"/>
                <c:pt idx="3">
                  <c:v>9431</c:v>
                </c:pt>
                <c:pt idx="4">
                  <c:v>8754</c:v>
                </c:pt>
                <c:pt idx="5">
                  <c:v>8946</c:v>
                </c:pt>
                <c:pt idx="6">
                  <c:v>9052</c:v>
                </c:pt>
                <c:pt idx="7">
                  <c:v>9475</c:v>
                </c:pt>
                <c:pt idx="8">
                  <c:v>9564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6A-4978-AE2D-2D91F746B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846463"/>
        <c:axId val="1291837151"/>
      </c:lineChart>
      <c:catAx>
        <c:axId val="130184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1837151"/>
        <c:crosses val="autoZero"/>
        <c:auto val="1"/>
        <c:lblAlgn val="ctr"/>
        <c:lblOffset val="100"/>
        <c:noMultiLvlLbl val="0"/>
      </c:catAx>
      <c:valAx>
        <c:axId val="1291837151"/>
        <c:scaling>
          <c:orientation val="minMax"/>
          <c:min val="8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184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14</xdr:row>
      <xdr:rowOff>12700</xdr:rowOff>
    </xdr:from>
    <xdr:to>
      <xdr:col>13</xdr:col>
      <xdr:colOff>25400</xdr:colOff>
      <xdr:row>25</xdr:row>
      <xdr:rowOff>44450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B7EC6F8-34F4-2E24-3117-AE786059A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6942-54B1-4A22-AE64-3A6C76554B35}">
  <dimension ref="A1:I33"/>
  <sheetViews>
    <sheetView tabSelected="1" topLeftCell="A21" workbookViewId="0">
      <selection activeCell="H4" sqref="H4"/>
    </sheetView>
  </sheetViews>
  <sheetFormatPr defaultRowHeight="15.5"/>
  <cols>
    <col min="1" max="4" width="13.58203125" bestFit="1" customWidth="1"/>
    <col min="5" max="5" width="13.58203125" customWidth="1"/>
    <col min="6" max="9" width="13.6640625" customWidth="1"/>
  </cols>
  <sheetData>
    <row r="1" spans="1:9" s="1" customFormat="1">
      <c r="A1" s="12"/>
      <c r="B1" s="12" t="s">
        <v>37</v>
      </c>
      <c r="C1" s="12" t="s">
        <v>38</v>
      </c>
      <c r="D1" s="12" t="s">
        <v>39</v>
      </c>
      <c r="E1" s="12" t="s">
        <v>40</v>
      </c>
      <c r="F1" s="12" t="s">
        <v>6</v>
      </c>
      <c r="G1" s="1" t="s">
        <v>10</v>
      </c>
    </row>
    <row r="2" spans="1:9">
      <c r="A2" s="10" t="s">
        <v>1</v>
      </c>
      <c r="B2" s="10">
        <v>9548</v>
      </c>
      <c r="C2" s="10">
        <v>10392</v>
      </c>
      <c r="D2" s="10"/>
      <c r="E2" s="10"/>
      <c r="F2" s="10"/>
    </row>
    <row r="3" spans="1:9">
      <c r="A3" s="10" t="s">
        <v>0</v>
      </c>
      <c r="B3" s="14">
        <v>9683</v>
      </c>
      <c r="C3" s="10">
        <v>10313</v>
      </c>
      <c r="D3" s="10"/>
      <c r="E3" s="10"/>
      <c r="F3" s="10"/>
    </row>
    <row r="4" spans="1:9">
      <c r="A4" s="10" t="s">
        <v>3</v>
      </c>
      <c r="B4" s="10">
        <v>9558</v>
      </c>
      <c r="C4" s="10">
        <v>10589</v>
      </c>
      <c r="D4" s="10"/>
      <c r="E4" s="10"/>
      <c r="F4" s="10"/>
    </row>
    <row r="5" spans="1:9">
      <c r="A5" s="10" t="s">
        <v>2</v>
      </c>
      <c r="B5" s="10">
        <v>9445</v>
      </c>
      <c r="C5" s="14">
        <v>10687</v>
      </c>
      <c r="D5" s="14">
        <f>5039+5550</f>
        <v>10589</v>
      </c>
      <c r="E5" s="10">
        <f>4564+4867</f>
        <v>9431</v>
      </c>
      <c r="F5" s="9">
        <f>SUM(B5:E5)</f>
        <v>40152</v>
      </c>
      <c r="G5" s="11"/>
      <c r="H5" s="11"/>
      <c r="I5" s="11"/>
    </row>
    <row r="6" spans="1:9">
      <c r="A6" s="4" t="s">
        <v>5</v>
      </c>
      <c r="B6" s="4">
        <v>9607</v>
      </c>
      <c r="C6" s="4">
        <v>10440</v>
      </c>
      <c r="D6" s="4">
        <v>10169</v>
      </c>
      <c r="E6" s="4">
        <v>8754</v>
      </c>
      <c r="F6" s="4">
        <f>SUM(B6:E6)</f>
        <v>38970</v>
      </c>
      <c r="G6" s="6">
        <f>RANK(F6, F$6:F$10)</f>
        <v>4</v>
      </c>
      <c r="H6" s="6"/>
      <c r="I6" s="6"/>
    </row>
    <row r="7" spans="1:9">
      <c r="A7" s="4" t="s">
        <v>4</v>
      </c>
      <c r="B7" s="4">
        <f>1955+1940+1868+1936+1967</f>
        <v>9666</v>
      </c>
      <c r="C7" s="4">
        <f>1980+2072+2055+2027+2104</f>
        <v>10238</v>
      </c>
      <c r="D7" s="4">
        <f>2041+2026+2061+1997+2094</f>
        <v>10219</v>
      </c>
      <c r="E7" s="4">
        <f>1752+1832+1729+1824+1809</f>
        <v>8946</v>
      </c>
      <c r="F7" s="4">
        <f t="shared" ref="F7:F10" si="0">SUM(B7:E7)</f>
        <v>39069</v>
      </c>
      <c r="G7" s="6">
        <f t="shared" ref="G7:G10" si="1">RANK(F7, F$6:F$10)</f>
        <v>3</v>
      </c>
      <c r="H7" s="6"/>
      <c r="I7" s="6"/>
    </row>
    <row r="8" spans="1:9" ht="16" thickBot="1">
      <c r="A8" s="4" t="s">
        <v>8</v>
      </c>
      <c r="B8" s="5">
        <v>9570</v>
      </c>
      <c r="C8" s="4">
        <v>9870</v>
      </c>
      <c r="D8" s="4">
        <v>9597</v>
      </c>
      <c r="E8" s="4">
        <v>9052</v>
      </c>
      <c r="F8" s="4">
        <f t="shared" si="0"/>
        <v>38089</v>
      </c>
      <c r="G8" s="6">
        <f t="shared" si="1"/>
        <v>5</v>
      </c>
      <c r="H8" s="6"/>
      <c r="I8" s="6"/>
    </row>
    <row r="9" spans="1:9" ht="16" thickBot="1">
      <c r="A9" s="2" t="s">
        <v>7</v>
      </c>
      <c r="B9" s="8">
        <v>9669</v>
      </c>
      <c r="C9" s="7">
        <v>10139</v>
      </c>
      <c r="D9" s="5">
        <v>9948</v>
      </c>
      <c r="E9" s="5">
        <v>9475</v>
      </c>
      <c r="F9" s="4">
        <f t="shared" si="0"/>
        <v>39231</v>
      </c>
      <c r="G9" s="6">
        <f t="shared" si="1"/>
        <v>2</v>
      </c>
      <c r="H9" s="6"/>
      <c r="I9" s="6"/>
    </row>
    <row r="10" spans="1:9" ht="16" thickBot="1">
      <c r="A10" s="4" t="s">
        <v>9</v>
      </c>
      <c r="B10" s="13">
        <v>9572</v>
      </c>
      <c r="C10" s="8">
        <v>10458</v>
      </c>
      <c r="D10" s="8">
        <v>10225</v>
      </c>
      <c r="E10" s="19">
        <v>9564</v>
      </c>
      <c r="F10" s="3">
        <f>SUM(B10:E10)</f>
        <v>39819</v>
      </c>
      <c r="G10" s="6">
        <f t="shared" si="1"/>
        <v>1</v>
      </c>
      <c r="H10" s="6"/>
      <c r="I10" s="6"/>
    </row>
    <row r="11" spans="1:9">
      <c r="A11" s="6"/>
      <c r="B11" s="6"/>
      <c r="C11" s="6"/>
      <c r="D11" s="6"/>
    </row>
    <row r="12" spans="1:9">
      <c r="A12" s="6"/>
      <c r="E12" s="1"/>
    </row>
    <row r="13" spans="1:9">
      <c r="A13" s="18" t="s">
        <v>11</v>
      </c>
      <c r="B13" s="18"/>
    </row>
    <row r="15" spans="1:9" ht="16" thickBot="1">
      <c r="A15" t="s">
        <v>12</v>
      </c>
    </row>
    <row r="16" spans="1:9">
      <c r="A16" s="17" t="s">
        <v>13</v>
      </c>
      <c r="B16" s="17" t="s">
        <v>14</v>
      </c>
      <c r="C16" s="17" t="s">
        <v>15</v>
      </c>
      <c r="D16" s="17" t="s">
        <v>16</v>
      </c>
      <c r="E16" s="17" t="s">
        <v>17</v>
      </c>
    </row>
    <row r="17" spans="1:7">
      <c r="A17" s="15" t="s">
        <v>18</v>
      </c>
      <c r="B17" s="15">
        <v>2</v>
      </c>
      <c r="C17" s="15">
        <v>19940</v>
      </c>
      <c r="D17" s="15">
        <v>9970</v>
      </c>
      <c r="E17" s="15">
        <v>356168</v>
      </c>
    </row>
    <row r="18" spans="1:7">
      <c r="A18" s="15" t="s">
        <v>19</v>
      </c>
      <c r="B18" s="15">
        <v>2</v>
      </c>
      <c r="C18" s="15">
        <v>19996</v>
      </c>
      <c r="D18" s="15">
        <v>9998</v>
      </c>
      <c r="E18" s="15">
        <v>198450</v>
      </c>
    </row>
    <row r="19" spans="1:7">
      <c r="A19" s="15" t="s">
        <v>20</v>
      </c>
      <c r="B19" s="15">
        <v>2</v>
      </c>
      <c r="C19" s="15">
        <v>20147</v>
      </c>
      <c r="D19" s="15">
        <v>10073.5</v>
      </c>
      <c r="E19" s="15">
        <v>531480.5</v>
      </c>
    </row>
    <row r="20" spans="1:7">
      <c r="A20" s="15" t="s">
        <v>21</v>
      </c>
      <c r="B20" s="15">
        <v>4</v>
      </c>
      <c r="C20" s="15">
        <v>40152</v>
      </c>
      <c r="D20" s="15">
        <v>10038</v>
      </c>
      <c r="E20" s="15">
        <v>481633.33333333331</v>
      </c>
    </row>
    <row r="21" spans="1:7">
      <c r="A21" s="15" t="s">
        <v>22</v>
      </c>
      <c r="B21" s="15">
        <v>4</v>
      </c>
      <c r="C21" s="15">
        <v>38970</v>
      </c>
      <c r="D21" s="15">
        <v>9742.5</v>
      </c>
      <c r="E21" s="15">
        <v>554633.66666666663</v>
      </c>
    </row>
    <row r="22" spans="1:7">
      <c r="A22" s="15" t="s">
        <v>23</v>
      </c>
      <c r="B22" s="15">
        <v>4</v>
      </c>
      <c r="C22" s="15">
        <v>39069</v>
      </c>
      <c r="D22" s="15">
        <v>9767.25</v>
      </c>
      <c r="E22" s="15">
        <v>370128.91666666669</v>
      </c>
    </row>
    <row r="23" spans="1:7">
      <c r="A23" s="15" t="s">
        <v>24</v>
      </c>
      <c r="B23" s="15">
        <v>4</v>
      </c>
      <c r="C23" s="15">
        <v>38089</v>
      </c>
      <c r="D23" s="15">
        <v>9522.25</v>
      </c>
      <c r="E23" s="15">
        <v>116644.25</v>
      </c>
    </row>
    <row r="24" spans="1:7">
      <c r="A24" s="15" t="s">
        <v>25</v>
      </c>
      <c r="B24" s="15">
        <v>4</v>
      </c>
      <c r="C24" s="15">
        <v>39231</v>
      </c>
      <c r="D24" s="15">
        <v>9807.75</v>
      </c>
      <c r="E24" s="15">
        <v>86456.916666666672</v>
      </c>
    </row>
    <row r="25" spans="1:7" ht="16" thickBot="1">
      <c r="A25" s="16" t="s">
        <v>26</v>
      </c>
      <c r="B25" s="16">
        <v>4</v>
      </c>
      <c r="C25" s="16">
        <v>39819</v>
      </c>
      <c r="D25" s="16">
        <v>9954.75</v>
      </c>
      <c r="E25" s="16">
        <v>208492.91666666666</v>
      </c>
    </row>
    <row r="28" spans="1:7" ht="16" thickBot="1">
      <c r="A28" t="s">
        <v>27</v>
      </c>
    </row>
    <row r="29" spans="1:7">
      <c r="A29" s="17" t="s">
        <v>28</v>
      </c>
      <c r="B29" s="17" t="s">
        <v>29</v>
      </c>
      <c r="C29" s="17" t="s">
        <v>30</v>
      </c>
      <c r="D29" s="17" t="s">
        <v>31</v>
      </c>
      <c r="E29" s="17" t="s">
        <v>32</v>
      </c>
      <c r="F29" s="17" t="s">
        <v>33</v>
      </c>
      <c r="G29" s="17" t="s">
        <v>34</v>
      </c>
    </row>
    <row r="30" spans="1:7">
      <c r="A30" s="15" t="s">
        <v>35</v>
      </c>
      <c r="B30" s="15">
        <v>867962.19999999925</v>
      </c>
      <c r="C30" s="15">
        <v>8</v>
      </c>
      <c r="D30" s="15">
        <v>108495.27499999991</v>
      </c>
      <c r="E30" s="15">
        <v>0.34837567450554963</v>
      </c>
      <c r="F30" s="15">
        <v>0.93598596933513645</v>
      </c>
      <c r="G30" s="15">
        <v>2.4204621973544564</v>
      </c>
    </row>
    <row r="31" spans="1:7">
      <c r="A31" s="15" t="s">
        <v>36</v>
      </c>
      <c r="B31" s="15">
        <v>6540068.5</v>
      </c>
      <c r="C31" s="15">
        <v>21</v>
      </c>
      <c r="D31" s="15">
        <v>311431.83333333331</v>
      </c>
      <c r="E31" s="15"/>
      <c r="F31" s="15"/>
      <c r="G31" s="15"/>
    </row>
    <row r="32" spans="1:7">
      <c r="A32" s="15"/>
      <c r="B32" s="15"/>
      <c r="C32" s="15"/>
      <c r="D32" s="15"/>
      <c r="E32" s="15"/>
      <c r="F32" s="15"/>
      <c r="G32" s="15"/>
    </row>
    <row r="33" spans="1:7" ht="16" thickBot="1">
      <c r="A33" s="16" t="s">
        <v>15</v>
      </c>
      <c r="B33" s="16">
        <v>7408030.6999999993</v>
      </c>
      <c r="C33" s="16">
        <v>29</v>
      </c>
      <c r="D33" s="16"/>
      <c r="E33" s="16"/>
      <c r="F33" s="16"/>
      <c r="G33" s="16"/>
    </row>
  </sheetData>
  <mergeCells count="1">
    <mergeCell ref="A13:B13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統計資料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2023-03-23T14:40:35Z</dcterms:created>
  <dcterms:modified xsi:type="dcterms:W3CDTF">2023-03-26T16:22:07Z</dcterms:modified>
</cp:coreProperties>
</file>