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/>
  </bookViews>
  <sheets>
    <sheet name="Сайт" sheetId="1" r:id="rId1"/>
    <sheet name="Статистика" sheetId="2" r:id="rId2"/>
    <sheet name="Графики" sheetId="3" r:id="rId3"/>
  </sheets>
  <calcPr calcId="125725"/>
  <extLst>
    <ext uri="GoogleSheetsCustomDataVersion1">
      <go:sheetsCustomData xmlns:go="http://customooxmlschemas.google.com/" r:id="rId7" roundtripDataSignature="AMtx7mhU7hZSFe0IoZQ53hYmjpPjekFNmw=="/>
    </ext>
  </extLst>
</workbook>
</file>

<file path=xl/calcChain.xml><?xml version="1.0" encoding="utf-8"?>
<calcChain xmlns="http://schemas.openxmlformats.org/spreadsheetml/2006/main">
  <c r="F24" i="2"/>
  <c r="G24"/>
  <c r="B141" i="1"/>
  <c r="B5"/>
  <c r="G106" i="2" l="1"/>
  <c r="F106"/>
  <c r="E106"/>
  <c r="D106"/>
  <c r="C106"/>
  <c r="B106"/>
  <c r="G105"/>
  <c r="F105"/>
  <c r="E105"/>
  <c r="D105"/>
  <c r="C105"/>
  <c r="B105"/>
  <c r="G104"/>
  <c r="F104"/>
  <c r="E104"/>
  <c r="D104"/>
  <c r="C104"/>
  <c r="B104"/>
  <c r="G103"/>
  <c r="F103"/>
  <c r="E103"/>
  <c r="D103"/>
  <c r="C103"/>
  <c r="B103"/>
  <c r="G102"/>
  <c r="F102"/>
  <c r="E102"/>
  <c r="D102"/>
  <c r="C102"/>
  <c r="B102"/>
  <c r="G101"/>
  <c r="F101"/>
  <c r="E101"/>
  <c r="D101"/>
  <c r="C101"/>
  <c r="B101"/>
  <c r="G100"/>
  <c r="F100"/>
  <c r="E100"/>
  <c r="D100"/>
  <c r="C100"/>
  <c r="B100"/>
  <c r="G99"/>
  <c r="F99"/>
  <c r="E99"/>
  <c r="D99"/>
  <c r="C99"/>
  <c r="B99"/>
  <c r="G98"/>
  <c r="F98"/>
  <c r="E98"/>
  <c r="D98"/>
  <c r="C98"/>
  <c r="B98"/>
  <c r="G97"/>
  <c r="F97"/>
  <c r="E97"/>
  <c r="D97"/>
  <c r="C97"/>
  <c r="B97"/>
  <c r="G96"/>
  <c r="F96"/>
  <c r="E96"/>
  <c r="D96"/>
  <c r="C96"/>
  <c r="B96"/>
  <c r="G95"/>
  <c r="F95"/>
  <c r="E95"/>
  <c r="D95"/>
  <c r="C95"/>
  <c r="B95"/>
  <c r="G94"/>
  <c r="F94"/>
  <c r="E94"/>
  <c r="D94"/>
  <c r="C94"/>
  <c r="B94"/>
  <c r="G93"/>
  <c r="F93"/>
  <c r="E93"/>
  <c r="D93"/>
  <c r="C93"/>
  <c r="B93"/>
  <c r="G92"/>
  <c r="F92"/>
  <c r="E92"/>
  <c r="D92"/>
  <c r="C92"/>
  <c r="B92"/>
  <c r="G91"/>
  <c r="F91"/>
  <c r="E91"/>
  <c r="D91"/>
  <c r="C91"/>
  <c r="B91"/>
  <c r="G90"/>
  <c r="F90"/>
  <c r="E90"/>
  <c r="D90"/>
  <c r="C90"/>
  <c r="B90"/>
  <c r="G89"/>
  <c r="F89"/>
  <c r="E89"/>
  <c r="D89"/>
  <c r="C89"/>
  <c r="B89"/>
  <c r="G88"/>
  <c r="F88"/>
  <c r="E88"/>
  <c r="D88"/>
  <c r="C88"/>
  <c r="B88"/>
  <c r="G63"/>
  <c r="F63"/>
  <c r="D63"/>
  <c r="C63"/>
  <c r="B63"/>
  <c r="G62"/>
  <c r="F62"/>
  <c r="D62"/>
  <c r="C62"/>
  <c r="B62"/>
  <c r="G58"/>
  <c r="F58"/>
  <c r="D58"/>
  <c r="C58"/>
  <c r="B58"/>
  <c r="G57"/>
  <c r="F57"/>
  <c r="D57"/>
  <c r="C57"/>
  <c r="B57"/>
  <c r="G45"/>
  <c r="F45"/>
  <c r="E45"/>
  <c r="D45"/>
  <c r="C45"/>
  <c r="B45"/>
  <c r="G44"/>
  <c r="F44"/>
  <c r="E44"/>
  <c r="D44"/>
  <c r="C44"/>
  <c r="B44"/>
  <c r="G42"/>
  <c r="F42"/>
  <c r="E42"/>
  <c r="D42"/>
  <c r="C42"/>
  <c r="B42"/>
  <c r="D24"/>
  <c r="C24"/>
  <c r="B24"/>
  <c r="F23"/>
  <c r="E23"/>
  <c r="D23"/>
  <c r="C23"/>
  <c r="B23"/>
  <c r="E18"/>
  <c r="E62" s="1"/>
  <c r="B179" i="1" s="1"/>
  <c r="G13" i="2"/>
  <c r="F13"/>
  <c r="E13"/>
  <c r="D13"/>
  <c r="C13"/>
  <c r="B13"/>
  <c r="G6"/>
  <c r="F6"/>
  <c r="E6"/>
  <c r="D6"/>
  <c r="C6"/>
  <c r="B6"/>
  <c r="B197" i="1"/>
  <c r="A197"/>
  <c r="B196"/>
  <c r="A196"/>
  <c r="A195"/>
  <c r="B194"/>
  <c r="A194"/>
  <c r="B193"/>
  <c r="A193"/>
  <c r="B192"/>
  <c r="A192"/>
  <c r="B189"/>
  <c r="A189"/>
  <c r="B188"/>
  <c r="A188"/>
  <c r="A187"/>
  <c r="B186"/>
  <c r="A186"/>
  <c r="B185"/>
  <c r="A185"/>
  <c r="B184"/>
  <c r="A184"/>
  <c r="C181"/>
  <c r="B181"/>
  <c r="A181"/>
  <c r="C180"/>
  <c r="B180"/>
  <c r="A180"/>
  <c r="A179"/>
  <c r="C178"/>
  <c r="B178"/>
  <c r="A178"/>
  <c r="C177"/>
  <c r="B177"/>
  <c r="A177"/>
  <c r="C176"/>
  <c r="B176"/>
  <c r="A176"/>
  <c r="C173"/>
  <c r="B173"/>
  <c r="A173"/>
  <c r="C172"/>
  <c r="B172"/>
  <c r="A172"/>
  <c r="C171"/>
  <c r="B171"/>
  <c r="A171"/>
  <c r="C170"/>
  <c r="B170"/>
  <c r="A170"/>
  <c r="C169"/>
  <c r="B169"/>
  <c r="A169"/>
  <c r="C168"/>
  <c r="B168"/>
  <c r="A168"/>
  <c r="D165"/>
  <c r="C165"/>
  <c r="B165"/>
  <c r="A165"/>
  <c r="D164"/>
  <c r="C164"/>
  <c r="B164"/>
  <c r="A164"/>
  <c r="D163"/>
  <c r="C163"/>
  <c r="B163"/>
  <c r="A163"/>
  <c r="D162"/>
  <c r="C162"/>
  <c r="B162"/>
  <c r="A162"/>
  <c r="D161"/>
  <c r="C161"/>
  <c r="B161"/>
  <c r="A161"/>
  <c r="D160"/>
  <c r="C160"/>
  <c r="B160"/>
  <c r="A160"/>
  <c r="D157"/>
  <c r="C157"/>
  <c r="B157"/>
  <c r="A157"/>
  <c r="D156"/>
  <c r="C156"/>
  <c r="B156"/>
  <c r="A156"/>
  <c r="D155"/>
  <c r="C155"/>
  <c r="B155"/>
  <c r="A155"/>
  <c r="D154"/>
  <c r="C154"/>
  <c r="B154"/>
  <c r="A154"/>
  <c r="D153"/>
  <c r="C153"/>
  <c r="B153"/>
  <c r="A153"/>
  <c r="D152"/>
  <c r="C152"/>
  <c r="B152"/>
  <c r="A152"/>
  <c r="C149"/>
  <c r="B149"/>
  <c r="A149"/>
  <c r="C148"/>
  <c r="B148"/>
  <c r="A148"/>
  <c r="C147"/>
  <c r="B147"/>
  <c r="A147"/>
  <c r="C146"/>
  <c r="B146"/>
  <c r="A146"/>
  <c r="C145"/>
  <c r="B145"/>
  <c r="A145"/>
  <c r="C144"/>
  <c r="B144"/>
  <c r="A144"/>
  <c r="C141"/>
  <c r="A141"/>
  <c r="C140"/>
  <c r="B140"/>
  <c r="A140"/>
  <c r="C139"/>
  <c r="B139"/>
  <c r="A139"/>
  <c r="C138"/>
  <c r="B138"/>
  <c r="A138"/>
  <c r="C137"/>
  <c r="B137"/>
  <c r="A137"/>
  <c r="C136"/>
  <c r="B136"/>
  <c r="A136"/>
  <c r="D133"/>
  <c r="C133"/>
  <c r="B133"/>
  <c r="A133"/>
  <c r="D132"/>
  <c r="C132"/>
  <c r="B132"/>
  <c r="A132"/>
  <c r="D131"/>
  <c r="C131"/>
  <c r="B131"/>
  <c r="A131"/>
  <c r="D130"/>
  <c r="C130"/>
  <c r="B130"/>
  <c r="A130"/>
  <c r="D129"/>
  <c r="C129"/>
  <c r="B129"/>
  <c r="A129"/>
  <c r="A126"/>
  <c r="D125"/>
  <c r="C125"/>
  <c r="B125"/>
  <c r="A125"/>
  <c r="D124"/>
  <c r="C124"/>
  <c r="B124"/>
  <c r="A124"/>
  <c r="D123"/>
  <c r="C123"/>
  <c r="B123"/>
  <c r="A123"/>
  <c r="D122"/>
  <c r="C122"/>
  <c r="B122"/>
  <c r="A122"/>
  <c r="D121"/>
  <c r="C121"/>
  <c r="B121"/>
  <c r="A121"/>
  <c r="C118"/>
  <c r="B118"/>
  <c r="A118"/>
  <c r="C117"/>
  <c r="B117"/>
  <c r="A117"/>
  <c r="C116"/>
  <c r="B116"/>
  <c r="A116"/>
  <c r="C115"/>
  <c r="B115"/>
  <c r="A115"/>
  <c r="C114"/>
  <c r="B114"/>
  <c r="A114"/>
  <c r="C113"/>
  <c r="B113"/>
  <c r="A113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2"/>
  <c r="A62"/>
  <c r="B61"/>
  <c r="A61"/>
  <c r="B60"/>
  <c r="A60"/>
  <c r="B59"/>
  <c r="A59"/>
  <c r="B58"/>
  <c r="A58"/>
  <c r="B57"/>
  <c r="A57"/>
  <c r="B56"/>
  <c r="A56"/>
  <c r="B55"/>
  <c r="A55"/>
  <c r="B52"/>
  <c r="A52"/>
  <c r="B51"/>
  <c r="A51"/>
  <c r="B50"/>
  <c r="A50"/>
  <c r="B49"/>
  <c r="A49"/>
  <c r="B48"/>
  <c r="A48"/>
  <c r="B47"/>
  <c r="A47"/>
  <c r="B46"/>
  <c r="A46"/>
  <c r="B45"/>
  <c r="A45"/>
  <c r="B42"/>
  <c r="A42"/>
  <c r="B41"/>
  <c r="A41"/>
  <c r="B40"/>
  <c r="A40"/>
  <c r="B39"/>
  <c r="A39"/>
  <c r="B38"/>
  <c r="A38"/>
  <c r="B37"/>
  <c r="A37"/>
  <c r="B36"/>
  <c r="A36"/>
  <c r="B35"/>
  <c r="A35"/>
  <c r="B32"/>
  <c r="A32"/>
  <c r="B31"/>
  <c r="A31"/>
  <c r="B30"/>
  <c r="A30"/>
  <c r="B29"/>
  <c r="A29"/>
  <c r="B28"/>
  <c r="A28"/>
  <c r="B27"/>
  <c r="A27"/>
  <c r="B26"/>
  <c r="A26"/>
  <c r="B25"/>
  <c r="A25"/>
  <c r="C22"/>
  <c r="B22"/>
  <c r="A22"/>
  <c r="C21"/>
  <c r="B21"/>
  <c r="A21"/>
  <c r="C20"/>
  <c r="B20"/>
  <c r="A20"/>
  <c r="C19"/>
  <c r="B19"/>
  <c r="A19"/>
  <c r="C18"/>
  <c r="B18"/>
  <c r="A18"/>
  <c r="B15"/>
  <c r="A15"/>
  <c r="B14"/>
  <c r="A14"/>
  <c r="B13"/>
  <c r="A13"/>
  <c r="B12"/>
  <c r="A12"/>
  <c r="B11"/>
  <c r="A11"/>
  <c r="B10"/>
  <c r="A10"/>
  <c r="D7"/>
  <c r="C7"/>
  <c r="B7"/>
  <c r="A7"/>
  <c r="D6"/>
  <c r="C6"/>
  <c r="B6"/>
  <c r="A6"/>
  <c r="D5"/>
  <c r="C5"/>
  <c r="A5"/>
  <c r="D4"/>
  <c r="C4"/>
  <c r="B4"/>
  <c r="A4"/>
  <c r="D3"/>
  <c r="C3"/>
  <c r="B3"/>
  <c r="A3"/>
  <c r="D2"/>
  <c r="C2"/>
  <c r="B2"/>
  <c r="A2"/>
  <c r="E58" i="2" l="1"/>
  <c r="E63"/>
  <c r="E24"/>
  <c r="E57"/>
  <c r="C179" i="1" s="1"/>
  <c r="B195" l="1"/>
  <c r="B187"/>
</calcChain>
</file>

<file path=xl/sharedStrings.xml><?xml version="1.0" encoding="utf-8"?>
<sst xmlns="http://schemas.openxmlformats.org/spreadsheetml/2006/main" count="183" uniqueCount="91">
  <si>
    <t>name</t>
  </si>
  <si>
    <t>count</t>
  </si>
  <si>
    <t>count2</t>
  </si>
  <si>
    <t>count3</t>
  </si>
  <si>
    <t>Показатели</t>
  </si>
  <si>
    <t>Российская федерация</t>
  </si>
  <si>
    <t>Туристические потоки</t>
  </si>
  <si>
    <t>Число отправленных в туры российских туристов, тыс. чел.</t>
  </si>
  <si>
    <t>Число отправленных в туры российских туристов, по России, тыс. чел.</t>
  </si>
  <si>
    <t>Доля внутренних туристов, %</t>
  </si>
  <si>
    <t>Число отправленных в туры российских туристов, по зарубежным странам, тыс. чел.</t>
  </si>
  <si>
    <t>Численность населения, тыс. чел.</t>
  </si>
  <si>
    <t>Доходы и расходы населения</t>
  </si>
  <si>
    <t>Среднедушевые денежные доходы населения, месяц, руб.</t>
  </si>
  <si>
    <t>Удельный вес в общем объеме потребительских расходов на гостиницы, кафе и рестораны, %</t>
  </si>
  <si>
    <t>Потенциальная емкость рынка туристских услг, млн. руб.</t>
  </si>
  <si>
    <t>Объем рынка туристских услуг, тыс. руб.</t>
  </si>
  <si>
    <t>Доля внутренего туризма в обороте, %</t>
  </si>
  <si>
    <t>Красноярский край</t>
  </si>
  <si>
    <t>Численность туристов всего, тыс. чел.</t>
  </si>
  <si>
    <t>Инвестиции в основной капитал</t>
  </si>
  <si>
    <t>Объем инвестиций в основной капитал, млн. руб.</t>
  </si>
  <si>
    <t>Объем инвестиций в деятельность гостиниц и предприятий общественного питания , млн. руб.</t>
  </si>
  <si>
    <t>Общая сумма доходов от реализации туристических услуг, тыс. руб.</t>
  </si>
  <si>
    <t>Уровень возврата инвестий, руб.</t>
  </si>
  <si>
    <t>Объем инвестиций в расчете на 1 туриста, руб.</t>
  </si>
  <si>
    <t>Коллективные средства размещения</t>
  </si>
  <si>
    <t xml:space="preserve">Число коллективных средств размещения </t>
  </si>
  <si>
    <t>в том числе:</t>
  </si>
  <si>
    <t>гостиницы и аналогичные средства размещения, шт.</t>
  </si>
  <si>
    <t>специализированные  средства размещения, шт.</t>
  </si>
  <si>
    <t>Число номеров, тыс.</t>
  </si>
  <si>
    <t>в гостиницах  и аналогичных средствах размещения, тыс. шт.</t>
  </si>
  <si>
    <t>в специализированных  средствах размещения, тыс. шт.</t>
  </si>
  <si>
    <t>Число мест, тыс.</t>
  </si>
  <si>
    <t>в гостиницах и аналогичных средствах размещения</t>
  </si>
  <si>
    <t>в специализированных  средствах размещения</t>
  </si>
  <si>
    <t>Число ночевок, тыс.</t>
  </si>
  <si>
    <t>Общий уровень использования коллекитвных средств размещения, ночевок/номер</t>
  </si>
  <si>
    <t>Уровень использования гостиниц и аналогичных средствразмещения, ночевок/номер</t>
  </si>
  <si>
    <t>Уровень использования специализированных  средств размещения, ночевок/номер</t>
  </si>
  <si>
    <t>Численность размещенных лиц, тыс. человек</t>
  </si>
  <si>
    <t>Перевозки пассажиров транспортом общего пользования 
по отдельным видам сообщения</t>
  </si>
  <si>
    <t>пассажирооборот железнодорожным сообщением, тыс. чел.</t>
  </si>
  <si>
    <t>пассажирооборот автобусным сообщеним , тыс.чел.</t>
  </si>
  <si>
    <t>Сфера общественного питания</t>
  </si>
  <si>
    <t>Количество мест в местах общественного питания, тыс. шт.</t>
  </si>
  <si>
    <t>Площадь помещений сферы общественного питания, кв. м.</t>
  </si>
  <si>
    <t>Оборот общественного питания, млн. руб.</t>
  </si>
  <si>
    <t>Оборот общественного питания в расчете на 1 туриста, тыс. руб.</t>
  </si>
  <si>
    <t>Количество мест общественного питания в расчете на 1 туриста</t>
  </si>
  <si>
    <t>Торговля</t>
  </si>
  <si>
    <t>Площадь торговых помещений, тыс.кв. м.</t>
  </si>
  <si>
    <t>Оборот розничной торговли, млн. руб.</t>
  </si>
  <si>
    <t>Оборот розничной торговли в расчете на 1 туриста, тыс. руб.</t>
  </si>
  <si>
    <t>Площадь торговых помещений в расчете на 1 туриста</t>
  </si>
  <si>
    <t>Структура внутреннего туризма в разрезе округов РФ и регионов СФО</t>
  </si>
  <si>
    <t>чел.</t>
  </si>
  <si>
    <t>Число отправленных в туры российских туристов, по России, чел.</t>
  </si>
  <si>
    <t>2016</t>
  </si>
  <si>
    <t>2017</t>
  </si>
  <si>
    <t>2018</t>
  </si>
  <si>
    <t>2019</t>
  </si>
  <si>
    <t>2020</t>
  </si>
  <si>
    <t>2021</t>
  </si>
  <si>
    <t>Российская Федерация</t>
  </si>
  <si>
    <t xml:space="preserve">    Центральный ФО</t>
  </si>
  <si>
    <t xml:space="preserve">    Северо-Западный ФО</t>
  </si>
  <si>
    <t xml:space="preserve">    Южный ФО</t>
  </si>
  <si>
    <t xml:space="preserve">    Северо-Кавказский ФО</t>
  </si>
  <si>
    <t xml:space="preserve">    Приволжский ФО</t>
  </si>
  <si>
    <t xml:space="preserve">    Уральский ФО</t>
  </si>
  <si>
    <t xml:space="preserve">    Дальневосточный ФО</t>
  </si>
  <si>
    <t xml:space="preserve">    Сибирский ФО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</si>
  <si>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</si>
  <si>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</si>
  <si>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</si>
  <si>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</si>
  <si>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</si>
  <si>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</si>
  <si>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</si>
  <si>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</si>
  <si>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</si>
  <si>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</si>
  <si>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>доли</t>
  </si>
  <si>
    <t>Потенциальная емкость рынка внутреннего туризма</t>
  </si>
  <si>
    <t>Формирование альтернатив при выборе вариантов  для путешествия</t>
  </si>
  <si>
    <t>Структура внутреннего туризма в разрезе федеральных округов РФ</t>
  </si>
  <si>
    <t>Структура туризма Сибирского федерального округа в разрезе регионов</t>
  </si>
  <si>
    <t>Определение позиций Красноярского края как места отдыха по отошению к наиболее вероятным альтернативам</t>
  </si>
  <si>
    <t>Реализованый спрос на туристические услуги Красноярскуого края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</si>
</sst>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0.0"/>
  </numFmts>
  <fonts count="23">
    <font>
      <sz val="10"/>
      <color rgb="FF000000"/>
      <name val="Arimo"/>
      <scheme val="minor"/>
    </font>
    <font>
      <b/>
      <sz val="10"/>
      <color rgb="FFFFFFFF"/>
      <name val="Arimo"/>
    </font>
    <font>
      <sz val="10"/>
      <color theme="1"/>
      <name val="Arimo"/>
    </font>
    <font>
      <sz val="11"/>
      <color rgb="FF000000"/>
      <name val="Inconsolata"/>
    </font>
    <font>
      <sz val="10"/>
      <color rgb="FF000000"/>
      <name val="Inconsolata"/>
    </font>
    <font>
      <sz val="10"/>
      <color theme="1"/>
      <name val="Inconsolata"/>
    </font>
    <font>
      <sz val="11"/>
      <color theme="1"/>
      <name val="Inconsolata"/>
    </font>
    <font>
      <b/>
      <sz val="11"/>
      <color theme="1"/>
      <name val="Calibri"/>
    </font>
    <font>
      <sz val="10"/>
      <name val="Arimo"/>
    </font>
    <font>
      <sz val="11"/>
      <color theme="1"/>
      <name val="Calibri"/>
    </font>
    <font>
      <b/>
      <sz val="7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9"/>
      <color rgb="FF000000"/>
      <name val="Times New Roman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0"/>
      <color theme="1"/>
      <name val="Calibri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1" fillId="4" borderId="0" xfId="0" applyFont="1" applyFill="1" applyAlignment="1"/>
    <xf numFmtId="0" fontId="5" fillId="3" borderId="0" xfId="0" applyFont="1" applyFill="1" applyAlignment="1"/>
    <xf numFmtId="9" fontId="2" fillId="0" borderId="0" xfId="0" applyNumberFormat="1" applyFont="1" applyAlignment="1"/>
    <xf numFmtId="165" fontId="2" fillId="0" borderId="0" xfId="0" applyNumberFormat="1" applyFont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6" fillId="3" borderId="0" xfId="0" applyFont="1" applyFill="1" applyAlignment="1">
      <alignment horizontal="left"/>
    </xf>
    <xf numFmtId="165" fontId="6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0" fontId="2" fillId="3" borderId="0" xfId="0" applyFont="1" applyFill="1"/>
    <xf numFmtId="166" fontId="3" fillId="3" borderId="0" xfId="0" applyNumberFormat="1" applyFont="1" applyFill="1" applyAlignment="1">
      <alignment horizontal="left"/>
    </xf>
    <xf numFmtId="0" fontId="7" fillId="5" borderId="6" xfId="0" applyFont="1" applyFill="1" applyBorder="1"/>
    <xf numFmtId="0" fontId="9" fillId="0" borderId="6" xfId="0" applyFont="1" applyBorder="1" applyAlignment="1">
      <alignment wrapText="1"/>
    </xf>
    <xf numFmtId="3" fontId="9" fillId="0" borderId="6" xfId="0" applyNumberFormat="1" applyFont="1" applyBorder="1" applyAlignment="1">
      <alignment horizontal="right" vertical="top"/>
    </xf>
    <xf numFmtId="3" fontId="9" fillId="0" borderId="6" xfId="0" applyNumberFormat="1" applyFont="1" applyBorder="1" applyAlignment="1">
      <alignment horizontal="right" vertical="top"/>
    </xf>
    <xf numFmtId="0" fontId="2" fillId="0" borderId="0" xfId="0" applyFont="1"/>
    <xf numFmtId="4" fontId="9" fillId="0" borderId="6" xfId="0" applyNumberFormat="1" applyFont="1" applyBorder="1" applyAlignment="1">
      <alignment horizontal="right" vertical="top"/>
    </xf>
    <xf numFmtId="4" fontId="9" fillId="0" borderId="6" xfId="0" applyNumberFormat="1" applyFont="1" applyBorder="1" applyAlignment="1">
      <alignment horizontal="right" vertical="top"/>
    </xf>
    <xf numFmtId="9" fontId="9" fillId="0" borderId="6" xfId="0" applyNumberFormat="1" applyFont="1" applyBorder="1" applyAlignment="1">
      <alignment horizontal="right" vertical="top"/>
    </xf>
    <xf numFmtId="0" fontId="9" fillId="0" borderId="6" xfId="0" applyFont="1" applyBorder="1"/>
    <xf numFmtId="0" fontId="10" fillId="0" borderId="6" xfId="0" applyFont="1" applyBorder="1" applyAlignment="1">
      <alignment horizontal="left" vertical="center" wrapText="1"/>
    </xf>
    <xf numFmtId="4" fontId="9" fillId="0" borderId="6" xfId="0" applyNumberFormat="1" applyFont="1" applyBorder="1" applyAlignment="1">
      <alignment horizontal="left" vertical="top"/>
    </xf>
    <xf numFmtId="9" fontId="9" fillId="0" borderId="6" xfId="0" applyNumberFormat="1" applyFont="1" applyBorder="1"/>
    <xf numFmtId="0" fontId="12" fillId="0" borderId="6" xfId="0" applyFont="1" applyBorder="1" applyAlignment="1">
      <alignment wrapText="1"/>
    </xf>
    <xf numFmtId="49" fontId="13" fillId="0" borderId="6" xfId="0" applyNumberFormat="1" applyFont="1" applyBorder="1" applyAlignment="1">
      <alignment horizontal="left" vertical="top" wrapText="1"/>
    </xf>
    <xf numFmtId="4" fontId="13" fillId="0" borderId="6" xfId="0" applyNumberFormat="1" applyFont="1" applyBorder="1" applyAlignment="1">
      <alignment horizontal="right" vertical="top" wrapText="1"/>
    </xf>
    <xf numFmtId="165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/>
    <xf numFmtId="0" fontId="14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right" vertical="center" wrapText="1"/>
    </xf>
    <xf numFmtId="0" fontId="16" fillId="0" borderId="6" xfId="0" applyFont="1" applyBorder="1" applyAlignment="1">
      <alignment horizontal="left" vertical="center" wrapText="1"/>
    </xf>
    <xf numFmtId="4" fontId="15" fillId="0" borderId="6" xfId="0" applyNumberFormat="1" applyFont="1" applyBorder="1" applyAlignment="1">
      <alignment horizontal="right" vertical="top"/>
    </xf>
    <xf numFmtId="4" fontId="17" fillId="0" borderId="6" xfId="0" applyNumberFormat="1" applyFont="1" applyBorder="1" applyAlignment="1">
      <alignment horizontal="right" vertical="top"/>
    </xf>
    <xf numFmtId="165" fontId="15" fillId="0" borderId="6" xfId="0" applyNumberFormat="1" applyFont="1" applyBorder="1" applyAlignment="1">
      <alignment horizontal="right" vertical="top"/>
    </xf>
    <xf numFmtId="165" fontId="15" fillId="0" borderId="6" xfId="0" applyNumberFormat="1" applyFont="1" applyBorder="1" applyAlignment="1">
      <alignment horizontal="right" vertical="center" wrapText="1"/>
    </xf>
    <xf numFmtId="0" fontId="16" fillId="0" borderId="6" xfId="0" applyFont="1" applyBorder="1" applyAlignment="1">
      <alignment horizontal="right" vertical="center" wrapText="1"/>
    </xf>
    <xf numFmtId="1" fontId="17" fillId="0" borderId="6" xfId="0" applyNumberFormat="1" applyFont="1" applyBorder="1" applyAlignment="1">
      <alignment horizontal="right" vertical="center" wrapText="1"/>
    </xf>
    <xf numFmtId="1" fontId="9" fillId="0" borderId="6" xfId="0" applyNumberFormat="1" applyFont="1" applyBorder="1"/>
    <xf numFmtId="166" fontId="15" fillId="0" borderId="6" xfId="0" applyNumberFormat="1" applyFont="1" applyBorder="1" applyAlignment="1">
      <alignment horizontal="right" vertical="center" wrapText="1"/>
    </xf>
    <xf numFmtId="1" fontId="16" fillId="0" borderId="6" xfId="0" applyNumberFormat="1" applyFont="1" applyBorder="1" applyAlignment="1">
      <alignment horizontal="right" vertical="center" wrapText="1"/>
    </xf>
    <xf numFmtId="165" fontId="9" fillId="0" borderId="6" xfId="0" applyNumberFormat="1" applyFont="1" applyBorder="1"/>
    <xf numFmtId="0" fontId="19" fillId="0" borderId="6" xfId="0" applyFont="1" applyBorder="1" applyAlignment="1">
      <alignment horizontal="left" vertical="center" wrapText="1"/>
    </xf>
    <xf numFmtId="1" fontId="20" fillId="0" borderId="6" xfId="0" applyNumberFormat="1" applyFont="1" applyBorder="1" applyAlignment="1">
      <alignment horizontal="right" vertical="center" wrapText="1"/>
    </xf>
    <xf numFmtId="1" fontId="13" fillId="0" borderId="6" xfId="0" applyNumberFormat="1" applyFont="1" applyBorder="1" applyAlignment="1">
      <alignment horizontal="right" vertical="top" wrapText="1"/>
    </xf>
    <xf numFmtId="1" fontId="21" fillId="0" borderId="6" xfId="0" applyNumberFormat="1" applyFont="1" applyBorder="1"/>
    <xf numFmtId="166" fontId="20" fillId="0" borderId="6" xfId="0" applyNumberFormat="1" applyFont="1" applyBorder="1" applyAlignment="1">
      <alignment horizontal="right" vertical="center" wrapText="1"/>
    </xf>
    <xf numFmtId="2" fontId="9" fillId="0" borderId="6" xfId="0" applyNumberFormat="1" applyFont="1" applyBorder="1"/>
    <xf numFmtId="0" fontId="19" fillId="0" borderId="1" xfId="0" applyFont="1" applyBorder="1" applyAlignment="1">
      <alignment horizontal="left" vertical="center" wrapText="1"/>
    </xf>
    <xf numFmtId="2" fontId="20" fillId="0" borderId="1" xfId="0" applyNumberFormat="1" applyFont="1" applyBorder="1" applyAlignment="1">
      <alignment horizontal="right" vertical="center" wrapText="1"/>
    </xf>
    <xf numFmtId="0" fontId="7" fillId="0" borderId="0" xfId="0" applyFont="1"/>
    <xf numFmtId="0" fontId="9" fillId="6" borderId="7" xfId="0" applyFont="1" applyFill="1" applyBorder="1"/>
    <xf numFmtId="0" fontId="9" fillId="0" borderId="2" xfId="0" applyFont="1" applyBorder="1" applyAlignment="1">
      <alignment wrapText="1"/>
    </xf>
    <xf numFmtId="0" fontId="22" fillId="0" borderId="6" xfId="0" applyFont="1" applyBorder="1" applyAlignment="1">
      <alignment horizontal="right" vertical="top" wrapText="1"/>
    </xf>
    <xf numFmtId="0" fontId="22" fillId="0" borderId="6" xfId="0" applyFont="1" applyBorder="1" applyAlignment="1">
      <alignment horizontal="left" vertical="top" wrapText="1"/>
    </xf>
    <xf numFmtId="0" fontId="9" fillId="6" borderId="11" xfId="0" applyFont="1" applyFill="1" applyBorder="1"/>
    <xf numFmtId="3" fontId="9" fillId="0" borderId="0" xfId="0" applyNumberFormat="1" applyFont="1"/>
    <xf numFmtId="166" fontId="9" fillId="0" borderId="0" xfId="0" applyNumberFormat="1" applyFont="1"/>
    <xf numFmtId="164" fontId="9" fillId="0" borderId="6" xfId="0" applyNumberFormat="1" applyFont="1" applyBorder="1"/>
    <xf numFmtId="0" fontId="7" fillId="6" borderId="2" xfId="0" applyFont="1" applyFill="1" applyBorder="1" applyAlignment="1">
      <alignment horizontal="center" wrapText="1"/>
    </xf>
    <xf numFmtId="0" fontId="8" fillId="0" borderId="3" xfId="0" applyFont="1" applyBorder="1"/>
    <xf numFmtId="0" fontId="8" fillId="0" borderId="4" xfId="0" applyFont="1" applyBorder="1"/>
    <xf numFmtId="0" fontId="18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9" fillId="6" borderId="2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0" borderId="5" xfId="0" applyFont="1" applyBorder="1"/>
    <xf numFmtId="0" fontId="7" fillId="5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wrapText="1"/>
    </xf>
    <xf numFmtId="0" fontId="7" fillId="6" borderId="12" xfId="0" applyFont="1" applyFill="1" applyBorder="1" applyAlignment="1">
      <alignment horizontal="center" vertical="center"/>
    </xf>
    <xf numFmtId="0" fontId="8" fillId="0" borderId="13" xfId="0" applyFont="1" applyBorder="1"/>
    <xf numFmtId="0" fontId="7" fillId="7" borderId="12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Объем и структура спроса на туристские услуги в РФ за 2016-2021 гг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Число отправленных в туры российских туристов, по России, тыс. чел.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Статистика!$B$2:$G$2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Статистика!$B$5:$G$5</c:f>
              <c:numCache>
                <c:formatCode>#,##0.00</c:formatCode>
                <c:ptCount val="6"/>
                <c:pt idx="0">
                  <c:v>3000</c:v>
                </c:pt>
                <c:pt idx="1">
                  <c:v>4283</c:v>
                </c:pt>
                <c:pt idx="2">
                  <c:v>3370</c:v>
                </c:pt>
                <c:pt idx="3">
                  <c:v>4373</c:v>
                </c:pt>
                <c:pt idx="4">
                  <c:v>4127</c:v>
                </c:pt>
                <c:pt idx="5">
                  <c:v>5995</c:v>
                </c:pt>
              </c:numCache>
            </c:numRef>
          </c:val>
        </c:ser>
        <c:ser>
          <c:idx val="1"/>
          <c:order val="1"/>
          <c:tx>
            <c:v>Число отправленных в туры российских туристов, в зарубежные страны, тыс. чел.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Статистика!$B$2:$G$2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Статистика!$B$7:$G$7</c:f>
              <c:numCache>
                <c:formatCode>#,##0</c:formatCode>
                <c:ptCount val="6"/>
                <c:pt idx="0">
                  <c:v>3422.1210000000001</c:v>
                </c:pt>
                <c:pt idx="1">
                  <c:v>5629.9830000000002</c:v>
                </c:pt>
                <c:pt idx="2">
                  <c:v>5486.3149999999996</c:v>
                </c:pt>
                <c:pt idx="3">
                  <c:v>7452.7240000000002</c:v>
                </c:pt>
                <c:pt idx="4">
                  <c:v>2335.8249999999998</c:v>
                </c:pt>
                <c:pt idx="5">
                  <c:v>4463.4430000000002</c:v>
                </c:pt>
              </c:numCache>
            </c:numRef>
          </c:val>
        </c:ser>
        <c:axId val="74802304"/>
        <c:axId val="74804224"/>
      </c:barChart>
      <c:lineChart>
        <c:grouping val="standard"/>
        <c:ser>
          <c:idx val="2"/>
          <c:order val="2"/>
          <c:tx>
            <c:v>Общий туристический поток, тыс. чел.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Статистика!$B$2:$G$2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Статистика!$B$4:$G$4</c:f>
              <c:numCache>
                <c:formatCode>#,##0</c:formatCode>
                <c:ptCount val="6"/>
                <c:pt idx="0">
                  <c:v>8206.3119999999999</c:v>
                </c:pt>
                <c:pt idx="1">
                  <c:v>8913.3760000000002</c:v>
                </c:pt>
                <c:pt idx="2">
                  <c:v>8856.2540000000008</c:v>
                </c:pt>
                <c:pt idx="3">
                  <c:v>11825.815000000001</c:v>
                </c:pt>
                <c:pt idx="4">
                  <c:v>6462.6009999999997</c:v>
                </c:pt>
                <c:pt idx="5">
                  <c:v>10458.179</c:v>
                </c:pt>
              </c:numCache>
            </c:numRef>
          </c:val>
        </c:ser>
        <c:marker val="1"/>
        <c:axId val="74802304"/>
        <c:axId val="74804224"/>
      </c:lineChart>
      <c:catAx>
        <c:axId val="7480230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4804224"/>
        <c:crosses val="autoZero"/>
        <c:lblAlgn val="ctr"/>
        <c:lblOffset val="100"/>
      </c:catAx>
      <c:valAx>
        <c:axId val="7480422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Число отправленных в туры туристов, тыс. чел.</a:t>
                </a:r>
              </a:p>
            </c:rich>
          </c:tx>
          <c:layout>
            <c:manualLayout>
              <c:xMode val="edge"/>
              <c:yMode val="edge"/>
              <c:x val="2.6046339035206804E-2"/>
              <c:y val="3.6368568454082914E-2"/>
            </c:manualLayout>
          </c:layout>
        </c:title>
        <c:numFmt formatCode="#,##0.0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4802304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ru-RU" b="1" i="0">
                <a:solidFill>
                  <a:srgbClr val="757575"/>
                </a:solidFill>
                <a:latin typeface="+mn-lt"/>
              </a:rPr>
              <a:t>2021 год</a:t>
            </a:r>
          </a:p>
        </c:rich>
      </c:tx>
      <c:layout>
        <c:manualLayout>
          <c:xMode val="edge"/>
          <c:yMode val="edge"/>
          <c:x val="0.12702142178437648"/>
          <c:y val="2.3606569565803311E-2"/>
        </c:manualLayout>
      </c:layout>
    </c:title>
    <c:view3D>
      <c:rotX val="50"/>
      <c:perspective val="0"/>
    </c:view3D>
    <c:plotArea>
      <c:layout>
        <c:manualLayout>
          <c:xMode val="edge"/>
          <c:yMode val="edge"/>
          <c:x val="9.6173300966310438E-2"/>
          <c:y val="0.15317614231461618"/>
          <c:w val="0.75384464576658972"/>
          <c:h val="0.490894586753369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Lbls>
            <c:showVal val="1"/>
            <c:showLeaderLines val="1"/>
          </c:dLbls>
          <c:cat>
            <c:strRef>
              <c:f>Статистика!$A$76:$A$85</c:f>
              <c:strCache>
                <c:ptCount val="10"/>
                <c:pt idx="0">
                  <c:v>        Республика Алтай</c:v>
                </c:pt>
                <c:pt idx="1">
                  <c:v>        Республика Тыва</c:v>
                </c:pt>
                <c:pt idx="2">
                  <c:v>        Республика Хакасия</c:v>
                </c:pt>
                <c:pt idx="3">
                  <c:v>        Алтайский край</c:v>
                </c:pt>
                <c:pt idx="4">
                  <c:v>        Красноярский край</c:v>
                </c:pt>
                <c:pt idx="5">
                  <c:v>        Иркутская область</c:v>
                </c:pt>
                <c:pt idx="6">
                  <c:v>        Кемеровская область</c:v>
                </c:pt>
                <c:pt idx="7">
                  <c:v>        Новосибирская область</c:v>
                </c:pt>
                <c:pt idx="8">
                  <c:v>        Омская область</c:v>
                </c:pt>
                <c:pt idx="9">
                  <c:v>        Томская область</c:v>
                </c:pt>
              </c:strCache>
            </c:strRef>
          </c:cat>
          <c:val>
            <c:numRef>
              <c:f>Статистика!$G$97:$G$106</c:f>
              <c:numCache>
                <c:formatCode>0%</c:formatCode>
                <c:ptCount val="10"/>
                <c:pt idx="0">
                  <c:v>5.2222698876585247E-2</c:v>
                </c:pt>
                <c:pt idx="1">
                  <c:v>1.9304501702549803E-3</c:v>
                </c:pt>
                <c:pt idx="2">
                  <c:v>2.2652626216585783E-2</c:v>
                </c:pt>
                <c:pt idx="3">
                  <c:v>0.13056680161943321</c:v>
                </c:pt>
                <c:pt idx="4">
                  <c:v>8.6518352682521379E-2</c:v>
                </c:pt>
                <c:pt idx="5">
                  <c:v>0.19129889803469449</c:v>
                </c:pt>
                <c:pt idx="6">
                  <c:v>0.12562672601013486</c:v>
                </c:pt>
                <c:pt idx="7">
                  <c:v>0.15045781162023755</c:v>
                </c:pt>
                <c:pt idx="8">
                  <c:v>0.18969689251146205</c:v>
                </c:pt>
                <c:pt idx="9">
                  <c:v>4.9028742258090466E-2</c:v>
                </c:pt>
              </c:numCache>
            </c:numRef>
          </c:val>
        </c:ser>
        <c:dLbls/>
      </c:pie3DChart>
    </c:plotArea>
    <c:legend>
      <c:legendPos val="b"/>
      <c:layout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Количество коллективных средств размещения в Красноярском крае
 за 2016-2020 гг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гостиницы и аналогичные средства размещения, шт.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Статистика!$B$28:$F$28</c:f>
              <c:numCache>
                <c:formatCode>#,##0</c:formatCode>
                <c:ptCount val="5"/>
                <c:pt idx="0">
                  <c:v>265</c:v>
                </c:pt>
                <c:pt idx="1">
                  <c:v>280</c:v>
                </c:pt>
                <c:pt idx="2">
                  <c:v>301</c:v>
                </c:pt>
                <c:pt idx="3">
                  <c:v>288</c:v>
                </c:pt>
                <c:pt idx="4">
                  <c:v>271</c:v>
                </c:pt>
              </c:numCache>
            </c:numRef>
          </c:val>
        </c:ser>
        <c:ser>
          <c:idx val="1"/>
          <c:order val="1"/>
          <c:tx>
            <c:v>специализированные  средства размещения, шт.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Статистика!$B$29:$F$29</c:f>
              <c:numCache>
                <c:formatCode>#,##0</c:formatCode>
                <c:ptCount val="5"/>
                <c:pt idx="0">
                  <c:v>60</c:v>
                </c:pt>
                <c:pt idx="1">
                  <c:v>90</c:v>
                </c:pt>
                <c:pt idx="2">
                  <c:v>117</c:v>
                </c:pt>
                <c:pt idx="3">
                  <c:v>132</c:v>
                </c:pt>
                <c:pt idx="4">
                  <c:v>137</c:v>
                </c:pt>
              </c:numCache>
            </c:numRef>
          </c:val>
        </c:ser>
        <c:overlap val="100"/>
        <c:axId val="76304768"/>
        <c:axId val="76306688"/>
      </c:barChart>
      <c:lineChart>
        <c:grouping val="standard"/>
        <c:ser>
          <c:idx val="2"/>
          <c:order val="2"/>
          <c:tx>
            <c:v>Общее число коллективных средств размещения, шт.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Статистика!$C$26:$F$26</c:f>
              <c:numCache>
                <c:formatCode>General</c:formatCode>
                <c:ptCount val="4"/>
                <c:pt idx="0">
                  <c:v>370</c:v>
                </c:pt>
                <c:pt idx="1">
                  <c:v>418</c:v>
                </c:pt>
                <c:pt idx="2">
                  <c:v>420</c:v>
                </c:pt>
                <c:pt idx="3">
                  <c:v>408</c:v>
                </c:pt>
              </c:numCache>
            </c:numRef>
          </c:val>
        </c:ser>
        <c:marker val="1"/>
        <c:axId val="76304768"/>
        <c:axId val="76306688"/>
      </c:lineChart>
      <c:catAx>
        <c:axId val="7630476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306688"/>
        <c:crosses val="autoZero"/>
        <c:lblAlgn val="ctr"/>
        <c:lblOffset val="100"/>
      </c:catAx>
      <c:valAx>
        <c:axId val="7630668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Число коллективных средств размещенрия, шт.</a:t>
                </a:r>
              </a:p>
            </c:rich>
          </c:tx>
          <c:layout>
            <c:manualLayout>
              <c:xMode val="edge"/>
              <c:yMode val="edge"/>
              <c:x val="3.0868166634185488E-2"/>
              <c:y val="0.14371783656969081"/>
            </c:manualLayout>
          </c:layout>
        </c:title>
        <c:numFmt formatCode="#,##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304768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Количество номеров в коллективных средствах размещения в Красноярском крае  за 2016-2020 гг</a:t>
            </a:r>
          </a:p>
        </c:rich>
      </c:tx>
      <c:layout>
        <c:manualLayout>
          <c:xMode val="edge"/>
          <c:yMode val="edge"/>
          <c:x val="0.11295765092165821"/>
          <c:y val="0"/>
        </c:manualLayout>
      </c:layout>
    </c:title>
    <c:plotArea>
      <c:layout/>
      <c:barChart>
        <c:barDir val="col"/>
        <c:grouping val="stacked"/>
        <c:ser>
          <c:idx val="0"/>
          <c:order val="0"/>
          <c:tx>
            <c:v>гостиницы и аналогичные средства размещения, шт.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Статистика!$B$32:$F$32</c:f>
              <c:numCache>
                <c:formatCode>#,##0.00</c:formatCode>
                <c:ptCount val="5"/>
                <c:pt idx="0">
                  <c:v>6.665</c:v>
                </c:pt>
                <c:pt idx="1">
                  <c:v>6.8540000000000001</c:v>
                </c:pt>
                <c:pt idx="2">
                  <c:v>7.1639999999999997</c:v>
                </c:pt>
                <c:pt idx="3">
                  <c:v>7.0170000000000003</c:v>
                </c:pt>
                <c:pt idx="4">
                  <c:v>6.8890000000000002</c:v>
                </c:pt>
              </c:numCache>
            </c:numRef>
          </c:val>
        </c:ser>
        <c:ser>
          <c:idx val="1"/>
          <c:order val="1"/>
          <c:tx>
            <c:v>специализированные  средства размещения, шт.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Статистика!$B$33:$F$33</c:f>
              <c:numCache>
                <c:formatCode>#,##0.00</c:formatCode>
                <c:ptCount val="5"/>
                <c:pt idx="0">
                  <c:v>3.43</c:v>
                </c:pt>
                <c:pt idx="1">
                  <c:v>4.6029999999999998</c:v>
                </c:pt>
                <c:pt idx="2">
                  <c:v>5.883</c:v>
                </c:pt>
                <c:pt idx="3">
                  <c:v>6.0640000000000001</c:v>
                </c:pt>
                <c:pt idx="4">
                  <c:v>6.2089999999999996</c:v>
                </c:pt>
              </c:numCache>
            </c:numRef>
          </c:val>
        </c:ser>
        <c:overlap val="100"/>
        <c:axId val="76568064"/>
        <c:axId val="76569984"/>
      </c:barChart>
      <c:lineChart>
        <c:grouping val="standard"/>
        <c:ser>
          <c:idx val="2"/>
          <c:order val="2"/>
          <c:tx>
            <c:v>Общее число номеров, шт.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Статистика!$B$30:$F$30</c:f>
              <c:numCache>
                <c:formatCode>#,##0.00</c:formatCode>
                <c:ptCount val="5"/>
                <c:pt idx="0">
                  <c:v>10.095000000000001</c:v>
                </c:pt>
                <c:pt idx="1">
                  <c:v>11.457000000000001</c:v>
                </c:pt>
                <c:pt idx="2">
                  <c:v>13.047000000000001</c:v>
                </c:pt>
                <c:pt idx="3">
                  <c:v>13.081</c:v>
                </c:pt>
                <c:pt idx="4">
                  <c:v>13.098000000000001</c:v>
                </c:pt>
              </c:numCache>
            </c:numRef>
          </c:val>
        </c:ser>
        <c:marker val="1"/>
        <c:axId val="76568064"/>
        <c:axId val="76569984"/>
      </c:lineChart>
      <c:catAx>
        <c:axId val="765680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569984"/>
        <c:crosses val="autoZero"/>
        <c:lblAlgn val="ctr"/>
        <c:lblOffset val="100"/>
      </c:catAx>
      <c:valAx>
        <c:axId val="7656998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Число номеров в коллективных средств размещенрия, тыс. шт.</a:t>
                </a:r>
              </a:p>
            </c:rich>
          </c:tx>
          <c:layout>
            <c:manualLayout>
              <c:xMode val="edge"/>
              <c:yMode val="edge"/>
              <c:x val="2.5000000000000005E-2"/>
              <c:y val="0.12840645818496546"/>
            </c:manualLayout>
          </c:layout>
        </c:title>
        <c:numFmt formatCode="#,##0.0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568064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Показатели развития сферы общественного питания в Красноярском крае за 2016-2021гг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Количество мест в местах общественного питания, тыс. шт.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Статистика!$B$54:$G$54</c:f>
              <c:numCache>
                <c:formatCode>0</c:formatCode>
                <c:ptCount val="6"/>
                <c:pt idx="0">
                  <c:v>222.40100000000001</c:v>
                </c:pt>
                <c:pt idx="1">
                  <c:v>228.36600000000001</c:v>
                </c:pt>
                <c:pt idx="2">
                  <c:v>229.18299999999999</c:v>
                </c:pt>
                <c:pt idx="3">
                  <c:v>226.066</c:v>
                </c:pt>
                <c:pt idx="4">
                  <c:v>180.20400000000001</c:v>
                </c:pt>
                <c:pt idx="5">
                  <c:v>230</c:v>
                </c:pt>
              </c:numCache>
            </c:numRef>
          </c:val>
        </c:ser>
        <c:overlap val="100"/>
        <c:axId val="76604928"/>
        <c:axId val="76606848"/>
      </c:barChart>
      <c:lineChart>
        <c:grouping val="standard"/>
        <c:ser>
          <c:idx val="1"/>
          <c:order val="1"/>
          <c:tx>
            <c:v>Оборот общественного питания, млн. руб.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Статистика!$B$56:$G$56</c:f>
              <c:numCache>
                <c:formatCode>0</c:formatCode>
                <c:ptCount val="6"/>
                <c:pt idx="0">
                  <c:v>21540.2536</c:v>
                </c:pt>
                <c:pt idx="1">
                  <c:v>23112.028600000001</c:v>
                </c:pt>
                <c:pt idx="2">
                  <c:v>26486.8079</c:v>
                </c:pt>
                <c:pt idx="3">
                  <c:v>30292.615300000001</c:v>
                </c:pt>
                <c:pt idx="4">
                  <c:v>24161.911399999997</c:v>
                </c:pt>
                <c:pt idx="5">
                  <c:v>34139.1034</c:v>
                </c:pt>
              </c:numCache>
            </c:numRef>
          </c:val>
        </c:ser>
        <c:marker val="1"/>
        <c:axId val="76604928"/>
        <c:axId val="76606848"/>
      </c:lineChart>
      <c:catAx>
        <c:axId val="7660492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606848"/>
        <c:crosses val="autoZero"/>
        <c:lblAlgn val="ctr"/>
        <c:lblOffset val="100"/>
      </c:catAx>
      <c:valAx>
        <c:axId val="7660684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Число мест тыс. шт.</a:t>
                </a:r>
              </a:p>
            </c:rich>
          </c:tx>
          <c:layout>
            <c:manualLayout>
              <c:xMode val="edge"/>
              <c:yMode val="edge"/>
              <c:x val="2.2379881357477777E-2"/>
              <c:y val="0.28440638878941438"/>
            </c:manualLayout>
          </c:layout>
        </c:title>
        <c:numFmt formatCode="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604928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Показатели развития сферы торговли в Красноярском крае за 2016-2021 гг</a:t>
            </a:r>
          </a:p>
        </c:rich>
      </c:tx>
      <c:layout>
        <c:manualLayout>
          <c:xMode val="edge"/>
          <c:yMode val="edge"/>
          <c:x val="0.10771266527526176"/>
          <c:y val="2.800000881890042E-2"/>
        </c:manualLayout>
      </c:layout>
    </c:title>
    <c:plotArea>
      <c:layout/>
      <c:barChart>
        <c:barDir val="col"/>
        <c:grouping val="stacked"/>
        <c:ser>
          <c:idx val="0"/>
          <c:order val="0"/>
          <c:tx>
            <c:v>Совокупная площадь торговых  помещений, тыс.кв.м.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Статистика!$B$60:$G$60</c:f>
              <c:numCache>
                <c:formatCode>0</c:formatCode>
                <c:ptCount val="6"/>
                <c:pt idx="0">
                  <c:v>2396.2152000000001</c:v>
                </c:pt>
                <c:pt idx="1">
                  <c:v>2316.4612999999999</c:v>
                </c:pt>
                <c:pt idx="2">
                  <c:v>2512.3568</c:v>
                </c:pt>
                <c:pt idx="3">
                  <c:v>2573.846</c:v>
                </c:pt>
                <c:pt idx="4">
                  <c:v>2002.9921999999999</c:v>
                </c:pt>
                <c:pt idx="5">
                  <c:v>2600</c:v>
                </c:pt>
              </c:numCache>
            </c:numRef>
          </c:val>
        </c:ser>
        <c:overlap val="100"/>
        <c:axId val="76400128"/>
        <c:axId val="76402048"/>
      </c:barChart>
      <c:lineChart>
        <c:grouping val="standard"/>
        <c:ser>
          <c:idx val="1"/>
          <c:order val="1"/>
          <c:tx>
            <c:v>Оборот розничной торговли, млн. руб.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Статистика!$A$61:$G$61</c:f>
              <c:numCache>
                <c:formatCode>0</c:formatCode>
                <c:ptCount val="7"/>
                <c:pt idx="0" formatCode="General">
                  <c:v>0</c:v>
                </c:pt>
                <c:pt idx="1">
                  <c:v>502075.81650000002</c:v>
                </c:pt>
                <c:pt idx="2">
                  <c:v>511024.30099999998</c:v>
                </c:pt>
                <c:pt idx="3">
                  <c:v>537966.94499999995</c:v>
                </c:pt>
                <c:pt idx="4">
                  <c:v>578805.78960000002</c:v>
                </c:pt>
                <c:pt idx="5">
                  <c:v>563311.61109999998</c:v>
                </c:pt>
                <c:pt idx="6">
                  <c:v>636026.73620000004</c:v>
                </c:pt>
              </c:numCache>
            </c:numRef>
          </c:val>
        </c:ser>
        <c:marker val="1"/>
        <c:axId val="76400128"/>
        <c:axId val="76402048"/>
      </c:lineChart>
      <c:catAx>
        <c:axId val="7640012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402048"/>
        <c:crosses val="autoZero"/>
        <c:lblAlgn val="ctr"/>
        <c:lblOffset val="100"/>
      </c:catAx>
      <c:valAx>
        <c:axId val="7640204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S, </a:t>
                </a: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тыс.кв.м.</a:t>
                </a:r>
              </a:p>
            </c:rich>
          </c:tx>
          <c:layout>
            <c:manualLayout>
              <c:xMode val="edge"/>
              <c:yMode val="edge"/>
              <c:x val="1.975978958430771E-2"/>
              <c:y val="0.28440638878941404"/>
            </c:manualLayout>
          </c:layout>
        </c:title>
        <c:numFmt formatCode="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400128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Пассажирооборот в Красноярском крае за 2016-2020 гг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Пассажирооборот железнодорожным транспортом, млн. чел.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Статистика!$B$51:$F$51</c:f>
              <c:numCache>
                <c:formatCode>0</c:formatCode>
                <c:ptCount val="5"/>
                <c:pt idx="0">
                  <c:v>7000</c:v>
                </c:pt>
                <c:pt idx="1">
                  <c:v>7100</c:v>
                </c:pt>
                <c:pt idx="2">
                  <c:v>7400</c:v>
                </c:pt>
                <c:pt idx="3">
                  <c:v>7688</c:v>
                </c:pt>
                <c:pt idx="4">
                  <c:v>5743</c:v>
                </c:pt>
              </c:numCache>
            </c:numRef>
          </c:val>
        </c:ser>
        <c:ser>
          <c:idx val="1"/>
          <c:order val="1"/>
          <c:tx>
            <c:v>Пассажирооборот автобусным ссобщеннием, млн. чел.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Статистика!$B$52:$F$52</c:f>
              <c:numCache>
                <c:formatCode>0</c:formatCode>
                <c:ptCount val="5"/>
                <c:pt idx="0">
                  <c:v>232200</c:v>
                </c:pt>
                <c:pt idx="1">
                  <c:v>223300</c:v>
                </c:pt>
                <c:pt idx="2">
                  <c:v>220200</c:v>
                </c:pt>
                <c:pt idx="3">
                  <c:v>217347.1</c:v>
                </c:pt>
                <c:pt idx="4">
                  <c:v>169294.47</c:v>
                </c:pt>
              </c:numCache>
            </c:numRef>
          </c:val>
        </c:ser>
        <c:axId val="76522624"/>
        <c:axId val="76524544"/>
      </c:barChart>
      <c:catAx>
        <c:axId val="7652262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524544"/>
        <c:crosses val="autoZero"/>
        <c:lblAlgn val="ctr"/>
        <c:lblOffset val="100"/>
      </c:catAx>
      <c:valAx>
        <c:axId val="7652454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Перевозка пассажиров, млн. чел.</a:t>
                </a:r>
              </a:p>
            </c:rich>
          </c:tx>
          <c:layout>
            <c:manualLayout>
              <c:xMode val="edge"/>
              <c:yMode val="edge"/>
              <c:x val="2.5000000000000005E-2"/>
              <c:y val="8.3692403032954235E-2"/>
            </c:manualLayout>
          </c:layout>
        </c:title>
        <c:numFmt formatCode="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522624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Число ночевок в коллективных средствах размещения в Красноярском крае за 2016-2021
 гг</a:t>
            </a:r>
          </a:p>
        </c:rich>
      </c:tx>
      <c:layout/>
    </c:title>
    <c:plotArea>
      <c:layout>
        <c:manualLayout>
          <c:xMode val="edge"/>
          <c:yMode val="edge"/>
          <c:x val="0.13488536397904838"/>
          <c:y val="0.26041468787459893"/>
          <c:w val="0.83338314402387992"/>
          <c:h val="0.33398772707204882"/>
        </c:manualLayout>
      </c:layout>
      <c:barChart>
        <c:barDir val="col"/>
        <c:grouping val="stacked"/>
        <c:ser>
          <c:idx val="0"/>
          <c:order val="0"/>
          <c:tx>
            <c:v>Общее число ночевок в гостиницах и аналогичных средствах размещения, шт.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Статистика!$B$40:$G$40</c:f>
              <c:numCache>
                <c:formatCode>0</c:formatCode>
                <c:ptCount val="6"/>
                <c:pt idx="0">
                  <c:v>988.5</c:v>
                </c:pt>
                <c:pt idx="1">
                  <c:v>1374.2</c:v>
                </c:pt>
                <c:pt idx="2">
                  <c:v>1311.4</c:v>
                </c:pt>
                <c:pt idx="3">
                  <c:v>1502.8</c:v>
                </c:pt>
                <c:pt idx="4">
                  <c:v>1274.2</c:v>
                </c:pt>
                <c:pt idx="5">
                  <c:v>1451.6554461351429</c:v>
                </c:pt>
              </c:numCache>
            </c:numRef>
          </c:val>
        </c:ser>
        <c:ser>
          <c:idx val="1"/>
          <c:order val="1"/>
          <c:tx>
            <c:v>Общее число ночевок в специализированных средствах размещения, шт.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Статистика!$B$41:$G$41</c:f>
              <c:numCache>
                <c:formatCode>0</c:formatCode>
                <c:ptCount val="6"/>
                <c:pt idx="0">
                  <c:v>1438.8</c:v>
                </c:pt>
                <c:pt idx="1">
                  <c:v>1378.9</c:v>
                </c:pt>
                <c:pt idx="2">
                  <c:v>1812.1</c:v>
                </c:pt>
                <c:pt idx="3">
                  <c:v>2017.8</c:v>
                </c:pt>
                <c:pt idx="4">
                  <c:v>806.8</c:v>
                </c:pt>
                <c:pt idx="5">
                  <c:v>1949.1285328796191</c:v>
                </c:pt>
              </c:numCache>
            </c:numRef>
          </c:val>
        </c:ser>
        <c:overlap val="100"/>
        <c:axId val="76642560"/>
        <c:axId val="76652928"/>
      </c:barChart>
      <c:lineChart>
        <c:grouping val="standard"/>
        <c:ser>
          <c:idx val="2"/>
          <c:order val="2"/>
          <c:tx>
            <c:v>Общее число ночевок в коллективных средств размещения, шт.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Статистика!$B$38:$G$38</c:f>
              <c:numCache>
                <c:formatCode>0.0</c:formatCode>
                <c:ptCount val="6"/>
                <c:pt idx="0">
                  <c:v>2427.3539999999998</c:v>
                </c:pt>
                <c:pt idx="1">
                  <c:v>2753.1170000000002</c:v>
                </c:pt>
                <c:pt idx="2">
                  <c:v>3123.4720000000002</c:v>
                </c:pt>
                <c:pt idx="3">
                  <c:v>3520.57</c:v>
                </c:pt>
                <c:pt idx="4">
                  <c:v>2080.9940000000001</c:v>
                </c:pt>
                <c:pt idx="5" formatCode="#,##0.0">
                  <c:v>3400.7550000000001</c:v>
                </c:pt>
              </c:numCache>
            </c:numRef>
          </c:val>
        </c:ser>
        <c:marker val="1"/>
        <c:axId val="76642560"/>
        <c:axId val="76652928"/>
      </c:lineChart>
      <c:catAx>
        <c:axId val="766425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652928"/>
        <c:crosses val="autoZero"/>
        <c:lblAlgn val="ctr"/>
        <c:lblOffset val="100"/>
      </c:catAx>
      <c:valAx>
        <c:axId val="7665292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Число ночевок, шт.</a:t>
                </a:r>
              </a:p>
            </c:rich>
          </c:tx>
          <c:layout>
            <c:manualLayout>
              <c:xMode val="edge"/>
              <c:yMode val="edge"/>
              <c:x val="1.5492309966129377E-2"/>
              <c:y val="0.20605929314282517"/>
            </c:manualLayout>
          </c:layout>
        </c:title>
        <c:numFmt formatCode="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642560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Эффективность инвестиций в сферы гостеприимства и общественного питания Красноярского края за 2016-2021 гг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Объем инвестиций в расчете на 1 туриста, руб.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Статистика!$B$24:$G$24</c:f>
              <c:numCache>
                <c:formatCode>0.0</c:formatCode>
                <c:ptCount val="6"/>
                <c:pt idx="0">
                  <c:v>1278.613723162764</c:v>
                </c:pt>
                <c:pt idx="1">
                  <c:v>1450.3360570611173</c:v>
                </c:pt>
                <c:pt idx="2">
                  <c:v>1279.175507729615</c:v>
                </c:pt>
                <c:pt idx="3">
                  <c:v>1303.6590611326724</c:v>
                </c:pt>
                <c:pt idx="4">
                  <c:v>1119.9665898617511</c:v>
                </c:pt>
                <c:pt idx="5">
                  <c:v>2903.2383073496658</c:v>
                </c:pt>
              </c:numCache>
            </c:numRef>
          </c:val>
        </c:ser>
        <c:marker val="1"/>
        <c:axId val="76813056"/>
        <c:axId val="76814976"/>
      </c:lineChart>
      <c:catAx>
        <c:axId val="7681305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814976"/>
        <c:crosses val="autoZero"/>
        <c:lblAlgn val="ctr"/>
        <c:lblOffset val="100"/>
      </c:catAx>
      <c:valAx>
        <c:axId val="7681497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Объем инвестиций, руб.</a:t>
                </a:r>
              </a:p>
            </c:rich>
          </c:tx>
          <c:layout/>
        </c:title>
        <c:numFmt formatCode="0.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813056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Объем и потенциальная емкость рынка в РФ за 2016-2020 гг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Объем рынка туристских услуг, тыс. руб.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Статистика!$B$2:$G$2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Статистика!$B$14:$F$14</c:f>
              <c:numCache>
                <c:formatCode>#,##0</c:formatCode>
                <c:ptCount val="5"/>
                <c:pt idx="0">
                  <c:v>2610500</c:v>
                </c:pt>
                <c:pt idx="1">
                  <c:v>2242700</c:v>
                </c:pt>
                <c:pt idx="2">
                  <c:v>2490800</c:v>
                </c:pt>
                <c:pt idx="3">
                  <c:v>2789900</c:v>
                </c:pt>
                <c:pt idx="4">
                  <c:v>2349000</c:v>
                </c:pt>
              </c:numCache>
            </c:numRef>
          </c:val>
        </c:ser>
        <c:ser>
          <c:idx val="1"/>
          <c:order val="1"/>
          <c:tx>
            <c:v>Потенциальная емкость рынка туристских услг, млн. руб.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Статистика!$B$2:$G$2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Статистика!$B$13:$F$13</c:f>
              <c:numCache>
                <c:formatCode>#,##0</c:formatCode>
                <c:ptCount val="5"/>
                <c:pt idx="0">
                  <c:v>1892334.1640249731</c:v>
                </c:pt>
                <c:pt idx="1">
                  <c:v>1842550.2269835542</c:v>
                </c:pt>
                <c:pt idx="2">
                  <c:v>2077339.3846052622</c:v>
                </c:pt>
                <c:pt idx="3">
                  <c:v>2199241.2422840167</c:v>
                </c:pt>
                <c:pt idx="4">
                  <c:v>1543443.3813986918</c:v>
                </c:pt>
              </c:numCache>
            </c:numRef>
          </c:val>
        </c:ser>
        <c:marker val="1"/>
        <c:axId val="76890880"/>
        <c:axId val="76892800"/>
      </c:lineChart>
      <c:catAx>
        <c:axId val="7689088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892800"/>
        <c:crosses val="autoZero"/>
        <c:lblAlgn val="ctr"/>
        <c:lblOffset val="100"/>
      </c:catAx>
      <c:valAx>
        <c:axId val="7689280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Объем рынкка</a:t>
                </a:r>
              </a:p>
            </c:rich>
          </c:tx>
          <c:layout/>
        </c:title>
        <c:numFmt formatCode="#,##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890880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Уровень обеспеченности туристов услугами общественного питания и торговли в Красноярском крае за 2016-2020 гг</a:t>
            </a:r>
          </a:p>
        </c:rich>
      </c:tx>
      <c:layout>
        <c:manualLayout>
          <c:xMode val="edge"/>
          <c:yMode val="edge"/>
          <c:x val="0.11119030955948811"/>
          <c:y val="1.259842311390694E-2"/>
        </c:manualLayout>
      </c:layout>
    </c:title>
    <c:plotArea>
      <c:layout/>
      <c:lineChart>
        <c:grouping val="standard"/>
        <c:ser>
          <c:idx val="0"/>
          <c:order val="0"/>
          <c:tx>
            <c:v>Оборот общественного питания в расчете на 1 туриста, тыс. руб.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Статистика!$B$57:$G$57</c:f>
              <c:numCache>
                <c:formatCode>0.0</c:formatCode>
                <c:ptCount val="6"/>
                <c:pt idx="0">
                  <c:v>24.60834868956945</c:v>
                </c:pt>
                <c:pt idx="1">
                  <c:v>22.644199439578312</c:v>
                </c:pt>
                <c:pt idx="2">
                  <c:v>22.939252500757803</c:v>
                </c:pt>
                <c:pt idx="3">
                  <c:v>29.953393122883345</c:v>
                </c:pt>
                <c:pt idx="4">
                  <c:v>27.836303456221195</c:v>
                </c:pt>
                <c:pt idx="5">
                  <c:v>38.016818930957683</c:v>
                </c:pt>
              </c:numCache>
            </c:numRef>
          </c:val>
        </c:ser>
        <c:ser>
          <c:idx val="1"/>
          <c:order val="1"/>
          <c:tx>
            <c:v>Оборот розничной торговли в расчете на 1 туриста, тыс. руб.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Статистика!$B$62:$G$62</c:f>
              <c:numCache>
                <c:formatCode>0.0</c:formatCode>
                <c:ptCount val="6"/>
                <c:pt idx="0">
                  <c:v>573.58919678792859</c:v>
                </c:pt>
                <c:pt idx="1">
                  <c:v>500.68024709501691</c:v>
                </c:pt>
                <c:pt idx="2">
                  <c:v>465.91343264192602</c:v>
                </c:pt>
                <c:pt idx="3">
                  <c:v>572.32421783304085</c:v>
                </c:pt>
                <c:pt idx="4">
                  <c:v>648.97651048387092</c:v>
                </c:pt>
                <c:pt idx="5">
                  <c:v>708.2703075723831</c:v>
                </c:pt>
              </c:numCache>
            </c:numRef>
          </c:val>
        </c:ser>
        <c:marker val="1"/>
        <c:axId val="76681600"/>
        <c:axId val="76683520"/>
      </c:lineChart>
      <c:catAx>
        <c:axId val="7668160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683520"/>
        <c:crosses val="autoZero"/>
        <c:lblAlgn val="ctr"/>
        <c:lblOffset val="100"/>
      </c:catAx>
      <c:valAx>
        <c:axId val="7668352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Обеспеченность услугами, тыс. руб.</a:t>
                </a:r>
              </a:p>
            </c:rich>
          </c:tx>
          <c:layout>
            <c:manualLayout>
              <c:xMode val="edge"/>
              <c:yMode val="edge"/>
              <c:x val="2.7777777777777807E-2"/>
              <c:y val="0.1096066637503646"/>
            </c:manualLayout>
          </c:layout>
        </c:title>
        <c:numFmt formatCode="0.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681600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Доля внутреннего туризма в РФ за 2016-2021 гг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Доля внутренних туристов по количеству, %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Статистика!$B$2:$G$2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Статистика!$B$6:$G$6</c:f>
              <c:numCache>
                <c:formatCode>0%</c:formatCode>
                <c:ptCount val="6"/>
                <c:pt idx="0">
                  <c:v>0.36557225706261232</c:v>
                </c:pt>
                <c:pt idx="1">
                  <c:v>0.48051378063710093</c:v>
                </c:pt>
                <c:pt idx="2">
                  <c:v>0.38052205819751778</c:v>
                </c:pt>
                <c:pt idx="3">
                  <c:v>0.3697842389721131</c:v>
                </c:pt>
                <c:pt idx="4">
                  <c:v>0.63859736969681402</c:v>
                </c:pt>
                <c:pt idx="5">
                  <c:v>0.5732355508545034</c:v>
                </c:pt>
              </c:numCache>
            </c:numRef>
          </c:val>
        </c:ser>
        <c:marker val="1"/>
        <c:axId val="74710400"/>
        <c:axId val="75965952"/>
      </c:lineChart>
      <c:catAx>
        <c:axId val="7471040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5965952"/>
        <c:crosses val="autoZero"/>
        <c:lblAlgn val="ctr"/>
        <c:lblOffset val="100"/>
      </c:catAx>
      <c:valAx>
        <c:axId val="7596595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Доля, %</a:t>
                </a:r>
              </a:p>
            </c:rich>
          </c:tx>
          <c:layout>
            <c:manualLayout>
              <c:xMode val="edge"/>
              <c:yMode val="edge"/>
              <c:x val="2.3648240194253257E-2"/>
              <c:y val="0.34284319891323489"/>
            </c:manualLayout>
          </c:layout>
        </c:title>
        <c:numFmt formatCode="0%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4710400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Обем инвестиций в сферы гостеприимства и общественного питания Красноярского края за 2016-2021 гг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Объем инвестиций в деятельность гостиниц и предприятий общественного питания , млн. руб.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Статистика!$B$21:$G$21</c:f>
              <c:numCache>
                <c:formatCode>#,##0</c:formatCode>
                <c:ptCount val="6"/>
                <c:pt idx="0">
                  <c:v>1119.2</c:v>
                </c:pt>
                <c:pt idx="1">
                  <c:v>1480.3</c:v>
                </c:pt>
                <c:pt idx="2">
                  <c:v>1477</c:v>
                </c:pt>
                <c:pt idx="3">
                  <c:v>1318.423</c:v>
                </c:pt>
                <c:pt idx="4">
                  <c:v>972.13099999999997</c:v>
                </c:pt>
                <c:pt idx="5">
                  <c:v>2607.1080000000002</c:v>
                </c:pt>
              </c:numCache>
            </c:numRef>
          </c:val>
        </c:ser>
        <c:axId val="76738944"/>
        <c:axId val="76740864"/>
      </c:barChart>
      <c:lineChart>
        <c:grouping val="standard"/>
        <c:ser>
          <c:idx val="1"/>
          <c:order val="1"/>
          <c:tx>
            <c:v>Уровень возврата инвестий, руб.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Статистика!$B$23:$F$23</c:f>
              <c:numCache>
                <c:formatCode>#,##0.0</c:formatCode>
                <c:ptCount val="5"/>
                <c:pt idx="0">
                  <c:v>1.7569089203157349</c:v>
                </c:pt>
                <c:pt idx="1">
                  <c:v>1.8973444739569829</c:v>
                </c:pt>
                <c:pt idx="2">
                  <c:v>1.9962345906773007</c:v>
                </c:pt>
                <c:pt idx="3">
                  <c:v>1.8373102937749937</c:v>
                </c:pt>
                <c:pt idx="4">
                  <c:v>3.6579832628426074</c:v>
                </c:pt>
              </c:numCache>
            </c:numRef>
          </c:val>
        </c:ser>
        <c:marker val="1"/>
        <c:axId val="76738944"/>
        <c:axId val="76740864"/>
      </c:lineChart>
      <c:catAx>
        <c:axId val="7673894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740864"/>
        <c:crosses val="autoZero"/>
        <c:lblAlgn val="ctr"/>
        <c:lblOffset val="100"/>
      </c:catAx>
      <c:valAx>
        <c:axId val="7674086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Объем инвестиций, млн. руб.</a:t>
                </a:r>
              </a:p>
            </c:rich>
          </c:tx>
          <c:layout>
            <c:manualLayout>
              <c:xMode val="edge"/>
              <c:yMode val="edge"/>
              <c:x val="2.8260222801816396E-2"/>
              <c:y val="0.17058809242673931"/>
            </c:manualLayout>
          </c:layout>
        </c:title>
        <c:numFmt formatCode="#,##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738944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ru-RU" sz="1400" b="1" i="0">
                <a:solidFill>
                  <a:srgbClr val="757575"/>
                </a:solidFill>
                <a:latin typeface="+mn-lt"/>
              </a:rPr>
              <a:t>Уровень использования коллективных средств размещения в Красноярском крае за 2016-2021 гг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Уровень использования гостиниц и аналогичных средствразмещения, ночевок/номер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Статистика!$B$44:$G$44</c:f>
              <c:numCache>
                <c:formatCode>0</c:formatCode>
                <c:ptCount val="6"/>
                <c:pt idx="0">
                  <c:v>148.31207801950487</c:v>
                </c:pt>
                <c:pt idx="1">
                  <c:v>200.49606069448498</c:v>
                </c:pt>
                <c:pt idx="2">
                  <c:v>183.05415968732552</c:v>
                </c:pt>
                <c:pt idx="3">
                  <c:v>214.16559783383209</c:v>
                </c:pt>
                <c:pt idx="4">
                  <c:v>184.96153287850197</c:v>
                </c:pt>
                <c:pt idx="5">
                  <c:v>210.72077894253781</c:v>
                </c:pt>
              </c:numCache>
            </c:numRef>
          </c:val>
        </c:ser>
        <c:ser>
          <c:idx val="1"/>
          <c:order val="1"/>
          <c:tx>
            <c:v>Уровень использования специализированных  средств размещения, ночевок/номер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Статистика!$B$45:$G$45</c:f>
              <c:numCache>
                <c:formatCode>0</c:formatCode>
                <c:ptCount val="6"/>
                <c:pt idx="0">
                  <c:v>419.47521865889212</c:v>
                </c:pt>
                <c:pt idx="1">
                  <c:v>299.56550076037371</c:v>
                </c:pt>
                <c:pt idx="2">
                  <c:v>308.02311745707971</c:v>
                </c:pt>
                <c:pt idx="3">
                  <c:v>332.75065963060683</c:v>
                </c:pt>
                <c:pt idx="4">
                  <c:v>129.94040908358835</c:v>
                </c:pt>
                <c:pt idx="5">
                  <c:v>313.91987967138334</c:v>
                </c:pt>
              </c:numCache>
            </c:numRef>
          </c:val>
        </c:ser>
        <c:axId val="76789632"/>
        <c:axId val="76943360"/>
      </c:barChart>
      <c:lineChart>
        <c:grouping val="standard"/>
        <c:ser>
          <c:idx val="2"/>
          <c:order val="2"/>
          <c:tx>
            <c:v>Общий уровень использования коллекитвных средств размещения, ночевок/номер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/>
                </a:pPr>
                <a:endParaRPr lang="ru-RU"/>
              </a:p>
            </c:txPr>
            <c:showVal val="1"/>
          </c:dLbls>
          <c:cat>
            <c:numRef>
              <c:f>Статистика!$B$17:$G$17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Статистика!$B$42:$G$42</c:f>
              <c:numCache>
                <c:formatCode>0</c:formatCode>
                <c:ptCount val="6"/>
                <c:pt idx="0">
                  <c:v>240.45111441307574</c:v>
                </c:pt>
                <c:pt idx="1">
                  <c:v>240.2999912717116</c:v>
                </c:pt>
                <c:pt idx="2">
                  <c:v>239.40154824863953</c:v>
                </c:pt>
                <c:pt idx="3">
                  <c:v>269.13615167036164</c:v>
                </c:pt>
                <c:pt idx="4">
                  <c:v>158.87876011604826</c:v>
                </c:pt>
                <c:pt idx="5">
                  <c:v>259.63925790196976</c:v>
                </c:pt>
              </c:numCache>
            </c:numRef>
          </c:val>
        </c:ser>
        <c:marker val="1"/>
        <c:axId val="76789632"/>
        <c:axId val="76943360"/>
      </c:lineChart>
      <c:catAx>
        <c:axId val="7678963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Годы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943360"/>
        <c:crosses val="autoZero"/>
        <c:lblAlgn val="ctr"/>
        <c:lblOffset val="100"/>
      </c:catAx>
      <c:valAx>
        <c:axId val="7694336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1" i="0">
                    <a:solidFill>
                      <a:srgbClr val="000000"/>
                    </a:solidFill>
                    <a:latin typeface="+mn-lt"/>
                  </a:rPr>
                  <a:t>Число ночевок/номер, шт.</a:t>
                </a:r>
              </a:p>
            </c:rich>
          </c:tx>
          <c:layout>
            <c:manualLayout>
              <c:xMode val="edge"/>
              <c:yMode val="edge"/>
              <c:x val="2.5255772700697263E-2"/>
              <c:y val="0.1391603457806419"/>
            </c:manualLayout>
          </c:layout>
        </c:title>
        <c:numFmt formatCode="0" sourceLinked="1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789632"/>
        <c:crosses val="autoZero"/>
        <c:crossBetween val="between"/>
      </c:valAx>
    </c:plotArea>
    <c:legend>
      <c:legendPos val="b"/>
      <c:layout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ru-RU" b="1" i="0">
                <a:solidFill>
                  <a:srgbClr val="757575"/>
                </a:solidFill>
                <a:latin typeface="+mn-lt"/>
              </a:rPr>
              <a:t>2018 год</a:t>
            </a:r>
          </a:p>
        </c:rich>
      </c:tx>
      <c:layout/>
    </c:title>
    <c:view3D>
      <c:rotX val="50"/>
      <c:perspective val="0"/>
    </c:view3D>
    <c:plotArea>
      <c:layout>
        <c:manualLayout>
          <c:xMode val="edge"/>
          <c:yMode val="edge"/>
          <c:x val="9.6173300966310438E-2"/>
          <c:y val="0.15317614231461618"/>
          <c:w val="0.79234727684820205"/>
          <c:h val="0.5145011684835383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Val val="1"/>
            <c:showLeaderLines val="1"/>
          </c:dLbls>
          <c:cat>
            <c:strRef>
              <c:f>Статистика!$A$68:$A$75</c:f>
              <c:strCache>
                <c:ptCount val="8"/>
                <c:pt idx="0">
                  <c:v>    Центральный ФО</c:v>
                </c:pt>
                <c:pt idx="1">
                  <c:v>    Северо-Западный ФО</c:v>
                </c:pt>
                <c:pt idx="2">
                  <c:v>    Южный ФО</c:v>
                </c:pt>
                <c:pt idx="3">
                  <c:v>    Северо-Кавказский ФО</c:v>
                </c:pt>
                <c:pt idx="4">
                  <c:v>    Приволжский ФО</c:v>
                </c:pt>
                <c:pt idx="5">
                  <c:v>    Уральский ФО</c:v>
                </c:pt>
                <c:pt idx="6">
                  <c:v>    Дальневосточный ФО</c:v>
                </c:pt>
                <c:pt idx="7">
                  <c:v>    Сибирский ФО</c:v>
                </c:pt>
              </c:strCache>
            </c:strRef>
          </c:cat>
          <c:val>
            <c:numRef>
              <c:f>Статистика!$D$89:$D$96</c:f>
              <c:numCache>
                <c:formatCode>0.0%</c:formatCode>
                <c:ptCount val="8"/>
                <c:pt idx="0">
                  <c:v>0.24484004013129021</c:v>
                </c:pt>
                <c:pt idx="1">
                  <c:v>0.20456156624793506</c:v>
                </c:pt>
                <c:pt idx="2">
                  <c:v>0.18064540634118303</c:v>
                </c:pt>
                <c:pt idx="3">
                  <c:v>3.1421340267583475E-2</c:v>
                </c:pt>
                <c:pt idx="4">
                  <c:v>0.174615326864967</c:v>
                </c:pt>
                <c:pt idx="5">
                  <c:v>6.3324291626643686E-2</c:v>
                </c:pt>
                <c:pt idx="6">
                  <c:v>2.9019516377002671E-2</c:v>
                </c:pt>
                <c:pt idx="7">
                  <c:v>7.1572512143394884E-2</c:v>
                </c:pt>
              </c:numCache>
            </c:numRef>
          </c:val>
        </c:ser>
        <c:dLbls/>
      </c:pie3DChart>
    </c:plotArea>
    <c:legend>
      <c:legendPos val="b"/>
      <c:layout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ru-RU" b="1" i="0">
                <a:solidFill>
                  <a:srgbClr val="757575"/>
                </a:solidFill>
                <a:latin typeface="+mn-lt"/>
              </a:rPr>
              <a:t>2019 год</a:t>
            </a:r>
          </a:p>
        </c:rich>
      </c:tx>
      <c:layout/>
    </c:title>
    <c:view3D>
      <c:rotX val="50"/>
      <c:perspective val="0"/>
    </c:view3D>
    <c:plotArea>
      <c:layout>
        <c:manualLayout>
          <c:xMode val="edge"/>
          <c:yMode val="edge"/>
          <c:x val="0.12429104159512992"/>
          <c:y val="1.1842102809344635E-2"/>
          <c:w val="0.7316321410840757"/>
          <c:h val="0.9131579127314727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Val val="1"/>
            <c:showLeaderLines val="1"/>
          </c:dLbls>
          <c:cat>
            <c:strRef>
              <c:f>Статистика!$A$68:$A$75</c:f>
              <c:strCache>
                <c:ptCount val="8"/>
                <c:pt idx="0">
                  <c:v>    Центральный ФО</c:v>
                </c:pt>
                <c:pt idx="1">
                  <c:v>    Северо-Западный ФО</c:v>
                </c:pt>
                <c:pt idx="2">
                  <c:v>    Южный ФО</c:v>
                </c:pt>
                <c:pt idx="3">
                  <c:v>    Северо-Кавказский ФО</c:v>
                </c:pt>
                <c:pt idx="4">
                  <c:v>    Приволжский ФО</c:v>
                </c:pt>
                <c:pt idx="5">
                  <c:v>    Уральский ФО</c:v>
                </c:pt>
                <c:pt idx="6">
                  <c:v>    Дальневосточный ФО</c:v>
                </c:pt>
                <c:pt idx="7">
                  <c:v>    Сибирский ФО</c:v>
                </c:pt>
              </c:strCache>
            </c:strRef>
          </c:cat>
          <c:val>
            <c:numRef>
              <c:f>Статистика!$E$89:$E$96</c:f>
              <c:numCache>
                <c:formatCode>0.0%</c:formatCode>
                <c:ptCount val="8"/>
                <c:pt idx="0">
                  <c:v>0.43058674059149465</c:v>
                </c:pt>
                <c:pt idx="1">
                  <c:v>0.15602945376622623</c:v>
                </c:pt>
                <c:pt idx="2">
                  <c:v>0.13555377649356026</c:v>
                </c:pt>
                <c:pt idx="3">
                  <c:v>2.4289684344551712E-2</c:v>
                </c:pt>
                <c:pt idx="4">
                  <c:v>0.13229612646981276</c:v>
                </c:pt>
                <c:pt idx="5">
                  <c:v>5.0264675489259197E-2</c:v>
                </c:pt>
                <c:pt idx="6">
                  <c:v>1.6094336934676181E-2</c:v>
                </c:pt>
                <c:pt idx="7">
                  <c:v>5.4885205910418969E-2</c:v>
                </c:pt>
              </c:numCache>
            </c:numRef>
          </c:val>
        </c:ser>
        <c:dLbls/>
      </c:pie3DChart>
    </c:plotArea>
    <c:legend>
      <c:legendPos val="b"/>
      <c:layout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ru-RU" b="1" i="0">
                <a:solidFill>
                  <a:srgbClr val="757575"/>
                </a:solidFill>
                <a:latin typeface="+mn-lt"/>
              </a:rPr>
              <a:t>2020 год</a:t>
            </a:r>
          </a:p>
        </c:rich>
      </c:tx>
      <c:layout/>
    </c:title>
    <c:view3D>
      <c:rotX val="50"/>
      <c:perspective val="0"/>
    </c:view3D>
    <c:plotArea>
      <c:layout>
        <c:manualLayout>
          <c:xMode val="edge"/>
          <c:yMode val="edge"/>
          <c:x val="0.11041871204411852"/>
          <c:y val="1.1726482773154041E-2"/>
          <c:w val="0.75697377041528791"/>
          <c:h val="0.9061889154570684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Val val="1"/>
            <c:showLeaderLines val="1"/>
          </c:dLbls>
          <c:cat>
            <c:strRef>
              <c:f>Статистика!$A$68:$A$75</c:f>
              <c:strCache>
                <c:ptCount val="8"/>
                <c:pt idx="0">
                  <c:v>    Центральный ФО</c:v>
                </c:pt>
                <c:pt idx="1">
                  <c:v>    Северо-Западный ФО</c:v>
                </c:pt>
                <c:pt idx="2">
                  <c:v>    Южный ФО</c:v>
                </c:pt>
                <c:pt idx="3">
                  <c:v>    Северо-Кавказский ФО</c:v>
                </c:pt>
                <c:pt idx="4">
                  <c:v>    Приволжский ФО</c:v>
                </c:pt>
                <c:pt idx="5">
                  <c:v>    Уральский ФО</c:v>
                </c:pt>
                <c:pt idx="6">
                  <c:v>    Дальневосточный ФО</c:v>
                </c:pt>
                <c:pt idx="7">
                  <c:v>    Сибирский ФО</c:v>
                </c:pt>
              </c:strCache>
            </c:strRef>
          </c:cat>
          <c:val>
            <c:numRef>
              <c:f>Статистика!$F$89:$F$96</c:f>
              <c:numCache>
                <c:formatCode>0.0%</c:formatCode>
                <c:ptCount val="8"/>
                <c:pt idx="0">
                  <c:v>0.60274824705775165</c:v>
                </c:pt>
                <c:pt idx="1">
                  <c:v>0.1006097738282863</c:v>
                </c:pt>
                <c:pt idx="2">
                  <c:v>9.1619705067587875E-2</c:v>
                </c:pt>
                <c:pt idx="3">
                  <c:v>1.5716627216984882E-2</c:v>
                </c:pt>
                <c:pt idx="4">
                  <c:v>9.1555490290725738E-2</c:v>
                </c:pt>
                <c:pt idx="5">
                  <c:v>3.702987513739539E-2</c:v>
                </c:pt>
                <c:pt idx="6">
                  <c:v>1.574812880563423E-2</c:v>
                </c:pt>
                <c:pt idx="7">
                  <c:v>4.4972152595633974E-2</c:v>
                </c:pt>
              </c:numCache>
            </c:numRef>
          </c:val>
        </c:ser>
        <c:dLbls/>
      </c:pie3DChart>
    </c:plotArea>
    <c:legend>
      <c:legendPos val="b"/>
      <c:layout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ru-RU" b="1" i="0">
                <a:solidFill>
                  <a:srgbClr val="757575"/>
                </a:solidFill>
                <a:latin typeface="+mn-lt"/>
              </a:rPr>
              <a:t>2021 год</a:t>
            </a:r>
          </a:p>
        </c:rich>
      </c:tx>
      <c:layout/>
    </c:title>
    <c:view3D>
      <c:rotX val="50"/>
      <c:perspective val="0"/>
    </c:view3D>
    <c:plotArea>
      <c:layout>
        <c:manualLayout>
          <c:xMode val="edge"/>
          <c:yMode val="edge"/>
          <c:x val="0.1379553525111302"/>
          <c:y val="0"/>
          <c:w val="0.72943700885783647"/>
          <c:h val="0.8710097587534709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Val val="1"/>
            <c:showLeaderLines val="1"/>
          </c:dLbls>
          <c:cat>
            <c:strRef>
              <c:f>Статистика!$A$68:$A$75</c:f>
              <c:strCache>
                <c:ptCount val="8"/>
                <c:pt idx="0">
                  <c:v>    Центральный ФО</c:v>
                </c:pt>
                <c:pt idx="1">
                  <c:v>    Северо-Западный ФО</c:v>
                </c:pt>
                <c:pt idx="2">
                  <c:v>    Южный ФО</c:v>
                </c:pt>
                <c:pt idx="3">
                  <c:v>    Северо-Кавказский ФО</c:v>
                </c:pt>
                <c:pt idx="4">
                  <c:v>    Приволжский ФО</c:v>
                </c:pt>
                <c:pt idx="5">
                  <c:v>    Уральский ФО</c:v>
                </c:pt>
                <c:pt idx="6">
                  <c:v>    Дальневосточный ФО</c:v>
                </c:pt>
                <c:pt idx="7">
                  <c:v>    Сибирский ФО</c:v>
                </c:pt>
              </c:strCache>
            </c:strRef>
          </c:cat>
          <c:val>
            <c:numRef>
              <c:f>Статистика!$G$89:$G$96</c:f>
              <c:numCache>
                <c:formatCode>0.0%</c:formatCode>
                <c:ptCount val="8"/>
                <c:pt idx="0">
                  <c:v>0.4906594719100224</c:v>
                </c:pt>
                <c:pt idx="1">
                  <c:v>0.15644291925449261</c:v>
                </c:pt>
                <c:pt idx="2">
                  <c:v>0.11746272062689667</c:v>
                </c:pt>
                <c:pt idx="3">
                  <c:v>1.8015138614944845E-2</c:v>
                </c:pt>
                <c:pt idx="4">
                  <c:v>0.1093265825217324</c:v>
                </c:pt>
                <c:pt idx="5">
                  <c:v>4.3958232689479571E-2</c:v>
                </c:pt>
                <c:pt idx="6">
                  <c:v>1.4361933536355896E-2</c:v>
                </c:pt>
                <c:pt idx="7">
                  <c:v>4.9773000846075624E-2</c:v>
                </c:pt>
              </c:numCache>
            </c:numRef>
          </c:val>
        </c:ser>
        <c:dLbls/>
      </c:pie3DChart>
    </c:plotArea>
    <c:legend>
      <c:legendPos val="b"/>
      <c:layout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ru-RU" b="1" i="0">
                <a:solidFill>
                  <a:srgbClr val="757575"/>
                </a:solidFill>
                <a:latin typeface="+mn-lt"/>
              </a:rPr>
              <a:t>2018 год</a:t>
            </a:r>
          </a:p>
        </c:rich>
      </c:tx>
      <c:layout>
        <c:manualLayout>
          <c:xMode val="edge"/>
          <c:yMode val="edge"/>
          <c:x val="0.12702142178437648"/>
          <c:y val="2.3606569565803311E-2"/>
        </c:manualLayout>
      </c:layout>
    </c:title>
    <c:view3D>
      <c:rotX val="50"/>
      <c:perspective val="0"/>
    </c:view3D>
    <c:plotArea>
      <c:layout>
        <c:manualLayout>
          <c:xMode val="edge"/>
          <c:yMode val="edge"/>
          <c:x val="9.6173300966310438E-2"/>
          <c:y val="0.15317614231461618"/>
          <c:w val="0.75384464576658938"/>
          <c:h val="0.49089458675336906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Lbls>
            <c:showVal val="1"/>
            <c:showLeaderLines val="1"/>
          </c:dLbls>
          <c:cat>
            <c:strRef>
              <c:f>Статистика!$A$76:$A$85</c:f>
              <c:strCache>
                <c:ptCount val="10"/>
                <c:pt idx="0">
                  <c:v>        Республика Алтай</c:v>
                </c:pt>
                <c:pt idx="1">
                  <c:v>        Республика Тыва</c:v>
                </c:pt>
                <c:pt idx="2">
                  <c:v>        Республика Хакасия</c:v>
                </c:pt>
                <c:pt idx="3">
                  <c:v>        Алтайский край</c:v>
                </c:pt>
                <c:pt idx="4">
                  <c:v>        Красноярский край</c:v>
                </c:pt>
                <c:pt idx="5">
                  <c:v>        Иркутская область</c:v>
                </c:pt>
                <c:pt idx="6">
                  <c:v>        Кемеровская область</c:v>
                </c:pt>
                <c:pt idx="7">
                  <c:v>        Новосибирская область</c:v>
                </c:pt>
                <c:pt idx="8">
                  <c:v>        Омская область</c:v>
                </c:pt>
                <c:pt idx="9">
                  <c:v>        Томская область</c:v>
                </c:pt>
              </c:strCache>
            </c:strRef>
          </c:cat>
          <c:val>
            <c:numRef>
              <c:f>Статистика!$D$97:$D$106</c:f>
              <c:numCache>
                <c:formatCode>0%</c:formatCode>
                <c:ptCount val="10"/>
                <c:pt idx="0">
                  <c:v>2.5386098385124071E-2</c:v>
                </c:pt>
                <c:pt idx="1">
                  <c:v>4.7928025041978481E-3</c:v>
                </c:pt>
                <c:pt idx="2">
                  <c:v>2.3383569311138292E-2</c:v>
                </c:pt>
                <c:pt idx="3">
                  <c:v>0.15390866311490703</c:v>
                </c:pt>
                <c:pt idx="4">
                  <c:v>8.8670992350587702E-2</c:v>
                </c:pt>
                <c:pt idx="5">
                  <c:v>0.12675221293973757</c:v>
                </c:pt>
                <c:pt idx="6">
                  <c:v>0.12066585128215759</c:v>
                </c:pt>
                <c:pt idx="7">
                  <c:v>0.17778975517734613</c:v>
                </c:pt>
                <c:pt idx="8">
                  <c:v>0.2418914156595286</c:v>
                </c:pt>
                <c:pt idx="9">
                  <c:v>3.6758639275275194E-2</c:v>
                </c:pt>
              </c:numCache>
            </c:numRef>
          </c:val>
        </c:ser>
        <c:dLbls/>
      </c:pie3DChart>
    </c:plotArea>
    <c:legend>
      <c:legendPos val="b"/>
      <c:layout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ru-RU" b="1" i="0">
                <a:solidFill>
                  <a:srgbClr val="757575"/>
                </a:solidFill>
                <a:latin typeface="+mn-lt"/>
              </a:rPr>
              <a:t>2019 год</a:t>
            </a:r>
          </a:p>
        </c:rich>
      </c:tx>
      <c:layout>
        <c:manualLayout>
          <c:xMode val="edge"/>
          <c:yMode val="edge"/>
          <c:x val="0.12702142178437648"/>
          <c:y val="2.3606569565803311E-2"/>
        </c:manualLayout>
      </c:layout>
    </c:title>
    <c:view3D>
      <c:rotX val="50"/>
      <c:perspective val="0"/>
    </c:view3D>
    <c:plotArea>
      <c:layout>
        <c:manualLayout>
          <c:xMode val="edge"/>
          <c:yMode val="edge"/>
          <c:x val="9.6173300966310438E-2"/>
          <c:y val="0.15317614231461618"/>
          <c:w val="0.75384464576658972"/>
          <c:h val="0.490894586753369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Lbls>
            <c:showVal val="1"/>
            <c:showLeaderLines val="1"/>
          </c:dLbls>
          <c:cat>
            <c:strRef>
              <c:f>Статистика!$A$76:$A$85</c:f>
              <c:strCache>
                <c:ptCount val="10"/>
                <c:pt idx="0">
                  <c:v>        Республика Алтай</c:v>
                </c:pt>
                <c:pt idx="1">
                  <c:v>        Республика Тыва</c:v>
                </c:pt>
                <c:pt idx="2">
                  <c:v>        Республика Хакасия</c:v>
                </c:pt>
                <c:pt idx="3">
                  <c:v>        Алтайский край</c:v>
                </c:pt>
                <c:pt idx="4">
                  <c:v>        Красноярский край</c:v>
                </c:pt>
                <c:pt idx="5">
                  <c:v>        Иркутская область</c:v>
                </c:pt>
                <c:pt idx="6">
                  <c:v>        Кемеровская область</c:v>
                </c:pt>
                <c:pt idx="7">
                  <c:v>        Новосибирская область</c:v>
                </c:pt>
                <c:pt idx="8">
                  <c:v>        Омская область</c:v>
                </c:pt>
                <c:pt idx="9">
                  <c:v>        Томская область</c:v>
                </c:pt>
              </c:strCache>
            </c:strRef>
          </c:cat>
          <c:val>
            <c:numRef>
              <c:f>Статистика!$E$97:$E$106</c:f>
              <c:numCache>
                <c:formatCode>0%</c:formatCode>
                <c:ptCount val="10"/>
                <c:pt idx="0">
                  <c:v>3.630561041255239E-2</c:v>
                </c:pt>
                <c:pt idx="1">
                  <c:v>2.7247956403269754E-3</c:v>
                </c:pt>
                <c:pt idx="2">
                  <c:v>1.4315592997191878E-2</c:v>
                </c:pt>
                <c:pt idx="3">
                  <c:v>0.16621253405994552</c:v>
                </c:pt>
                <c:pt idx="4">
                  <c:v>8.3985367764084357E-2</c:v>
                </c:pt>
                <c:pt idx="5">
                  <c:v>9.352631885941888E-2</c:v>
                </c:pt>
                <c:pt idx="6">
                  <c:v>0.1207159463040272</c:v>
                </c:pt>
                <c:pt idx="7">
                  <c:v>0.19181478055812481</c:v>
                </c:pt>
                <c:pt idx="8">
                  <c:v>0.26662583639560367</c:v>
                </c:pt>
                <c:pt idx="9">
                  <c:v>2.3773217008724347E-2</c:v>
                </c:pt>
              </c:numCache>
            </c:numRef>
          </c:val>
        </c:ser>
        <c:dLbls/>
      </c:pie3DChart>
    </c:plotArea>
    <c:legend>
      <c:legendPos val="b"/>
      <c:layout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ru-RU" b="1" i="0">
                <a:solidFill>
                  <a:srgbClr val="757575"/>
                </a:solidFill>
                <a:latin typeface="+mn-lt"/>
              </a:rPr>
              <a:t>2020 год</a:t>
            </a:r>
          </a:p>
        </c:rich>
      </c:tx>
      <c:layout>
        <c:manualLayout>
          <c:xMode val="edge"/>
          <c:yMode val="edge"/>
          <c:x val="0.12702142178437648"/>
          <c:y val="2.3606569565803311E-2"/>
        </c:manualLayout>
      </c:layout>
    </c:title>
    <c:view3D>
      <c:rotX val="50"/>
      <c:perspective val="0"/>
    </c:view3D>
    <c:plotArea>
      <c:layout>
        <c:manualLayout>
          <c:xMode val="edge"/>
          <c:yMode val="edge"/>
          <c:x val="9.6173300966310438E-2"/>
          <c:y val="0.15317614231461618"/>
          <c:w val="0.75384464576658972"/>
          <c:h val="0.49089458675336917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Lbls>
            <c:showVal val="1"/>
            <c:showLeaderLines val="1"/>
          </c:dLbls>
          <c:cat>
            <c:strRef>
              <c:f>Статистика!$A$76:$A$85</c:f>
              <c:strCache>
                <c:ptCount val="10"/>
                <c:pt idx="0">
                  <c:v>        Республика Алтай</c:v>
                </c:pt>
                <c:pt idx="1">
                  <c:v>        Республика Тыва</c:v>
                </c:pt>
                <c:pt idx="2">
                  <c:v>        Республика Хакасия</c:v>
                </c:pt>
                <c:pt idx="3">
                  <c:v>        Алтайский край</c:v>
                </c:pt>
                <c:pt idx="4">
                  <c:v>        Красноярский край</c:v>
                </c:pt>
                <c:pt idx="5">
                  <c:v>        Иркутская область</c:v>
                </c:pt>
                <c:pt idx="6">
                  <c:v>        Кемеровская область</c:v>
                </c:pt>
                <c:pt idx="7">
                  <c:v>        Новосибирская область</c:v>
                </c:pt>
                <c:pt idx="8">
                  <c:v>        Омская область</c:v>
                </c:pt>
                <c:pt idx="9">
                  <c:v>        Томская область</c:v>
                </c:pt>
              </c:strCache>
            </c:strRef>
          </c:cat>
          <c:val>
            <c:numRef>
              <c:f>Статистика!$F$97:$F$106</c:f>
              <c:numCache>
                <c:formatCode>0%</c:formatCode>
                <c:ptCount val="10"/>
                <c:pt idx="0">
                  <c:v>6.3947410959642223E-2</c:v>
                </c:pt>
                <c:pt idx="1">
                  <c:v>2.8880866425992778E-3</c:v>
                </c:pt>
                <c:pt idx="2">
                  <c:v>1.83630583544372E-2</c:v>
                </c:pt>
                <c:pt idx="3">
                  <c:v>0.1321515167843095</c:v>
                </c:pt>
                <c:pt idx="4">
                  <c:v>0.10202058300554986</c:v>
                </c:pt>
                <c:pt idx="5">
                  <c:v>9.6923325610216063E-2</c:v>
                </c:pt>
                <c:pt idx="6">
                  <c:v>0.13242092785171614</c:v>
                </c:pt>
                <c:pt idx="7">
                  <c:v>0.18192251737701384</c:v>
                </c:pt>
                <c:pt idx="8">
                  <c:v>0.23046500350234386</c:v>
                </c:pt>
                <c:pt idx="9">
                  <c:v>3.8897569912171991E-2</c:v>
                </c:pt>
              </c:numCache>
            </c:numRef>
          </c:val>
        </c:ser>
        <c:dLbls/>
      </c:pie3DChart>
    </c:plotArea>
    <c:legend>
      <c:legendPos val="b"/>
      <c:layout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3</xdr:row>
      <xdr:rowOff>28575</xdr:rowOff>
    </xdr:from>
    <xdr:ext cx="5429250" cy="3648075"/>
    <xdr:graphicFrame macro="">
      <xdr:nvGraphicFramePr>
        <xdr:cNvPr id="8165134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409575</xdr:colOff>
      <xdr:row>3</xdr:row>
      <xdr:rowOff>38100</xdr:rowOff>
    </xdr:from>
    <xdr:ext cx="4800600" cy="3638550"/>
    <xdr:graphicFrame macro="">
      <xdr:nvGraphicFramePr>
        <xdr:cNvPr id="74372060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95250</xdr:colOff>
      <xdr:row>24</xdr:row>
      <xdr:rowOff>9525</xdr:rowOff>
    </xdr:from>
    <xdr:ext cx="3286125" cy="3371850"/>
    <xdr:graphicFrame macro="">
      <xdr:nvGraphicFramePr>
        <xdr:cNvPr id="148922811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533400</xdr:colOff>
      <xdr:row>24</xdr:row>
      <xdr:rowOff>0</xdr:rowOff>
    </xdr:from>
    <xdr:ext cx="3533775" cy="3400425"/>
    <xdr:graphicFrame macro="">
      <xdr:nvGraphicFramePr>
        <xdr:cNvPr id="54533275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0</xdr:colOff>
      <xdr:row>24</xdr:row>
      <xdr:rowOff>19050</xdr:rowOff>
    </xdr:from>
    <xdr:ext cx="3486150" cy="3381375"/>
    <xdr:graphicFrame macro="">
      <xdr:nvGraphicFramePr>
        <xdr:cNvPr id="66837711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18</xdr:col>
      <xdr:colOff>47625</xdr:colOff>
      <xdr:row>24</xdr:row>
      <xdr:rowOff>47625</xdr:rowOff>
    </xdr:from>
    <xdr:ext cx="3581400" cy="3409950"/>
    <xdr:graphicFrame macro="">
      <xdr:nvGraphicFramePr>
        <xdr:cNvPr id="156813110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76200</xdr:colOff>
      <xdr:row>44</xdr:row>
      <xdr:rowOff>0</xdr:rowOff>
    </xdr:from>
    <xdr:ext cx="3810000" cy="3371850"/>
    <xdr:graphicFrame macro="">
      <xdr:nvGraphicFramePr>
        <xdr:cNvPr id="163542102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</xdr:col>
      <xdr:colOff>409575</xdr:colOff>
      <xdr:row>43</xdr:row>
      <xdr:rowOff>180975</xdr:rowOff>
    </xdr:from>
    <xdr:ext cx="3800475" cy="3390900"/>
    <xdr:graphicFrame macro="">
      <xdr:nvGraphicFramePr>
        <xdr:cNvPr id="119210100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13</xdr:col>
      <xdr:colOff>171450</xdr:colOff>
      <xdr:row>43</xdr:row>
      <xdr:rowOff>180975</xdr:rowOff>
    </xdr:from>
    <xdr:ext cx="3810000" cy="3390900"/>
    <xdr:graphicFrame macro="">
      <xdr:nvGraphicFramePr>
        <xdr:cNvPr id="116960825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19</xdr:col>
      <xdr:colOff>514350</xdr:colOff>
      <xdr:row>44</xdr:row>
      <xdr:rowOff>0</xdr:rowOff>
    </xdr:from>
    <xdr:ext cx="3800475" cy="3371850"/>
    <xdr:graphicFrame macro="">
      <xdr:nvGraphicFramePr>
        <xdr:cNvPr id="402707788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581025</xdr:colOff>
      <xdr:row>63</xdr:row>
      <xdr:rowOff>66675</xdr:rowOff>
    </xdr:from>
    <xdr:ext cx="4400550" cy="3190875"/>
    <xdr:graphicFrame macro="">
      <xdr:nvGraphicFramePr>
        <xdr:cNvPr id="124342134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15</xdr:col>
      <xdr:colOff>485775</xdr:colOff>
      <xdr:row>63</xdr:row>
      <xdr:rowOff>85725</xdr:rowOff>
    </xdr:from>
    <xdr:ext cx="4391025" cy="3200400"/>
    <xdr:graphicFrame macro="">
      <xdr:nvGraphicFramePr>
        <xdr:cNvPr id="1425125660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95250</xdr:colOff>
      <xdr:row>81</xdr:row>
      <xdr:rowOff>0</xdr:rowOff>
    </xdr:from>
    <xdr:ext cx="4714875" cy="3324225"/>
    <xdr:graphicFrame macro="">
      <xdr:nvGraphicFramePr>
        <xdr:cNvPr id="224478349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8</xdr:col>
      <xdr:colOff>142875</xdr:colOff>
      <xdr:row>81</xdr:row>
      <xdr:rowOff>0</xdr:rowOff>
    </xdr:from>
    <xdr:ext cx="4714875" cy="3324225"/>
    <xdr:graphicFrame macro="">
      <xdr:nvGraphicFramePr>
        <xdr:cNvPr id="157874079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18</xdr:col>
      <xdr:colOff>361950</xdr:colOff>
      <xdr:row>102</xdr:row>
      <xdr:rowOff>114300</xdr:rowOff>
    </xdr:from>
    <xdr:ext cx="4591050" cy="3048000"/>
    <xdr:graphicFrame macro="">
      <xdr:nvGraphicFramePr>
        <xdr:cNvPr id="455798372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66675</xdr:colOff>
      <xdr:row>100</xdr:row>
      <xdr:rowOff>161925</xdr:rowOff>
    </xdr:from>
    <xdr:ext cx="5067300" cy="3190875"/>
    <xdr:graphicFrame macro="">
      <xdr:nvGraphicFramePr>
        <xdr:cNvPr id="683168038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9</xdr:col>
      <xdr:colOff>485775</xdr:colOff>
      <xdr:row>118</xdr:row>
      <xdr:rowOff>47625</xdr:rowOff>
    </xdr:from>
    <xdr:ext cx="4438650" cy="2876550"/>
    <xdr:graphicFrame macro="">
      <xdr:nvGraphicFramePr>
        <xdr:cNvPr id="75068115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18</xdr:col>
      <xdr:colOff>76200</xdr:colOff>
      <xdr:row>3</xdr:row>
      <xdr:rowOff>28575</xdr:rowOff>
    </xdr:from>
    <xdr:ext cx="5076825" cy="3638550"/>
    <xdr:graphicFrame macro="">
      <xdr:nvGraphicFramePr>
        <xdr:cNvPr id="1369801222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0</xdr:col>
      <xdr:colOff>333375</xdr:colOff>
      <xdr:row>118</xdr:row>
      <xdr:rowOff>19050</xdr:rowOff>
    </xdr:from>
    <xdr:ext cx="5191125" cy="3181350"/>
    <xdr:graphicFrame macro="">
      <xdr:nvGraphicFramePr>
        <xdr:cNvPr id="1936013795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0</xdr:col>
      <xdr:colOff>114300</xdr:colOff>
      <xdr:row>63</xdr:row>
      <xdr:rowOff>76200</xdr:rowOff>
    </xdr:from>
    <xdr:ext cx="4371975" cy="3162300"/>
    <xdr:graphicFrame macro="">
      <xdr:nvGraphicFramePr>
        <xdr:cNvPr id="592010715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9</xdr:col>
      <xdr:colOff>381000</xdr:colOff>
      <xdr:row>100</xdr:row>
      <xdr:rowOff>66675</xdr:rowOff>
    </xdr:from>
    <xdr:ext cx="5153025" cy="3495675"/>
    <xdr:graphicFrame macro="">
      <xdr:nvGraphicFramePr>
        <xdr:cNvPr id="26537129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988"/>
  <sheetViews>
    <sheetView tabSelected="1" topLeftCell="A163" workbookViewId="0">
      <selection activeCell="E178" sqref="E178"/>
    </sheetView>
  </sheetViews>
  <sheetFormatPr defaultColWidth="14.42578125" defaultRowHeight="15" customHeight="1"/>
  <cols>
    <col min="1" max="1" width="25" customWidth="1"/>
    <col min="2" max="2" width="29.140625" customWidth="1"/>
    <col min="3" max="3" width="29.57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 ht="15.75" customHeight="1">
      <c r="A2" s="2">
        <f>Статистика!B2</f>
        <v>2016</v>
      </c>
      <c r="B2" s="3">
        <f>Статистика!B5</f>
        <v>3000</v>
      </c>
      <c r="C2" s="4">
        <f>Статистика!B7</f>
        <v>3422.1210000000001</v>
      </c>
      <c r="D2" s="4">
        <f>Статистика!B4</f>
        <v>8206.3119999999999</v>
      </c>
      <c r="E2" s="2"/>
    </row>
    <row r="3" spans="1:5" ht="15.75" customHeight="1">
      <c r="A3" s="5">
        <f>Статистика!C2</f>
        <v>2017</v>
      </c>
      <c r="B3" s="4">
        <f>Статистика!C5</f>
        <v>4283</v>
      </c>
      <c r="C3" s="4">
        <f>Статистика!C7</f>
        <v>5629.9830000000002</v>
      </c>
      <c r="D3" s="4">
        <f>Статистика!C4</f>
        <v>8913.3760000000002</v>
      </c>
      <c r="E3" s="2"/>
    </row>
    <row r="4" spans="1:5" ht="15.75" customHeight="1">
      <c r="A4" s="2">
        <f>Статистика!D2</f>
        <v>2018</v>
      </c>
      <c r="B4" s="4">
        <f>Статистика!D5</f>
        <v>3370</v>
      </c>
      <c r="C4" s="4">
        <f>Статистика!D7</f>
        <v>5486.3149999999996</v>
      </c>
      <c r="D4" s="4">
        <f>Статистика!D4</f>
        <v>8856.2540000000008</v>
      </c>
      <c r="E4" s="2"/>
    </row>
    <row r="5" spans="1:5" ht="15.75" customHeight="1">
      <c r="A5" s="2">
        <f>Статистика!E2</f>
        <v>2019</v>
      </c>
      <c r="B5" s="4">
        <f>Статистика!E5</f>
        <v>4373</v>
      </c>
      <c r="C5" s="3">
        <f>Статистика!E7</f>
        <v>7452.7240000000002</v>
      </c>
      <c r="D5" s="3">
        <f>Статистика!E4</f>
        <v>11825.815000000001</v>
      </c>
      <c r="E5" s="2"/>
    </row>
    <row r="6" spans="1:5" ht="15.75" customHeight="1">
      <c r="A6" s="5">
        <f>Статистика!F2</f>
        <v>2020</v>
      </c>
      <c r="B6" s="4">
        <f>Статистика!F5</f>
        <v>4127</v>
      </c>
      <c r="C6" s="3">
        <f>Статистика!F7</f>
        <v>2335.8249999999998</v>
      </c>
      <c r="D6" s="3">
        <f>Статистика!F4</f>
        <v>6462.6009999999997</v>
      </c>
      <c r="E6" s="2"/>
    </row>
    <row r="7" spans="1:5" ht="15.75" customHeight="1">
      <c r="A7" s="5">
        <f>Статистика!G2</f>
        <v>2021</v>
      </c>
      <c r="B7" s="4">
        <f>Статистика!G5</f>
        <v>5995</v>
      </c>
      <c r="C7" s="4">
        <f>Статистика!G7</f>
        <v>4463.4430000000002</v>
      </c>
      <c r="D7" s="4">
        <f>Статистика!G4</f>
        <v>10458.179</v>
      </c>
      <c r="E7" s="2"/>
    </row>
    <row r="8" spans="1:5" ht="15.75" customHeight="1"/>
    <row r="9" spans="1:5" ht="15.75" customHeight="1">
      <c r="A9" s="1" t="s">
        <v>0</v>
      </c>
      <c r="B9" s="1" t="s">
        <v>1</v>
      </c>
      <c r="C9" s="2"/>
      <c r="D9" s="2"/>
    </row>
    <row r="10" spans="1:5" ht="15.75" customHeight="1">
      <c r="A10" s="2">
        <f>Статистика!B2</f>
        <v>2016</v>
      </c>
      <c r="B10" s="7">
        <f>Статистика!B6</f>
        <v>0.36557225706261232</v>
      </c>
      <c r="C10" s="5"/>
      <c r="D10" s="5"/>
    </row>
    <row r="11" spans="1:5" ht="15.75" customHeight="1">
      <c r="A11" s="5">
        <f>Статистика!C2</f>
        <v>2017</v>
      </c>
      <c r="B11" s="86">
        <f>Статистика!C6</f>
        <v>0.48051378063710093</v>
      </c>
      <c r="C11" s="5"/>
      <c r="D11" s="5"/>
    </row>
    <row r="12" spans="1:5" ht="15.75" customHeight="1">
      <c r="A12" s="2">
        <f>Статистика!D2</f>
        <v>2018</v>
      </c>
      <c r="B12" s="86">
        <f>Статистика!D6</f>
        <v>0.38052205819751778</v>
      </c>
      <c r="C12" s="5"/>
      <c r="D12" s="5"/>
    </row>
    <row r="13" spans="1:5" ht="15.75" customHeight="1">
      <c r="A13" s="2">
        <f>Статистика!E2</f>
        <v>2019</v>
      </c>
      <c r="B13" s="7">
        <f>Статистика!E6</f>
        <v>0.3697842389721131</v>
      </c>
      <c r="C13" s="2"/>
      <c r="D13" s="2"/>
    </row>
    <row r="14" spans="1:5" ht="15.75" customHeight="1">
      <c r="A14" s="5">
        <f>Статистика!F2</f>
        <v>2020</v>
      </c>
      <c r="B14" s="7">
        <f>Статистика!F6</f>
        <v>0.63859736969681402</v>
      </c>
      <c r="C14" s="2"/>
      <c r="D14" s="2"/>
    </row>
    <row r="15" spans="1:5" ht="15.75" customHeight="1">
      <c r="A15" s="5">
        <f>Статистика!G2</f>
        <v>2021</v>
      </c>
      <c r="B15" s="86">
        <f>Статистика!G6</f>
        <v>0.5732355508545034</v>
      </c>
      <c r="C15" s="5"/>
      <c r="D15" s="5"/>
    </row>
    <row r="16" spans="1:5" ht="15.75" customHeight="1"/>
    <row r="17" spans="1:3" ht="15.75" customHeight="1">
      <c r="A17" s="1" t="s">
        <v>0</v>
      </c>
      <c r="B17" s="1" t="s">
        <v>1</v>
      </c>
      <c r="C17" s="1" t="s">
        <v>2</v>
      </c>
    </row>
    <row r="18" spans="1:3" ht="15.75" customHeight="1">
      <c r="A18" s="2">
        <f>Статистика!B2</f>
        <v>2016</v>
      </c>
      <c r="B18" s="3">
        <f>Статистика!B14</f>
        <v>2610500</v>
      </c>
      <c r="C18" s="3">
        <f>Статистика!B13</f>
        <v>1892334.1640249731</v>
      </c>
    </row>
    <row r="19" spans="1:3" ht="15.75" customHeight="1">
      <c r="A19" s="5">
        <f>Статистика!C2</f>
        <v>2017</v>
      </c>
      <c r="B19" s="4">
        <f>Статистика!C14</f>
        <v>2242700</v>
      </c>
      <c r="C19" s="4">
        <f>Статистика!C13</f>
        <v>1842550.2269835542</v>
      </c>
    </row>
    <row r="20" spans="1:3" ht="15.75" customHeight="1">
      <c r="A20" s="2">
        <f>Статистика!D2</f>
        <v>2018</v>
      </c>
      <c r="B20" s="4">
        <f>Статистика!D14</f>
        <v>2490800</v>
      </c>
      <c r="C20" s="4">
        <f>Статистика!D13</f>
        <v>2077339.3846052622</v>
      </c>
    </row>
    <row r="21" spans="1:3" ht="15.75" customHeight="1">
      <c r="A21" s="2">
        <f>Статистика!E2</f>
        <v>2019</v>
      </c>
      <c r="B21" s="3">
        <f>Статистика!E14</f>
        <v>2789900</v>
      </c>
      <c r="C21" s="3">
        <f>Статистика!E13</f>
        <v>2199241.2422840167</v>
      </c>
    </row>
    <row r="22" spans="1:3" ht="15.75" customHeight="1">
      <c r="A22" s="5">
        <f>Статистика!F2</f>
        <v>2020</v>
      </c>
      <c r="B22" s="3">
        <f>Статистика!F14</f>
        <v>2349000</v>
      </c>
      <c r="C22" s="3">
        <f>Статистика!F13</f>
        <v>1543443.3813986918</v>
      </c>
    </row>
    <row r="23" spans="1:3" ht="15.75" customHeight="1">
      <c r="A23" s="5"/>
      <c r="B23" s="5"/>
    </row>
    <row r="24" spans="1:3" ht="15.75" customHeight="1">
      <c r="A24" s="1" t="s">
        <v>0</v>
      </c>
      <c r="B24" s="1" t="s">
        <v>1</v>
      </c>
    </row>
    <row r="25" spans="1:3" ht="15.75" customHeight="1">
      <c r="A25" s="6" t="str">
        <f>Статистика!A68</f>
        <v xml:space="preserve">    Центральный ФО</v>
      </c>
      <c r="B25" s="7">
        <f>Статистика!D89</f>
        <v>0.24484004013129021</v>
      </c>
    </row>
    <row r="26" spans="1:3" ht="15.75" customHeight="1">
      <c r="A26" s="6" t="str">
        <f>Статистика!A69</f>
        <v xml:space="preserve">    Северо-Западный ФО</v>
      </c>
      <c r="B26" s="7">
        <f>Статистика!D90</f>
        <v>0.20456156624793506</v>
      </c>
    </row>
    <row r="27" spans="1:3" ht="15.75" customHeight="1">
      <c r="A27" s="6" t="str">
        <f>Статистика!A70</f>
        <v xml:space="preserve">    Южный ФО</v>
      </c>
      <c r="B27" s="7">
        <f>Статистика!D91</f>
        <v>0.18064540634118303</v>
      </c>
    </row>
    <row r="28" spans="1:3" ht="15.75" customHeight="1">
      <c r="A28" s="6" t="str">
        <f>Статистика!A71</f>
        <v xml:space="preserve">    Северо-Кавказский ФО</v>
      </c>
      <c r="B28" s="7">
        <f>Статистика!D92</f>
        <v>3.1421340267583475E-2</v>
      </c>
    </row>
    <row r="29" spans="1:3" ht="15.75" customHeight="1">
      <c r="A29" s="6" t="str">
        <f>Статистика!A72</f>
        <v xml:space="preserve">    Приволжский ФО</v>
      </c>
      <c r="B29" s="7">
        <f>Статистика!D93</f>
        <v>0.174615326864967</v>
      </c>
    </row>
    <row r="30" spans="1:3" ht="15.75" customHeight="1">
      <c r="A30" s="6" t="str">
        <f>Статистика!A73</f>
        <v xml:space="preserve">    Уральский ФО</v>
      </c>
      <c r="B30" s="7">
        <f>Статистика!D94</f>
        <v>6.3324291626643686E-2</v>
      </c>
    </row>
    <row r="31" spans="1:3" ht="15.75" customHeight="1">
      <c r="A31" s="6" t="str">
        <f>Статистика!A74</f>
        <v xml:space="preserve">    Дальневосточный ФО</v>
      </c>
      <c r="B31" s="7">
        <f>Статистика!D95</f>
        <v>2.9019516377002671E-2</v>
      </c>
    </row>
    <row r="32" spans="1:3" ht="15.75" customHeight="1">
      <c r="A32" s="6" t="str">
        <f>Статистика!A75</f>
        <v xml:space="preserve">    Сибирский ФО</v>
      </c>
      <c r="B32" s="7">
        <f>Статистика!D96</f>
        <v>7.1572512143394884E-2</v>
      </c>
    </row>
    <row r="33" spans="1:2" ht="15.75" customHeight="1"/>
    <row r="34" spans="1:2" ht="15.75" customHeight="1">
      <c r="A34" s="1" t="s">
        <v>0</v>
      </c>
      <c r="B34" s="1" t="s">
        <v>1</v>
      </c>
    </row>
    <row r="35" spans="1:2" ht="15.75" customHeight="1">
      <c r="A35" s="6" t="str">
        <f>Статистика!A68</f>
        <v xml:space="preserve">    Центральный ФО</v>
      </c>
      <c r="B35" s="7">
        <f>Статистика!E89</f>
        <v>0.43058674059149465</v>
      </c>
    </row>
    <row r="36" spans="1:2" ht="15.75" customHeight="1">
      <c r="A36" s="6" t="str">
        <f>Статистика!A69</f>
        <v xml:space="preserve">    Северо-Западный ФО</v>
      </c>
      <c r="B36" s="7">
        <f>Статистика!E90</f>
        <v>0.15602945376622623</v>
      </c>
    </row>
    <row r="37" spans="1:2" ht="15.75" customHeight="1">
      <c r="A37" s="6" t="str">
        <f>Статистика!A70</f>
        <v xml:space="preserve">    Южный ФО</v>
      </c>
      <c r="B37" s="7">
        <f>Статистика!E91</f>
        <v>0.13555377649356026</v>
      </c>
    </row>
    <row r="38" spans="1:2" ht="15.75" customHeight="1">
      <c r="A38" s="6" t="str">
        <f>Статистика!A71</f>
        <v xml:space="preserve">    Северо-Кавказский ФО</v>
      </c>
      <c r="B38" s="7">
        <f>Статистика!E92</f>
        <v>2.4289684344551712E-2</v>
      </c>
    </row>
    <row r="39" spans="1:2" ht="15.75" customHeight="1">
      <c r="A39" s="6" t="str">
        <f>Статистика!A72</f>
        <v xml:space="preserve">    Приволжский ФО</v>
      </c>
      <c r="B39" s="7">
        <f>Статистика!E93</f>
        <v>0.13229612646981276</v>
      </c>
    </row>
    <row r="40" spans="1:2" ht="15.75" customHeight="1">
      <c r="A40" s="6" t="str">
        <f>Статистика!A73</f>
        <v xml:space="preserve">    Уральский ФО</v>
      </c>
      <c r="B40" s="7">
        <f>Статистика!E94</f>
        <v>5.0264675489259197E-2</v>
      </c>
    </row>
    <row r="41" spans="1:2" ht="15.75" customHeight="1">
      <c r="A41" s="6" t="str">
        <f>Статистика!A74</f>
        <v xml:space="preserve">    Дальневосточный ФО</v>
      </c>
      <c r="B41" s="7">
        <f>Статистика!E95</f>
        <v>1.6094336934676181E-2</v>
      </c>
    </row>
    <row r="42" spans="1:2" ht="15.75" customHeight="1">
      <c r="A42" s="6" t="str">
        <f>Статистика!A75</f>
        <v xml:space="preserve">    Сибирский ФО</v>
      </c>
      <c r="B42" s="7">
        <f>Статистика!E96</f>
        <v>5.4885205910418969E-2</v>
      </c>
    </row>
    <row r="43" spans="1:2" ht="15.75" customHeight="1"/>
    <row r="44" spans="1:2" ht="15.75" customHeight="1">
      <c r="A44" s="1" t="s">
        <v>0</v>
      </c>
      <c r="B44" s="1" t="s">
        <v>1</v>
      </c>
    </row>
    <row r="45" spans="1:2" ht="15.75" customHeight="1">
      <c r="A45" s="6" t="str">
        <f>Статистика!A68</f>
        <v xml:space="preserve">    Центральный ФО</v>
      </c>
      <c r="B45" s="7">
        <f>Статистика!F89</f>
        <v>0.60274824705775165</v>
      </c>
    </row>
    <row r="46" spans="1:2" ht="15.75" customHeight="1">
      <c r="A46" s="6" t="str">
        <f>Статистика!A69</f>
        <v xml:space="preserve">    Северо-Западный ФО</v>
      </c>
      <c r="B46" s="7">
        <f>Статистика!F90</f>
        <v>0.1006097738282863</v>
      </c>
    </row>
    <row r="47" spans="1:2" ht="15.75" customHeight="1">
      <c r="A47" s="6" t="str">
        <f>Статистика!A70</f>
        <v xml:space="preserve">    Южный ФО</v>
      </c>
      <c r="B47" s="7">
        <f>Статистика!F91</f>
        <v>9.1619705067587875E-2</v>
      </c>
    </row>
    <row r="48" spans="1:2" ht="15.75" customHeight="1">
      <c r="A48" s="6" t="str">
        <f>Статистика!A71</f>
        <v xml:space="preserve">    Северо-Кавказский ФО</v>
      </c>
      <c r="B48" s="7">
        <f>Статистика!F92</f>
        <v>1.5716627216984882E-2</v>
      </c>
    </row>
    <row r="49" spans="1:2" ht="15.75" customHeight="1">
      <c r="A49" s="6" t="str">
        <f>Статистика!A72</f>
        <v xml:space="preserve">    Приволжский ФО</v>
      </c>
      <c r="B49" s="7">
        <f>Статистика!F93</f>
        <v>9.1555490290725738E-2</v>
      </c>
    </row>
    <row r="50" spans="1:2" ht="15.75" customHeight="1">
      <c r="A50" s="6" t="str">
        <f>Статистика!A73</f>
        <v xml:space="preserve">    Уральский ФО</v>
      </c>
      <c r="B50" s="7">
        <f>Статистика!F94</f>
        <v>3.702987513739539E-2</v>
      </c>
    </row>
    <row r="51" spans="1:2" ht="15.75" customHeight="1">
      <c r="A51" s="6" t="str">
        <f>Статистика!A74</f>
        <v xml:space="preserve">    Дальневосточный ФО</v>
      </c>
      <c r="B51" s="7">
        <f>Статистика!F95</f>
        <v>1.574812880563423E-2</v>
      </c>
    </row>
    <row r="52" spans="1:2" ht="15.75" customHeight="1">
      <c r="A52" s="6" t="str">
        <f>Статистика!A75</f>
        <v xml:space="preserve">    Сибирский ФО</v>
      </c>
      <c r="B52" s="7">
        <f>Статистика!F96</f>
        <v>4.4972152595633974E-2</v>
      </c>
    </row>
    <row r="53" spans="1:2" ht="15.75" customHeight="1"/>
    <row r="54" spans="1:2" ht="15.75" customHeight="1">
      <c r="A54" s="1" t="s">
        <v>0</v>
      </c>
      <c r="B54" s="1" t="s">
        <v>1</v>
      </c>
    </row>
    <row r="55" spans="1:2" ht="15.75" customHeight="1">
      <c r="A55" s="6" t="str">
        <f>Статистика!A68</f>
        <v xml:space="preserve">    Центральный ФО</v>
      </c>
      <c r="B55" s="7">
        <f>Статистика!G89</f>
        <v>0.4906594719100224</v>
      </c>
    </row>
    <row r="56" spans="1:2" ht="15.75" customHeight="1">
      <c r="A56" s="6" t="str">
        <f>Статистика!A69</f>
        <v xml:space="preserve">    Северо-Западный ФО</v>
      </c>
      <c r="B56" s="7">
        <f>Статистика!G90</f>
        <v>0.15644291925449261</v>
      </c>
    </row>
    <row r="57" spans="1:2" ht="15.75" customHeight="1">
      <c r="A57" s="6" t="str">
        <f>Статистика!A70</f>
        <v xml:space="preserve">    Южный ФО</v>
      </c>
      <c r="B57" s="7">
        <f>Статистика!G91</f>
        <v>0.11746272062689667</v>
      </c>
    </row>
    <row r="58" spans="1:2" ht="15.75" customHeight="1">
      <c r="A58" s="6" t="str">
        <f>Статистика!A71</f>
        <v xml:space="preserve">    Северо-Кавказский ФО</v>
      </c>
      <c r="B58" s="7">
        <f>Статистика!G92</f>
        <v>1.8015138614944845E-2</v>
      </c>
    </row>
    <row r="59" spans="1:2" ht="15.75" customHeight="1">
      <c r="A59" s="6" t="str">
        <f>Статистика!A72</f>
        <v xml:space="preserve">    Приволжский ФО</v>
      </c>
      <c r="B59" s="7">
        <f>Статистика!G93</f>
        <v>0.1093265825217324</v>
      </c>
    </row>
    <row r="60" spans="1:2" ht="15.75" customHeight="1">
      <c r="A60" s="6" t="str">
        <f>Статистика!A73</f>
        <v xml:space="preserve">    Уральский ФО</v>
      </c>
      <c r="B60" s="7">
        <f>Статистика!G94</f>
        <v>4.3958232689479571E-2</v>
      </c>
    </row>
    <row r="61" spans="1:2" ht="15.75" customHeight="1">
      <c r="A61" s="6" t="str">
        <f>Статистика!A74</f>
        <v xml:space="preserve">    Дальневосточный ФО</v>
      </c>
      <c r="B61" s="7">
        <f>Статистика!G95</f>
        <v>1.4361933536355896E-2</v>
      </c>
    </row>
    <row r="62" spans="1:2" ht="15.75" customHeight="1">
      <c r="A62" s="6" t="str">
        <f>Статистика!A75</f>
        <v xml:space="preserve">    Сибирский ФО</v>
      </c>
      <c r="B62" s="7">
        <f>Статистика!G96</f>
        <v>4.9773000846075624E-2</v>
      </c>
    </row>
    <row r="63" spans="1:2" ht="15.75" customHeight="1">
      <c r="A63" s="2"/>
      <c r="B63" s="8"/>
    </row>
    <row r="64" spans="1:2" ht="15.75" customHeight="1">
      <c r="A64" s="1" t="s">
        <v>0</v>
      </c>
      <c r="B64" s="1" t="s">
        <v>1</v>
      </c>
    </row>
    <row r="65" spans="1:2" ht="15.75" customHeight="1">
      <c r="A65" s="6" t="str">
        <f>Статистика!A76</f>
        <v xml:space="preserve">        Республика Алтай</v>
      </c>
      <c r="B65" s="8">
        <f>Статистика!D97</f>
        <v>2.5386098385124071E-2</v>
      </c>
    </row>
    <row r="66" spans="1:2" ht="15.75" customHeight="1">
      <c r="A66" s="6" t="str">
        <f>Статистика!A77</f>
        <v xml:space="preserve">        Республика Тыва</v>
      </c>
      <c r="B66" s="8">
        <f>Статистика!D98</f>
        <v>4.7928025041978481E-3</v>
      </c>
    </row>
    <row r="67" spans="1:2" ht="15.75" customHeight="1">
      <c r="A67" s="6" t="str">
        <f>Статистика!A78</f>
        <v xml:space="preserve">        Республика Хакасия</v>
      </c>
      <c r="B67" s="8">
        <f>Статистика!D99</f>
        <v>2.3383569311138292E-2</v>
      </c>
    </row>
    <row r="68" spans="1:2" ht="15.75" customHeight="1">
      <c r="A68" s="6" t="str">
        <f>Статистика!A79</f>
        <v xml:space="preserve">        Алтайский край</v>
      </c>
      <c r="B68" s="8">
        <f>Статистика!D100</f>
        <v>0.15390866311490703</v>
      </c>
    </row>
    <row r="69" spans="1:2" ht="15.75" customHeight="1">
      <c r="A69" s="6" t="str">
        <f>Статистика!A80</f>
        <v xml:space="preserve">        Красноярский край</v>
      </c>
      <c r="B69" s="8">
        <f>Статистика!D101</f>
        <v>8.8670992350587702E-2</v>
      </c>
    </row>
    <row r="70" spans="1:2" ht="15.75" customHeight="1">
      <c r="A70" s="6" t="str">
        <f>Статистика!A81</f>
        <v xml:space="preserve">        Иркутская область</v>
      </c>
      <c r="B70" s="8">
        <f>Статистика!D102</f>
        <v>0.12675221293973757</v>
      </c>
    </row>
    <row r="71" spans="1:2" ht="15.75" customHeight="1">
      <c r="A71" s="6" t="str">
        <f>Статистика!A82</f>
        <v xml:space="preserve">        Кемеровская область</v>
      </c>
      <c r="B71" s="8">
        <f>Статистика!D103</f>
        <v>0.12066585128215759</v>
      </c>
    </row>
    <row r="72" spans="1:2" ht="15.75" customHeight="1">
      <c r="A72" s="6" t="str">
        <f>Статистика!A83</f>
        <v xml:space="preserve">        Новосибирская область</v>
      </c>
      <c r="B72" s="8">
        <f>Статистика!D104</f>
        <v>0.17778975517734613</v>
      </c>
    </row>
    <row r="73" spans="1:2" ht="15.75" customHeight="1">
      <c r="A73" s="6" t="str">
        <f>Статистика!A84</f>
        <v xml:space="preserve">        Омская область</v>
      </c>
      <c r="B73" s="8">
        <f>Статистика!D105</f>
        <v>0.2418914156595286</v>
      </c>
    </row>
    <row r="74" spans="1:2" ht="15.75" customHeight="1">
      <c r="A74" s="6" t="str">
        <f>Статистика!A85</f>
        <v xml:space="preserve">        Томская область</v>
      </c>
      <c r="B74" s="8">
        <f>Статистика!D106</f>
        <v>3.6758639275275194E-2</v>
      </c>
    </row>
    <row r="75" spans="1:2" ht="15.75" customHeight="1"/>
    <row r="76" spans="1:2" ht="15.75" customHeight="1">
      <c r="A76" s="9" t="s">
        <v>0</v>
      </c>
      <c r="B76" s="9" t="s">
        <v>1</v>
      </c>
    </row>
    <row r="77" spans="1:2" ht="15.75" customHeight="1">
      <c r="A77" s="10" t="str">
        <f>Статистика!A76</f>
        <v xml:space="preserve">        Республика Алтай</v>
      </c>
      <c r="B77" s="11">
        <f>Статистика!E97</f>
        <v>3.630561041255239E-2</v>
      </c>
    </row>
    <row r="78" spans="1:2" ht="15.75" customHeight="1">
      <c r="A78" s="10" t="str">
        <f>Статистика!A77</f>
        <v xml:space="preserve">        Республика Тыва</v>
      </c>
      <c r="B78" s="11">
        <f>Статистика!E98</f>
        <v>2.7247956403269754E-3</v>
      </c>
    </row>
    <row r="79" spans="1:2" ht="15.75" customHeight="1">
      <c r="A79" s="10" t="str">
        <f>Статистика!A78</f>
        <v xml:space="preserve">        Республика Хакасия</v>
      </c>
      <c r="B79" s="11">
        <f>Статистика!E99</f>
        <v>1.4315592997191878E-2</v>
      </c>
    </row>
    <row r="80" spans="1:2" ht="15.75" customHeight="1">
      <c r="A80" s="10" t="str">
        <f>Статистика!A79</f>
        <v xml:space="preserve">        Алтайский край</v>
      </c>
      <c r="B80" s="11">
        <f>Статистика!E100</f>
        <v>0.16621253405994552</v>
      </c>
    </row>
    <row r="81" spans="1:2" ht="15.75" customHeight="1">
      <c r="A81" s="10" t="str">
        <f>Статистика!A80</f>
        <v xml:space="preserve">        Красноярский край</v>
      </c>
      <c r="B81" s="11">
        <f>Статистика!E101</f>
        <v>8.3985367764084357E-2</v>
      </c>
    </row>
    <row r="82" spans="1:2" ht="15.75" customHeight="1">
      <c r="A82" s="10" t="str">
        <f>Статистика!A81</f>
        <v xml:space="preserve">        Иркутская область</v>
      </c>
      <c r="B82" s="11">
        <f>Статистика!E102</f>
        <v>9.352631885941888E-2</v>
      </c>
    </row>
    <row r="83" spans="1:2" ht="15.75" customHeight="1">
      <c r="A83" s="10" t="str">
        <f>Статистика!A82</f>
        <v xml:space="preserve">        Кемеровская область</v>
      </c>
      <c r="B83" s="11">
        <f>Статистика!E103</f>
        <v>0.1207159463040272</v>
      </c>
    </row>
    <row r="84" spans="1:2" ht="15.75" customHeight="1">
      <c r="A84" s="10" t="str">
        <f>Статистика!A83</f>
        <v xml:space="preserve">        Новосибирская область</v>
      </c>
      <c r="B84" s="11">
        <f>Статистика!E104</f>
        <v>0.19181478055812481</v>
      </c>
    </row>
    <row r="85" spans="1:2" ht="15.75" customHeight="1">
      <c r="A85" s="10" t="str">
        <f>Статистика!A84</f>
        <v xml:space="preserve">        Омская область</v>
      </c>
      <c r="B85" s="11">
        <f>Статистика!E105</f>
        <v>0.26662583639560367</v>
      </c>
    </row>
    <row r="86" spans="1:2" ht="15.75" customHeight="1">
      <c r="A86" s="10" t="str">
        <f>Статистика!A85</f>
        <v xml:space="preserve">        Томская область</v>
      </c>
      <c r="B86" s="11">
        <f>Статистика!E106</f>
        <v>2.3773217008724347E-2</v>
      </c>
    </row>
    <row r="87" spans="1:2" ht="15.75" customHeight="1"/>
    <row r="88" spans="1:2" ht="15.75" customHeight="1">
      <c r="A88" s="9" t="s">
        <v>0</v>
      </c>
      <c r="B88" s="9" t="s">
        <v>1</v>
      </c>
    </row>
    <row r="89" spans="1:2" ht="15.75" customHeight="1">
      <c r="A89" s="10" t="str">
        <f>Статистика!A76</f>
        <v xml:space="preserve">        Республика Алтай</v>
      </c>
      <c r="B89" s="11">
        <f>Статистика!F97</f>
        <v>6.3947410959642223E-2</v>
      </c>
    </row>
    <row r="90" spans="1:2" ht="15.75" customHeight="1">
      <c r="A90" s="10" t="str">
        <f>Статистика!A77</f>
        <v xml:space="preserve">        Республика Тыва</v>
      </c>
      <c r="B90" s="11">
        <f>Статистика!F98</f>
        <v>2.8880866425992778E-3</v>
      </c>
    </row>
    <row r="91" spans="1:2" ht="15.75" customHeight="1">
      <c r="A91" s="10" t="str">
        <f>Статистика!A78</f>
        <v xml:space="preserve">        Республика Хакасия</v>
      </c>
      <c r="B91" s="11">
        <f>Статистика!F99</f>
        <v>1.83630583544372E-2</v>
      </c>
    </row>
    <row r="92" spans="1:2" ht="15.75" customHeight="1">
      <c r="A92" s="10" t="str">
        <f>Статистика!A79</f>
        <v xml:space="preserve">        Алтайский край</v>
      </c>
      <c r="B92" s="11">
        <f>Статистика!F100</f>
        <v>0.1321515167843095</v>
      </c>
    </row>
    <row r="93" spans="1:2" ht="15.75" customHeight="1">
      <c r="A93" s="10" t="str">
        <f>Статистика!A80</f>
        <v xml:space="preserve">        Красноярский край</v>
      </c>
      <c r="B93" s="11">
        <f>Статистика!F101</f>
        <v>0.10202058300554986</v>
      </c>
    </row>
    <row r="94" spans="1:2" ht="15.75" customHeight="1">
      <c r="A94" s="10" t="str">
        <f>Статистика!A81</f>
        <v xml:space="preserve">        Иркутская область</v>
      </c>
      <c r="B94" s="11">
        <f>Статистика!F102</f>
        <v>9.6923325610216063E-2</v>
      </c>
    </row>
    <row r="95" spans="1:2" ht="15.75" customHeight="1">
      <c r="A95" s="10" t="str">
        <f>Статистика!A82</f>
        <v xml:space="preserve">        Кемеровская область</v>
      </c>
      <c r="B95" s="11">
        <f>Статистика!F103</f>
        <v>0.13242092785171614</v>
      </c>
    </row>
    <row r="96" spans="1:2" ht="15.75" customHeight="1">
      <c r="A96" s="10" t="str">
        <f>Статистика!A83</f>
        <v xml:space="preserve">        Новосибирская область</v>
      </c>
      <c r="B96" s="11">
        <f>Статистика!F104</f>
        <v>0.18192251737701384</v>
      </c>
    </row>
    <row r="97" spans="1:3" ht="15.75" customHeight="1">
      <c r="A97" s="10" t="str">
        <f>Статистика!A84</f>
        <v xml:space="preserve">        Омская область</v>
      </c>
      <c r="B97" s="11">
        <f>Статистика!F105</f>
        <v>0.23046500350234386</v>
      </c>
    </row>
    <row r="98" spans="1:3" ht="15.75" customHeight="1">
      <c r="A98" s="10" t="str">
        <f>Статистика!A85</f>
        <v xml:space="preserve">        Томская область</v>
      </c>
      <c r="B98" s="11">
        <f>Статистика!F106</f>
        <v>3.8897569912171991E-2</v>
      </c>
    </row>
    <row r="99" spans="1:3" ht="15.75" customHeight="1"/>
    <row r="100" spans="1:3" ht="15.75" customHeight="1">
      <c r="A100" s="9" t="s">
        <v>0</v>
      </c>
      <c r="B100" s="9" t="s">
        <v>1</v>
      </c>
    </row>
    <row r="101" spans="1:3" ht="15.75" customHeight="1">
      <c r="A101" s="10" t="str">
        <f>Статистика!A76</f>
        <v xml:space="preserve">        Республика Алтай</v>
      </c>
      <c r="B101" s="11">
        <f>Статистика!G97</f>
        <v>5.2222698876585247E-2</v>
      </c>
    </row>
    <row r="102" spans="1:3" ht="15.75" customHeight="1">
      <c r="A102" s="10" t="str">
        <f>Статистика!A77</f>
        <v xml:space="preserve">        Республика Тыва</v>
      </c>
      <c r="B102" s="11">
        <f>Статистика!G98</f>
        <v>1.9304501702549803E-3</v>
      </c>
    </row>
    <row r="103" spans="1:3" ht="15.75" customHeight="1">
      <c r="A103" s="10" t="str">
        <f>Статистика!A78</f>
        <v xml:space="preserve">        Республика Хакасия</v>
      </c>
      <c r="B103" s="11">
        <f>Статистика!G99</f>
        <v>2.2652626216585783E-2</v>
      </c>
    </row>
    <row r="104" spans="1:3" ht="15.75" customHeight="1">
      <c r="A104" s="10" t="str">
        <f>Статистика!A79</f>
        <v xml:space="preserve">        Алтайский край</v>
      </c>
      <c r="B104" s="11">
        <f>Статистика!G100</f>
        <v>0.13056680161943321</v>
      </c>
    </row>
    <row r="105" spans="1:3" ht="15.75" customHeight="1">
      <c r="A105" s="10" t="str">
        <f>Статистика!A80</f>
        <v xml:space="preserve">        Красноярский край</v>
      </c>
      <c r="B105" s="11">
        <f>Статистика!G101</f>
        <v>8.6518352682521379E-2</v>
      </c>
    </row>
    <row r="106" spans="1:3" ht="15.75" customHeight="1">
      <c r="A106" s="10" t="str">
        <f>Статистика!A81</f>
        <v xml:space="preserve">        Иркутская область</v>
      </c>
      <c r="B106" s="11">
        <f>Статистика!G102</f>
        <v>0.19129889803469449</v>
      </c>
    </row>
    <row r="107" spans="1:3" ht="15.75" customHeight="1">
      <c r="A107" s="10" t="str">
        <f>Статистика!A82</f>
        <v xml:space="preserve">        Кемеровская область</v>
      </c>
      <c r="B107" s="11">
        <f>Статистика!G103</f>
        <v>0.12562672601013486</v>
      </c>
    </row>
    <row r="108" spans="1:3" ht="15.75" customHeight="1">
      <c r="A108" s="10" t="str">
        <f>Статистика!A83</f>
        <v xml:space="preserve">        Новосибирская область</v>
      </c>
      <c r="B108" s="11">
        <f>Статистика!G104</f>
        <v>0.15045781162023755</v>
      </c>
    </row>
    <row r="109" spans="1:3" ht="15.75" customHeight="1">
      <c r="A109" s="10" t="str">
        <f>Статистика!A84</f>
        <v xml:space="preserve">        Омская область</v>
      </c>
      <c r="B109" s="11">
        <f>Статистика!G105</f>
        <v>0.18969689251146205</v>
      </c>
    </row>
    <row r="110" spans="1:3" ht="15.75" customHeight="1">
      <c r="A110" s="10" t="str">
        <f>Статистика!A85</f>
        <v xml:space="preserve">        Томская область</v>
      </c>
      <c r="B110" s="11">
        <f>Статистика!G106</f>
        <v>4.9028742258090466E-2</v>
      </c>
    </row>
    <row r="111" spans="1:3" ht="15.75" customHeight="1"/>
    <row r="112" spans="1:3" ht="15.75" customHeight="1">
      <c r="A112" s="1" t="s">
        <v>0</v>
      </c>
      <c r="B112" s="1" t="s">
        <v>1</v>
      </c>
      <c r="C112" s="1" t="s">
        <v>2</v>
      </c>
    </row>
    <row r="113" spans="1:4" ht="15.75" customHeight="1">
      <c r="A113" s="2">
        <f>Статистика!B2</f>
        <v>2016</v>
      </c>
      <c r="B113" s="12">
        <f>Статистика!B23</f>
        <v>1.7569089203157349</v>
      </c>
      <c r="C113" s="3">
        <f>Статистика!B21</f>
        <v>1119.2</v>
      </c>
    </row>
    <row r="114" spans="1:4" ht="15.75" customHeight="1">
      <c r="A114" s="5">
        <f>Статистика!C2</f>
        <v>2017</v>
      </c>
      <c r="B114" s="13">
        <f>Статистика!C23</f>
        <v>1.8973444739569829</v>
      </c>
      <c r="C114" s="4">
        <f>Статистика!C21</f>
        <v>1480.3</v>
      </c>
    </row>
    <row r="115" spans="1:4" ht="15.75" customHeight="1">
      <c r="A115" s="2">
        <f>Статистика!D2</f>
        <v>2018</v>
      </c>
      <c r="B115" s="13">
        <f>Статистика!D23</f>
        <v>1.9962345906773007</v>
      </c>
      <c r="C115" s="4">
        <f>Статистика!D21</f>
        <v>1477</v>
      </c>
    </row>
    <row r="116" spans="1:4" ht="15.75" customHeight="1">
      <c r="A116" s="2">
        <f>Статистика!E2</f>
        <v>2019</v>
      </c>
      <c r="B116" s="12">
        <f>Статистика!E23</f>
        <v>1.8373102937749937</v>
      </c>
      <c r="C116" s="3">
        <f>Статистика!E21</f>
        <v>1318.423</v>
      </c>
    </row>
    <row r="117" spans="1:4" ht="15.75" customHeight="1">
      <c r="A117" s="5">
        <f>Статистика!F2</f>
        <v>2020</v>
      </c>
      <c r="B117" s="12">
        <f>Статистика!F23</f>
        <v>3.6579832628426074</v>
      </c>
      <c r="C117" s="3">
        <f>Статистика!F21</f>
        <v>972.13099999999997</v>
      </c>
    </row>
    <row r="118" spans="1:4" ht="15.75" customHeight="1">
      <c r="A118" s="5">
        <f>Статистика!G2</f>
        <v>2021</v>
      </c>
      <c r="B118" s="3">
        <f>Статистика!G23</f>
        <v>0</v>
      </c>
      <c r="C118" s="3">
        <f>Статистика!G21</f>
        <v>2607.1080000000002</v>
      </c>
    </row>
    <row r="119" spans="1:4" ht="15.75" customHeight="1">
      <c r="A119" s="14"/>
      <c r="B119" s="14"/>
      <c r="C119" s="14"/>
      <c r="D119" s="14"/>
    </row>
    <row r="120" spans="1:4" ht="15.75" customHeight="1">
      <c r="A120" s="9" t="s">
        <v>0</v>
      </c>
      <c r="B120" s="9" t="s">
        <v>1</v>
      </c>
      <c r="C120" s="9" t="s">
        <v>2</v>
      </c>
      <c r="D120" s="9" t="s">
        <v>3</v>
      </c>
    </row>
    <row r="121" spans="1:4" ht="15.75" customHeight="1">
      <c r="A121" s="15">
        <f>Статистика!B2</f>
        <v>2016</v>
      </c>
      <c r="B121" s="16">
        <f>Статистика!C26</f>
        <v>370</v>
      </c>
      <c r="C121" s="16">
        <f>Статистика!B29</f>
        <v>60</v>
      </c>
      <c r="D121" s="16">
        <f>Статистика!B28</f>
        <v>265</v>
      </c>
    </row>
    <row r="122" spans="1:4" ht="15.75" customHeight="1">
      <c r="A122" s="17">
        <f>Статистика!C2</f>
        <v>2017</v>
      </c>
      <c r="B122" s="18">
        <f>Статистика!D26</f>
        <v>418</v>
      </c>
      <c r="C122" s="18">
        <f>Статистика!C29</f>
        <v>90</v>
      </c>
      <c r="D122" s="18">
        <f>Статистика!C28</f>
        <v>280</v>
      </c>
    </row>
    <row r="123" spans="1:4" ht="15.75" customHeight="1">
      <c r="A123" s="15">
        <f>Статистика!D2</f>
        <v>2018</v>
      </c>
      <c r="B123" s="18">
        <f>Статистика!E26</f>
        <v>420</v>
      </c>
      <c r="C123" s="18">
        <f>Статистика!D29</f>
        <v>117</v>
      </c>
      <c r="D123" s="18">
        <f>Статистика!C28</f>
        <v>280</v>
      </c>
    </row>
    <row r="124" spans="1:4" ht="15.75" customHeight="1">
      <c r="A124" s="15">
        <f>Статистика!E2</f>
        <v>2019</v>
      </c>
      <c r="B124" s="16">
        <f>Статистика!F26</f>
        <v>408</v>
      </c>
      <c r="C124" s="16">
        <f>Статистика!E29</f>
        <v>132</v>
      </c>
      <c r="D124" s="16">
        <f>Статистика!E28</f>
        <v>288</v>
      </c>
    </row>
    <row r="125" spans="1:4" ht="15.75" customHeight="1">
      <c r="A125" s="17">
        <f>Статистика!F2</f>
        <v>2020</v>
      </c>
      <c r="B125" s="16">
        <f>Статистика!G26</f>
        <v>458</v>
      </c>
      <c r="C125" s="16">
        <f>Статистика!F29</f>
        <v>137</v>
      </c>
      <c r="D125" s="16">
        <f>Статистика!F28</f>
        <v>271</v>
      </c>
    </row>
    <row r="126" spans="1:4" ht="15.75" customHeight="1">
      <c r="A126" s="5">
        <f>Статистика!G2</f>
        <v>2021</v>
      </c>
      <c r="B126" s="5"/>
      <c r="C126" s="2"/>
      <c r="D126" s="2"/>
    </row>
    <row r="127" spans="1:4" ht="15.75" customHeight="1"/>
    <row r="128" spans="1:4" ht="15.75" customHeight="1">
      <c r="A128" s="9" t="s">
        <v>0</v>
      </c>
      <c r="B128" s="9" t="s">
        <v>1</v>
      </c>
      <c r="C128" s="9" t="s">
        <v>2</v>
      </c>
      <c r="D128" s="9" t="s">
        <v>3</v>
      </c>
    </row>
    <row r="129" spans="1:5" ht="15.75" customHeight="1">
      <c r="A129" s="15">
        <f>Статистика!B2</f>
        <v>2016</v>
      </c>
      <c r="B129" s="16">
        <f>Статистика!B30</f>
        <v>10.095000000000001</v>
      </c>
      <c r="C129" s="16">
        <f>Статистика!B33</f>
        <v>3.43</v>
      </c>
      <c r="D129" s="16">
        <f>Статистика!B32</f>
        <v>6.665</v>
      </c>
    </row>
    <row r="130" spans="1:5" ht="15.75" customHeight="1">
      <c r="A130" s="17">
        <f>Статистика!C2</f>
        <v>2017</v>
      </c>
      <c r="B130" s="18">
        <f>Статистика!C30</f>
        <v>11.457000000000001</v>
      </c>
      <c r="C130" s="18">
        <f>Статистика!C33</f>
        <v>4.6029999999999998</v>
      </c>
      <c r="D130" s="18">
        <f>Статистика!C32</f>
        <v>6.8540000000000001</v>
      </c>
    </row>
    <row r="131" spans="1:5" ht="15.75" customHeight="1">
      <c r="A131" s="15">
        <f>Статистика!D2</f>
        <v>2018</v>
      </c>
      <c r="B131" s="18">
        <f>Статистика!D30</f>
        <v>13.047000000000001</v>
      </c>
      <c r="C131" s="18">
        <f>Статистика!D33</f>
        <v>5.883</v>
      </c>
      <c r="D131" s="18">
        <f>Статистика!D32</f>
        <v>7.1639999999999997</v>
      </c>
    </row>
    <row r="132" spans="1:5" ht="15.75" customHeight="1">
      <c r="A132" s="15">
        <f>Статистика!E2</f>
        <v>2019</v>
      </c>
      <c r="B132" s="16">
        <f>Статистика!E30</f>
        <v>13.081</v>
      </c>
      <c r="C132" s="16">
        <f>Статистика!E33</f>
        <v>6.0640000000000001</v>
      </c>
      <c r="D132" s="16">
        <f>Статистика!E32</f>
        <v>7.0170000000000003</v>
      </c>
    </row>
    <row r="133" spans="1:5" ht="15.75" customHeight="1">
      <c r="A133" s="17">
        <f>Статистика!F2</f>
        <v>2020</v>
      </c>
      <c r="B133" s="16">
        <f>Статистика!F30</f>
        <v>13.098000000000001</v>
      </c>
      <c r="C133" s="16">
        <f>Статистика!F33</f>
        <v>6.2089999999999996</v>
      </c>
      <c r="D133" s="16">
        <f>Статистика!F32</f>
        <v>6.8890000000000002</v>
      </c>
    </row>
    <row r="134" spans="1:5" ht="15.75" customHeight="1"/>
    <row r="135" spans="1:5" ht="15.75" customHeight="1">
      <c r="A135" s="9" t="s">
        <v>0</v>
      </c>
      <c r="B135" s="9" t="s">
        <v>1</v>
      </c>
      <c r="C135" s="9" t="s">
        <v>2</v>
      </c>
    </row>
    <row r="136" spans="1:5" ht="15.75" customHeight="1">
      <c r="A136" s="15">
        <f>Статистика!B2</f>
        <v>2016</v>
      </c>
      <c r="B136" s="16">
        <f>Статистика!B56</f>
        <v>21540.2536</v>
      </c>
      <c r="C136" s="16">
        <f>Статистика!B54</f>
        <v>222.40100000000001</v>
      </c>
    </row>
    <row r="137" spans="1:5" ht="15.75" customHeight="1">
      <c r="A137" s="17">
        <f>Статистика!C2</f>
        <v>2017</v>
      </c>
      <c r="B137" s="18">
        <f>Статистика!C56</f>
        <v>23112.028600000001</v>
      </c>
      <c r="C137" s="18">
        <f>Статистика!C54</f>
        <v>228.36600000000001</v>
      </c>
    </row>
    <row r="138" spans="1:5" ht="15.75" customHeight="1">
      <c r="A138" s="15">
        <f>Статистика!D2</f>
        <v>2018</v>
      </c>
      <c r="B138" s="18">
        <f>Статистика!D56</f>
        <v>26486.8079</v>
      </c>
      <c r="C138" s="18">
        <f>Статистика!D54</f>
        <v>229.18299999999999</v>
      </c>
    </row>
    <row r="139" spans="1:5" ht="15.75" customHeight="1">
      <c r="A139" s="15">
        <f>Статистика!E2</f>
        <v>2019</v>
      </c>
      <c r="B139" s="16">
        <f>Статистика!E56</f>
        <v>30292.615300000001</v>
      </c>
      <c r="C139" s="16">
        <f>Статистика!E54</f>
        <v>226.066</v>
      </c>
    </row>
    <row r="140" spans="1:5" ht="15.75" customHeight="1">
      <c r="A140" s="17">
        <f>Статистика!F2</f>
        <v>2020</v>
      </c>
      <c r="B140" s="16">
        <f>Статистика!F56</f>
        <v>24161.911399999997</v>
      </c>
      <c r="C140" s="16">
        <f>Статистика!F54</f>
        <v>180.20400000000001</v>
      </c>
    </row>
    <row r="141" spans="1:5" ht="15.75" customHeight="1">
      <c r="A141" s="5">
        <f>Статистика!G2</f>
        <v>2021</v>
      </c>
      <c r="B141" s="16">
        <f>Статистика!G56</f>
        <v>34139.1034</v>
      </c>
      <c r="C141" s="19">
        <f>Статистика!G54</f>
        <v>230</v>
      </c>
    </row>
    <row r="142" spans="1:5" ht="15.75" customHeight="1">
      <c r="A142" s="20"/>
      <c r="B142" s="20"/>
      <c r="C142" s="20"/>
      <c r="D142" s="20"/>
      <c r="E142" s="20"/>
    </row>
    <row r="143" spans="1:5" ht="15.75" customHeight="1">
      <c r="A143" s="9" t="s">
        <v>0</v>
      </c>
      <c r="B143" s="9" t="s">
        <v>1</v>
      </c>
      <c r="C143" s="9" t="s">
        <v>2</v>
      </c>
    </row>
    <row r="144" spans="1:5" ht="15.75" customHeight="1">
      <c r="A144" s="15">
        <f>Статистика!B2</f>
        <v>2016</v>
      </c>
      <c r="B144" s="16">
        <f>Статистика!B61</f>
        <v>502075.81650000002</v>
      </c>
      <c r="C144" s="16">
        <f>Статистика!B60</f>
        <v>2396.2152000000001</v>
      </c>
    </row>
    <row r="145" spans="1:4" ht="15.75" customHeight="1">
      <c r="A145" s="17">
        <f>Статистика!C2</f>
        <v>2017</v>
      </c>
      <c r="B145" s="18">
        <f>Статистика!C61</f>
        <v>511024.30099999998</v>
      </c>
      <c r="C145" s="18">
        <f>Статистика!C60</f>
        <v>2316.4612999999999</v>
      </c>
    </row>
    <row r="146" spans="1:4" ht="15.75" customHeight="1">
      <c r="A146" s="15">
        <f>Статистика!D2</f>
        <v>2018</v>
      </c>
      <c r="B146" s="18">
        <f>Статистика!D61</f>
        <v>537966.94499999995</v>
      </c>
      <c r="C146" s="18">
        <f>Статистика!D60</f>
        <v>2512.3568</v>
      </c>
    </row>
    <row r="147" spans="1:4" ht="15.75" customHeight="1">
      <c r="A147" s="15">
        <f>Статистика!E2</f>
        <v>2019</v>
      </c>
      <c r="B147" s="16">
        <f>Статистика!E61</f>
        <v>578805.78960000002</v>
      </c>
      <c r="C147" s="16">
        <f>Статистика!E60</f>
        <v>2573.846</v>
      </c>
    </row>
    <row r="148" spans="1:4" ht="15.75" customHeight="1">
      <c r="A148" s="17">
        <f>Статистика!F2</f>
        <v>2020</v>
      </c>
      <c r="B148" s="16">
        <f>Статистика!F61</f>
        <v>563311.61109999998</v>
      </c>
      <c r="C148" s="16">
        <f>Статистика!F60</f>
        <v>2002.9921999999999</v>
      </c>
    </row>
    <row r="149" spans="1:4" ht="15.75" customHeight="1">
      <c r="A149" s="5">
        <f>Статистика!G2</f>
        <v>2021</v>
      </c>
      <c r="B149" s="19">
        <f>Статистика!G61</f>
        <v>636026.73620000004</v>
      </c>
      <c r="C149" s="19">
        <f>Статистика!G60</f>
        <v>2600</v>
      </c>
    </row>
    <row r="150" spans="1:4" ht="15.75" customHeight="1"/>
    <row r="151" spans="1:4" ht="15.75" customHeight="1">
      <c r="A151" s="9" t="s">
        <v>0</v>
      </c>
      <c r="B151" s="9" t="s">
        <v>1</v>
      </c>
      <c r="C151" s="9" t="s">
        <v>2</v>
      </c>
      <c r="D151" s="9" t="s">
        <v>3</v>
      </c>
    </row>
    <row r="152" spans="1:4" ht="15.75" customHeight="1">
      <c r="A152" s="15">
        <f>Статистика!B2</f>
        <v>2016</v>
      </c>
      <c r="B152" s="16">
        <f>Статистика!B38</f>
        <v>2427.3539999999998</v>
      </c>
      <c r="C152" s="16">
        <f>Статистика!B41</f>
        <v>1438.8</v>
      </c>
      <c r="D152" s="16">
        <f>Статистика!B40</f>
        <v>988.5</v>
      </c>
    </row>
    <row r="153" spans="1:4" ht="15.75" customHeight="1">
      <c r="A153" s="17">
        <f>Статистика!C2</f>
        <v>2017</v>
      </c>
      <c r="B153" s="18">
        <f>Статистика!C38</f>
        <v>2753.1170000000002</v>
      </c>
      <c r="C153" s="18">
        <f>Статистика!C41</f>
        <v>1378.9</v>
      </c>
      <c r="D153" s="18">
        <f>Статистика!C40</f>
        <v>1374.2</v>
      </c>
    </row>
    <row r="154" spans="1:4" ht="15.75" customHeight="1">
      <c r="A154" s="15">
        <f>Статистика!D2</f>
        <v>2018</v>
      </c>
      <c r="B154" s="18">
        <f>Статистика!D38</f>
        <v>3123.4720000000002</v>
      </c>
      <c r="C154" s="18">
        <f>Статистика!D41</f>
        <v>1812.1</v>
      </c>
      <c r="D154" s="18">
        <f>Статистика!D40</f>
        <v>1311.4</v>
      </c>
    </row>
    <row r="155" spans="1:4" ht="15.75" customHeight="1">
      <c r="A155" s="15">
        <f>Статистика!E2</f>
        <v>2019</v>
      </c>
      <c r="B155" s="16">
        <f>Статистика!E38</f>
        <v>3520.57</v>
      </c>
      <c r="C155" s="16">
        <f>Статистика!E41</f>
        <v>2017.8</v>
      </c>
      <c r="D155" s="16">
        <f>Статистика!E40</f>
        <v>1502.8</v>
      </c>
    </row>
    <row r="156" spans="1:4" ht="15.75" customHeight="1">
      <c r="A156" s="17">
        <f>Статистика!F2</f>
        <v>2020</v>
      </c>
      <c r="B156" s="16">
        <f>Статистика!F38</f>
        <v>2080.9940000000001</v>
      </c>
      <c r="C156" s="16">
        <f>Статистика!F41</f>
        <v>806.8</v>
      </c>
      <c r="D156" s="16">
        <f>Статистика!F40</f>
        <v>1274.2</v>
      </c>
    </row>
    <row r="157" spans="1:4" ht="15.75" customHeight="1">
      <c r="A157" s="5">
        <f>Статистика!G2</f>
        <v>2021</v>
      </c>
      <c r="B157" s="13">
        <f>Статистика!G38</f>
        <v>3400.7550000000001</v>
      </c>
      <c r="C157" s="19">
        <f>Статистика!G41</f>
        <v>1949.1285328796191</v>
      </c>
      <c r="D157" s="19">
        <f>Статистика!G40</f>
        <v>1451.6554461351429</v>
      </c>
    </row>
    <row r="158" spans="1:4" ht="15.75" customHeight="1"/>
    <row r="159" spans="1:4" ht="15.75" customHeight="1">
      <c r="A159" s="9" t="s">
        <v>0</v>
      </c>
      <c r="B159" s="9" t="s">
        <v>1</v>
      </c>
      <c r="C159" s="9" t="s">
        <v>2</v>
      </c>
      <c r="D159" s="9" t="s">
        <v>3</v>
      </c>
    </row>
    <row r="160" spans="1:4" ht="15.75" customHeight="1">
      <c r="A160" s="15">
        <f>Статистика!B2</f>
        <v>2016</v>
      </c>
      <c r="B160" s="16">
        <f>Статистика!B42</f>
        <v>240.45111441307574</v>
      </c>
      <c r="C160" s="16">
        <f>Статистика!B45</f>
        <v>419.47521865889212</v>
      </c>
      <c r="D160" s="16">
        <f>Статистика!B44</f>
        <v>148.31207801950487</v>
      </c>
    </row>
    <row r="161" spans="1:4" ht="15.75" customHeight="1">
      <c r="A161" s="17">
        <f>Статистика!C2</f>
        <v>2017</v>
      </c>
      <c r="B161" s="18">
        <f>Статистика!C42</f>
        <v>240.2999912717116</v>
      </c>
      <c r="C161" s="18">
        <f>Статистика!C45</f>
        <v>299.56550076037371</v>
      </c>
      <c r="D161" s="18">
        <f>Статистика!C44</f>
        <v>200.49606069448498</v>
      </c>
    </row>
    <row r="162" spans="1:4" ht="15.75" customHeight="1">
      <c r="A162" s="15">
        <f>Статистика!D2</f>
        <v>2018</v>
      </c>
      <c r="B162" s="18">
        <f>Статистика!D42</f>
        <v>239.40154824863953</v>
      </c>
      <c r="C162" s="18">
        <f>Статистика!D45</f>
        <v>308.02311745707971</v>
      </c>
      <c r="D162" s="18">
        <f>Статистика!D44</f>
        <v>183.05415968732552</v>
      </c>
    </row>
    <row r="163" spans="1:4" ht="15.75" customHeight="1">
      <c r="A163" s="15">
        <f>Статистика!E2</f>
        <v>2019</v>
      </c>
      <c r="B163" s="16">
        <f>Статистика!E42</f>
        <v>269.13615167036164</v>
      </c>
      <c r="C163" s="16">
        <f>Статистика!E45</f>
        <v>332.75065963060683</v>
      </c>
      <c r="D163" s="16">
        <f>Статистика!E44</f>
        <v>214.16559783383209</v>
      </c>
    </row>
    <row r="164" spans="1:4" ht="15.75" customHeight="1">
      <c r="A164" s="17">
        <f>Статистика!F2</f>
        <v>2020</v>
      </c>
      <c r="B164" s="16">
        <f>Статистика!F42</f>
        <v>158.87876011604826</v>
      </c>
      <c r="C164" s="16">
        <f>Статистика!F45</f>
        <v>129.94040908358835</v>
      </c>
      <c r="D164" s="16">
        <f>Статистика!F44</f>
        <v>184.96153287850197</v>
      </c>
    </row>
    <row r="165" spans="1:4" ht="15.75" customHeight="1">
      <c r="A165" s="5">
        <f>Статистика!G2</f>
        <v>2021</v>
      </c>
      <c r="B165" s="19">
        <f>Статистика!G42</f>
        <v>259.63925790196976</v>
      </c>
      <c r="C165" s="19">
        <f>Статистика!G45</f>
        <v>313.91987967138334</v>
      </c>
      <c r="D165" s="19">
        <f>Статистика!G44</f>
        <v>210.72077894253781</v>
      </c>
    </row>
    <row r="166" spans="1:4" ht="15.75" customHeight="1"/>
    <row r="167" spans="1:4" ht="15.75" customHeight="1">
      <c r="A167" s="9" t="s">
        <v>0</v>
      </c>
      <c r="B167" s="9" t="s">
        <v>1</v>
      </c>
      <c r="C167" s="9" t="s">
        <v>2</v>
      </c>
    </row>
    <row r="168" spans="1:4" ht="15.75" customHeight="1">
      <c r="A168" s="15">
        <f>Статистика!B2</f>
        <v>2016</v>
      </c>
      <c r="B168" s="16">
        <f>Статистика!B52</f>
        <v>232200</v>
      </c>
      <c r="C168" s="16">
        <f>Статистика!B51</f>
        <v>7000</v>
      </c>
    </row>
    <row r="169" spans="1:4" ht="15.75" customHeight="1">
      <c r="A169" s="17">
        <f>Статистика!C2</f>
        <v>2017</v>
      </c>
      <c r="B169" s="18">
        <f>Статистика!C52</f>
        <v>223300</v>
      </c>
      <c r="C169" s="18">
        <f>Статистика!C51</f>
        <v>7100</v>
      </c>
    </row>
    <row r="170" spans="1:4" ht="15.75" customHeight="1">
      <c r="A170" s="15">
        <f>Статистика!D2</f>
        <v>2018</v>
      </c>
      <c r="B170" s="18">
        <f>Статистика!D52</f>
        <v>220200</v>
      </c>
      <c r="C170" s="18">
        <f>Статистика!D51</f>
        <v>7400</v>
      </c>
    </row>
    <row r="171" spans="1:4" ht="15.75" customHeight="1">
      <c r="A171" s="15">
        <f>Статистика!E2</f>
        <v>2019</v>
      </c>
      <c r="B171" s="16">
        <f>Статистика!E52</f>
        <v>217347.1</v>
      </c>
      <c r="C171" s="16">
        <f>Статистика!E51</f>
        <v>7688</v>
      </c>
    </row>
    <row r="172" spans="1:4" ht="15.75" customHeight="1">
      <c r="A172" s="17">
        <f>Статистика!F2</f>
        <v>2020</v>
      </c>
      <c r="B172" s="16">
        <f>Статистика!F52</f>
        <v>169294.47</v>
      </c>
      <c r="C172" s="16">
        <f>Статистика!F51</f>
        <v>5743</v>
      </c>
    </row>
    <row r="173" spans="1:4" ht="15.75" customHeight="1">
      <c r="A173" s="5">
        <f>Статистика!G2</f>
        <v>2021</v>
      </c>
      <c r="B173" s="19">
        <f>Статистика!G52</f>
        <v>190030.27600000001</v>
      </c>
      <c r="C173" s="19">
        <f>Статистика!G51</f>
        <v>6446.43</v>
      </c>
    </row>
    <row r="174" spans="1:4" ht="15.75" customHeight="1"/>
    <row r="175" spans="1:4" ht="15.75" customHeight="1">
      <c r="A175" s="9" t="s">
        <v>0</v>
      </c>
      <c r="B175" s="9" t="s">
        <v>1</v>
      </c>
      <c r="C175" s="9" t="s">
        <v>2</v>
      </c>
    </row>
    <row r="176" spans="1:4" ht="15.75" customHeight="1">
      <c r="A176" s="15">
        <f>Статистика!B2</f>
        <v>2016</v>
      </c>
      <c r="B176" s="16">
        <f>Статистика!B62</f>
        <v>573.58919678792859</v>
      </c>
      <c r="C176" s="16">
        <f>Статистика!B57</f>
        <v>24.60834868956945</v>
      </c>
    </row>
    <row r="177" spans="1:3" ht="15.75" customHeight="1">
      <c r="A177" s="17">
        <f>Статистика!C2</f>
        <v>2017</v>
      </c>
      <c r="B177" s="18">
        <f>Статистика!C62</f>
        <v>500.68024709501691</v>
      </c>
      <c r="C177" s="18">
        <f>Статистика!C57</f>
        <v>22.644199439578312</v>
      </c>
    </row>
    <row r="178" spans="1:3" ht="15.75" customHeight="1">
      <c r="A178" s="15">
        <f>Статистика!D2</f>
        <v>2018</v>
      </c>
      <c r="B178" s="18">
        <f>Статистика!D62</f>
        <v>465.91343264192602</v>
      </c>
      <c r="C178" s="18">
        <f>Статистика!D57</f>
        <v>22.939252500757803</v>
      </c>
    </row>
    <row r="179" spans="1:3" ht="15.75" customHeight="1">
      <c r="A179" s="15">
        <f>Статистика!E2</f>
        <v>2019</v>
      </c>
      <c r="B179" s="16">
        <f>Статистика!E62</f>
        <v>572.32421783304085</v>
      </c>
      <c r="C179" s="16">
        <f>Статистика!E57</f>
        <v>29.953393122883345</v>
      </c>
    </row>
    <row r="180" spans="1:3" ht="15.75" customHeight="1">
      <c r="A180" s="17">
        <f>Статистика!F2</f>
        <v>2020</v>
      </c>
      <c r="B180" s="16">
        <f>Статистика!F62</f>
        <v>648.97651048387092</v>
      </c>
      <c r="C180" s="16">
        <f>Статистика!F57</f>
        <v>27.836303456221195</v>
      </c>
    </row>
    <row r="181" spans="1:3" ht="15.75" customHeight="1">
      <c r="A181" s="5">
        <f>Статистика!G2</f>
        <v>2021</v>
      </c>
      <c r="B181" s="21">
        <f>Статистика!G62</f>
        <v>708.2703075723831</v>
      </c>
      <c r="C181" s="21">
        <f>Статистика!G57</f>
        <v>38.016818930957683</v>
      </c>
    </row>
    <row r="182" spans="1:3" ht="15.75" customHeight="1"/>
    <row r="183" spans="1:3" ht="15.75" customHeight="1">
      <c r="A183" s="9" t="s">
        <v>0</v>
      </c>
      <c r="B183" s="9" t="s">
        <v>1</v>
      </c>
    </row>
    <row r="184" spans="1:3" ht="15.75" customHeight="1">
      <c r="A184" s="15">
        <f>Статистика!B2</f>
        <v>2016</v>
      </c>
      <c r="B184" s="16">
        <f>Статистика!B24</f>
        <v>1278.613723162764</v>
      </c>
    </row>
    <row r="185" spans="1:3" ht="15.75" customHeight="1">
      <c r="A185" s="17">
        <f>Статистика!C2</f>
        <v>2017</v>
      </c>
      <c r="B185" s="18">
        <f>Статистика!C24</f>
        <v>1450.3360570611173</v>
      </c>
    </row>
    <row r="186" spans="1:3" ht="15.75" customHeight="1">
      <c r="A186" s="15">
        <f>Статистика!D2</f>
        <v>2018</v>
      </c>
      <c r="B186" s="18">
        <f>Статистика!D24</f>
        <v>1279.175507729615</v>
      </c>
    </row>
    <row r="187" spans="1:3" ht="15.75" customHeight="1">
      <c r="A187" s="15">
        <f>Статистика!E2</f>
        <v>2019</v>
      </c>
      <c r="B187" s="16">
        <f>Статистика!E24</f>
        <v>1303.6590611326724</v>
      </c>
    </row>
    <row r="188" spans="1:3" ht="15.75" customHeight="1">
      <c r="A188" s="17">
        <f>Статистика!F2</f>
        <v>2020</v>
      </c>
      <c r="B188" s="16">
        <f>Статистика!F24</f>
        <v>1119.9665898617511</v>
      </c>
    </row>
    <row r="189" spans="1:3" ht="15.75" customHeight="1">
      <c r="A189" s="5">
        <f>Статистика!G2</f>
        <v>2021</v>
      </c>
      <c r="B189" s="21">
        <f>Статистика!G24</f>
        <v>2903.2383073496658</v>
      </c>
    </row>
    <row r="190" spans="1:3" ht="15.75" customHeight="1"/>
    <row r="191" spans="1:3" ht="15.75" customHeight="1">
      <c r="A191" s="9" t="s">
        <v>0</v>
      </c>
      <c r="B191" s="9" t="s">
        <v>1</v>
      </c>
    </row>
    <row r="192" spans="1:3" ht="15.75" customHeight="1">
      <c r="A192" s="15">
        <f>Статистика!B2</f>
        <v>2016</v>
      </c>
      <c r="B192" s="16">
        <f>Статистика!B24</f>
        <v>1278.613723162764</v>
      </c>
    </row>
    <row r="193" spans="1:2" ht="15.75" customHeight="1">
      <c r="A193" s="17">
        <f>Статистика!C2</f>
        <v>2017</v>
      </c>
      <c r="B193" s="18">
        <f>Статистика!C24</f>
        <v>1450.3360570611173</v>
      </c>
    </row>
    <row r="194" spans="1:2" ht="15.75" customHeight="1">
      <c r="A194" s="15">
        <f>Статистика!D2</f>
        <v>2018</v>
      </c>
      <c r="B194" s="18">
        <f>Статистика!D24</f>
        <v>1279.175507729615</v>
      </c>
    </row>
    <row r="195" spans="1:2" ht="15.75" customHeight="1">
      <c r="A195" s="15">
        <f>Статистика!E2</f>
        <v>2019</v>
      </c>
      <c r="B195" s="16">
        <f>Статистика!E24</f>
        <v>1303.6590611326724</v>
      </c>
    </row>
    <row r="196" spans="1:2" ht="15.75" customHeight="1">
      <c r="A196" s="17">
        <f>Статистика!F2</f>
        <v>2020</v>
      </c>
      <c r="B196" s="16">
        <f>Статистика!F24</f>
        <v>1119.9665898617511</v>
      </c>
    </row>
    <row r="197" spans="1:2" ht="15.75" customHeight="1">
      <c r="A197" s="5">
        <f>Статистика!G2</f>
        <v>2021</v>
      </c>
      <c r="B197" s="21">
        <f>Статистика!G24</f>
        <v>2903.2383073496658</v>
      </c>
    </row>
    <row r="198" spans="1:2" ht="15.75" customHeight="1"/>
    <row r="199" spans="1:2" ht="15.75" customHeight="1"/>
    <row r="200" spans="1:2" ht="15.75" customHeight="1"/>
    <row r="201" spans="1:2" ht="15.75" customHeight="1"/>
    <row r="202" spans="1:2" ht="15.75" customHeight="1"/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2" topLeftCell="A12" activePane="bottomLeft" state="frozen"/>
      <selection pane="bottomLeft" activeCell="G21" sqref="G21"/>
    </sheetView>
  </sheetViews>
  <sheetFormatPr defaultColWidth="14.42578125" defaultRowHeight="15" customHeight="1"/>
  <cols>
    <col min="1" max="1" width="46" customWidth="1"/>
    <col min="2" max="2" width="16.28515625" customWidth="1"/>
    <col min="3" max="3" width="13.7109375" customWidth="1"/>
    <col min="4" max="4" width="13.85546875" customWidth="1"/>
    <col min="5" max="5" width="13.7109375" customWidth="1"/>
    <col min="6" max="6" width="12.85546875" customWidth="1"/>
    <col min="7" max="7" width="13.7109375" customWidth="1"/>
    <col min="9" max="10" width="11.42578125" customWidth="1"/>
    <col min="11" max="11" width="13.42578125" customWidth="1"/>
    <col min="12" max="12" width="11.42578125" customWidth="1"/>
    <col min="13" max="13" width="12.140625" customWidth="1"/>
    <col min="14" max="15" width="8.85546875" customWidth="1"/>
  </cols>
  <sheetData>
    <row r="1" spans="1:9" ht="15.75" customHeight="1">
      <c r="A1" s="78" t="s">
        <v>4</v>
      </c>
      <c r="B1" s="80" t="s">
        <v>5</v>
      </c>
      <c r="C1" s="70"/>
      <c r="D1" s="70"/>
      <c r="E1" s="70"/>
      <c r="F1" s="70"/>
      <c r="G1" s="71"/>
    </row>
    <row r="2" spans="1:9" ht="15.75" customHeight="1">
      <c r="A2" s="79"/>
      <c r="B2" s="22">
        <v>2016</v>
      </c>
      <c r="C2" s="22">
        <v>2017</v>
      </c>
      <c r="D2" s="22">
        <v>2018</v>
      </c>
      <c r="E2" s="22">
        <v>2019</v>
      </c>
      <c r="F2" s="22">
        <v>2020</v>
      </c>
      <c r="G2" s="22">
        <v>2021</v>
      </c>
    </row>
    <row r="3" spans="1:9" ht="15.75" customHeight="1">
      <c r="A3" s="73" t="s">
        <v>6</v>
      </c>
      <c r="B3" s="70"/>
      <c r="C3" s="70"/>
      <c r="D3" s="70"/>
      <c r="E3" s="70"/>
      <c r="F3" s="70"/>
      <c r="G3" s="71"/>
    </row>
    <row r="4" spans="1:9" ht="15.75" customHeight="1">
      <c r="A4" s="23" t="s">
        <v>7</v>
      </c>
      <c r="B4" s="24">
        <v>8206.3119999999999</v>
      </c>
      <c r="C4" s="25">
        <v>8913.3760000000002</v>
      </c>
      <c r="D4" s="25">
        <v>8856.2540000000008</v>
      </c>
      <c r="E4" s="25">
        <v>11825.815000000001</v>
      </c>
      <c r="F4" s="25">
        <v>6462.6009999999997</v>
      </c>
      <c r="G4" s="25">
        <v>10458.179</v>
      </c>
      <c r="I4" s="26"/>
    </row>
    <row r="5" spans="1:9" ht="15.75" customHeight="1">
      <c r="A5" s="23" t="s">
        <v>8</v>
      </c>
      <c r="B5" s="27">
        <v>3000</v>
      </c>
      <c r="C5" s="28">
        <v>4283</v>
      </c>
      <c r="D5" s="28">
        <v>3370</v>
      </c>
      <c r="E5" s="28">
        <v>4373</v>
      </c>
      <c r="F5" s="28">
        <v>4127</v>
      </c>
      <c r="G5" s="28">
        <v>5995</v>
      </c>
    </row>
    <row r="6" spans="1:9" ht="15.75" customHeight="1">
      <c r="A6" s="23" t="s">
        <v>9</v>
      </c>
      <c r="B6" s="29">
        <f t="shared" ref="B6:G6" si="0">B5/B4</f>
        <v>0.36557225706261232</v>
      </c>
      <c r="C6" s="29">
        <f t="shared" si="0"/>
        <v>0.48051378063710093</v>
      </c>
      <c r="D6" s="29">
        <f t="shared" si="0"/>
        <v>0.38052205819751778</v>
      </c>
      <c r="E6" s="29">
        <f t="shared" si="0"/>
        <v>0.3697842389721131</v>
      </c>
      <c r="F6" s="29">
        <f t="shared" si="0"/>
        <v>0.63859736969681402</v>
      </c>
      <c r="G6" s="29">
        <f t="shared" si="0"/>
        <v>0.5732355508545034</v>
      </c>
    </row>
    <row r="7" spans="1:9" ht="15.75" customHeight="1">
      <c r="A7" s="23" t="s">
        <v>10</v>
      </c>
      <c r="B7" s="25">
        <v>3422.1210000000001</v>
      </c>
      <c r="C7" s="25">
        <v>5629.9830000000002</v>
      </c>
      <c r="D7" s="25">
        <v>5486.3149999999996</v>
      </c>
      <c r="E7" s="25">
        <v>7452.7240000000002</v>
      </c>
      <c r="F7" s="25">
        <v>2335.8249999999998</v>
      </c>
      <c r="G7" s="25">
        <v>4463.4430000000002</v>
      </c>
    </row>
    <row r="8" spans="1:9" ht="15.75" customHeight="1">
      <c r="A8" s="30"/>
      <c r="B8" s="25"/>
      <c r="C8" s="25"/>
      <c r="D8" s="25"/>
      <c r="E8" s="25"/>
      <c r="F8" s="25"/>
      <c r="G8" s="25"/>
    </row>
    <row r="9" spans="1:9" ht="15.75" customHeight="1">
      <c r="A9" s="23" t="s">
        <v>11</v>
      </c>
      <c r="B9" s="25">
        <v>146674.541</v>
      </c>
      <c r="C9" s="25">
        <v>146842.40100000001</v>
      </c>
      <c r="D9" s="25">
        <v>146830.57500000001</v>
      </c>
      <c r="E9" s="25">
        <v>146764.655</v>
      </c>
      <c r="F9" s="25">
        <v>146459.80300000001</v>
      </c>
      <c r="G9" s="25">
        <v>145864.296</v>
      </c>
    </row>
    <row r="10" spans="1:9" ht="15.75" customHeight="1">
      <c r="A10" s="69" t="s">
        <v>12</v>
      </c>
      <c r="B10" s="70"/>
      <c r="C10" s="70"/>
      <c r="D10" s="70"/>
      <c r="E10" s="70"/>
      <c r="F10" s="70"/>
      <c r="G10" s="71"/>
    </row>
    <row r="11" spans="1:9" ht="15.75" customHeight="1">
      <c r="A11" s="23" t="s">
        <v>13</v>
      </c>
      <c r="B11" s="28">
        <v>30864.962055116757</v>
      </c>
      <c r="C11" s="28">
        <v>31897</v>
      </c>
      <c r="D11" s="28">
        <v>33361</v>
      </c>
      <c r="E11" s="28">
        <v>35506</v>
      </c>
      <c r="F11" s="28">
        <v>36240</v>
      </c>
      <c r="G11" s="28">
        <v>40040</v>
      </c>
    </row>
    <row r="12" spans="1:9" ht="15.75" customHeight="1">
      <c r="A12" s="31" t="s">
        <v>14</v>
      </c>
      <c r="B12" s="28">
        <v>3.4833418606660769</v>
      </c>
      <c r="C12" s="28">
        <v>3.2782100239232741</v>
      </c>
      <c r="D12" s="28">
        <v>3.5340333966687987</v>
      </c>
      <c r="E12" s="28">
        <v>3.5169678511620104</v>
      </c>
      <c r="F12" s="28">
        <v>2.4232756705727501</v>
      </c>
      <c r="G12" s="28">
        <v>2.9</v>
      </c>
    </row>
    <row r="13" spans="1:9" ht="15.75" customHeight="1">
      <c r="A13" s="32" t="s">
        <v>15</v>
      </c>
      <c r="B13" s="25">
        <f t="shared" ref="B13:G13" si="1">B11*12*(B12/100)*B9/1000</f>
        <v>1892334.1640249731</v>
      </c>
      <c r="C13" s="25">
        <f t="shared" si="1"/>
        <v>1842550.2269835542</v>
      </c>
      <c r="D13" s="25">
        <f t="shared" si="1"/>
        <v>2077339.3846052622</v>
      </c>
      <c r="E13" s="25">
        <f t="shared" si="1"/>
        <v>2199241.2422840167</v>
      </c>
      <c r="F13" s="25">
        <f t="shared" si="1"/>
        <v>1543443.3813986918</v>
      </c>
      <c r="G13" s="25">
        <f t="shared" si="1"/>
        <v>2032461.4313203199</v>
      </c>
    </row>
    <row r="14" spans="1:9" ht="15.75" customHeight="1">
      <c r="A14" s="32" t="s">
        <v>16</v>
      </c>
      <c r="B14" s="25">
        <v>2610500</v>
      </c>
      <c r="C14" s="25">
        <v>2242700</v>
      </c>
      <c r="D14" s="25">
        <v>2490800</v>
      </c>
      <c r="E14" s="25">
        <v>2789900</v>
      </c>
      <c r="F14" s="25">
        <v>2349000</v>
      </c>
      <c r="G14" s="25"/>
    </row>
    <row r="15" spans="1:9" ht="15.75" customHeight="1">
      <c r="A15" s="30" t="s">
        <v>17</v>
      </c>
      <c r="B15" s="33"/>
      <c r="C15" s="33"/>
      <c r="D15" s="33"/>
      <c r="E15" s="33"/>
      <c r="F15" s="33"/>
      <c r="G15" s="33"/>
    </row>
    <row r="16" spans="1:9" ht="15.75" customHeight="1">
      <c r="A16" s="78" t="s">
        <v>4</v>
      </c>
      <c r="B16" s="80" t="s">
        <v>18</v>
      </c>
      <c r="C16" s="70"/>
      <c r="D16" s="70"/>
      <c r="E16" s="70"/>
      <c r="F16" s="70"/>
      <c r="G16" s="71"/>
    </row>
    <row r="17" spans="1:7" ht="15.75" customHeight="1">
      <c r="A17" s="79"/>
      <c r="B17" s="22">
        <v>2016</v>
      </c>
      <c r="C17" s="22">
        <v>2017</v>
      </c>
      <c r="D17" s="22">
        <v>2018</v>
      </c>
      <c r="E17" s="22">
        <v>2019</v>
      </c>
      <c r="F17" s="22">
        <v>2020</v>
      </c>
      <c r="G17" s="22">
        <v>2021</v>
      </c>
    </row>
    <row r="18" spans="1:7" ht="15.75" customHeight="1">
      <c r="A18" s="23" t="s">
        <v>19</v>
      </c>
      <c r="B18" s="25">
        <v>875.32299999999998</v>
      </c>
      <c r="C18" s="25">
        <v>1020.66</v>
      </c>
      <c r="D18" s="25">
        <v>1154.6500000000001</v>
      </c>
      <c r="E18" s="25">
        <f>AVERAGE(D18,F18)</f>
        <v>1011.325</v>
      </c>
      <c r="F18" s="25">
        <v>868</v>
      </c>
      <c r="G18" s="25">
        <v>898</v>
      </c>
    </row>
    <row r="19" spans="1:7" ht="15.75" customHeight="1">
      <c r="A19" s="81" t="s">
        <v>20</v>
      </c>
      <c r="B19" s="70"/>
      <c r="C19" s="70"/>
      <c r="D19" s="70"/>
      <c r="E19" s="70"/>
      <c r="F19" s="70"/>
      <c r="G19" s="71"/>
    </row>
    <row r="20" spans="1:7" ht="15.75" customHeight="1">
      <c r="A20" s="34" t="s">
        <v>21</v>
      </c>
      <c r="B20" s="25">
        <v>425931.641</v>
      </c>
      <c r="C20" s="25">
        <v>420886.41200000001</v>
      </c>
      <c r="D20" s="25">
        <v>421779.97700000001</v>
      </c>
      <c r="E20" s="25">
        <v>436406.67300000001</v>
      </c>
      <c r="F20" s="25">
        <v>480202.65899999999</v>
      </c>
      <c r="G20" s="25">
        <v>589107.152</v>
      </c>
    </row>
    <row r="21" spans="1:7" ht="15.75" customHeight="1">
      <c r="A21" s="23" t="s">
        <v>22</v>
      </c>
      <c r="B21" s="25">
        <v>1119.2</v>
      </c>
      <c r="C21" s="25">
        <v>1480.3</v>
      </c>
      <c r="D21" s="25">
        <v>1477</v>
      </c>
      <c r="E21" s="25">
        <v>1318.423</v>
      </c>
      <c r="F21" s="25">
        <v>972.13099999999997</v>
      </c>
      <c r="G21" s="25">
        <v>2607.1080000000002</v>
      </c>
    </row>
    <row r="22" spans="1:7" ht="15.75" customHeight="1">
      <c r="A22" s="35" t="s">
        <v>23</v>
      </c>
      <c r="B22" s="25">
        <v>637027.9</v>
      </c>
      <c r="C22" s="25">
        <v>780195.7</v>
      </c>
      <c r="D22" s="25">
        <v>739893</v>
      </c>
      <c r="E22" s="36">
        <v>717583.2</v>
      </c>
      <c r="F22" s="36">
        <v>265756</v>
      </c>
      <c r="G22" s="25"/>
    </row>
    <row r="23" spans="1:7" ht="15.75" customHeight="1">
      <c r="A23" s="23" t="s">
        <v>24</v>
      </c>
      <c r="B23" s="37">
        <f t="shared" ref="B23:F23" si="2">(B21*1000)/B22</f>
        <v>1.7569089203157349</v>
      </c>
      <c r="C23" s="37">
        <f t="shared" si="2"/>
        <v>1.8973444739569829</v>
      </c>
      <c r="D23" s="37">
        <f t="shared" si="2"/>
        <v>1.9962345906773007</v>
      </c>
      <c r="E23" s="37">
        <f t="shared" si="2"/>
        <v>1.8373102937749937</v>
      </c>
      <c r="F23" s="37">
        <f t="shared" si="2"/>
        <v>3.6579832628426074</v>
      </c>
      <c r="G23" s="25"/>
    </row>
    <row r="24" spans="1:7" ht="15.75" customHeight="1">
      <c r="A24" s="30" t="s">
        <v>25</v>
      </c>
      <c r="B24" s="38">
        <f t="shared" ref="B24:G24" si="3">B21*1000000/(B18*1000)</f>
        <v>1278.613723162764</v>
      </c>
      <c r="C24" s="38">
        <f t="shared" si="3"/>
        <v>1450.3360570611173</v>
      </c>
      <c r="D24" s="38">
        <f t="shared" si="3"/>
        <v>1279.175507729615</v>
      </c>
      <c r="E24" s="38">
        <f t="shared" si="3"/>
        <v>1303.6590611326724</v>
      </c>
      <c r="F24" s="38">
        <f>F21*1000000/(F18*1000)</f>
        <v>1119.9665898617511</v>
      </c>
      <c r="G24" s="38">
        <f>G21*1000000/(G18*1000)</f>
        <v>2903.2383073496658</v>
      </c>
    </row>
    <row r="25" spans="1:7" ht="15.75" customHeight="1">
      <c r="A25" s="69" t="s">
        <v>26</v>
      </c>
      <c r="B25" s="70"/>
      <c r="C25" s="70"/>
      <c r="D25" s="70"/>
      <c r="E25" s="70"/>
      <c r="F25" s="70"/>
      <c r="G25" s="71"/>
    </row>
    <row r="26" spans="1:7" ht="15.75" customHeight="1">
      <c r="A26" s="39" t="s">
        <v>27</v>
      </c>
      <c r="B26" s="40">
        <v>325</v>
      </c>
      <c r="C26" s="40">
        <v>370</v>
      </c>
      <c r="D26" s="40">
        <v>418</v>
      </c>
      <c r="E26" s="40">
        <v>420</v>
      </c>
      <c r="F26" s="40">
        <v>408</v>
      </c>
      <c r="G26" s="40">
        <v>458</v>
      </c>
    </row>
    <row r="27" spans="1:7" ht="15.75" customHeight="1">
      <c r="A27" s="41" t="s">
        <v>28</v>
      </c>
      <c r="B27" s="30"/>
      <c r="C27" s="30"/>
      <c r="D27" s="30"/>
      <c r="E27" s="30"/>
      <c r="F27" s="30"/>
      <c r="G27" s="30"/>
    </row>
    <row r="28" spans="1:7" ht="15.75" customHeight="1">
      <c r="A28" s="41" t="s">
        <v>29</v>
      </c>
      <c r="B28" s="25">
        <v>265</v>
      </c>
      <c r="C28" s="25">
        <v>280</v>
      </c>
      <c r="D28" s="25">
        <v>301</v>
      </c>
      <c r="E28" s="25">
        <v>288</v>
      </c>
      <c r="F28" s="25">
        <v>271</v>
      </c>
      <c r="G28" s="25">
        <v>304.21078431372547</v>
      </c>
    </row>
    <row r="29" spans="1:7" ht="15.75" customHeight="1">
      <c r="A29" s="41" t="s">
        <v>30</v>
      </c>
      <c r="B29" s="25">
        <v>60</v>
      </c>
      <c r="C29" s="25">
        <v>90</v>
      </c>
      <c r="D29" s="25">
        <v>117</v>
      </c>
      <c r="E29" s="25">
        <v>132</v>
      </c>
      <c r="F29" s="25">
        <v>137</v>
      </c>
      <c r="G29" s="25">
        <v>153.7892156862745</v>
      </c>
    </row>
    <row r="30" spans="1:7" ht="15.75" customHeight="1">
      <c r="A30" s="39" t="s">
        <v>31</v>
      </c>
      <c r="B30" s="42">
        <v>10.095000000000001</v>
      </c>
      <c r="C30" s="42">
        <v>11.457000000000001</v>
      </c>
      <c r="D30" s="42">
        <v>13.047000000000001</v>
      </c>
      <c r="E30" s="42">
        <v>13.081</v>
      </c>
      <c r="F30" s="42">
        <v>13.098000000000001</v>
      </c>
      <c r="G30" s="42">
        <v>13.098000000000001</v>
      </c>
    </row>
    <row r="31" spans="1:7" ht="15.75" customHeight="1">
      <c r="A31" s="41" t="s">
        <v>28</v>
      </c>
      <c r="B31" s="30"/>
      <c r="C31" s="30"/>
      <c r="D31" s="30"/>
      <c r="E31" s="30"/>
      <c r="F31" s="30"/>
      <c r="G31" s="43"/>
    </row>
    <row r="32" spans="1:7" ht="15.75" customHeight="1">
      <c r="A32" s="41" t="s">
        <v>32</v>
      </c>
      <c r="B32" s="28">
        <v>6.665</v>
      </c>
      <c r="C32" s="28">
        <v>6.8540000000000001</v>
      </c>
      <c r="D32" s="28">
        <v>7.1639999999999997</v>
      </c>
      <c r="E32" s="28">
        <v>7.0170000000000003</v>
      </c>
      <c r="F32" s="28">
        <v>6.8890000000000002</v>
      </c>
      <c r="G32" s="43">
        <v>6.8890000000000002</v>
      </c>
    </row>
    <row r="33" spans="1:7" ht="15.75" customHeight="1">
      <c r="A33" s="41" t="s">
        <v>33</v>
      </c>
      <c r="B33" s="28">
        <v>3.43</v>
      </c>
      <c r="C33" s="28">
        <v>4.6029999999999998</v>
      </c>
      <c r="D33" s="28">
        <v>5.883</v>
      </c>
      <c r="E33" s="28">
        <v>6.0640000000000001</v>
      </c>
      <c r="F33" s="28">
        <v>6.2089999999999996</v>
      </c>
      <c r="G33" s="43">
        <v>6.2089999999999996</v>
      </c>
    </row>
    <row r="34" spans="1:7" ht="15.75" customHeight="1">
      <c r="A34" s="39" t="s">
        <v>34</v>
      </c>
      <c r="B34" s="44">
        <v>22.456</v>
      </c>
      <c r="C34" s="44">
        <v>25.786999999999999</v>
      </c>
      <c r="D34" s="44">
        <v>32.247999999999998</v>
      </c>
      <c r="E34" s="44">
        <v>34.776000000000003</v>
      </c>
      <c r="F34" s="44">
        <v>35.140999999999998</v>
      </c>
      <c r="G34" s="45">
        <v>37.029000000000003</v>
      </c>
    </row>
    <row r="35" spans="1:7" ht="15.75" customHeight="1">
      <c r="A35" s="41" t="s">
        <v>28</v>
      </c>
      <c r="B35" s="46"/>
      <c r="C35" s="46"/>
      <c r="D35" s="46"/>
      <c r="E35" s="46"/>
      <c r="F35" s="46"/>
      <c r="G35" s="46"/>
    </row>
    <row r="36" spans="1:7" ht="15.75" customHeight="1">
      <c r="A36" s="41" t="s">
        <v>35</v>
      </c>
      <c r="B36" s="47">
        <v>12.553000000000001</v>
      </c>
      <c r="C36" s="47">
        <v>12.897</v>
      </c>
      <c r="D36" s="47">
        <v>13.593999999999999</v>
      </c>
      <c r="E36" s="47">
        <v>13.528</v>
      </c>
      <c r="F36" s="47">
        <v>13.356</v>
      </c>
      <c r="G36" s="48">
        <v>14.404425810904069</v>
      </c>
    </row>
    <row r="37" spans="1:7" ht="15.75" customHeight="1">
      <c r="A37" s="41" t="s">
        <v>36</v>
      </c>
      <c r="B37" s="47">
        <v>9.9030000000000005</v>
      </c>
      <c r="C37" s="47">
        <v>12.89</v>
      </c>
      <c r="D37" s="47">
        <v>18.654</v>
      </c>
      <c r="E37" s="47">
        <v>21.248000000000001</v>
      </c>
      <c r="F37" s="47">
        <v>21.785</v>
      </c>
      <c r="G37" s="48">
        <v>22.624574189095927</v>
      </c>
    </row>
    <row r="38" spans="1:7" ht="15.75" customHeight="1">
      <c r="A38" s="39" t="s">
        <v>37</v>
      </c>
      <c r="B38" s="49">
        <v>2427.3539999999998</v>
      </c>
      <c r="C38" s="49">
        <v>2753.1170000000002</v>
      </c>
      <c r="D38" s="49">
        <v>3123.4720000000002</v>
      </c>
      <c r="E38" s="49">
        <v>3520.57</v>
      </c>
      <c r="F38" s="49">
        <v>2080.9940000000001</v>
      </c>
      <c r="G38" s="45">
        <v>3400.7550000000001</v>
      </c>
    </row>
    <row r="39" spans="1:7" ht="15.75" customHeight="1">
      <c r="A39" s="41" t="s">
        <v>28</v>
      </c>
      <c r="B39" s="49"/>
      <c r="C39" s="49"/>
      <c r="D39" s="49"/>
      <c r="E39" s="49"/>
      <c r="F39" s="49"/>
      <c r="G39" s="30"/>
    </row>
    <row r="40" spans="1:7" ht="15.75" customHeight="1">
      <c r="A40" s="41" t="s">
        <v>35</v>
      </c>
      <c r="B40" s="47">
        <v>988.5</v>
      </c>
      <c r="C40" s="47">
        <v>1374.2</v>
      </c>
      <c r="D40" s="47">
        <v>1311.4</v>
      </c>
      <c r="E40" s="47">
        <v>1502.8</v>
      </c>
      <c r="F40" s="47">
        <v>1274.2</v>
      </c>
      <c r="G40" s="48">
        <v>1451.6554461351429</v>
      </c>
    </row>
    <row r="41" spans="1:7" ht="15.75" customHeight="1">
      <c r="A41" s="41" t="s">
        <v>36</v>
      </c>
      <c r="B41" s="47">
        <v>1438.8</v>
      </c>
      <c r="C41" s="47">
        <v>1378.9</v>
      </c>
      <c r="D41" s="47">
        <v>1812.1</v>
      </c>
      <c r="E41" s="47">
        <v>2017.8</v>
      </c>
      <c r="F41" s="47">
        <v>806.8</v>
      </c>
      <c r="G41" s="48">
        <v>1949.1285328796191</v>
      </c>
    </row>
    <row r="42" spans="1:7" ht="15.75" customHeight="1">
      <c r="A42" s="39" t="s">
        <v>38</v>
      </c>
      <c r="B42" s="50">
        <f t="shared" ref="B42:G42" si="4">B38/B30</f>
        <v>240.45111441307574</v>
      </c>
      <c r="C42" s="50">
        <f t="shared" si="4"/>
        <v>240.2999912717116</v>
      </c>
      <c r="D42" s="50">
        <f t="shared" si="4"/>
        <v>239.40154824863953</v>
      </c>
      <c r="E42" s="50">
        <f t="shared" si="4"/>
        <v>269.13615167036164</v>
      </c>
      <c r="F42" s="50">
        <f t="shared" si="4"/>
        <v>158.87876011604826</v>
      </c>
      <c r="G42" s="50">
        <f t="shared" si="4"/>
        <v>259.63925790196976</v>
      </c>
    </row>
    <row r="43" spans="1:7" ht="15.75" customHeight="1">
      <c r="A43" s="41" t="s">
        <v>28</v>
      </c>
      <c r="B43" s="50"/>
      <c r="C43" s="50"/>
      <c r="D43" s="50"/>
      <c r="E43" s="50"/>
      <c r="F43" s="50"/>
      <c r="G43" s="50"/>
    </row>
    <row r="44" spans="1:7" ht="15.75" customHeight="1">
      <c r="A44" s="41" t="s">
        <v>39</v>
      </c>
      <c r="B44" s="50">
        <f t="shared" ref="B44:G44" si="5">B40/B32</f>
        <v>148.31207801950487</v>
      </c>
      <c r="C44" s="50">
        <f t="shared" si="5"/>
        <v>200.49606069448498</v>
      </c>
      <c r="D44" s="50">
        <f t="shared" si="5"/>
        <v>183.05415968732552</v>
      </c>
      <c r="E44" s="50">
        <f t="shared" si="5"/>
        <v>214.16559783383209</v>
      </c>
      <c r="F44" s="50">
        <f t="shared" si="5"/>
        <v>184.96153287850197</v>
      </c>
      <c r="G44" s="50">
        <f t="shared" si="5"/>
        <v>210.72077894253781</v>
      </c>
    </row>
    <row r="45" spans="1:7" ht="15.75" customHeight="1">
      <c r="A45" s="41" t="s">
        <v>40</v>
      </c>
      <c r="B45" s="50">
        <f t="shared" ref="B45:G45" si="6">B41/B33</f>
        <v>419.47521865889212</v>
      </c>
      <c r="C45" s="50">
        <f t="shared" si="6"/>
        <v>299.56550076037371</v>
      </c>
      <c r="D45" s="50">
        <f t="shared" si="6"/>
        <v>308.02311745707971</v>
      </c>
      <c r="E45" s="50">
        <f t="shared" si="6"/>
        <v>332.75065963060683</v>
      </c>
      <c r="F45" s="50">
        <f t="shared" si="6"/>
        <v>129.94040908358835</v>
      </c>
      <c r="G45" s="50">
        <f t="shared" si="6"/>
        <v>313.91987967138334</v>
      </c>
    </row>
    <row r="46" spans="1:7" ht="15.75" customHeight="1">
      <c r="A46" s="39" t="s">
        <v>41</v>
      </c>
      <c r="B46" s="45">
        <v>672.62</v>
      </c>
      <c r="C46" s="45">
        <v>644.81799999999998</v>
      </c>
      <c r="D46" s="45">
        <v>771.44399999999996</v>
      </c>
      <c r="E46" s="45">
        <v>861.54100000000005</v>
      </c>
      <c r="F46" s="45">
        <v>537.99</v>
      </c>
      <c r="G46" s="45">
        <v>897.87800000000004</v>
      </c>
    </row>
    <row r="47" spans="1:7" ht="15.75" customHeight="1">
      <c r="A47" s="41" t="s">
        <v>28</v>
      </c>
      <c r="B47" s="30"/>
      <c r="C47" s="30"/>
      <c r="D47" s="30"/>
      <c r="E47" s="30"/>
      <c r="F47" s="30"/>
      <c r="G47" s="30"/>
    </row>
    <row r="48" spans="1:7" ht="15.75" customHeight="1">
      <c r="A48" s="41" t="s">
        <v>35</v>
      </c>
      <c r="B48" s="47">
        <v>445.03800000000001</v>
      </c>
      <c r="C48" s="47">
        <v>467.27600000000001</v>
      </c>
      <c r="D48" s="47">
        <v>555.20100000000002</v>
      </c>
      <c r="E48" s="47">
        <v>621.56200000000001</v>
      </c>
      <c r="F48" s="47">
        <v>395.59399999999999</v>
      </c>
      <c r="G48" s="30"/>
    </row>
    <row r="49" spans="1:15" ht="16.5" customHeight="1">
      <c r="A49" s="41" t="s">
        <v>36</v>
      </c>
      <c r="B49" s="51">
        <v>227.58199999999999</v>
      </c>
      <c r="C49" s="51">
        <v>177.54199999999997</v>
      </c>
      <c r="D49" s="51">
        <v>216.24299999999994</v>
      </c>
      <c r="E49" s="51">
        <v>239.97900000000004</v>
      </c>
      <c r="F49" s="51">
        <v>142.39600000000002</v>
      </c>
      <c r="G49" s="30"/>
    </row>
    <row r="50" spans="1:15" ht="27.75" customHeight="1">
      <c r="A50" s="72" t="s">
        <v>42</v>
      </c>
      <c r="B50" s="70"/>
      <c r="C50" s="70"/>
      <c r="D50" s="70"/>
      <c r="E50" s="70"/>
      <c r="F50" s="70"/>
      <c r="G50" s="71"/>
    </row>
    <row r="51" spans="1:15" ht="15.75" customHeight="1">
      <c r="A51" s="52" t="s">
        <v>43</v>
      </c>
      <c r="B51" s="53">
        <v>7000</v>
      </c>
      <c r="C51" s="53">
        <v>7100</v>
      </c>
      <c r="D51" s="53">
        <v>7400</v>
      </c>
      <c r="E51" s="54">
        <v>7688</v>
      </c>
      <c r="F51" s="54">
        <v>5743</v>
      </c>
      <c r="G51" s="55">
        <v>6446.43</v>
      </c>
    </row>
    <row r="52" spans="1:15" ht="15.75" customHeight="1">
      <c r="A52" s="52" t="s">
        <v>44</v>
      </c>
      <c r="B52" s="53">
        <v>232200</v>
      </c>
      <c r="C52" s="53">
        <v>223300</v>
      </c>
      <c r="D52" s="53">
        <v>220200</v>
      </c>
      <c r="E52" s="54">
        <v>217347.1</v>
      </c>
      <c r="F52" s="54">
        <v>169294.47</v>
      </c>
      <c r="G52" s="54">
        <v>190030.27600000001</v>
      </c>
    </row>
    <row r="53" spans="1:15" ht="15.75" customHeight="1">
      <c r="A53" s="72" t="s">
        <v>45</v>
      </c>
      <c r="B53" s="70"/>
      <c r="C53" s="70"/>
      <c r="D53" s="70"/>
      <c r="E53" s="70"/>
      <c r="F53" s="70"/>
      <c r="G53" s="71"/>
    </row>
    <row r="54" spans="1:15" ht="15.75" customHeight="1">
      <c r="A54" s="52" t="s">
        <v>46</v>
      </c>
      <c r="B54" s="53">
        <v>222.40100000000001</v>
      </c>
      <c r="C54" s="53">
        <v>228.36600000000001</v>
      </c>
      <c r="D54" s="53">
        <v>229.18299999999999</v>
      </c>
      <c r="E54" s="53">
        <v>226.066</v>
      </c>
      <c r="F54" s="53">
        <v>180.20400000000001</v>
      </c>
      <c r="G54" s="53">
        <v>230</v>
      </c>
    </row>
    <row r="55" spans="1:15" ht="15.75" customHeight="1">
      <c r="A55" s="52" t="s">
        <v>47</v>
      </c>
      <c r="B55" s="53"/>
      <c r="C55" s="53"/>
      <c r="D55" s="53"/>
      <c r="E55" s="53"/>
      <c r="F55" s="53"/>
      <c r="G55" s="53"/>
    </row>
    <row r="56" spans="1:15" ht="15.75" customHeight="1">
      <c r="A56" s="52" t="s">
        <v>48</v>
      </c>
      <c r="B56" s="53">
        <v>21540.2536</v>
      </c>
      <c r="C56" s="53">
        <v>23112.028600000001</v>
      </c>
      <c r="D56" s="53">
        <v>26486.8079</v>
      </c>
      <c r="E56" s="53">
        <v>30292.615300000001</v>
      </c>
      <c r="F56" s="53">
        <v>24161.911399999997</v>
      </c>
      <c r="G56" s="53">
        <v>34139.1034</v>
      </c>
    </row>
    <row r="57" spans="1:15" ht="15.75" customHeight="1">
      <c r="A57" s="52" t="s">
        <v>49</v>
      </c>
      <c r="B57" s="56">
        <f t="shared" ref="B57:G57" si="7">(B56*1000000)/(B18*1000)/1000</f>
        <v>24.60834868956945</v>
      </c>
      <c r="C57" s="56">
        <f t="shared" si="7"/>
        <v>22.644199439578312</v>
      </c>
      <c r="D57" s="56">
        <f t="shared" si="7"/>
        <v>22.939252500757803</v>
      </c>
      <c r="E57" s="56">
        <f t="shared" si="7"/>
        <v>29.953393122883345</v>
      </c>
      <c r="F57" s="56">
        <f t="shared" si="7"/>
        <v>27.836303456221195</v>
      </c>
      <c r="G57" s="56">
        <f t="shared" si="7"/>
        <v>38.016818930957683</v>
      </c>
    </row>
    <row r="58" spans="1:15" ht="15.75" customHeight="1">
      <c r="A58" s="52" t="s">
        <v>50</v>
      </c>
      <c r="B58" s="57">
        <f t="shared" ref="B58:G58" si="8">B54/B18</f>
        <v>0.2540787800617601</v>
      </c>
      <c r="C58" s="57">
        <f t="shared" si="8"/>
        <v>0.22374346011404386</v>
      </c>
      <c r="D58" s="57">
        <f t="shared" si="8"/>
        <v>0.19848698739877882</v>
      </c>
      <c r="E58" s="57">
        <f t="shared" si="8"/>
        <v>0.22353447210342867</v>
      </c>
      <c r="F58" s="57">
        <f t="shared" si="8"/>
        <v>0.2076082949308756</v>
      </c>
      <c r="G58" s="57">
        <f t="shared" si="8"/>
        <v>0.25612472160356348</v>
      </c>
    </row>
    <row r="59" spans="1:15" ht="15.75" customHeight="1">
      <c r="A59" s="72" t="s">
        <v>51</v>
      </c>
      <c r="B59" s="70"/>
      <c r="C59" s="70"/>
      <c r="D59" s="70"/>
      <c r="E59" s="70"/>
      <c r="F59" s="70"/>
      <c r="G59" s="71"/>
    </row>
    <row r="60" spans="1:15" ht="15.75" customHeight="1">
      <c r="A60" s="52" t="s">
        <v>52</v>
      </c>
      <c r="B60" s="53">
        <v>2396.2152000000001</v>
      </c>
      <c r="C60" s="53">
        <v>2316.4612999999999</v>
      </c>
      <c r="D60" s="53">
        <v>2512.3568</v>
      </c>
      <c r="E60" s="53">
        <v>2573.846</v>
      </c>
      <c r="F60" s="53">
        <v>2002.9921999999999</v>
      </c>
      <c r="G60" s="53">
        <v>2600</v>
      </c>
    </row>
    <row r="61" spans="1:15" ht="15.75" customHeight="1">
      <c r="A61" s="52" t="s">
        <v>53</v>
      </c>
      <c r="B61" s="53">
        <v>502075.81650000002</v>
      </c>
      <c r="C61" s="53">
        <v>511024.30099999998</v>
      </c>
      <c r="D61" s="53">
        <v>537966.94499999995</v>
      </c>
      <c r="E61" s="53">
        <v>578805.78960000002</v>
      </c>
      <c r="F61" s="53">
        <v>563311.61109999998</v>
      </c>
      <c r="G61" s="53">
        <v>636026.73620000004</v>
      </c>
    </row>
    <row r="62" spans="1:15" ht="15.75" customHeight="1">
      <c r="A62" s="52" t="s">
        <v>54</v>
      </c>
      <c r="B62" s="56">
        <f t="shared" ref="B62:G62" si="9">(B61*1000000)/(B18*1000)/1000</f>
        <v>573.58919678792859</v>
      </c>
      <c r="C62" s="56">
        <f t="shared" si="9"/>
        <v>500.68024709501691</v>
      </c>
      <c r="D62" s="56">
        <f t="shared" si="9"/>
        <v>465.91343264192602</v>
      </c>
      <c r="E62" s="56">
        <f t="shared" si="9"/>
        <v>572.32421783304085</v>
      </c>
      <c r="F62" s="56">
        <f t="shared" si="9"/>
        <v>648.97651048387092</v>
      </c>
      <c r="G62" s="56">
        <f t="shared" si="9"/>
        <v>708.2703075723831</v>
      </c>
    </row>
    <row r="63" spans="1:15" ht="15.75" customHeight="1">
      <c r="A63" s="58" t="s">
        <v>55</v>
      </c>
      <c r="B63" s="59">
        <f t="shared" ref="B63:G63" si="10">B60/B18</f>
        <v>2.7375211207748458</v>
      </c>
      <c r="C63" s="59">
        <f t="shared" si="10"/>
        <v>2.2695719436443085</v>
      </c>
      <c r="D63" s="59">
        <f t="shared" si="10"/>
        <v>2.1758600441692284</v>
      </c>
      <c r="E63" s="59">
        <f t="shared" si="10"/>
        <v>2.5450236076434378</v>
      </c>
      <c r="F63" s="59">
        <f t="shared" si="10"/>
        <v>2.3075947004608293</v>
      </c>
      <c r="G63" s="59">
        <f t="shared" si="10"/>
        <v>2.8953229398663698</v>
      </c>
    </row>
    <row r="64" spans="1:15" ht="15.75" customHeight="1">
      <c r="A64" s="73" t="s">
        <v>56</v>
      </c>
      <c r="B64" s="70"/>
      <c r="C64" s="70"/>
      <c r="D64" s="70"/>
      <c r="E64" s="70"/>
      <c r="F64" s="70"/>
      <c r="G64" s="71"/>
      <c r="H64" s="60"/>
      <c r="I64" s="60"/>
      <c r="J64" s="60"/>
      <c r="K64" s="60"/>
      <c r="L64" s="60"/>
      <c r="M64" s="60"/>
      <c r="N64" s="60"/>
      <c r="O64" s="60"/>
    </row>
    <row r="65" spans="1:7" ht="15.75" customHeight="1">
      <c r="A65" s="61"/>
      <c r="B65" s="74" t="s">
        <v>57</v>
      </c>
      <c r="C65" s="75"/>
      <c r="D65" s="75"/>
      <c r="E65" s="75"/>
      <c r="F65" s="75"/>
      <c r="G65" s="76"/>
    </row>
    <row r="66" spans="1:7" ht="15.75" customHeight="1">
      <c r="A66" s="62" t="s">
        <v>58</v>
      </c>
      <c r="B66" s="63" t="s">
        <v>59</v>
      </c>
      <c r="C66" s="63" t="s">
        <v>60</v>
      </c>
      <c r="D66" s="63" t="s">
        <v>61</v>
      </c>
      <c r="E66" s="63" t="s">
        <v>62</v>
      </c>
      <c r="F66" s="63" t="s">
        <v>63</v>
      </c>
      <c r="G66" s="63" t="s">
        <v>64</v>
      </c>
    </row>
    <row r="67" spans="1:7" ht="15.75" customHeight="1">
      <c r="A67" s="64" t="s">
        <v>65</v>
      </c>
      <c r="B67" s="25">
        <v>3284191</v>
      </c>
      <c r="C67" s="25">
        <v>3283393</v>
      </c>
      <c r="D67" s="25">
        <v>3369939</v>
      </c>
      <c r="E67" s="25">
        <v>4373091</v>
      </c>
      <c r="F67" s="25">
        <v>4126776</v>
      </c>
      <c r="G67" s="25">
        <v>5994736</v>
      </c>
    </row>
    <row r="68" spans="1:7" ht="15.75" customHeight="1">
      <c r="A68" s="64" t="s">
        <v>66</v>
      </c>
      <c r="B68" s="25">
        <v>644681</v>
      </c>
      <c r="C68" s="25">
        <v>766959</v>
      </c>
      <c r="D68" s="25">
        <v>825096</v>
      </c>
      <c r="E68" s="25">
        <v>1882995</v>
      </c>
      <c r="F68" s="25">
        <v>2487407</v>
      </c>
      <c r="G68" s="25">
        <v>2941374</v>
      </c>
    </row>
    <row r="69" spans="1:7" ht="15.75" customHeight="1">
      <c r="A69" s="64" t="s">
        <v>67</v>
      </c>
      <c r="B69" s="25">
        <v>664206</v>
      </c>
      <c r="C69" s="25">
        <v>720353</v>
      </c>
      <c r="D69" s="25">
        <v>689360</v>
      </c>
      <c r="E69" s="25">
        <v>682331</v>
      </c>
      <c r="F69" s="25">
        <v>415194</v>
      </c>
      <c r="G69" s="25">
        <v>937834</v>
      </c>
    </row>
    <row r="70" spans="1:7" ht="15.75" customHeight="1">
      <c r="A70" s="64" t="s">
        <v>68</v>
      </c>
      <c r="B70" s="25">
        <v>709557</v>
      </c>
      <c r="C70" s="25">
        <v>581792</v>
      </c>
      <c r="D70" s="25">
        <v>608764</v>
      </c>
      <c r="E70" s="25">
        <v>592789</v>
      </c>
      <c r="F70" s="25">
        <v>378094</v>
      </c>
      <c r="G70" s="25">
        <v>704158</v>
      </c>
    </row>
    <row r="71" spans="1:7" ht="15.75" customHeight="1">
      <c r="A71" s="64" t="s">
        <v>69</v>
      </c>
      <c r="B71" s="25">
        <v>58949</v>
      </c>
      <c r="C71" s="25">
        <v>83988</v>
      </c>
      <c r="D71" s="25">
        <v>105888</v>
      </c>
      <c r="E71" s="25">
        <v>106221</v>
      </c>
      <c r="F71" s="25">
        <v>64859</v>
      </c>
      <c r="G71" s="25">
        <v>107996</v>
      </c>
    </row>
    <row r="72" spans="1:7" ht="15.75" customHeight="1">
      <c r="A72" s="64" t="s">
        <v>70</v>
      </c>
      <c r="B72" s="25">
        <v>595973</v>
      </c>
      <c r="C72" s="25">
        <v>560969</v>
      </c>
      <c r="D72" s="25">
        <v>588443</v>
      </c>
      <c r="E72" s="25">
        <v>578543</v>
      </c>
      <c r="F72" s="25">
        <v>377829</v>
      </c>
      <c r="G72" s="25">
        <v>655384</v>
      </c>
    </row>
    <row r="73" spans="1:7" ht="15.75" customHeight="1">
      <c r="A73" s="64" t="s">
        <v>71</v>
      </c>
      <c r="B73" s="25">
        <v>230717</v>
      </c>
      <c r="C73" s="25">
        <v>208183</v>
      </c>
      <c r="D73" s="25">
        <v>213399</v>
      </c>
      <c r="E73" s="25">
        <v>219812</v>
      </c>
      <c r="F73" s="25">
        <v>152814</v>
      </c>
      <c r="G73" s="25">
        <v>263518</v>
      </c>
    </row>
    <row r="74" spans="1:7" ht="15.75" customHeight="1">
      <c r="A74" s="64" t="s">
        <v>72</v>
      </c>
      <c r="B74" s="25">
        <v>51428</v>
      </c>
      <c r="C74" s="25">
        <v>71130</v>
      </c>
      <c r="D74" s="25">
        <v>97794</v>
      </c>
      <c r="E74" s="25">
        <v>70382</v>
      </c>
      <c r="F74" s="25">
        <v>64989</v>
      </c>
      <c r="G74" s="25">
        <v>86096</v>
      </c>
    </row>
    <row r="75" spans="1:7" ht="15.75" customHeight="1">
      <c r="A75" s="64" t="s">
        <v>73</v>
      </c>
      <c r="B75" s="25">
        <v>328680</v>
      </c>
      <c r="C75" s="25">
        <v>290019</v>
      </c>
      <c r="D75" s="25">
        <v>241195</v>
      </c>
      <c r="E75" s="25">
        <v>240018</v>
      </c>
      <c r="F75" s="25">
        <v>185590</v>
      </c>
      <c r="G75" s="25">
        <v>298376</v>
      </c>
    </row>
    <row r="76" spans="1:7" ht="15.75" customHeight="1">
      <c r="A76" s="64" t="s">
        <v>74</v>
      </c>
      <c r="B76" s="25">
        <v>15765</v>
      </c>
      <c r="C76" s="25">
        <v>11587</v>
      </c>
      <c r="D76" s="25">
        <v>6123</v>
      </c>
      <c r="E76" s="25">
        <v>8714</v>
      </c>
      <c r="F76" s="25">
        <v>11868</v>
      </c>
      <c r="G76" s="25">
        <v>15582</v>
      </c>
    </row>
    <row r="77" spans="1:7" ht="15.75" customHeight="1">
      <c r="A77" s="64" t="s">
        <v>75</v>
      </c>
      <c r="B77" s="25">
        <v>732</v>
      </c>
      <c r="C77" s="25">
        <v>3525</v>
      </c>
      <c r="D77" s="25">
        <v>1156</v>
      </c>
      <c r="E77" s="25">
        <v>654</v>
      </c>
      <c r="F77" s="25">
        <v>536</v>
      </c>
      <c r="G77" s="25">
        <v>576</v>
      </c>
    </row>
    <row r="78" spans="1:7" ht="15.75" customHeight="1">
      <c r="A78" s="64" t="s">
        <v>76</v>
      </c>
      <c r="B78" s="25">
        <v>2427</v>
      </c>
      <c r="C78" s="25">
        <v>2919</v>
      </c>
      <c r="D78" s="25">
        <v>5640</v>
      </c>
      <c r="E78" s="25">
        <v>3436</v>
      </c>
      <c r="F78" s="25">
        <v>3408</v>
      </c>
      <c r="G78" s="25">
        <v>6759</v>
      </c>
    </row>
    <row r="79" spans="1:7" ht="15.75" customHeight="1">
      <c r="A79" s="64" t="s">
        <v>77</v>
      </c>
      <c r="B79" s="25">
        <v>40070</v>
      </c>
      <c r="C79" s="25">
        <v>42999</v>
      </c>
      <c r="D79" s="25">
        <v>37122</v>
      </c>
      <c r="E79" s="25">
        <v>39894</v>
      </c>
      <c r="F79" s="25">
        <v>24526</v>
      </c>
      <c r="G79" s="25">
        <v>38958</v>
      </c>
    </row>
    <row r="80" spans="1:7" ht="15.75" customHeight="1">
      <c r="A80" s="64" t="s">
        <v>78</v>
      </c>
      <c r="B80" s="25">
        <v>29706</v>
      </c>
      <c r="C80" s="25">
        <v>21869</v>
      </c>
      <c r="D80" s="25">
        <v>21387</v>
      </c>
      <c r="E80" s="25">
        <v>20158</v>
      </c>
      <c r="F80" s="25">
        <v>18934</v>
      </c>
      <c r="G80" s="25">
        <v>25815</v>
      </c>
    </row>
    <row r="81" spans="1:15" ht="15.75" customHeight="1">
      <c r="A81" s="64" t="s">
        <v>79</v>
      </c>
      <c r="B81" s="25">
        <v>33785</v>
      </c>
      <c r="C81" s="25">
        <v>24783</v>
      </c>
      <c r="D81" s="25">
        <v>30572</v>
      </c>
      <c r="E81" s="25">
        <v>22448</v>
      </c>
      <c r="F81" s="25">
        <v>17988</v>
      </c>
      <c r="G81" s="25">
        <v>57079</v>
      </c>
    </row>
    <row r="82" spans="1:15" ht="15.75" customHeight="1">
      <c r="A82" s="64" t="s">
        <v>80</v>
      </c>
      <c r="B82" s="25">
        <v>34130</v>
      </c>
      <c r="C82" s="25">
        <v>30160</v>
      </c>
      <c r="D82" s="25">
        <v>29104</v>
      </c>
      <c r="E82" s="25">
        <v>28974</v>
      </c>
      <c r="F82" s="25">
        <v>24576</v>
      </c>
      <c r="G82" s="25">
        <v>37484</v>
      </c>
    </row>
    <row r="83" spans="1:15" ht="15.75" customHeight="1">
      <c r="A83" s="64" t="s">
        <v>81</v>
      </c>
      <c r="B83" s="25">
        <v>97342</v>
      </c>
      <c r="C83" s="25">
        <v>75586</v>
      </c>
      <c r="D83" s="25">
        <v>42882</v>
      </c>
      <c r="E83" s="25">
        <v>46039</v>
      </c>
      <c r="F83" s="25">
        <v>33763</v>
      </c>
      <c r="G83" s="25">
        <v>44893</v>
      </c>
    </row>
    <row r="84" spans="1:15" ht="15.75" customHeight="1">
      <c r="A84" s="64" t="s">
        <v>82</v>
      </c>
      <c r="B84" s="25">
        <v>41578</v>
      </c>
      <c r="C84" s="25">
        <v>49693</v>
      </c>
      <c r="D84" s="25">
        <v>58343</v>
      </c>
      <c r="E84" s="25">
        <v>63995</v>
      </c>
      <c r="F84" s="25">
        <v>42772</v>
      </c>
      <c r="G84" s="25">
        <v>56601</v>
      </c>
    </row>
    <row r="85" spans="1:15" ht="15.75" customHeight="1">
      <c r="A85" s="64" t="s">
        <v>83</v>
      </c>
      <c r="B85" s="25">
        <v>7045</v>
      </c>
      <c r="C85" s="25">
        <v>8903</v>
      </c>
      <c r="D85" s="25">
        <v>8866</v>
      </c>
      <c r="E85" s="25">
        <v>5706</v>
      </c>
      <c r="F85" s="25">
        <v>7219</v>
      </c>
      <c r="G85" s="25">
        <v>14629</v>
      </c>
    </row>
    <row r="86" spans="1:15" ht="15.75" customHeight="1">
      <c r="A86" s="65"/>
      <c r="B86" s="77" t="s">
        <v>84</v>
      </c>
      <c r="C86" s="70"/>
      <c r="D86" s="70"/>
      <c r="E86" s="70"/>
      <c r="F86" s="70"/>
      <c r="G86" s="71"/>
      <c r="H86" s="66"/>
      <c r="I86" s="66"/>
      <c r="J86" s="67"/>
      <c r="K86" s="67"/>
      <c r="L86" s="67"/>
      <c r="M86" s="67"/>
      <c r="N86" s="67"/>
      <c r="O86" s="67"/>
    </row>
    <row r="87" spans="1:15" ht="15.75" customHeight="1">
      <c r="A87" s="62" t="s">
        <v>58</v>
      </c>
      <c r="B87" s="63" t="s">
        <v>59</v>
      </c>
      <c r="C87" s="63" t="s">
        <v>60</v>
      </c>
      <c r="D87" s="63" t="s">
        <v>61</v>
      </c>
      <c r="E87" s="63" t="s">
        <v>62</v>
      </c>
      <c r="F87" s="63" t="s">
        <v>63</v>
      </c>
      <c r="G87" s="63" t="s">
        <v>64</v>
      </c>
      <c r="H87" s="66"/>
      <c r="I87" s="66"/>
    </row>
    <row r="88" spans="1:15" ht="15.75" customHeight="1">
      <c r="A88" s="64" t="s">
        <v>65</v>
      </c>
      <c r="B88" s="33">
        <f t="shared" ref="B88:G88" si="11">SUM(B89:B96)</f>
        <v>1</v>
      </c>
      <c r="C88" s="33">
        <f t="shared" si="11"/>
        <v>1</v>
      </c>
      <c r="D88" s="33">
        <f t="shared" si="11"/>
        <v>0.99999999999999989</v>
      </c>
      <c r="E88" s="33">
        <f t="shared" si="11"/>
        <v>0.99999999999999989</v>
      </c>
      <c r="F88" s="33">
        <f t="shared" si="11"/>
        <v>1</v>
      </c>
      <c r="G88" s="33">
        <f t="shared" si="11"/>
        <v>1.0000000000000002</v>
      </c>
    </row>
    <row r="89" spans="1:15" ht="15.75" customHeight="1">
      <c r="A89" s="64" t="s">
        <v>66</v>
      </c>
      <c r="B89" s="68">
        <f t="shared" ref="B89:B96" si="12">B68/$B$67</f>
        <v>0.19629826645283419</v>
      </c>
      <c r="C89" s="68">
        <f t="shared" ref="C89:C96" si="13">C68/$C$67</f>
        <v>0.23358732871757965</v>
      </c>
      <c r="D89" s="68">
        <f t="shared" ref="D89:D96" si="14">D68/$D$67</f>
        <v>0.24484004013129021</v>
      </c>
      <c r="E89" s="68">
        <f t="shared" ref="E89:E96" si="15">E68/$E$67</f>
        <v>0.43058674059149465</v>
      </c>
      <c r="F89" s="68">
        <f t="shared" ref="F89:F96" si="16">F68/$F$67</f>
        <v>0.60274824705775165</v>
      </c>
      <c r="G89" s="68">
        <f t="shared" ref="G89:G96" si="17">G68/$G$67</f>
        <v>0.4906594719100224</v>
      </c>
    </row>
    <row r="90" spans="1:15" ht="15.75" customHeight="1">
      <c r="A90" s="64" t="s">
        <v>67</v>
      </c>
      <c r="B90" s="68">
        <f t="shared" si="12"/>
        <v>0.20224341397927223</v>
      </c>
      <c r="C90" s="68">
        <f t="shared" si="13"/>
        <v>0.21939286585553419</v>
      </c>
      <c r="D90" s="68">
        <f t="shared" si="14"/>
        <v>0.20456156624793506</v>
      </c>
      <c r="E90" s="68">
        <f t="shared" si="15"/>
        <v>0.15602945376622623</v>
      </c>
      <c r="F90" s="68">
        <f t="shared" si="16"/>
        <v>0.1006097738282863</v>
      </c>
      <c r="G90" s="68">
        <f t="shared" si="17"/>
        <v>0.15644291925449261</v>
      </c>
    </row>
    <row r="91" spans="1:15" ht="15.75" customHeight="1">
      <c r="A91" s="64" t="s">
        <v>68</v>
      </c>
      <c r="B91" s="68">
        <f t="shared" si="12"/>
        <v>0.21605229415706942</v>
      </c>
      <c r="C91" s="68">
        <f t="shared" si="13"/>
        <v>0.17719231295187632</v>
      </c>
      <c r="D91" s="68">
        <f t="shared" si="14"/>
        <v>0.18064540634118303</v>
      </c>
      <c r="E91" s="68">
        <f t="shared" si="15"/>
        <v>0.13555377649356026</v>
      </c>
      <c r="F91" s="68">
        <f t="shared" si="16"/>
        <v>9.1619705067587875E-2</v>
      </c>
      <c r="G91" s="68">
        <f t="shared" si="17"/>
        <v>0.11746272062689667</v>
      </c>
    </row>
    <row r="92" spans="1:15" ht="15.75" customHeight="1">
      <c r="A92" s="64" t="s">
        <v>69</v>
      </c>
      <c r="B92" s="68">
        <f t="shared" si="12"/>
        <v>1.7949321461510612E-2</v>
      </c>
      <c r="C92" s="68">
        <f t="shared" si="13"/>
        <v>2.5579636674622867E-2</v>
      </c>
      <c r="D92" s="68">
        <f t="shared" si="14"/>
        <v>3.1421340267583475E-2</v>
      </c>
      <c r="E92" s="68">
        <f t="shared" si="15"/>
        <v>2.4289684344551712E-2</v>
      </c>
      <c r="F92" s="68">
        <f t="shared" si="16"/>
        <v>1.5716627216984882E-2</v>
      </c>
      <c r="G92" s="68">
        <f t="shared" si="17"/>
        <v>1.8015138614944845E-2</v>
      </c>
    </row>
    <row r="93" spans="1:15" ht="15.75" customHeight="1">
      <c r="A93" s="64" t="s">
        <v>70</v>
      </c>
      <c r="B93" s="68">
        <f t="shared" si="12"/>
        <v>0.18146721673617644</v>
      </c>
      <c r="C93" s="68">
        <f t="shared" si="13"/>
        <v>0.17085039774404101</v>
      </c>
      <c r="D93" s="68">
        <f t="shared" si="14"/>
        <v>0.174615326864967</v>
      </c>
      <c r="E93" s="68">
        <f t="shared" si="15"/>
        <v>0.13229612646981276</v>
      </c>
      <c r="F93" s="68">
        <f t="shared" si="16"/>
        <v>9.1555490290725738E-2</v>
      </c>
      <c r="G93" s="68">
        <f t="shared" si="17"/>
        <v>0.1093265825217324</v>
      </c>
    </row>
    <row r="94" spans="1:15" ht="15.75" customHeight="1">
      <c r="A94" s="64" t="s">
        <v>71</v>
      </c>
      <c r="B94" s="68">
        <f t="shared" si="12"/>
        <v>7.0250786266693996E-2</v>
      </c>
      <c r="C94" s="68">
        <f t="shared" si="13"/>
        <v>6.3404837617671725E-2</v>
      </c>
      <c r="D94" s="68">
        <f t="shared" si="14"/>
        <v>6.3324291626643686E-2</v>
      </c>
      <c r="E94" s="68">
        <f t="shared" si="15"/>
        <v>5.0264675489259197E-2</v>
      </c>
      <c r="F94" s="68">
        <f t="shared" si="16"/>
        <v>3.702987513739539E-2</v>
      </c>
      <c r="G94" s="68">
        <f t="shared" si="17"/>
        <v>4.3958232689479571E-2</v>
      </c>
    </row>
    <row r="95" spans="1:15" ht="15.75" customHeight="1">
      <c r="A95" s="64" t="s">
        <v>72</v>
      </c>
      <c r="B95" s="68">
        <f t="shared" si="12"/>
        <v>1.5659259768996382E-2</v>
      </c>
      <c r="C95" s="68">
        <f t="shared" si="13"/>
        <v>2.166356570779069E-2</v>
      </c>
      <c r="D95" s="68">
        <f t="shared" si="14"/>
        <v>2.9019516377002671E-2</v>
      </c>
      <c r="E95" s="68">
        <f t="shared" si="15"/>
        <v>1.6094336934676181E-2</v>
      </c>
      <c r="F95" s="68">
        <f t="shared" si="16"/>
        <v>1.574812880563423E-2</v>
      </c>
      <c r="G95" s="68">
        <f t="shared" si="17"/>
        <v>1.4361933536355896E-2</v>
      </c>
    </row>
    <row r="96" spans="1:15" ht="15.75" customHeight="1">
      <c r="A96" s="64" t="s">
        <v>73</v>
      </c>
      <c r="B96" s="68">
        <f t="shared" si="12"/>
        <v>0.10007944117744674</v>
      </c>
      <c r="C96" s="68">
        <f t="shared" si="13"/>
        <v>8.8329054730883566E-2</v>
      </c>
      <c r="D96" s="68">
        <f t="shared" si="14"/>
        <v>7.1572512143394884E-2</v>
      </c>
      <c r="E96" s="68">
        <f t="shared" si="15"/>
        <v>5.4885205910418969E-2</v>
      </c>
      <c r="F96" s="68">
        <f t="shared" si="16"/>
        <v>4.4972152595633974E-2</v>
      </c>
      <c r="G96" s="68">
        <f t="shared" si="17"/>
        <v>4.9773000846075624E-2</v>
      </c>
    </row>
    <row r="97" spans="1:7" ht="15.75" customHeight="1">
      <c r="A97" s="64" t="s">
        <v>74</v>
      </c>
      <c r="B97" s="33">
        <f t="shared" ref="B97:B106" si="18">B76/$B$75</f>
        <v>4.7964585615188023E-2</v>
      </c>
      <c r="C97" s="33">
        <f t="shared" ref="C97:C106" si="19">C76/$C$75</f>
        <v>3.9952554832614416E-2</v>
      </c>
      <c r="D97" s="33">
        <f t="shared" ref="D97:D106" si="20">D76/$D$75</f>
        <v>2.5386098385124071E-2</v>
      </c>
      <c r="E97" s="33">
        <f t="shared" ref="E97:E106" si="21">E76/$E$75</f>
        <v>3.630561041255239E-2</v>
      </c>
      <c r="F97" s="33">
        <f t="shared" ref="F97:F106" si="22">F76/$F$75</f>
        <v>6.3947410959642223E-2</v>
      </c>
      <c r="G97" s="33">
        <f t="shared" ref="G97:G106" si="23">G76/$G$75</f>
        <v>5.2222698876585247E-2</v>
      </c>
    </row>
    <row r="98" spans="1:7" ht="15.75" customHeight="1">
      <c r="A98" s="64" t="s">
        <v>75</v>
      </c>
      <c r="B98" s="33">
        <f t="shared" si="18"/>
        <v>2.2270901788974079E-3</v>
      </c>
      <c r="C98" s="33">
        <f t="shared" si="19"/>
        <v>1.215437609260083E-2</v>
      </c>
      <c r="D98" s="33">
        <f t="shared" si="20"/>
        <v>4.7928025041978481E-3</v>
      </c>
      <c r="E98" s="33">
        <f t="shared" si="21"/>
        <v>2.7247956403269754E-3</v>
      </c>
      <c r="F98" s="33">
        <f t="shared" si="22"/>
        <v>2.8880866425992778E-3</v>
      </c>
      <c r="G98" s="33">
        <f t="shared" si="23"/>
        <v>1.9304501702549803E-3</v>
      </c>
    </row>
    <row r="99" spans="1:7" ht="15.75" customHeight="1">
      <c r="A99" s="64" t="s">
        <v>76</v>
      </c>
      <c r="B99" s="33">
        <f t="shared" si="18"/>
        <v>7.3840817816721435E-3</v>
      </c>
      <c r="C99" s="33">
        <f t="shared" si="19"/>
        <v>1.0064857819660092E-2</v>
      </c>
      <c r="D99" s="33">
        <f t="shared" si="20"/>
        <v>2.3383569311138292E-2</v>
      </c>
      <c r="E99" s="33">
        <f t="shared" si="21"/>
        <v>1.4315592997191878E-2</v>
      </c>
      <c r="F99" s="33">
        <f t="shared" si="22"/>
        <v>1.83630583544372E-2</v>
      </c>
      <c r="G99" s="33">
        <f t="shared" si="23"/>
        <v>2.2652626216585783E-2</v>
      </c>
    </row>
    <row r="100" spans="1:7" ht="15.75" customHeight="1">
      <c r="A100" s="64" t="s">
        <v>77</v>
      </c>
      <c r="B100" s="33">
        <f t="shared" si="18"/>
        <v>0.12191188998417914</v>
      </c>
      <c r="C100" s="33">
        <f t="shared" si="19"/>
        <v>0.14826270002999803</v>
      </c>
      <c r="D100" s="33">
        <f t="shared" si="20"/>
        <v>0.15390866311490703</v>
      </c>
      <c r="E100" s="33">
        <f t="shared" si="21"/>
        <v>0.16621253405994552</v>
      </c>
      <c r="F100" s="33">
        <f t="shared" si="22"/>
        <v>0.1321515167843095</v>
      </c>
      <c r="G100" s="33">
        <f t="shared" si="23"/>
        <v>0.13056680161943321</v>
      </c>
    </row>
    <row r="101" spans="1:7" ht="15.75" customHeight="1">
      <c r="A101" s="64" t="s">
        <v>78</v>
      </c>
      <c r="B101" s="33">
        <f t="shared" si="18"/>
        <v>9.0379700620664472E-2</v>
      </c>
      <c r="C101" s="33">
        <f t="shared" si="19"/>
        <v>7.5405404473500012E-2</v>
      </c>
      <c r="D101" s="33">
        <f t="shared" si="20"/>
        <v>8.8670992350587702E-2</v>
      </c>
      <c r="E101" s="33">
        <f t="shared" si="21"/>
        <v>8.3985367764084357E-2</v>
      </c>
      <c r="F101" s="33">
        <f t="shared" si="22"/>
        <v>0.10202058300554986</v>
      </c>
      <c r="G101" s="33">
        <f t="shared" si="23"/>
        <v>8.6518352682521379E-2</v>
      </c>
    </row>
    <row r="102" spans="1:7" ht="15.75" customHeight="1">
      <c r="A102" s="64" t="s">
        <v>79</v>
      </c>
      <c r="B102" s="33">
        <f t="shared" si="18"/>
        <v>0.10278994766946574</v>
      </c>
      <c r="C102" s="33">
        <f t="shared" si="19"/>
        <v>8.545302204338337E-2</v>
      </c>
      <c r="D102" s="33">
        <f t="shared" si="20"/>
        <v>0.12675221293973757</v>
      </c>
      <c r="E102" s="33">
        <f t="shared" si="21"/>
        <v>9.352631885941888E-2</v>
      </c>
      <c r="F102" s="33">
        <f t="shared" si="22"/>
        <v>9.6923325610216063E-2</v>
      </c>
      <c r="G102" s="33">
        <f t="shared" si="23"/>
        <v>0.19129889803469449</v>
      </c>
    </row>
    <row r="103" spans="1:7" ht="15.75" customHeight="1">
      <c r="A103" s="64" t="s">
        <v>80</v>
      </c>
      <c r="B103" s="33">
        <f t="shared" si="18"/>
        <v>0.10383960082755264</v>
      </c>
      <c r="C103" s="33">
        <f t="shared" si="19"/>
        <v>0.10399318665328823</v>
      </c>
      <c r="D103" s="33">
        <f t="shared" si="20"/>
        <v>0.12066585128215759</v>
      </c>
      <c r="E103" s="33">
        <f t="shared" si="21"/>
        <v>0.1207159463040272</v>
      </c>
      <c r="F103" s="33">
        <f t="shared" si="22"/>
        <v>0.13242092785171614</v>
      </c>
      <c r="G103" s="33">
        <f t="shared" si="23"/>
        <v>0.12562672601013486</v>
      </c>
    </row>
    <row r="104" spans="1:7" ht="15.75" customHeight="1">
      <c r="A104" s="64" t="s">
        <v>81</v>
      </c>
      <c r="B104" s="33">
        <f t="shared" si="18"/>
        <v>0.29616039917244735</v>
      </c>
      <c r="C104" s="33">
        <f t="shared" si="19"/>
        <v>0.26062430392491526</v>
      </c>
      <c r="D104" s="33">
        <f t="shared" si="20"/>
        <v>0.17778975517734613</v>
      </c>
      <c r="E104" s="33">
        <f t="shared" si="21"/>
        <v>0.19181478055812481</v>
      </c>
      <c r="F104" s="33">
        <f t="shared" si="22"/>
        <v>0.18192251737701384</v>
      </c>
      <c r="G104" s="33">
        <f t="shared" si="23"/>
        <v>0.15045781162023755</v>
      </c>
    </row>
    <row r="105" spans="1:7" ht="15.75" customHeight="1">
      <c r="A105" s="64" t="s">
        <v>82</v>
      </c>
      <c r="B105" s="33">
        <f t="shared" si="18"/>
        <v>0.12649993915054156</v>
      </c>
      <c r="C105" s="33">
        <f t="shared" si="19"/>
        <v>0.17134394643109591</v>
      </c>
      <c r="D105" s="33">
        <f t="shared" si="20"/>
        <v>0.2418914156595286</v>
      </c>
      <c r="E105" s="33">
        <f t="shared" si="21"/>
        <v>0.26662583639560367</v>
      </c>
      <c r="F105" s="33">
        <f t="shared" si="22"/>
        <v>0.23046500350234386</v>
      </c>
      <c r="G105" s="33">
        <f t="shared" si="23"/>
        <v>0.18969689251146205</v>
      </c>
    </row>
    <row r="106" spans="1:7" ht="15.75" customHeight="1">
      <c r="A106" s="64" t="s">
        <v>83</v>
      </c>
      <c r="B106" s="33">
        <f t="shared" si="18"/>
        <v>2.1434221735426556E-2</v>
      </c>
      <c r="C106" s="33">
        <f t="shared" si="19"/>
        <v>3.0697988752461047E-2</v>
      </c>
      <c r="D106" s="33">
        <f t="shared" si="20"/>
        <v>3.6758639275275194E-2</v>
      </c>
      <c r="E106" s="33">
        <f t="shared" si="21"/>
        <v>2.3773217008724347E-2</v>
      </c>
      <c r="F106" s="33">
        <f t="shared" si="22"/>
        <v>3.8897569912171991E-2</v>
      </c>
      <c r="G106" s="33">
        <f t="shared" si="23"/>
        <v>4.9028742258090466E-2</v>
      </c>
    </row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65:G65"/>
    <mergeCell ref="B86:G86"/>
    <mergeCell ref="A1:A2"/>
    <mergeCell ref="B1:G1"/>
    <mergeCell ref="A3:G3"/>
    <mergeCell ref="A10:G10"/>
    <mergeCell ref="A16:A17"/>
    <mergeCell ref="B16:G16"/>
    <mergeCell ref="A19:G19"/>
    <mergeCell ref="A25:G25"/>
    <mergeCell ref="A50:G50"/>
    <mergeCell ref="A53:G53"/>
    <mergeCell ref="A59:G59"/>
    <mergeCell ref="A64:G6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00"/>
  <sheetViews>
    <sheetView topLeftCell="A101" workbookViewId="0"/>
  </sheetViews>
  <sheetFormatPr defaultColWidth="14.42578125" defaultRowHeight="15" customHeight="1"/>
  <cols>
    <col min="1" max="21" width="8.85546875" customWidth="1"/>
  </cols>
  <sheetData>
    <row r="1" spans="1:21" ht="15.75" customHeight="1"/>
    <row r="2" spans="1:21" ht="15.75" customHeight="1">
      <c r="A2" s="82" t="s">
        <v>85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1" ht="15.75" customHeight="1"/>
    <row r="4" spans="1:21" ht="15.75" customHeight="1"/>
    <row r="5" spans="1:21" ht="15.75" customHeight="1"/>
    <row r="6" spans="1:21" ht="15.75" customHeight="1"/>
    <row r="7" spans="1:21" ht="15.75" customHeight="1"/>
    <row r="8" spans="1:21" ht="15.75" customHeight="1"/>
    <row r="9" spans="1:21" ht="15.75" customHeight="1"/>
    <row r="10" spans="1:21" ht="15.75" customHeight="1"/>
    <row r="11" spans="1:21" ht="15.75" customHeight="1"/>
    <row r="12" spans="1:21" ht="15.75" customHeight="1"/>
    <row r="13" spans="1:21" ht="15.75" customHeight="1"/>
    <row r="14" spans="1:21" ht="15.75" customHeight="1"/>
    <row r="15" spans="1:21" ht="15.75" customHeight="1"/>
    <row r="16" spans="1:21" ht="15.75" customHeight="1"/>
    <row r="17" spans="1:21" ht="15.75" customHeight="1"/>
    <row r="18" spans="1:21" ht="15.75" customHeight="1"/>
    <row r="19" spans="1:21" ht="15.75" customHeight="1"/>
    <row r="20" spans="1:21" ht="53.25" customHeight="1"/>
    <row r="21" spans="1:21" ht="15.75" customHeight="1">
      <c r="A21" s="82" t="s">
        <v>86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</row>
    <row r="22" spans="1:21" ht="15.75" customHeight="1"/>
    <row r="23" spans="1:21" ht="15.75" customHeight="1">
      <c r="A23" s="84" t="s">
        <v>87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</row>
    <row r="24" spans="1:21" ht="15.75" customHeight="1"/>
    <row r="25" spans="1:21" ht="15.75" customHeight="1"/>
    <row r="26" spans="1:21" ht="15.75" customHeight="1"/>
    <row r="27" spans="1:21" ht="15.75" customHeight="1"/>
    <row r="28" spans="1:21" ht="15.75" customHeight="1"/>
    <row r="29" spans="1:21" ht="15.75" customHeight="1"/>
    <row r="30" spans="1:21" ht="15.75" customHeight="1"/>
    <row r="31" spans="1:21" ht="15.75" customHeight="1"/>
    <row r="32" spans="1:21" ht="15.75" customHeight="1"/>
    <row r="33" spans="1:21" ht="15.75" customHeight="1"/>
    <row r="34" spans="1:21" ht="15.75" customHeight="1"/>
    <row r="35" spans="1:21" ht="15.75" customHeight="1"/>
    <row r="36" spans="1:21" ht="15.75" customHeight="1"/>
    <row r="37" spans="1:21" ht="15.75" customHeight="1"/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>
      <c r="A43" s="84" t="s">
        <v>88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</row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spans="1:21" ht="15.75" customHeight="1"/>
    <row r="50" spans="1:21" ht="15.75" customHeight="1"/>
    <row r="51" spans="1:21" ht="15.75" customHeight="1"/>
    <row r="52" spans="1:21" ht="15.75" customHeight="1"/>
    <row r="53" spans="1:21" ht="15.75" customHeight="1"/>
    <row r="54" spans="1:21" ht="15.75" customHeight="1"/>
    <row r="55" spans="1:21" ht="15.75" customHeight="1"/>
    <row r="56" spans="1:21" ht="15.75" customHeight="1"/>
    <row r="57" spans="1:21" ht="15.75" customHeight="1"/>
    <row r="58" spans="1:21" ht="15.75" customHeight="1"/>
    <row r="59" spans="1:21" ht="15.75" customHeight="1"/>
    <row r="60" spans="1:21" ht="15.75" customHeight="1"/>
    <row r="61" spans="1:21" ht="15.75" customHeight="1"/>
    <row r="62" spans="1:21" ht="15.75" customHeight="1"/>
    <row r="63" spans="1:21" ht="15.75" customHeight="1">
      <c r="A63" s="85" t="s">
        <v>89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</row>
    <row r="64" spans="1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4.2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:21" ht="15.75" customHeight="1"/>
    <row r="98" spans="1:21" ht="15.75" customHeight="1"/>
    <row r="99" spans="1:21" ht="15.75" customHeight="1"/>
    <row r="100" spans="1:21" ht="15.75" customHeight="1">
      <c r="A100" s="85" t="s">
        <v>90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</row>
    <row r="101" spans="1:21" ht="15.75" customHeight="1"/>
    <row r="102" spans="1:21" ht="15.75" customHeight="1"/>
    <row r="103" spans="1:21" ht="15.75" customHeight="1"/>
    <row r="104" spans="1:21" ht="15.75" customHeight="1"/>
    <row r="105" spans="1:21" ht="15.75" customHeight="1"/>
    <row r="106" spans="1:21" ht="15.75" customHeight="1"/>
    <row r="107" spans="1:21" ht="15.75" customHeight="1"/>
    <row r="108" spans="1:21" ht="15.75" customHeight="1"/>
    <row r="109" spans="1:21" ht="15.75" customHeight="1"/>
    <row r="110" spans="1:21" ht="15.75" customHeight="1"/>
    <row r="111" spans="1:21" ht="15.75" customHeight="1"/>
    <row r="112" spans="1:2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00:U100"/>
    <mergeCell ref="A2:U2"/>
    <mergeCell ref="A21:U21"/>
    <mergeCell ref="A23:U23"/>
    <mergeCell ref="A43:U43"/>
    <mergeCell ref="A63:U6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Сайт</vt:lpstr>
      <vt:lpstr>Статистика</vt:lpstr>
      <vt:lpstr>Графики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2022-11-04T00:40:59Z</dcterms:modified>
</cp:coreProperties>
</file>