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6.xml" ContentType="application/vnd.openxmlformats-officedocument.drawingml.chartshapes+xml"/>
  <Override PartName="/xl/charts/chart15.xml" ContentType="application/vnd.openxmlformats-officedocument.drawingml.chart+xml"/>
  <Override PartName="/xl/drawings/drawing2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X:\07 COMERCIAL\LINK CONTABILIDADE\02 - MARKETING E DESENVOLVIMENTO\Site\ENVIADOS EM 10 11 2020\"/>
    </mc:Choice>
  </mc:AlternateContent>
  <xr:revisionPtr revIDLastSave="0" documentId="13_ncr:1_{268A1C99-D43D-4A40-B8CC-354CCF2CB698}" xr6:coauthVersionLast="45" xr6:coauthVersionMax="45" xr10:uidLastSave="{00000000-0000-0000-0000-000000000000}"/>
  <bookViews>
    <workbookView xWindow="-120" yWindow="-120" windowWidth="20730" windowHeight="11160" tabRatio="641" activeTab="1" xr2:uid="{00000000-000D-0000-FFFF-FFFF00000000}"/>
  </bookViews>
  <sheets>
    <sheet name="Orçamento - Instruções" sheetId="7" r:id="rId1"/>
    <sheet name="Janeiro" sheetId="2" r:id="rId2"/>
    <sheet name="Fevereiro" sheetId="17" r:id="rId3"/>
    <sheet name="Março" sheetId="18" r:id="rId4"/>
    <sheet name="Abril" sheetId="19" r:id="rId5"/>
    <sheet name="Maio" sheetId="20" r:id="rId6"/>
    <sheet name="Junho" sheetId="21" r:id="rId7"/>
    <sheet name="Julho" sheetId="22" r:id="rId8"/>
    <sheet name="Agosto" sheetId="23" r:id="rId9"/>
    <sheet name="Setembro" sheetId="24" r:id="rId10"/>
    <sheet name="Outubro" sheetId="25" r:id="rId11"/>
    <sheet name="Novembro" sheetId="26" r:id="rId12"/>
    <sheet name="Dezembro" sheetId="27" r:id="rId13"/>
    <sheet name="Ano Consolidado" sheetId="28" r:id="rId14"/>
  </sheets>
  <definedNames>
    <definedName name="_xlnm.Print_Area" localSheetId="4">Abril!$A$1:$H$133</definedName>
    <definedName name="_xlnm.Print_Area" localSheetId="8">Agosto!$A$1:$H$133</definedName>
    <definedName name="_xlnm.Print_Area" localSheetId="12">Dezembro!$A$1:$H$133</definedName>
    <definedName name="_xlnm.Print_Area" localSheetId="2">Fevereiro!$A$1:$H$133</definedName>
    <definedName name="_xlnm.Print_Area" localSheetId="1">Janeiro!$A$1:$H$133</definedName>
    <definedName name="_xlnm.Print_Area" localSheetId="7">Julho!$A$1:$H$133</definedName>
    <definedName name="_xlnm.Print_Area" localSheetId="6">Junho!$A$1:$H$133</definedName>
    <definedName name="_xlnm.Print_Area" localSheetId="5">Maio!$A$1:$H$133</definedName>
    <definedName name="_xlnm.Print_Area" localSheetId="3">Março!$A$1:$H$133</definedName>
    <definedName name="_xlnm.Print_Area" localSheetId="11">Novembro!$A$1:$H$133</definedName>
    <definedName name="_xlnm.Print_Area" localSheetId="10">Outubro!$A$1:$H$133</definedName>
    <definedName name="_xlnm.Print_Area" localSheetId="9">Setembro!$A$1:$H$133</definedName>
    <definedName name="DAYINDX">#REF!</definedName>
    <definedName name="_xlnm.Print_Titles" localSheetId="4">Abril!$1:$4</definedName>
    <definedName name="_xlnm.Print_Titles" localSheetId="8">Agosto!$1:$4</definedName>
    <definedName name="_xlnm.Print_Titles" localSheetId="12">Dezembro!$1:$4</definedName>
    <definedName name="_xlnm.Print_Titles" localSheetId="2">Fevereiro!$1:$4</definedName>
    <definedName name="_xlnm.Print_Titles" localSheetId="1">Janeiro!$1:$4</definedName>
    <definedName name="_xlnm.Print_Titles" localSheetId="7">Julho!$1:$4</definedName>
    <definedName name="_xlnm.Print_Titles" localSheetId="6">Junho!$1:$4</definedName>
    <definedName name="_xlnm.Print_Titles" localSheetId="5">Maio!$1:$4</definedName>
    <definedName name="_xlnm.Print_Titles" localSheetId="3">Março!$1:$4</definedName>
    <definedName name="_xlnm.Print_Titles" localSheetId="11">Novembro!$1:$4</definedName>
    <definedName name="_xlnm.Print_Titles" localSheetId="10">Outubro!$1:$4</definedName>
    <definedName name="_xlnm.Print_Titles" localSheetId="9">Setembro!$1:$4</definedName>
  </definedNames>
  <calcPr calcId="191029" concurrentCalc="0"/>
</workbook>
</file>

<file path=xl/calcChain.xml><?xml version="1.0" encoding="utf-8"?>
<calcChain xmlns="http://schemas.openxmlformats.org/spreadsheetml/2006/main">
  <c r="C13" i="2" l="1"/>
  <c r="D13" i="2"/>
  <c r="E13" i="2"/>
  <c r="C97" i="2"/>
  <c r="D97" i="2"/>
  <c r="E97" i="2"/>
  <c r="F97" i="2"/>
  <c r="G97" i="2"/>
  <c r="H97" i="2"/>
  <c r="C24" i="2"/>
  <c r="D24" i="2"/>
  <c r="E24" i="2"/>
  <c r="F24" i="2"/>
  <c r="G24" i="2"/>
  <c r="H24" i="2"/>
  <c r="C13" i="19"/>
  <c r="D13" i="19"/>
  <c r="E13" i="19"/>
  <c r="C97" i="20"/>
  <c r="D97" i="20"/>
  <c r="E97" i="20"/>
  <c r="F97" i="20"/>
  <c r="G97" i="20"/>
  <c r="H97" i="20"/>
  <c r="G21" i="28"/>
  <c r="C97" i="21"/>
  <c r="D97" i="21"/>
  <c r="E97" i="21"/>
  <c r="F97" i="21"/>
  <c r="G97" i="21"/>
  <c r="H105" i="19"/>
  <c r="C110" i="19"/>
  <c r="D110" i="19"/>
  <c r="E110" i="19"/>
  <c r="F110" i="19"/>
  <c r="G110" i="19"/>
  <c r="H106" i="19"/>
  <c r="H107" i="19"/>
  <c r="H108" i="19"/>
  <c r="H92" i="17"/>
  <c r="C97" i="17"/>
  <c r="D97" i="17"/>
  <c r="E97" i="17"/>
  <c r="F97" i="17"/>
  <c r="G97" i="17"/>
  <c r="H97" i="17"/>
  <c r="H93" i="17"/>
  <c r="H94" i="17"/>
  <c r="H95" i="17"/>
  <c r="H96" i="17"/>
  <c r="H81" i="18"/>
  <c r="C89" i="18"/>
  <c r="D89" i="18"/>
  <c r="E89" i="18"/>
  <c r="F89" i="18"/>
  <c r="G89" i="18"/>
  <c r="H82" i="18"/>
  <c r="H83" i="18"/>
  <c r="H84" i="18"/>
  <c r="H85" i="18"/>
  <c r="H86" i="18"/>
  <c r="H87" i="18"/>
  <c r="C97" i="18"/>
  <c r="D97" i="18"/>
  <c r="E97" i="18"/>
  <c r="F97" i="18"/>
  <c r="G97" i="18"/>
  <c r="H97" i="18"/>
  <c r="C97" i="19"/>
  <c r="D97" i="19"/>
  <c r="E97" i="19"/>
  <c r="F97" i="19"/>
  <c r="G97" i="19"/>
  <c r="C66" i="2"/>
  <c r="D66" i="2"/>
  <c r="F66" i="2"/>
  <c r="G66" i="2"/>
  <c r="C66" i="17"/>
  <c r="D66" i="17"/>
  <c r="E58" i="17"/>
  <c r="E66" i="17"/>
  <c r="F66" i="17"/>
  <c r="G66" i="17"/>
  <c r="C66" i="18"/>
  <c r="D66" i="18"/>
  <c r="E58" i="18"/>
  <c r="E66" i="18"/>
  <c r="F66" i="18"/>
  <c r="G66" i="18"/>
  <c r="C66" i="19"/>
  <c r="D66" i="19"/>
  <c r="E58" i="19"/>
  <c r="E66" i="19"/>
  <c r="F66" i="19"/>
  <c r="G66" i="19"/>
  <c r="C13" i="17"/>
  <c r="D13" i="17"/>
  <c r="E13" i="17"/>
  <c r="C123" i="17"/>
  <c r="D7" i="28"/>
  <c r="C13" i="18"/>
  <c r="D13" i="18"/>
  <c r="E13" i="18"/>
  <c r="C123" i="18"/>
  <c r="H113" i="2"/>
  <c r="C119" i="2"/>
  <c r="D119" i="2"/>
  <c r="E119" i="2"/>
  <c r="F119" i="2"/>
  <c r="G119" i="2"/>
  <c r="H114" i="2"/>
  <c r="H115" i="2"/>
  <c r="H116" i="2"/>
  <c r="H117" i="2"/>
  <c r="H118" i="2"/>
  <c r="H113" i="19"/>
  <c r="C119" i="19"/>
  <c r="D119" i="19"/>
  <c r="E119" i="19"/>
  <c r="F119" i="19"/>
  <c r="G119" i="19"/>
  <c r="H119" i="19"/>
  <c r="H114" i="19"/>
  <c r="H115" i="19"/>
  <c r="H116" i="19"/>
  <c r="H117" i="19"/>
  <c r="I117" i="19"/>
  <c r="H118" i="19"/>
  <c r="E58" i="2"/>
  <c r="E66" i="2"/>
  <c r="C40" i="2"/>
  <c r="D40" i="2"/>
  <c r="E40" i="2"/>
  <c r="F40" i="2"/>
  <c r="G40" i="2"/>
  <c r="C40" i="17"/>
  <c r="D40" i="17"/>
  <c r="E40" i="17"/>
  <c r="F40" i="17"/>
  <c r="G40" i="17"/>
  <c r="C40" i="18"/>
  <c r="D40" i="18"/>
  <c r="E40" i="18"/>
  <c r="F40" i="18"/>
  <c r="G40" i="18"/>
  <c r="C40" i="19"/>
  <c r="D40" i="19"/>
  <c r="E40" i="19"/>
  <c r="F40" i="19"/>
  <c r="G40" i="19"/>
  <c r="C24" i="19"/>
  <c r="D24" i="19"/>
  <c r="E24" i="19"/>
  <c r="F24" i="19"/>
  <c r="G24" i="19"/>
  <c r="H24" i="19"/>
  <c r="C51" i="19"/>
  <c r="D51" i="19"/>
  <c r="E51" i="19"/>
  <c r="F51" i="19"/>
  <c r="G51" i="19"/>
  <c r="C71" i="19"/>
  <c r="C78" i="19"/>
  <c r="D78" i="19"/>
  <c r="E78" i="19"/>
  <c r="F78" i="19"/>
  <c r="G78" i="19"/>
  <c r="C89" i="19"/>
  <c r="D89" i="19"/>
  <c r="E89" i="19"/>
  <c r="F89" i="19"/>
  <c r="G89" i="19"/>
  <c r="C24" i="18"/>
  <c r="D24" i="18"/>
  <c r="E24" i="18"/>
  <c r="F24" i="18"/>
  <c r="G24" i="18"/>
  <c r="C51" i="18"/>
  <c r="D51" i="18"/>
  <c r="E51" i="18"/>
  <c r="F51" i="18"/>
  <c r="G51" i="18"/>
  <c r="C71" i="18"/>
  <c r="C78" i="18"/>
  <c r="D78" i="18"/>
  <c r="E78" i="18"/>
  <c r="F78" i="18"/>
  <c r="G78" i="18"/>
  <c r="H78" i="18"/>
  <c r="E17" i="28"/>
  <c r="C110" i="18"/>
  <c r="D110" i="18"/>
  <c r="E110" i="18"/>
  <c r="F110" i="18"/>
  <c r="G110" i="18"/>
  <c r="H110" i="18"/>
  <c r="E23" i="28"/>
  <c r="C119" i="18"/>
  <c r="D119" i="18"/>
  <c r="E119" i="18"/>
  <c r="F119" i="18"/>
  <c r="G119" i="18"/>
  <c r="E119" i="27"/>
  <c r="C119" i="17"/>
  <c r="D119" i="17"/>
  <c r="E119" i="17"/>
  <c r="F119" i="17"/>
  <c r="G119" i="17"/>
  <c r="H119" i="17"/>
  <c r="D25" i="28"/>
  <c r="C110" i="2"/>
  <c r="D110" i="2"/>
  <c r="E110" i="2"/>
  <c r="F110" i="2"/>
  <c r="G110" i="2"/>
  <c r="C110" i="17"/>
  <c r="D110" i="17"/>
  <c r="E110" i="17"/>
  <c r="F110" i="17"/>
  <c r="G110" i="17"/>
  <c r="H110" i="17"/>
  <c r="D23" i="28"/>
  <c r="C89" i="2"/>
  <c r="D89" i="2"/>
  <c r="E89" i="2"/>
  <c r="F89" i="2"/>
  <c r="G89" i="2"/>
  <c r="C89" i="17"/>
  <c r="D89" i="17"/>
  <c r="E89" i="17"/>
  <c r="F89" i="17"/>
  <c r="G89" i="17"/>
  <c r="H89" i="17"/>
  <c r="D19" i="28"/>
  <c r="C71" i="2"/>
  <c r="C78" i="2"/>
  <c r="D78" i="2"/>
  <c r="E78" i="2"/>
  <c r="F78" i="2"/>
  <c r="G78" i="2"/>
  <c r="C71" i="17"/>
  <c r="C78" i="17"/>
  <c r="D78" i="17"/>
  <c r="E78" i="17"/>
  <c r="F78" i="17"/>
  <c r="G78" i="17"/>
  <c r="H78" i="17"/>
  <c r="D17" i="28"/>
  <c r="C51" i="2"/>
  <c r="D51" i="2"/>
  <c r="E51" i="2"/>
  <c r="F51" i="2"/>
  <c r="G51" i="2"/>
  <c r="C51" i="17"/>
  <c r="D51" i="17"/>
  <c r="E51" i="17"/>
  <c r="F51" i="17"/>
  <c r="G51" i="17"/>
  <c r="H51" i="17"/>
  <c r="D13" i="28"/>
  <c r="C24" i="17"/>
  <c r="D24" i="17"/>
  <c r="E24" i="17"/>
  <c r="F24" i="17"/>
  <c r="G24" i="17"/>
  <c r="C13" i="27"/>
  <c r="D13" i="27"/>
  <c r="E13" i="27"/>
  <c r="C123" i="27"/>
  <c r="C24" i="27"/>
  <c r="D24" i="27"/>
  <c r="E24" i="27"/>
  <c r="F24" i="27"/>
  <c r="G24" i="27"/>
  <c r="C40" i="27"/>
  <c r="D40" i="27"/>
  <c r="E40" i="27"/>
  <c r="F40" i="27"/>
  <c r="G40" i="27"/>
  <c r="C51" i="27"/>
  <c r="D51" i="27"/>
  <c r="E51" i="27"/>
  <c r="F51" i="27"/>
  <c r="G51" i="27"/>
  <c r="H51" i="27"/>
  <c r="C66" i="27"/>
  <c r="D66" i="27"/>
  <c r="E58" i="27"/>
  <c r="E66" i="27"/>
  <c r="F66" i="27"/>
  <c r="G66" i="27"/>
  <c r="C71" i="27"/>
  <c r="C78" i="27"/>
  <c r="D78" i="27"/>
  <c r="E78" i="27"/>
  <c r="F78" i="27"/>
  <c r="G78" i="27"/>
  <c r="C89" i="27"/>
  <c r="D89" i="27"/>
  <c r="E89" i="27"/>
  <c r="F89" i="27"/>
  <c r="G89" i="27"/>
  <c r="C97" i="27"/>
  <c r="D97" i="27"/>
  <c r="E97" i="27"/>
  <c r="F97" i="27"/>
  <c r="G97" i="27"/>
  <c r="H97" i="27"/>
  <c r="H94" i="27"/>
  <c r="I94" i="27"/>
  <c r="C110" i="27"/>
  <c r="D110" i="27"/>
  <c r="E110" i="27"/>
  <c r="F110" i="27"/>
  <c r="G110" i="27"/>
  <c r="C119" i="27"/>
  <c r="D119" i="27"/>
  <c r="F119" i="27"/>
  <c r="G119" i="27"/>
  <c r="H119" i="27"/>
  <c r="C13" i="26"/>
  <c r="D13" i="26"/>
  <c r="E13" i="26"/>
  <c r="C130" i="26"/>
  <c r="C24" i="26"/>
  <c r="D24" i="26"/>
  <c r="E24" i="26"/>
  <c r="F24" i="26"/>
  <c r="G24" i="26"/>
  <c r="C40" i="26"/>
  <c r="D40" i="26"/>
  <c r="E40" i="26"/>
  <c r="F40" i="26"/>
  <c r="G40" i="26"/>
  <c r="C51" i="26"/>
  <c r="D51" i="26"/>
  <c r="E51" i="26"/>
  <c r="F51" i="26"/>
  <c r="G51" i="26"/>
  <c r="C66" i="26"/>
  <c r="D66" i="26"/>
  <c r="E58" i="26"/>
  <c r="E66" i="26"/>
  <c r="F66" i="26"/>
  <c r="G66" i="26"/>
  <c r="C71" i="26"/>
  <c r="C78" i="26"/>
  <c r="D78" i="26"/>
  <c r="E78" i="26"/>
  <c r="F78" i="26"/>
  <c r="G78" i="26"/>
  <c r="H78" i="26"/>
  <c r="C89" i="26"/>
  <c r="D89" i="26"/>
  <c r="E89" i="26"/>
  <c r="F89" i="26"/>
  <c r="G89" i="26"/>
  <c r="C97" i="26"/>
  <c r="D97" i="26"/>
  <c r="E97" i="26"/>
  <c r="F97" i="26"/>
  <c r="G97" i="26"/>
  <c r="H97" i="26"/>
  <c r="C110" i="26"/>
  <c r="D110" i="26"/>
  <c r="E110" i="26"/>
  <c r="F110" i="26"/>
  <c r="G110" i="26"/>
  <c r="C119" i="26"/>
  <c r="D119" i="26"/>
  <c r="E119" i="26"/>
  <c r="F119" i="26"/>
  <c r="G119" i="26"/>
  <c r="C13" i="25"/>
  <c r="D13" i="25"/>
  <c r="C24" i="25"/>
  <c r="D24" i="25"/>
  <c r="E24" i="25"/>
  <c r="F24" i="25"/>
  <c r="G24" i="25"/>
  <c r="C40" i="25"/>
  <c r="D40" i="25"/>
  <c r="E40" i="25"/>
  <c r="F40" i="25"/>
  <c r="G40" i="25"/>
  <c r="C51" i="25"/>
  <c r="D51" i="25"/>
  <c r="E51" i="25"/>
  <c r="F51" i="25"/>
  <c r="G51" i="25"/>
  <c r="C66" i="25"/>
  <c r="D66" i="25"/>
  <c r="E58" i="25"/>
  <c r="E66" i="25"/>
  <c r="F66" i="25"/>
  <c r="G66" i="25"/>
  <c r="C71" i="25"/>
  <c r="C78" i="25"/>
  <c r="D78" i="25"/>
  <c r="E78" i="25"/>
  <c r="F78" i="25"/>
  <c r="G78" i="25"/>
  <c r="H78" i="25"/>
  <c r="C89" i="25"/>
  <c r="D89" i="25"/>
  <c r="E89" i="25"/>
  <c r="F89" i="25"/>
  <c r="G89" i="25"/>
  <c r="C97" i="25"/>
  <c r="D97" i="25"/>
  <c r="E97" i="25"/>
  <c r="F97" i="25"/>
  <c r="G97" i="25"/>
  <c r="C110" i="25"/>
  <c r="D110" i="25"/>
  <c r="E110" i="25"/>
  <c r="F110" i="25"/>
  <c r="G110" i="25"/>
  <c r="C119" i="25"/>
  <c r="D119" i="25"/>
  <c r="E119" i="25"/>
  <c r="F119" i="25"/>
  <c r="G119" i="25"/>
  <c r="C13" i="24"/>
  <c r="D13" i="24"/>
  <c r="E13" i="24"/>
  <c r="C123" i="24"/>
  <c r="C24" i="24"/>
  <c r="D24" i="24"/>
  <c r="E24" i="24"/>
  <c r="F24" i="24"/>
  <c r="G24" i="24"/>
  <c r="C40" i="24"/>
  <c r="D40" i="24"/>
  <c r="E40" i="24"/>
  <c r="F40" i="24"/>
  <c r="G40" i="24"/>
  <c r="C51" i="24"/>
  <c r="D51" i="24"/>
  <c r="E51" i="24"/>
  <c r="F51" i="24"/>
  <c r="G51" i="24"/>
  <c r="C66" i="24"/>
  <c r="D66" i="24"/>
  <c r="E58" i="24"/>
  <c r="E66" i="24"/>
  <c r="F66" i="24"/>
  <c r="G66" i="24"/>
  <c r="H66" i="24"/>
  <c r="C71" i="24"/>
  <c r="C78" i="24"/>
  <c r="D78" i="24"/>
  <c r="E78" i="24"/>
  <c r="F78" i="24"/>
  <c r="G78" i="24"/>
  <c r="H78" i="24"/>
  <c r="C89" i="24"/>
  <c r="D89" i="24"/>
  <c r="E89" i="24"/>
  <c r="F89" i="24"/>
  <c r="G89" i="24"/>
  <c r="C97" i="24"/>
  <c r="D97" i="24"/>
  <c r="E97" i="24"/>
  <c r="F97" i="24"/>
  <c r="G97" i="24"/>
  <c r="H97" i="24"/>
  <c r="I97" i="24"/>
  <c r="C110" i="24"/>
  <c r="D110" i="24"/>
  <c r="E110" i="24"/>
  <c r="F110" i="24"/>
  <c r="G110" i="24"/>
  <c r="C119" i="24"/>
  <c r="D119" i="24"/>
  <c r="E119" i="24"/>
  <c r="F119" i="24"/>
  <c r="G119" i="24"/>
  <c r="H119" i="24"/>
  <c r="C13" i="23"/>
  <c r="D13" i="23"/>
  <c r="E13" i="23"/>
  <c r="C24" i="23"/>
  <c r="D24" i="23"/>
  <c r="E24" i="23"/>
  <c r="F24" i="23"/>
  <c r="G24" i="23"/>
  <c r="C40" i="23"/>
  <c r="D40" i="23"/>
  <c r="E40" i="23"/>
  <c r="F40" i="23"/>
  <c r="G40" i="23"/>
  <c r="C51" i="23"/>
  <c r="D51" i="23"/>
  <c r="E51" i="23"/>
  <c r="F51" i="23"/>
  <c r="G51" i="23"/>
  <c r="H51" i="23"/>
  <c r="J13" i="28"/>
  <c r="C66" i="23"/>
  <c r="D66" i="23"/>
  <c r="E58" i="23"/>
  <c r="E66" i="23"/>
  <c r="F66" i="23"/>
  <c r="G66" i="23"/>
  <c r="C71" i="23"/>
  <c r="C78" i="23"/>
  <c r="D78" i="23"/>
  <c r="E78" i="23"/>
  <c r="F78" i="23"/>
  <c r="G78" i="23"/>
  <c r="C89" i="23"/>
  <c r="D89" i="23"/>
  <c r="E89" i="23"/>
  <c r="F89" i="23"/>
  <c r="G89" i="23"/>
  <c r="C97" i="23"/>
  <c r="D97" i="23"/>
  <c r="E97" i="23"/>
  <c r="F97" i="23"/>
  <c r="G97" i="23"/>
  <c r="C110" i="23"/>
  <c r="D110" i="23"/>
  <c r="E110" i="23"/>
  <c r="F110" i="23"/>
  <c r="G110" i="23"/>
  <c r="C119" i="23"/>
  <c r="D119" i="23"/>
  <c r="E119" i="23"/>
  <c r="F119" i="23"/>
  <c r="G119" i="23"/>
  <c r="C13" i="22"/>
  <c r="D13" i="22"/>
  <c r="E13" i="22"/>
  <c r="C24" i="22"/>
  <c r="D24" i="22"/>
  <c r="E24" i="22"/>
  <c r="F24" i="22"/>
  <c r="G24" i="22"/>
  <c r="C40" i="22"/>
  <c r="D40" i="22"/>
  <c r="E40" i="22"/>
  <c r="F40" i="22"/>
  <c r="G40" i="22"/>
  <c r="C51" i="22"/>
  <c r="D51" i="22"/>
  <c r="E51" i="22"/>
  <c r="F51" i="22"/>
  <c r="G51" i="22"/>
  <c r="C66" i="22"/>
  <c r="D66" i="22"/>
  <c r="E58" i="22"/>
  <c r="E66" i="22"/>
  <c r="F66" i="22"/>
  <c r="G66" i="22"/>
  <c r="H66" i="22"/>
  <c r="C71" i="22"/>
  <c r="C78" i="22"/>
  <c r="D78" i="22"/>
  <c r="E78" i="22"/>
  <c r="F78" i="22"/>
  <c r="G78" i="22"/>
  <c r="C89" i="22"/>
  <c r="D89" i="22"/>
  <c r="E89" i="22"/>
  <c r="F89" i="22"/>
  <c r="G89" i="22"/>
  <c r="C97" i="22"/>
  <c r="D97" i="22"/>
  <c r="E97" i="22"/>
  <c r="F97" i="22"/>
  <c r="G97" i="22"/>
  <c r="H97" i="22"/>
  <c r="H92" i="22"/>
  <c r="I92" i="22"/>
  <c r="C110" i="22"/>
  <c r="D110" i="22"/>
  <c r="E110" i="22"/>
  <c r="F110" i="22"/>
  <c r="G110" i="22"/>
  <c r="C119" i="22"/>
  <c r="D119" i="22"/>
  <c r="E119" i="22"/>
  <c r="F119" i="22"/>
  <c r="G119" i="22"/>
  <c r="C13" i="21"/>
  <c r="D13" i="21"/>
  <c r="E13" i="21"/>
  <c r="C24" i="21"/>
  <c r="D24" i="21"/>
  <c r="E24" i="21"/>
  <c r="F24" i="21"/>
  <c r="G24" i="21"/>
  <c r="C40" i="21"/>
  <c r="D40" i="21"/>
  <c r="E40" i="21"/>
  <c r="F40" i="21"/>
  <c r="G40" i="21"/>
  <c r="C51" i="21"/>
  <c r="D51" i="21"/>
  <c r="E51" i="21"/>
  <c r="F51" i="21"/>
  <c r="G51" i="21"/>
  <c r="H51" i="21"/>
  <c r="H13" i="28"/>
  <c r="C66" i="21"/>
  <c r="D66" i="21"/>
  <c r="E58" i="21"/>
  <c r="E66" i="21"/>
  <c r="F66" i="21"/>
  <c r="G66" i="21"/>
  <c r="C71" i="21"/>
  <c r="D78" i="21"/>
  <c r="E78" i="21"/>
  <c r="F78" i="21"/>
  <c r="G78" i="21"/>
  <c r="C89" i="21"/>
  <c r="D89" i="21"/>
  <c r="E89" i="21"/>
  <c r="F89" i="21"/>
  <c r="G89" i="21"/>
  <c r="C110" i="21"/>
  <c r="D110" i="21"/>
  <c r="E110" i="21"/>
  <c r="F110" i="21"/>
  <c r="G110" i="21"/>
  <c r="C119" i="21"/>
  <c r="D119" i="21"/>
  <c r="E119" i="21"/>
  <c r="F119" i="21"/>
  <c r="G119" i="21"/>
  <c r="C13" i="20"/>
  <c r="D13" i="20"/>
  <c r="C24" i="20"/>
  <c r="D24" i="20"/>
  <c r="E24" i="20"/>
  <c r="F24" i="20"/>
  <c r="G24" i="20"/>
  <c r="C40" i="20"/>
  <c r="D40" i="20"/>
  <c r="E40" i="20"/>
  <c r="F40" i="20"/>
  <c r="G40" i="20"/>
  <c r="C51" i="20"/>
  <c r="D51" i="20"/>
  <c r="E51" i="20"/>
  <c r="F51" i="20"/>
  <c r="G51" i="20"/>
  <c r="C66" i="20"/>
  <c r="D66" i="20"/>
  <c r="E58" i="20"/>
  <c r="F66" i="20"/>
  <c r="G66" i="20"/>
  <c r="C71" i="20"/>
  <c r="D78" i="20"/>
  <c r="E78" i="20"/>
  <c r="F78" i="20"/>
  <c r="G78" i="20"/>
  <c r="C89" i="20"/>
  <c r="D89" i="20"/>
  <c r="E89" i="20"/>
  <c r="F89" i="20"/>
  <c r="G89" i="20"/>
  <c r="H89" i="20"/>
  <c r="C110" i="20"/>
  <c r="D110" i="20"/>
  <c r="E110" i="20"/>
  <c r="F110" i="20"/>
  <c r="G110" i="20"/>
  <c r="C119" i="20"/>
  <c r="D119" i="20"/>
  <c r="E119" i="20"/>
  <c r="F119" i="20"/>
  <c r="G119" i="20"/>
  <c r="H119" i="20"/>
  <c r="H118" i="27"/>
  <c r="I118" i="27"/>
  <c r="H117" i="27"/>
  <c r="I117" i="27"/>
  <c r="H116" i="27"/>
  <c r="I116" i="27"/>
  <c r="H115" i="27"/>
  <c r="I115" i="27"/>
  <c r="H114" i="27"/>
  <c r="I114" i="27"/>
  <c r="H113" i="27"/>
  <c r="I113" i="27"/>
  <c r="H109" i="27"/>
  <c r="H108" i="27"/>
  <c r="H107" i="27"/>
  <c r="H106" i="27"/>
  <c r="H105" i="27"/>
  <c r="H104" i="27"/>
  <c r="H103" i="27"/>
  <c r="H102" i="27"/>
  <c r="H101" i="27"/>
  <c r="H100" i="27"/>
  <c r="H96" i="27"/>
  <c r="H95" i="27"/>
  <c r="H93" i="27"/>
  <c r="H92" i="27"/>
  <c r="H87" i="27"/>
  <c r="H86" i="27"/>
  <c r="H85" i="27"/>
  <c r="H84" i="27"/>
  <c r="H83" i="27"/>
  <c r="H82" i="27"/>
  <c r="H81" i="27"/>
  <c r="H77" i="27"/>
  <c r="H76" i="27"/>
  <c r="H75" i="27"/>
  <c r="H74" i="27"/>
  <c r="H73" i="27"/>
  <c r="H72" i="27"/>
  <c r="H71" i="27"/>
  <c r="H70" i="27"/>
  <c r="H69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I51" i="27"/>
  <c r="H50" i="27"/>
  <c r="H49" i="27"/>
  <c r="H48" i="27"/>
  <c r="H47" i="27"/>
  <c r="H46" i="27"/>
  <c r="H45" i="27"/>
  <c r="I45" i="27"/>
  <c r="H44" i="27"/>
  <c r="H43" i="27"/>
  <c r="I43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3" i="27"/>
  <c r="H22" i="27"/>
  <c r="H21" i="27"/>
  <c r="H20" i="27"/>
  <c r="H19" i="27"/>
  <c r="H18" i="27"/>
  <c r="H17" i="27"/>
  <c r="H16" i="27"/>
  <c r="E12" i="27"/>
  <c r="F12" i="27"/>
  <c r="E11" i="27"/>
  <c r="F11" i="27"/>
  <c r="E10" i="27"/>
  <c r="F10" i="27"/>
  <c r="E9" i="27"/>
  <c r="F9" i="27"/>
  <c r="E8" i="27"/>
  <c r="F8" i="27"/>
  <c r="E7" i="27"/>
  <c r="F7" i="27"/>
  <c r="H118" i="26"/>
  <c r="H117" i="26"/>
  <c r="H116" i="26"/>
  <c r="H115" i="26"/>
  <c r="H114" i="26"/>
  <c r="H113" i="26"/>
  <c r="H109" i="26"/>
  <c r="H108" i="26"/>
  <c r="H107" i="26"/>
  <c r="H106" i="26"/>
  <c r="H105" i="26"/>
  <c r="H104" i="26"/>
  <c r="H103" i="26"/>
  <c r="H102" i="26"/>
  <c r="H101" i="26"/>
  <c r="H100" i="26"/>
  <c r="I97" i="26"/>
  <c r="H96" i="26"/>
  <c r="H95" i="26"/>
  <c r="I95" i="26"/>
  <c r="H94" i="26"/>
  <c r="H93" i="26"/>
  <c r="I93" i="26"/>
  <c r="H92" i="26"/>
  <c r="H87" i="26"/>
  <c r="H86" i="26"/>
  <c r="H85" i="26"/>
  <c r="H84" i="26"/>
  <c r="H83" i="26"/>
  <c r="H82" i="26"/>
  <c r="H81" i="26"/>
  <c r="H77" i="26"/>
  <c r="H76" i="26"/>
  <c r="I76" i="26"/>
  <c r="H75" i="26"/>
  <c r="H74" i="26"/>
  <c r="H73" i="26"/>
  <c r="H72" i="26"/>
  <c r="I72" i="26"/>
  <c r="H71" i="26"/>
  <c r="H70" i="26"/>
  <c r="H69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0" i="26"/>
  <c r="H49" i="26"/>
  <c r="H48" i="26"/>
  <c r="H47" i="26"/>
  <c r="H46" i="26"/>
  <c r="H45" i="26"/>
  <c r="H44" i="26"/>
  <c r="H43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3" i="26"/>
  <c r="H22" i="26"/>
  <c r="H21" i="26"/>
  <c r="H20" i="26"/>
  <c r="H19" i="26"/>
  <c r="H18" i="26"/>
  <c r="H17" i="26"/>
  <c r="H16" i="26"/>
  <c r="E12" i="26"/>
  <c r="F12" i="26"/>
  <c r="E11" i="26"/>
  <c r="F11" i="26"/>
  <c r="E10" i="26"/>
  <c r="F10" i="26"/>
  <c r="E9" i="26"/>
  <c r="F9" i="26"/>
  <c r="E8" i="26"/>
  <c r="F8" i="26"/>
  <c r="E7" i="26"/>
  <c r="F7" i="26"/>
  <c r="H118" i="25"/>
  <c r="H117" i="25"/>
  <c r="H116" i="25"/>
  <c r="H115" i="25"/>
  <c r="H114" i="25"/>
  <c r="H113" i="25"/>
  <c r="H109" i="25"/>
  <c r="H108" i="25"/>
  <c r="H107" i="25"/>
  <c r="H106" i="25"/>
  <c r="H105" i="25"/>
  <c r="H104" i="25"/>
  <c r="H103" i="25"/>
  <c r="H102" i="25"/>
  <c r="H101" i="25"/>
  <c r="H100" i="25"/>
  <c r="H96" i="25"/>
  <c r="H95" i="25"/>
  <c r="H94" i="25"/>
  <c r="H93" i="25"/>
  <c r="H92" i="25"/>
  <c r="H87" i="25"/>
  <c r="H86" i="25"/>
  <c r="H85" i="25"/>
  <c r="H84" i="25"/>
  <c r="H83" i="25"/>
  <c r="H82" i="25"/>
  <c r="H81" i="25"/>
  <c r="H77" i="25"/>
  <c r="H76" i="25"/>
  <c r="H75" i="25"/>
  <c r="H74" i="25"/>
  <c r="H73" i="25"/>
  <c r="H72" i="25"/>
  <c r="H71" i="25"/>
  <c r="H70" i="25"/>
  <c r="H69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0" i="25"/>
  <c r="H49" i="25"/>
  <c r="H48" i="25"/>
  <c r="H47" i="25"/>
  <c r="H46" i="25"/>
  <c r="H45" i="25"/>
  <c r="H44" i="25"/>
  <c r="H43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3" i="25"/>
  <c r="H22" i="25"/>
  <c r="H21" i="25"/>
  <c r="H20" i="25"/>
  <c r="H19" i="25"/>
  <c r="H18" i="25"/>
  <c r="H17" i="25"/>
  <c r="H16" i="25"/>
  <c r="E12" i="25"/>
  <c r="E11" i="25"/>
  <c r="E10" i="25"/>
  <c r="E9" i="25"/>
  <c r="E8" i="25"/>
  <c r="E7" i="25"/>
  <c r="H118" i="24"/>
  <c r="H117" i="24"/>
  <c r="H116" i="24"/>
  <c r="H115" i="24"/>
  <c r="H114" i="24"/>
  <c r="H113" i="24"/>
  <c r="H109" i="24"/>
  <c r="H108" i="24"/>
  <c r="H107" i="24"/>
  <c r="H106" i="24"/>
  <c r="H105" i="24"/>
  <c r="H104" i="24"/>
  <c r="H103" i="24"/>
  <c r="H102" i="24"/>
  <c r="H101" i="24"/>
  <c r="H100" i="24"/>
  <c r="H96" i="24"/>
  <c r="I96" i="24"/>
  <c r="H95" i="24"/>
  <c r="I95" i="24"/>
  <c r="H94" i="24"/>
  <c r="I94" i="24"/>
  <c r="H93" i="24"/>
  <c r="I93" i="24"/>
  <c r="H92" i="24"/>
  <c r="I92" i="24"/>
  <c r="H87" i="24"/>
  <c r="H86" i="24"/>
  <c r="H85" i="24"/>
  <c r="H84" i="24"/>
  <c r="H83" i="24"/>
  <c r="H82" i="24"/>
  <c r="H81" i="24"/>
  <c r="I78" i="24"/>
  <c r="H77" i="24"/>
  <c r="I77" i="24"/>
  <c r="H76" i="24"/>
  <c r="I76" i="24"/>
  <c r="H75" i="24"/>
  <c r="I75" i="24"/>
  <c r="H74" i="24"/>
  <c r="I74" i="24"/>
  <c r="H73" i="24"/>
  <c r="I73" i="24"/>
  <c r="H72" i="24"/>
  <c r="I72" i="24"/>
  <c r="H71" i="24"/>
  <c r="I71" i="24"/>
  <c r="H70" i="24"/>
  <c r="I70" i="24"/>
  <c r="H69" i="24"/>
  <c r="I69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0" i="24"/>
  <c r="H49" i="24"/>
  <c r="H48" i="24"/>
  <c r="H47" i="24"/>
  <c r="H46" i="24"/>
  <c r="H45" i="24"/>
  <c r="H44" i="24"/>
  <c r="H43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3" i="24"/>
  <c r="H22" i="24"/>
  <c r="H21" i="24"/>
  <c r="H20" i="24"/>
  <c r="H19" i="24"/>
  <c r="H18" i="24"/>
  <c r="H17" i="24"/>
  <c r="H16" i="24"/>
  <c r="E12" i="24"/>
  <c r="F12" i="24"/>
  <c r="E11" i="24"/>
  <c r="F11" i="24"/>
  <c r="E10" i="24"/>
  <c r="F10" i="24"/>
  <c r="E9" i="24"/>
  <c r="F9" i="24"/>
  <c r="E8" i="24"/>
  <c r="F8" i="24"/>
  <c r="E7" i="24"/>
  <c r="F7" i="24"/>
  <c r="H118" i="23"/>
  <c r="H117" i="23"/>
  <c r="H116" i="23"/>
  <c r="H115" i="23"/>
  <c r="H114" i="23"/>
  <c r="H113" i="23"/>
  <c r="H109" i="23"/>
  <c r="H108" i="23"/>
  <c r="H107" i="23"/>
  <c r="H106" i="23"/>
  <c r="H105" i="23"/>
  <c r="H104" i="23"/>
  <c r="H103" i="23"/>
  <c r="H102" i="23"/>
  <c r="H101" i="23"/>
  <c r="H100" i="23"/>
  <c r="H96" i="23"/>
  <c r="H95" i="23"/>
  <c r="H94" i="23"/>
  <c r="H93" i="23"/>
  <c r="H92" i="23"/>
  <c r="H87" i="23"/>
  <c r="H86" i="23"/>
  <c r="H85" i="23"/>
  <c r="H84" i="23"/>
  <c r="H83" i="23"/>
  <c r="H82" i="23"/>
  <c r="H81" i="23"/>
  <c r="H77" i="23"/>
  <c r="H76" i="23"/>
  <c r="H75" i="23"/>
  <c r="H74" i="23"/>
  <c r="H73" i="23"/>
  <c r="H72" i="23"/>
  <c r="H71" i="23"/>
  <c r="H70" i="23"/>
  <c r="H69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0" i="23"/>
  <c r="I50" i="23"/>
  <c r="H49" i="23"/>
  <c r="I49" i="23"/>
  <c r="H48" i="23"/>
  <c r="I48" i="23"/>
  <c r="H47" i="23"/>
  <c r="I47" i="23"/>
  <c r="H46" i="23"/>
  <c r="I46" i="23"/>
  <c r="H45" i="23"/>
  <c r="I45" i="23"/>
  <c r="H44" i="23"/>
  <c r="I44" i="23"/>
  <c r="H43" i="23"/>
  <c r="I43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3" i="23"/>
  <c r="H22" i="23"/>
  <c r="H21" i="23"/>
  <c r="H20" i="23"/>
  <c r="H19" i="23"/>
  <c r="H18" i="23"/>
  <c r="H17" i="23"/>
  <c r="H16" i="23"/>
  <c r="E12" i="23"/>
  <c r="F12" i="23"/>
  <c r="E11" i="23"/>
  <c r="E10" i="23"/>
  <c r="F10" i="23"/>
  <c r="E9" i="23"/>
  <c r="E8" i="23"/>
  <c r="F8" i="23"/>
  <c r="E7" i="23"/>
  <c r="H118" i="22"/>
  <c r="H117" i="22"/>
  <c r="H116" i="22"/>
  <c r="H115" i="22"/>
  <c r="H114" i="22"/>
  <c r="H113" i="22"/>
  <c r="H109" i="22"/>
  <c r="H108" i="22"/>
  <c r="H107" i="22"/>
  <c r="H106" i="22"/>
  <c r="H105" i="22"/>
  <c r="H104" i="22"/>
  <c r="H103" i="22"/>
  <c r="H102" i="22"/>
  <c r="H101" i="22"/>
  <c r="H100" i="22"/>
  <c r="H96" i="22"/>
  <c r="H95" i="22"/>
  <c r="I95" i="22"/>
  <c r="H94" i="22"/>
  <c r="H93" i="22"/>
  <c r="I93" i="22"/>
  <c r="H87" i="22"/>
  <c r="H86" i="22"/>
  <c r="H85" i="22"/>
  <c r="H84" i="22"/>
  <c r="H83" i="22"/>
  <c r="H82" i="22"/>
  <c r="H81" i="22"/>
  <c r="H77" i="22"/>
  <c r="H76" i="22"/>
  <c r="H75" i="22"/>
  <c r="H74" i="22"/>
  <c r="H73" i="22"/>
  <c r="H72" i="22"/>
  <c r="H71" i="22"/>
  <c r="H70" i="22"/>
  <c r="H69" i="22"/>
  <c r="H65" i="22"/>
  <c r="I65" i="22"/>
  <c r="H64" i="22"/>
  <c r="H63" i="22"/>
  <c r="H62" i="22"/>
  <c r="H61" i="22"/>
  <c r="H60" i="22"/>
  <c r="H59" i="22"/>
  <c r="H58" i="22"/>
  <c r="H57" i="22"/>
  <c r="H56" i="22"/>
  <c r="H55" i="22"/>
  <c r="H54" i="22"/>
  <c r="H50" i="22"/>
  <c r="H49" i="22"/>
  <c r="H48" i="22"/>
  <c r="H47" i="22"/>
  <c r="H46" i="22"/>
  <c r="H45" i="22"/>
  <c r="H44" i="22"/>
  <c r="H43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3" i="22"/>
  <c r="H22" i="22"/>
  <c r="H21" i="22"/>
  <c r="H20" i="22"/>
  <c r="H19" i="22"/>
  <c r="H18" i="22"/>
  <c r="H17" i="22"/>
  <c r="H16" i="22"/>
  <c r="E12" i="22"/>
  <c r="F12" i="22"/>
  <c r="E11" i="22"/>
  <c r="F11" i="22"/>
  <c r="E10" i="22"/>
  <c r="E9" i="22"/>
  <c r="F9" i="22"/>
  <c r="E8" i="22"/>
  <c r="E7" i="22"/>
  <c r="F7" i="22"/>
  <c r="C133" i="21"/>
  <c r="H118" i="21"/>
  <c r="H117" i="21"/>
  <c r="H116" i="21"/>
  <c r="H115" i="21"/>
  <c r="H114" i="21"/>
  <c r="H113" i="21"/>
  <c r="H109" i="21"/>
  <c r="H108" i="21"/>
  <c r="H107" i="21"/>
  <c r="H106" i="21"/>
  <c r="H105" i="21"/>
  <c r="H104" i="21"/>
  <c r="H103" i="21"/>
  <c r="H102" i="21"/>
  <c r="H101" i="21"/>
  <c r="H100" i="21"/>
  <c r="H96" i="21"/>
  <c r="H95" i="21"/>
  <c r="H94" i="21"/>
  <c r="H93" i="21"/>
  <c r="H92" i="21"/>
  <c r="H87" i="21"/>
  <c r="H86" i="21"/>
  <c r="H85" i="21"/>
  <c r="H84" i="21"/>
  <c r="H83" i="21"/>
  <c r="H82" i="21"/>
  <c r="H81" i="21"/>
  <c r="H77" i="21"/>
  <c r="H76" i="21"/>
  <c r="H75" i="21"/>
  <c r="H74" i="21"/>
  <c r="H73" i="21"/>
  <c r="H72" i="21"/>
  <c r="H70" i="21"/>
  <c r="H69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I51" i="21"/>
  <c r="H50" i="21"/>
  <c r="I50" i="21"/>
  <c r="H49" i="21"/>
  <c r="I49" i="21"/>
  <c r="H48" i="21"/>
  <c r="I48" i="21"/>
  <c r="H47" i="21"/>
  <c r="I47" i="21"/>
  <c r="H46" i="21"/>
  <c r="I46" i="21"/>
  <c r="H45" i="21"/>
  <c r="I45" i="21"/>
  <c r="H44" i="21"/>
  <c r="I44" i="21"/>
  <c r="H43" i="21"/>
  <c r="I43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3" i="21"/>
  <c r="H22" i="21"/>
  <c r="H21" i="21"/>
  <c r="H20" i="21"/>
  <c r="H19" i="21"/>
  <c r="H18" i="21"/>
  <c r="H17" i="21"/>
  <c r="H16" i="21"/>
  <c r="E12" i="21"/>
  <c r="F12" i="21"/>
  <c r="E11" i="21"/>
  <c r="F11" i="21"/>
  <c r="E10" i="21"/>
  <c r="F10" i="21"/>
  <c r="E9" i="21"/>
  <c r="F9" i="21"/>
  <c r="E8" i="21"/>
  <c r="F8" i="21"/>
  <c r="E7" i="21"/>
  <c r="F7" i="21"/>
  <c r="H74" i="20"/>
  <c r="C139" i="20"/>
  <c r="C137" i="20"/>
  <c r="C136" i="20"/>
  <c r="I119" i="20"/>
  <c r="H118" i="20"/>
  <c r="I118" i="20"/>
  <c r="H117" i="20"/>
  <c r="I117" i="20"/>
  <c r="H116" i="20"/>
  <c r="I116" i="20"/>
  <c r="H115" i="20"/>
  <c r="I115" i="20"/>
  <c r="H114" i="20"/>
  <c r="I114" i="20"/>
  <c r="H113" i="20"/>
  <c r="I113" i="20"/>
  <c r="H109" i="20"/>
  <c r="H108" i="20"/>
  <c r="H107" i="20"/>
  <c r="H106" i="20"/>
  <c r="H105" i="20"/>
  <c r="H104" i="20"/>
  <c r="H103" i="20"/>
  <c r="H102" i="20"/>
  <c r="H101" i="20"/>
  <c r="H100" i="20"/>
  <c r="I97" i="20"/>
  <c r="H96" i="20"/>
  <c r="I96" i="20"/>
  <c r="H95" i="20"/>
  <c r="I95" i="20"/>
  <c r="H94" i="20"/>
  <c r="I94" i="20"/>
  <c r="H93" i="20"/>
  <c r="I93" i="20"/>
  <c r="H92" i="20"/>
  <c r="I92" i="20"/>
  <c r="H87" i="20"/>
  <c r="I87" i="20"/>
  <c r="H86" i="20"/>
  <c r="I86" i="20"/>
  <c r="H85" i="20"/>
  <c r="I85" i="20"/>
  <c r="H84" i="20"/>
  <c r="I84" i="20"/>
  <c r="H83" i="20"/>
  <c r="I83" i="20"/>
  <c r="H82" i="20"/>
  <c r="I82" i="20"/>
  <c r="H81" i="20"/>
  <c r="I81" i="20"/>
  <c r="H77" i="20"/>
  <c r="H76" i="20"/>
  <c r="H75" i="20"/>
  <c r="H73" i="20"/>
  <c r="H72" i="20"/>
  <c r="H70" i="20"/>
  <c r="H69" i="20"/>
  <c r="H65" i="20"/>
  <c r="H64" i="20"/>
  <c r="H63" i="20"/>
  <c r="H62" i="20"/>
  <c r="H61" i="20"/>
  <c r="H60" i="20"/>
  <c r="H59" i="20"/>
  <c r="H57" i="20"/>
  <c r="H56" i="20"/>
  <c r="H55" i="20"/>
  <c r="H54" i="20"/>
  <c r="H50" i="20"/>
  <c r="H49" i="20"/>
  <c r="H48" i="20"/>
  <c r="H47" i="20"/>
  <c r="H46" i="20"/>
  <c r="H45" i="20"/>
  <c r="H44" i="20"/>
  <c r="H43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3" i="20"/>
  <c r="H22" i="20"/>
  <c r="H21" i="20"/>
  <c r="H20" i="20"/>
  <c r="H19" i="20"/>
  <c r="H18" i="20"/>
  <c r="H17" i="20"/>
  <c r="H16" i="20"/>
  <c r="E12" i="20"/>
  <c r="E11" i="20"/>
  <c r="E10" i="20"/>
  <c r="E9" i="20"/>
  <c r="E8" i="20"/>
  <c r="E7" i="20"/>
  <c r="C139" i="19"/>
  <c r="C131" i="19"/>
  <c r="C130" i="19"/>
  <c r="H109" i="19"/>
  <c r="H104" i="19"/>
  <c r="H103" i="19"/>
  <c r="H102" i="19"/>
  <c r="H101" i="19"/>
  <c r="H100" i="19"/>
  <c r="H96" i="19"/>
  <c r="H95" i="19"/>
  <c r="H94" i="19"/>
  <c r="H93" i="19"/>
  <c r="H92" i="19"/>
  <c r="H87" i="19"/>
  <c r="H86" i="19"/>
  <c r="H85" i="19"/>
  <c r="H84" i="19"/>
  <c r="H83" i="19"/>
  <c r="H82" i="19"/>
  <c r="H89" i="19"/>
  <c r="I82" i="19"/>
  <c r="H81" i="19"/>
  <c r="H77" i="19"/>
  <c r="H76" i="19"/>
  <c r="H75" i="19"/>
  <c r="H74" i="19"/>
  <c r="H73" i="19"/>
  <c r="H72" i="19"/>
  <c r="H71" i="19"/>
  <c r="H70" i="19"/>
  <c r="H69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0" i="19"/>
  <c r="H49" i="19"/>
  <c r="H48" i="19"/>
  <c r="H47" i="19"/>
  <c r="H46" i="19"/>
  <c r="H45" i="19"/>
  <c r="H44" i="19"/>
  <c r="H43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3" i="19"/>
  <c r="I23" i="19"/>
  <c r="H22" i="19"/>
  <c r="H21" i="19"/>
  <c r="I21" i="19"/>
  <c r="H20" i="19"/>
  <c r="H19" i="19"/>
  <c r="I19" i="19"/>
  <c r="H18" i="19"/>
  <c r="H17" i="19"/>
  <c r="I17" i="19"/>
  <c r="H16" i="19"/>
  <c r="E12" i="19"/>
  <c r="F12" i="19"/>
  <c r="E11" i="19"/>
  <c r="F11" i="19"/>
  <c r="E10" i="19"/>
  <c r="F10" i="19"/>
  <c r="E9" i="19"/>
  <c r="F9" i="19"/>
  <c r="E8" i="19"/>
  <c r="F8" i="19"/>
  <c r="E7" i="19"/>
  <c r="F7" i="19"/>
  <c r="C138" i="18"/>
  <c r="C135" i="18"/>
  <c r="C130" i="18"/>
  <c r="H118" i="18"/>
  <c r="H117" i="18"/>
  <c r="H116" i="18"/>
  <c r="H115" i="18"/>
  <c r="H114" i="18"/>
  <c r="H113" i="18"/>
  <c r="I110" i="18"/>
  <c r="H109" i="18"/>
  <c r="I109" i="18"/>
  <c r="H108" i="18"/>
  <c r="I108" i="18"/>
  <c r="H107" i="18"/>
  <c r="I107" i="18"/>
  <c r="H106" i="18"/>
  <c r="I106" i="18"/>
  <c r="H105" i="18"/>
  <c r="I105" i="18"/>
  <c r="H104" i="18"/>
  <c r="I104" i="18"/>
  <c r="H103" i="18"/>
  <c r="I103" i="18"/>
  <c r="H102" i="18"/>
  <c r="I102" i="18"/>
  <c r="H101" i="18"/>
  <c r="I101" i="18"/>
  <c r="H100" i="18"/>
  <c r="I100" i="18"/>
  <c r="H96" i="18"/>
  <c r="I96" i="18"/>
  <c r="H95" i="18"/>
  <c r="I95" i="18"/>
  <c r="H94" i="18"/>
  <c r="I94" i="18"/>
  <c r="H93" i="18"/>
  <c r="I93" i="18"/>
  <c r="H92" i="18"/>
  <c r="I92" i="18"/>
  <c r="I78" i="18"/>
  <c r="H77" i="18"/>
  <c r="I77" i="18"/>
  <c r="H76" i="18"/>
  <c r="I76" i="18"/>
  <c r="H75" i="18"/>
  <c r="I75" i="18"/>
  <c r="H74" i="18"/>
  <c r="I74" i="18"/>
  <c r="H73" i="18"/>
  <c r="I73" i="18"/>
  <c r="H72" i="18"/>
  <c r="I72" i="18"/>
  <c r="H71" i="18"/>
  <c r="I71" i="18"/>
  <c r="H70" i="18"/>
  <c r="I70" i="18"/>
  <c r="H69" i="18"/>
  <c r="I69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0" i="18"/>
  <c r="H49" i="18"/>
  <c r="H48" i="18"/>
  <c r="H47" i="18"/>
  <c r="H46" i="18"/>
  <c r="H45" i="18"/>
  <c r="H44" i="18"/>
  <c r="H43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3" i="18"/>
  <c r="H22" i="18"/>
  <c r="H21" i="18"/>
  <c r="H20" i="18"/>
  <c r="H19" i="18"/>
  <c r="H18" i="18"/>
  <c r="H17" i="18"/>
  <c r="H16" i="18"/>
  <c r="E12" i="18"/>
  <c r="F12" i="18"/>
  <c r="E11" i="18"/>
  <c r="F11" i="18"/>
  <c r="E10" i="18"/>
  <c r="F10" i="18"/>
  <c r="E9" i="18"/>
  <c r="F9" i="18"/>
  <c r="E8" i="18"/>
  <c r="F8" i="18"/>
  <c r="E7" i="18"/>
  <c r="F7" i="18"/>
  <c r="C139" i="17"/>
  <c r="C138" i="17"/>
  <c r="C136" i="17"/>
  <c r="C135" i="17"/>
  <c r="C133" i="17"/>
  <c r="C130" i="17"/>
  <c r="I119" i="17"/>
  <c r="H118" i="17"/>
  <c r="I118" i="17"/>
  <c r="H117" i="17"/>
  <c r="I117" i="17"/>
  <c r="H116" i="17"/>
  <c r="I116" i="17"/>
  <c r="H115" i="17"/>
  <c r="I115" i="17"/>
  <c r="H114" i="17"/>
  <c r="I114" i="17"/>
  <c r="H113" i="17"/>
  <c r="I113" i="17"/>
  <c r="I110" i="17"/>
  <c r="H109" i="17"/>
  <c r="I109" i="17"/>
  <c r="H108" i="17"/>
  <c r="I108" i="17"/>
  <c r="H107" i="17"/>
  <c r="I107" i="17"/>
  <c r="H106" i="17"/>
  <c r="I106" i="17"/>
  <c r="H105" i="17"/>
  <c r="I105" i="17"/>
  <c r="H104" i="17"/>
  <c r="I104" i="17"/>
  <c r="H103" i="17"/>
  <c r="I103" i="17"/>
  <c r="H102" i="17"/>
  <c r="I102" i="17"/>
  <c r="H101" i="17"/>
  <c r="I101" i="17"/>
  <c r="H100" i="17"/>
  <c r="I100" i="17"/>
  <c r="I89" i="17"/>
  <c r="I88" i="17"/>
  <c r="H87" i="17"/>
  <c r="I87" i="17"/>
  <c r="H86" i="17"/>
  <c r="I86" i="17"/>
  <c r="H85" i="17"/>
  <c r="I85" i="17"/>
  <c r="H84" i="17"/>
  <c r="I84" i="17"/>
  <c r="H83" i="17"/>
  <c r="I83" i="17"/>
  <c r="H82" i="17"/>
  <c r="I82" i="17"/>
  <c r="H81" i="17"/>
  <c r="I81" i="17"/>
  <c r="I78" i="17"/>
  <c r="H77" i="17"/>
  <c r="I77" i="17"/>
  <c r="H76" i="17"/>
  <c r="I76" i="17"/>
  <c r="H75" i="17"/>
  <c r="I75" i="17"/>
  <c r="H74" i="17"/>
  <c r="I74" i="17"/>
  <c r="H73" i="17"/>
  <c r="I73" i="17"/>
  <c r="H72" i="17"/>
  <c r="I72" i="17"/>
  <c r="H71" i="17"/>
  <c r="I71" i="17"/>
  <c r="H70" i="17"/>
  <c r="I70" i="17"/>
  <c r="H69" i="17"/>
  <c r="I69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I51" i="17"/>
  <c r="H50" i="17"/>
  <c r="I50" i="17"/>
  <c r="H49" i="17"/>
  <c r="I49" i="17"/>
  <c r="H48" i="17"/>
  <c r="I48" i="17"/>
  <c r="H47" i="17"/>
  <c r="I47" i="17"/>
  <c r="H46" i="17"/>
  <c r="I46" i="17"/>
  <c r="H45" i="17"/>
  <c r="I45" i="17"/>
  <c r="H44" i="17"/>
  <c r="I44" i="17"/>
  <c r="H43" i="17"/>
  <c r="I43" i="17"/>
  <c r="H39" i="17"/>
  <c r="H38" i="17"/>
  <c r="H40" i="17"/>
  <c r="I38" i="17"/>
  <c r="H37" i="17"/>
  <c r="H36" i="17"/>
  <c r="H35" i="17"/>
  <c r="H34" i="17"/>
  <c r="H33" i="17"/>
  <c r="H32" i="17"/>
  <c r="H31" i="17"/>
  <c r="H30" i="17"/>
  <c r="H29" i="17"/>
  <c r="H28" i="17"/>
  <c r="H27" i="17"/>
  <c r="H23" i="17"/>
  <c r="H22" i="17"/>
  <c r="H21" i="17"/>
  <c r="H20" i="17"/>
  <c r="H19" i="17"/>
  <c r="H18" i="17"/>
  <c r="H17" i="17"/>
  <c r="H16" i="17"/>
  <c r="E12" i="17"/>
  <c r="F12" i="17"/>
  <c r="E11" i="17"/>
  <c r="F11" i="17"/>
  <c r="E10" i="17"/>
  <c r="F10" i="17"/>
  <c r="E9" i="17"/>
  <c r="F9" i="17"/>
  <c r="E8" i="17"/>
  <c r="F8" i="17"/>
  <c r="E7" i="17"/>
  <c r="F7" i="17"/>
  <c r="H22" i="2"/>
  <c r="H19" i="2"/>
  <c r="I19" i="2"/>
  <c r="I24" i="2"/>
  <c r="E10" i="2"/>
  <c r="F10" i="2"/>
  <c r="E7" i="2"/>
  <c r="F7" i="2"/>
  <c r="H109" i="2"/>
  <c r="H101" i="2"/>
  <c r="H102" i="2"/>
  <c r="H110" i="2"/>
  <c r="I102" i="2"/>
  <c r="H103" i="2"/>
  <c r="H104" i="2"/>
  <c r="H105" i="2"/>
  <c r="H106" i="2"/>
  <c r="I106" i="2"/>
  <c r="H107" i="2"/>
  <c r="H108" i="2"/>
  <c r="H100" i="2"/>
  <c r="H93" i="2"/>
  <c r="H94" i="2"/>
  <c r="H95" i="2"/>
  <c r="H96" i="2"/>
  <c r="H92" i="2"/>
  <c r="H82" i="2"/>
  <c r="H83" i="2"/>
  <c r="H84" i="2"/>
  <c r="H85" i="2"/>
  <c r="H86" i="2"/>
  <c r="H87" i="2"/>
  <c r="H81" i="2"/>
  <c r="H71" i="2"/>
  <c r="H70" i="2"/>
  <c r="H72" i="2"/>
  <c r="H73" i="2"/>
  <c r="H74" i="2"/>
  <c r="H75" i="2"/>
  <c r="H76" i="2"/>
  <c r="H77" i="2"/>
  <c r="H69" i="2"/>
  <c r="H65" i="2"/>
  <c r="H64" i="2"/>
  <c r="H63" i="2"/>
  <c r="H62" i="2"/>
  <c r="H61" i="2"/>
  <c r="H60" i="2"/>
  <c r="H59" i="2"/>
  <c r="H58" i="2"/>
  <c r="H57" i="2"/>
  <c r="H56" i="2"/>
  <c r="H55" i="2"/>
  <c r="H54" i="2"/>
  <c r="H47" i="2"/>
  <c r="H46" i="2"/>
  <c r="H45" i="2"/>
  <c r="H44" i="2"/>
  <c r="H43" i="2"/>
  <c r="H48" i="2"/>
  <c r="H49" i="2"/>
  <c r="H50" i="2"/>
  <c r="H28" i="2"/>
  <c r="H40" i="2"/>
  <c r="I28" i="2"/>
  <c r="H29" i="2"/>
  <c r="H30" i="2"/>
  <c r="H31" i="2"/>
  <c r="H32" i="2"/>
  <c r="I32" i="2"/>
  <c r="H33" i="2"/>
  <c r="H34" i="2"/>
  <c r="H35" i="2"/>
  <c r="H36" i="2"/>
  <c r="H37" i="2"/>
  <c r="H38" i="2"/>
  <c r="H39" i="2"/>
  <c r="H27" i="2"/>
  <c r="H17" i="2"/>
  <c r="I17" i="2"/>
  <c r="H18" i="2"/>
  <c r="I18" i="2"/>
  <c r="H20" i="2"/>
  <c r="I20" i="2"/>
  <c r="H21" i="2"/>
  <c r="I21" i="2"/>
  <c r="I22" i="2"/>
  <c r="H23" i="2"/>
  <c r="I23" i="2"/>
  <c r="H16" i="2"/>
  <c r="I16" i="2"/>
  <c r="E8" i="2"/>
  <c r="F8" i="2"/>
  <c r="E9" i="2"/>
  <c r="F9" i="2"/>
  <c r="E11" i="2"/>
  <c r="F11" i="2"/>
  <c r="E12" i="2"/>
  <c r="F12" i="2"/>
  <c r="H89" i="2"/>
  <c r="I86" i="2"/>
  <c r="H66" i="17"/>
  <c r="I57" i="17"/>
  <c r="H66" i="18"/>
  <c r="H66" i="19"/>
  <c r="H78" i="2"/>
  <c r="I77" i="2"/>
  <c r="I57" i="18"/>
  <c r="I84" i="19"/>
  <c r="H97" i="23"/>
  <c r="I96" i="23"/>
  <c r="H40" i="23"/>
  <c r="I37" i="23"/>
  <c r="H24" i="21"/>
  <c r="I28" i="23"/>
  <c r="H110" i="23"/>
  <c r="I101" i="23"/>
  <c r="I109" i="23"/>
  <c r="H51" i="24"/>
  <c r="I46" i="24"/>
  <c r="I92" i="17"/>
  <c r="I97" i="17"/>
  <c r="I95" i="17"/>
  <c r="D21" i="28"/>
  <c r="I93" i="17"/>
  <c r="C137" i="17"/>
  <c r="C9" i="28"/>
  <c r="C131" i="2"/>
  <c r="C7" i="28"/>
  <c r="C123" i="2"/>
  <c r="C130" i="2"/>
  <c r="H119" i="23"/>
  <c r="I114" i="23"/>
  <c r="H119" i="25"/>
  <c r="I116" i="25"/>
  <c r="I81" i="19"/>
  <c r="I35" i="23"/>
  <c r="I94" i="23"/>
  <c r="H66" i="25"/>
  <c r="H24" i="26"/>
  <c r="I17" i="26"/>
  <c r="C78" i="20"/>
  <c r="H78" i="20"/>
  <c r="I74" i="20"/>
  <c r="H71" i="20"/>
  <c r="I21" i="28"/>
  <c r="C137" i="22"/>
  <c r="I97" i="22"/>
  <c r="H66" i="23"/>
  <c r="I54" i="23"/>
  <c r="I56" i="23"/>
  <c r="H24" i="18"/>
  <c r="I23" i="18"/>
  <c r="I60" i="18"/>
  <c r="H110" i="19"/>
  <c r="I101" i="19"/>
  <c r="H40" i="21"/>
  <c r="I27" i="21"/>
  <c r="I32" i="21"/>
  <c r="H119" i="21"/>
  <c r="I113" i="21"/>
  <c r="H89" i="22"/>
  <c r="I84" i="22"/>
  <c r="I81" i="22"/>
  <c r="I36" i="23"/>
  <c r="I107" i="23"/>
  <c r="H40" i="24"/>
  <c r="I48" i="24"/>
  <c r="H110" i="20"/>
  <c r="G23" i="28"/>
  <c r="I39" i="21"/>
  <c r="I117" i="21"/>
  <c r="H78" i="22"/>
  <c r="I77" i="22"/>
  <c r="I96" i="22"/>
  <c r="I92" i="23"/>
  <c r="I105" i="23"/>
  <c r="H89" i="25"/>
  <c r="I83" i="25"/>
  <c r="H110" i="26"/>
  <c r="I62" i="24"/>
  <c r="I71" i="25"/>
  <c r="H40" i="25"/>
  <c r="I29" i="25"/>
  <c r="I29" i="21"/>
  <c r="I115" i="21"/>
  <c r="I83" i="22"/>
  <c r="I94" i="22"/>
  <c r="H119" i="22"/>
  <c r="I115" i="22"/>
  <c r="H24" i="23"/>
  <c r="C131" i="23"/>
  <c r="H89" i="23"/>
  <c r="I87" i="23"/>
  <c r="I29" i="24"/>
  <c r="I62" i="25"/>
  <c r="I113" i="25"/>
  <c r="I15" i="28"/>
  <c r="C134" i="22"/>
  <c r="I66" i="22"/>
  <c r="I64" i="22"/>
  <c r="I119" i="24"/>
  <c r="K21" i="28"/>
  <c r="C137" i="24"/>
  <c r="H40" i="26"/>
  <c r="I30" i="26"/>
  <c r="I50" i="27"/>
  <c r="I48" i="27"/>
  <c r="I46" i="27"/>
  <c r="N13" i="28"/>
  <c r="C133" i="27"/>
  <c r="I47" i="27"/>
  <c r="I49" i="27"/>
  <c r="H110" i="24"/>
  <c r="I105" i="24"/>
  <c r="M21" i="28"/>
  <c r="C137" i="26"/>
  <c r="I96" i="26"/>
  <c r="I94" i="26"/>
  <c r="I92" i="26"/>
  <c r="N21" i="28"/>
  <c r="I97" i="27"/>
  <c r="C137" i="27"/>
  <c r="I92" i="27"/>
  <c r="N7" i="28"/>
  <c r="C130" i="27"/>
  <c r="I17" i="18"/>
  <c r="H89" i="18"/>
  <c r="I82" i="18"/>
  <c r="I19" i="26"/>
  <c r="I35" i="26"/>
  <c r="H119" i="26"/>
  <c r="M25" i="28"/>
  <c r="I115" i="26"/>
  <c r="I44" i="27"/>
  <c r="H24" i="20"/>
  <c r="I16" i="20"/>
  <c r="H66" i="21"/>
  <c r="I56" i="21"/>
  <c r="E13" i="25"/>
  <c r="F12" i="25"/>
  <c r="H89" i="26"/>
  <c r="H119" i="2"/>
  <c r="I115" i="2"/>
  <c r="F7" i="28"/>
  <c r="C123" i="19"/>
  <c r="E13" i="20"/>
  <c r="F7" i="20"/>
  <c r="H89" i="21"/>
  <c r="I113" i="22"/>
  <c r="I73" i="22"/>
  <c r="H51" i="22"/>
  <c r="I50" i="22"/>
  <c r="I93" i="23"/>
  <c r="H24" i="17"/>
  <c r="I17" i="17"/>
  <c r="J7" i="28"/>
  <c r="I83" i="18"/>
  <c r="I94" i="17"/>
  <c r="I95" i="27"/>
  <c r="H110" i="21"/>
  <c r="I105" i="21"/>
  <c r="I23" i="21"/>
  <c r="I85" i="23"/>
  <c r="H24" i="24"/>
  <c r="M7" i="28"/>
  <c r="C123" i="26"/>
  <c r="H66" i="2"/>
  <c r="I108" i="19"/>
  <c r="I105" i="19"/>
  <c r="H51" i="26"/>
  <c r="I44" i="26"/>
  <c r="I32" i="17"/>
  <c r="I119" i="19"/>
  <c r="I116" i="19"/>
  <c r="I85" i="18"/>
  <c r="I96" i="17"/>
  <c r="H24" i="22"/>
  <c r="I23" i="22"/>
  <c r="I29" i="23"/>
  <c r="H89" i="24"/>
  <c r="I83" i="24"/>
  <c r="I117" i="25"/>
  <c r="H89" i="27"/>
  <c r="N19" i="28"/>
  <c r="H66" i="27"/>
  <c r="I57" i="27"/>
  <c r="H24" i="27"/>
  <c r="N9" i="28"/>
  <c r="I19" i="27"/>
  <c r="I75" i="2"/>
  <c r="I108" i="2"/>
  <c r="H78" i="19"/>
  <c r="I77" i="19"/>
  <c r="I65" i="17"/>
  <c r="I64" i="2"/>
  <c r="I66" i="2"/>
  <c r="C138" i="20"/>
  <c r="I110" i="20"/>
  <c r="I109" i="20"/>
  <c r="I101" i="20"/>
  <c r="I103" i="20"/>
  <c r="I107" i="20"/>
  <c r="I105" i="20"/>
  <c r="I44" i="22"/>
  <c r="I119" i="26"/>
  <c r="C139" i="26"/>
  <c r="I114" i="26"/>
  <c r="I75" i="22"/>
  <c r="I69" i="22"/>
  <c r="I109" i="21"/>
  <c r="I59" i="27"/>
  <c r="I54" i="24"/>
  <c r="I27" i="23"/>
  <c r="I76" i="20"/>
  <c r="I54" i="18"/>
  <c r="I77" i="25"/>
  <c r="I46" i="22"/>
  <c r="I116" i="26"/>
  <c r="I81" i="24"/>
  <c r="I102" i="20"/>
  <c r="I56" i="19"/>
  <c r="I63" i="17"/>
  <c r="I34" i="17"/>
  <c r="I29" i="2"/>
  <c r="I27" i="2"/>
  <c r="I73" i="2"/>
  <c r="I36" i="17"/>
  <c r="I63" i="19"/>
  <c r="C131" i="27"/>
  <c r="I20" i="27"/>
  <c r="I16" i="27"/>
  <c r="K9" i="28"/>
  <c r="C124" i="24"/>
  <c r="C125" i="24"/>
  <c r="C131" i="24"/>
  <c r="I24" i="24"/>
  <c r="I16" i="24"/>
  <c r="I18" i="24"/>
  <c r="I20" i="24"/>
  <c r="I22" i="24"/>
  <c r="C124" i="17"/>
  <c r="C125" i="17"/>
  <c r="D9" i="28"/>
  <c r="I20" i="17"/>
  <c r="C131" i="17"/>
  <c r="I22" i="17"/>
  <c r="I24" i="17"/>
  <c r="I18" i="17"/>
  <c r="I16" i="17"/>
  <c r="H19" i="28"/>
  <c r="I87" i="21"/>
  <c r="I85" i="21"/>
  <c r="I83" i="21"/>
  <c r="I81" i="21"/>
  <c r="I88" i="21"/>
  <c r="C136" i="21"/>
  <c r="I84" i="21"/>
  <c r="I86" i="21"/>
  <c r="I89" i="21"/>
  <c r="I104" i="20"/>
  <c r="I100" i="20"/>
  <c r="I18" i="20"/>
  <c r="I21" i="17"/>
  <c r="C23" i="28"/>
  <c r="C138" i="2"/>
  <c r="I109" i="2"/>
  <c r="I101" i="2"/>
  <c r="I104" i="2"/>
  <c r="I103" i="2"/>
  <c r="I110" i="2"/>
  <c r="I107" i="2"/>
  <c r="I105" i="2"/>
  <c r="J11" i="28"/>
  <c r="I30" i="23"/>
  <c r="I38" i="23"/>
  <c r="C132" i="23"/>
  <c r="I40" i="23"/>
  <c r="E15" i="28"/>
  <c r="C134" i="18"/>
  <c r="I66" i="18"/>
  <c r="I64" i="18"/>
  <c r="I59" i="18"/>
  <c r="I61" i="18"/>
  <c r="J15" i="28"/>
  <c r="C134" i="23"/>
  <c r="I66" i="23"/>
  <c r="I65" i="23"/>
  <c r="I57" i="23"/>
  <c r="I59" i="23"/>
  <c r="I63" i="27"/>
  <c r="G7" i="28"/>
  <c r="C123" i="20"/>
  <c r="C130" i="20"/>
  <c r="F12" i="20"/>
  <c r="F10" i="20"/>
  <c r="F8" i="20"/>
  <c r="F9" i="20"/>
  <c r="F11" i="20"/>
  <c r="I65" i="27"/>
  <c r="I61" i="27"/>
  <c r="I17" i="27"/>
  <c r="I113" i="26"/>
  <c r="K15" i="28"/>
  <c r="C134" i="24"/>
  <c r="I66" i="24"/>
  <c r="I57" i="24"/>
  <c r="I59" i="24"/>
  <c r="I65" i="24"/>
  <c r="I35" i="25"/>
  <c r="C19" i="28"/>
  <c r="C136" i="2"/>
  <c r="I89" i="2"/>
  <c r="I87" i="2"/>
  <c r="I88" i="2"/>
  <c r="I83" i="2"/>
  <c r="I85" i="2"/>
  <c r="C136" i="27"/>
  <c r="I83" i="27"/>
  <c r="I9" i="28"/>
  <c r="I22" i="22"/>
  <c r="C131" i="22"/>
  <c r="I24" i="22"/>
  <c r="I16" i="22"/>
  <c r="I18" i="22"/>
  <c r="I20" i="22"/>
  <c r="J25" i="28"/>
  <c r="I119" i="23"/>
  <c r="I116" i="23"/>
  <c r="I118" i="23"/>
  <c r="C139" i="23"/>
  <c r="I81" i="18"/>
  <c r="I117" i="2"/>
  <c r="I102" i="26"/>
  <c r="I108" i="26"/>
  <c r="J19" i="28"/>
  <c r="I84" i="23"/>
  <c r="C136" i="23"/>
  <c r="I89" i="23"/>
  <c r="I86" i="23"/>
  <c r="I88" i="23"/>
  <c r="I55" i="27"/>
  <c r="K11" i="28"/>
  <c r="I40" i="24"/>
  <c r="C132" i="24"/>
  <c r="I36" i="24"/>
  <c r="I38" i="24"/>
  <c r="I28" i="24"/>
  <c r="I30" i="24"/>
  <c r="I25" i="28"/>
  <c r="I119" i="22"/>
  <c r="C139" i="22"/>
  <c r="I116" i="22"/>
  <c r="I114" i="22"/>
  <c r="M19" i="28"/>
  <c r="I87" i="26"/>
  <c r="I85" i="26"/>
  <c r="I89" i="26"/>
  <c r="I88" i="26"/>
  <c r="I82" i="26"/>
  <c r="C136" i="26"/>
  <c r="I84" i="26"/>
  <c r="L19" i="28"/>
  <c r="I89" i="25"/>
  <c r="I86" i="25"/>
  <c r="C136" i="25"/>
  <c r="I82" i="25"/>
  <c r="I88" i="25"/>
  <c r="I83" i="26"/>
  <c r="M9" i="28"/>
  <c r="I22" i="26"/>
  <c r="C131" i="26"/>
  <c r="I24" i="26"/>
  <c r="I16" i="26"/>
  <c r="I18" i="26"/>
  <c r="I20" i="26"/>
  <c r="H25" i="28"/>
  <c r="I119" i="21"/>
  <c r="C139" i="21"/>
  <c r="I114" i="21"/>
  <c r="I117" i="26"/>
  <c r="I29" i="26"/>
  <c r="J23" i="28"/>
  <c r="C138" i="23"/>
  <c r="I106" i="23"/>
  <c r="I108" i="23"/>
  <c r="I100" i="23"/>
  <c r="I104" i="23"/>
  <c r="I110" i="23"/>
  <c r="I102" i="23"/>
  <c r="I38" i="26"/>
  <c r="I81" i="25"/>
  <c r="I58" i="24"/>
  <c r="I21" i="24"/>
  <c r="I39" i="23"/>
  <c r="I48" i="22"/>
  <c r="I31" i="26"/>
  <c r="I75" i="25"/>
  <c r="I60" i="24"/>
  <c r="I23" i="24"/>
  <c r="I81" i="23"/>
  <c r="I101" i="21"/>
  <c r="I86" i="26"/>
  <c r="I17" i="24"/>
  <c r="I82" i="23"/>
  <c r="I118" i="22"/>
  <c r="I106" i="20"/>
  <c r="I71" i="19"/>
  <c r="I19" i="18"/>
  <c r="I27" i="24"/>
  <c r="I82" i="21"/>
  <c r="I85" i="25"/>
  <c r="I56" i="24"/>
  <c r="I64" i="23"/>
  <c r="I86" i="22"/>
  <c r="I17" i="22"/>
  <c r="I35" i="21"/>
  <c r="I81" i="26"/>
  <c r="I84" i="25"/>
  <c r="I61" i="24"/>
  <c r="I19" i="24"/>
  <c r="I63" i="23"/>
  <c r="I59" i="17"/>
  <c r="I30" i="17"/>
  <c r="I33" i="2"/>
  <c r="I84" i="2"/>
  <c r="I82" i="2"/>
  <c r="I61" i="23"/>
  <c r="I100" i="2"/>
  <c r="I55" i="18"/>
  <c r="F17" i="28"/>
  <c r="I78" i="19"/>
  <c r="K19" i="28"/>
  <c r="I88" i="24"/>
  <c r="C136" i="24"/>
  <c r="I82" i="24"/>
  <c r="I89" i="24"/>
  <c r="I84" i="24"/>
  <c r="M13" i="28"/>
  <c r="C133" i="26"/>
  <c r="I51" i="26"/>
  <c r="I43" i="26"/>
  <c r="I45" i="26"/>
  <c r="I47" i="26"/>
  <c r="I49" i="26"/>
  <c r="H23" i="28"/>
  <c r="C138" i="21"/>
  <c r="I110" i="21"/>
  <c r="I102" i="21"/>
  <c r="I104" i="21"/>
  <c r="I108" i="21"/>
  <c r="I100" i="21"/>
  <c r="I106" i="21"/>
  <c r="I13" i="28"/>
  <c r="C133" i="22"/>
  <c r="I51" i="22"/>
  <c r="I43" i="22"/>
  <c r="I45" i="22"/>
  <c r="I49" i="22"/>
  <c r="I47" i="22"/>
  <c r="G9" i="28"/>
  <c r="C131" i="20"/>
  <c r="I23" i="20"/>
  <c r="I21" i="20"/>
  <c r="I19" i="20"/>
  <c r="I17" i="20"/>
  <c r="I24" i="20"/>
  <c r="I20" i="20"/>
  <c r="I22" i="20"/>
  <c r="I106" i="24"/>
  <c r="I110" i="24"/>
  <c r="M11" i="28"/>
  <c r="I39" i="26"/>
  <c r="I37" i="26"/>
  <c r="C132" i="26"/>
  <c r="I40" i="26"/>
  <c r="I28" i="26"/>
  <c r="I34" i="26"/>
  <c r="I36" i="26"/>
  <c r="I32" i="25"/>
  <c r="I103" i="24"/>
  <c r="G17" i="28"/>
  <c r="C135" i="20"/>
  <c r="I78" i="20"/>
  <c r="I73" i="20"/>
  <c r="I69" i="20"/>
  <c r="I75" i="20"/>
  <c r="I70" i="20"/>
  <c r="I77" i="20"/>
  <c r="I103" i="21"/>
  <c r="I21" i="27"/>
  <c r="I33" i="26"/>
  <c r="I19" i="17"/>
  <c r="N15" i="28"/>
  <c r="C134" i="27"/>
  <c r="I66" i="27"/>
  <c r="I58" i="27"/>
  <c r="I60" i="27"/>
  <c r="I64" i="27"/>
  <c r="I54" i="27"/>
  <c r="I62" i="27"/>
  <c r="I56" i="27"/>
  <c r="E19" i="28"/>
  <c r="I88" i="18"/>
  <c r="I89" i="18"/>
  <c r="C136" i="18"/>
  <c r="I86" i="18"/>
  <c r="I17" i="28"/>
  <c r="I78" i="22"/>
  <c r="I70" i="22"/>
  <c r="I72" i="22"/>
  <c r="I76" i="22"/>
  <c r="C135" i="22"/>
  <c r="I74" i="22"/>
  <c r="I113" i="2"/>
  <c r="C25" i="28"/>
  <c r="I118" i="2"/>
  <c r="I116" i="2"/>
  <c r="I119" i="2"/>
  <c r="I114" i="2"/>
  <c r="C139" i="2"/>
  <c r="I27" i="26"/>
  <c r="J9" i="28"/>
  <c r="I24" i="23"/>
  <c r="I50" i="26"/>
  <c r="C133" i="24"/>
  <c r="I45" i="24"/>
  <c r="I47" i="24"/>
  <c r="I51" i="24"/>
  <c r="I49" i="24"/>
  <c r="K13" i="28"/>
  <c r="I43" i="24"/>
  <c r="I85" i="24"/>
  <c r="I60" i="23"/>
  <c r="I107" i="21"/>
  <c r="L17" i="28"/>
  <c r="C135" i="25"/>
  <c r="I76" i="25"/>
  <c r="I78" i="25"/>
  <c r="I70" i="25"/>
  <c r="I72" i="25"/>
  <c r="I74" i="25"/>
  <c r="I87" i="24"/>
  <c r="I33" i="23"/>
  <c r="I87" i="18"/>
  <c r="D15" i="28"/>
  <c r="C134" i="17"/>
  <c r="I66" i="17"/>
  <c r="I60" i="17"/>
  <c r="I56" i="17"/>
  <c r="I64" i="17"/>
  <c r="I62" i="17"/>
  <c r="I58" i="17"/>
  <c r="I54" i="17"/>
  <c r="C17" i="28"/>
  <c r="I72" i="2"/>
  <c r="I76" i="2"/>
  <c r="I69" i="2"/>
  <c r="I78" i="2"/>
  <c r="C135" i="2"/>
  <c r="I71" i="2"/>
  <c r="I74" i="2"/>
  <c r="L25" i="28"/>
  <c r="I119" i="25"/>
  <c r="I118" i="25"/>
  <c r="C139" i="25"/>
  <c r="I114" i="25"/>
  <c r="D11" i="28"/>
  <c r="I40" i="17"/>
  <c r="C132" i="17"/>
  <c r="I37" i="17"/>
  <c r="I31" i="17"/>
  <c r="I27" i="17"/>
  <c r="I39" i="17"/>
  <c r="I33" i="17"/>
  <c r="I29" i="17"/>
  <c r="I35" i="17"/>
  <c r="I84" i="18"/>
  <c r="C132" i="2"/>
  <c r="C11" i="28"/>
  <c r="I38" i="2"/>
  <c r="I40" i="2"/>
  <c r="I39" i="2"/>
  <c r="I34" i="2"/>
  <c r="I35" i="2"/>
  <c r="I30" i="2"/>
  <c r="I31" i="2"/>
  <c r="L15" i="28"/>
  <c r="C134" i="25"/>
  <c r="I66" i="25"/>
  <c r="I59" i="25"/>
  <c r="I61" i="25"/>
  <c r="I63" i="25"/>
  <c r="I55" i="25"/>
  <c r="H9" i="28"/>
  <c r="I24" i="21"/>
  <c r="I16" i="21"/>
  <c r="C131" i="21"/>
  <c r="I18" i="21"/>
  <c r="I20" i="21"/>
  <c r="I22" i="21"/>
  <c r="F23" i="28"/>
  <c r="C138" i="19"/>
  <c r="I104" i="19"/>
  <c r="I110" i="19"/>
  <c r="I100" i="19"/>
  <c r="I102" i="19"/>
  <c r="J21" i="28"/>
  <c r="C137" i="23"/>
  <c r="I95" i="23"/>
  <c r="I97" i="23"/>
  <c r="I86" i="27"/>
  <c r="L7" i="28"/>
  <c r="C123" i="25"/>
  <c r="C130" i="25"/>
  <c r="F9" i="25"/>
  <c r="F11" i="25"/>
  <c r="F7" i="25"/>
  <c r="C134" i="21"/>
  <c r="I65" i="21"/>
  <c r="I23" i="27"/>
  <c r="I48" i="26"/>
  <c r="I106" i="19"/>
  <c r="E9" i="28"/>
  <c r="C131" i="18"/>
  <c r="I18" i="18"/>
  <c r="I20" i="18"/>
  <c r="I16" i="18"/>
  <c r="I22" i="18"/>
  <c r="I24" i="18"/>
  <c r="I21" i="26"/>
  <c r="I19" i="28"/>
  <c r="I89" i="22"/>
  <c r="I88" i="22"/>
  <c r="C136" i="22"/>
  <c r="I82" i="22"/>
  <c r="I32" i="26"/>
  <c r="I73" i="25"/>
  <c r="I50" i="24"/>
  <c r="I103" i="23"/>
  <c r="I31" i="23"/>
  <c r="I19" i="22"/>
  <c r="F19" i="28"/>
  <c r="I87" i="19"/>
  <c r="I85" i="19"/>
  <c r="I83" i="19"/>
  <c r="C136" i="19"/>
  <c r="I86" i="19"/>
  <c r="I89" i="19"/>
  <c r="I88" i="19"/>
  <c r="I118" i="26"/>
  <c r="I115" i="25"/>
  <c r="I64" i="25"/>
  <c r="F8" i="25"/>
  <c r="I44" i="24"/>
  <c r="I113" i="23"/>
  <c r="I62" i="23"/>
  <c r="I117" i="22"/>
  <c r="I85" i="22"/>
  <c r="I21" i="22"/>
  <c r="H11" i="28"/>
  <c r="C132" i="21"/>
  <c r="I40" i="21"/>
  <c r="I36" i="21"/>
  <c r="I38" i="21"/>
  <c r="I28" i="21"/>
  <c r="I30" i="21"/>
  <c r="I63" i="24"/>
  <c r="I117" i="23"/>
  <c r="I55" i="23"/>
  <c r="I87" i="22"/>
  <c r="I87" i="25"/>
  <c r="I83" i="23"/>
  <c r="I33" i="21"/>
  <c r="I21" i="18"/>
  <c r="I71" i="20"/>
  <c r="I23" i="26"/>
  <c r="I69" i="25"/>
  <c r="F10" i="25"/>
  <c r="I35" i="24"/>
  <c r="I58" i="23"/>
  <c r="I71" i="22"/>
  <c r="I118" i="21"/>
  <c r="I108" i="20"/>
  <c r="I103" i="19"/>
  <c r="I56" i="18"/>
  <c r="I69" i="19"/>
  <c r="I107" i="19"/>
  <c r="F15" i="28"/>
  <c r="C134" i="19"/>
  <c r="I66" i="19"/>
  <c r="I64" i="19"/>
  <c r="I61" i="19"/>
  <c r="I59" i="19"/>
  <c r="I46" i="26"/>
  <c r="I65" i="25"/>
  <c r="I55" i="24"/>
  <c r="I115" i="23"/>
  <c r="I34" i="23"/>
  <c r="I34" i="21"/>
  <c r="I109" i="19"/>
  <c r="I64" i="24"/>
  <c r="I33" i="24"/>
  <c r="I55" i="17"/>
  <c r="I23" i="17"/>
  <c r="I37" i="2"/>
  <c r="I81" i="2"/>
  <c r="I72" i="20"/>
  <c r="I70" i="2"/>
  <c r="I32" i="23"/>
  <c r="I57" i="19"/>
  <c r="I86" i="24"/>
  <c r="I61" i="17"/>
  <c r="I28" i="17"/>
  <c r="I116" i="21"/>
  <c r="I36" i="2"/>
  <c r="C21" i="28"/>
  <c r="C137" i="2"/>
  <c r="I92" i="2"/>
  <c r="I94" i="2"/>
  <c r="I96" i="2"/>
  <c r="I97" i="2"/>
  <c r="I62" i="2"/>
  <c r="I61" i="2"/>
  <c r="I103" i="26"/>
  <c r="I107" i="26"/>
  <c r="I105" i="26"/>
  <c r="I40" i="25"/>
  <c r="I30" i="25"/>
  <c r="I108" i="24"/>
  <c r="I104" i="24"/>
  <c r="I76" i="19"/>
  <c r="I106" i="26"/>
  <c r="I110" i="26"/>
  <c r="I85" i="27"/>
  <c r="I87" i="27"/>
  <c r="I75" i="19"/>
  <c r="I101" i="24"/>
  <c r="I73" i="19"/>
  <c r="I57" i="2"/>
  <c r="I65" i="2"/>
  <c r="I32" i="24"/>
  <c r="I31" i="24"/>
  <c r="I37" i="24"/>
  <c r="I39" i="24"/>
  <c r="I60" i="25"/>
  <c r="I58" i="25"/>
  <c r="I54" i="25"/>
  <c r="I57" i="25"/>
  <c r="I19" i="21"/>
  <c r="I17" i="21"/>
  <c r="I65" i="18"/>
  <c r="I63" i="18"/>
  <c r="I58" i="18"/>
  <c r="I60" i="2"/>
  <c r="C139" i="24"/>
  <c r="K25" i="28"/>
  <c r="H97" i="25"/>
  <c r="H51" i="25"/>
  <c r="I23" i="23"/>
  <c r="I17" i="23"/>
  <c r="H97" i="19"/>
  <c r="I96" i="19"/>
  <c r="I109" i="24"/>
  <c r="I62" i="21"/>
  <c r="I84" i="27"/>
  <c r="I60" i="21"/>
  <c r="I109" i="26"/>
  <c r="I57" i="21"/>
  <c r="I64" i="21"/>
  <c r="I22" i="23"/>
  <c r="I20" i="23"/>
  <c r="I34" i="25"/>
  <c r="I38" i="25"/>
  <c r="I102" i="24"/>
  <c r="C138" i="24"/>
  <c r="I72" i="19"/>
  <c r="I74" i="19"/>
  <c r="I55" i="2"/>
  <c r="I61" i="21"/>
  <c r="I58" i="21"/>
  <c r="I100" i="26"/>
  <c r="C138" i="26"/>
  <c r="I89" i="27"/>
  <c r="I88" i="27"/>
  <c r="I36" i="25"/>
  <c r="I24" i="27"/>
  <c r="I18" i="27"/>
  <c r="I19" i="23"/>
  <c r="I54" i="21"/>
  <c r="C134" i="2"/>
  <c r="C15" i="28"/>
  <c r="I101" i="26"/>
  <c r="I62" i="18"/>
  <c r="I95" i="2"/>
  <c r="H51" i="19"/>
  <c r="I49" i="19"/>
  <c r="I60" i="19"/>
  <c r="I93" i="2"/>
  <c r="I107" i="24"/>
  <c r="I55" i="21"/>
  <c r="I82" i="27"/>
  <c r="H15" i="28"/>
  <c r="C78" i="21"/>
  <c r="H78" i="21"/>
  <c r="H97" i="21"/>
  <c r="C124" i="21"/>
  <c r="I58" i="2"/>
  <c r="I59" i="21"/>
  <c r="I66" i="21"/>
  <c r="I16" i="23"/>
  <c r="I18" i="23"/>
  <c r="I54" i="2"/>
  <c r="C132" i="25"/>
  <c r="L11" i="28"/>
  <c r="I100" i="24"/>
  <c r="K23" i="28"/>
  <c r="I70" i="19"/>
  <c r="C135" i="19"/>
  <c r="I59" i="2"/>
  <c r="I63" i="21"/>
  <c r="I31" i="25"/>
  <c r="I27" i="25"/>
  <c r="I33" i="25"/>
  <c r="I104" i="26"/>
  <c r="M23" i="28"/>
  <c r="I81" i="27"/>
  <c r="I28" i="25"/>
  <c r="I22" i="27"/>
  <c r="I63" i="2"/>
  <c r="I39" i="25"/>
  <c r="I37" i="25"/>
  <c r="I21" i="23"/>
  <c r="I56" i="2"/>
  <c r="I34" i="24"/>
  <c r="I21" i="21"/>
  <c r="I56" i="25"/>
  <c r="I55" i="19"/>
  <c r="I54" i="19"/>
  <c r="I62" i="19"/>
  <c r="I58" i="19"/>
  <c r="I65" i="19"/>
  <c r="H51" i="2"/>
  <c r="I50" i="2"/>
  <c r="H40" i="20"/>
  <c r="I30" i="20"/>
  <c r="H40" i="19"/>
  <c r="I37" i="19"/>
  <c r="I27" i="20"/>
  <c r="I113" i="24"/>
  <c r="I117" i="24"/>
  <c r="H7" i="28"/>
  <c r="C130" i="21"/>
  <c r="C123" i="21"/>
  <c r="I63" i="22"/>
  <c r="I61" i="22"/>
  <c r="I59" i="22"/>
  <c r="I57" i="22"/>
  <c r="I55" i="22"/>
  <c r="C130" i="22"/>
  <c r="I7" i="28"/>
  <c r="C123" i="22"/>
  <c r="F8" i="22"/>
  <c r="E21" i="28"/>
  <c r="C137" i="18"/>
  <c r="I97" i="18"/>
  <c r="I31" i="21"/>
  <c r="I35" i="19"/>
  <c r="I28" i="20"/>
  <c r="I73" i="21"/>
  <c r="G19" i="28"/>
  <c r="O19" i="28"/>
  <c r="C36" i="28"/>
  <c r="I89" i="20"/>
  <c r="I88" i="20"/>
  <c r="H51" i="20"/>
  <c r="I75" i="21"/>
  <c r="H71" i="21"/>
  <c r="M17" i="28"/>
  <c r="C135" i="26"/>
  <c r="I78" i="26"/>
  <c r="I43" i="2"/>
  <c r="H119" i="18"/>
  <c r="F25" i="28"/>
  <c r="G25" i="28"/>
  <c r="I118" i="19"/>
  <c r="I37" i="21"/>
  <c r="I48" i="19"/>
  <c r="I37" i="20"/>
  <c r="I47" i="20"/>
  <c r="F9" i="28"/>
  <c r="I24" i="19"/>
  <c r="I22" i="19"/>
  <c r="I20" i="19"/>
  <c r="I18" i="19"/>
  <c r="I16" i="19"/>
  <c r="F10" i="22"/>
  <c r="I54" i="22"/>
  <c r="I58" i="22"/>
  <c r="I62" i="22"/>
  <c r="I114" i="24"/>
  <c r="I118" i="24"/>
  <c r="H66" i="26"/>
  <c r="I55" i="26"/>
  <c r="I69" i="26"/>
  <c r="I73" i="26"/>
  <c r="I77" i="26"/>
  <c r="H78" i="27"/>
  <c r="I74" i="27"/>
  <c r="I93" i="27"/>
  <c r="I96" i="27"/>
  <c r="H58" i="20"/>
  <c r="E66" i="20"/>
  <c r="H66" i="20"/>
  <c r="I38" i="20"/>
  <c r="K17" i="28"/>
  <c r="C135" i="24"/>
  <c r="K7" i="28"/>
  <c r="C130" i="24"/>
  <c r="I119" i="27"/>
  <c r="C139" i="27"/>
  <c r="H40" i="27"/>
  <c r="I28" i="27"/>
  <c r="H51" i="18"/>
  <c r="I50" i="18"/>
  <c r="I39" i="19"/>
  <c r="I113" i="19"/>
  <c r="E7" i="28"/>
  <c r="O7" i="28"/>
  <c r="C30" i="28"/>
  <c r="I115" i="24"/>
  <c r="I63" i="26"/>
  <c r="I70" i="26"/>
  <c r="I74" i="26"/>
  <c r="I32" i="27"/>
  <c r="H110" i="22"/>
  <c r="H40" i="22"/>
  <c r="H78" i="23"/>
  <c r="C124" i="23"/>
  <c r="H24" i="25"/>
  <c r="N25" i="28"/>
  <c r="I50" i="19"/>
  <c r="H40" i="18"/>
  <c r="I31" i="18"/>
  <c r="I115" i="19"/>
  <c r="I28" i="22"/>
  <c r="I56" i="22"/>
  <c r="I60" i="22"/>
  <c r="I116" i="24"/>
  <c r="I18" i="25"/>
  <c r="I71" i="26"/>
  <c r="I75" i="26"/>
  <c r="I29" i="27"/>
  <c r="H110" i="27"/>
  <c r="I101" i="27"/>
  <c r="I104" i="27"/>
  <c r="C133" i="23"/>
  <c r="I51" i="23"/>
  <c r="C130" i="23"/>
  <c r="C123" i="23"/>
  <c r="F11" i="23"/>
  <c r="F9" i="23"/>
  <c r="F7" i="23"/>
  <c r="H110" i="25"/>
  <c r="I104" i="25"/>
  <c r="I61" i="26"/>
  <c r="I114" i="19"/>
  <c r="I94" i="19"/>
  <c r="I33" i="18"/>
  <c r="C133" i="20"/>
  <c r="I51" i="20"/>
  <c r="I50" i="20"/>
  <c r="I48" i="20"/>
  <c r="I46" i="20"/>
  <c r="I45" i="20"/>
  <c r="I44" i="20"/>
  <c r="G13" i="28"/>
  <c r="I49" i="20"/>
  <c r="I36" i="18"/>
  <c r="I78" i="27"/>
  <c r="I72" i="27"/>
  <c r="C135" i="27"/>
  <c r="I75" i="27"/>
  <c r="N17" i="28"/>
  <c r="I76" i="27"/>
  <c r="I73" i="27"/>
  <c r="I71" i="27"/>
  <c r="I70" i="27"/>
  <c r="I69" i="27"/>
  <c r="I100" i="25"/>
  <c r="I58" i="20"/>
  <c r="L9" i="28"/>
  <c r="O9" i="28"/>
  <c r="C31" i="28"/>
  <c r="I44" i="19"/>
  <c r="I116" i="18"/>
  <c r="I117" i="18"/>
  <c r="I118" i="18"/>
  <c r="I115" i="18"/>
  <c r="C139" i="18"/>
  <c r="E25" i="28"/>
  <c r="O25" i="28"/>
  <c r="C39" i="28"/>
  <c r="I119" i="18"/>
  <c r="I113" i="18"/>
  <c r="I73" i="23"/>
  <c r="I43" i="20"/>
  <c r="I92" i="19"/>
  <c r="I27" i="19"/>
  <c r="I27" i="18"/>
  <c r="I65" i="26"/>
  <c r="I39" i="20"/>
  <c r="I29" i="19"/>
  <c r="I77" i="27"/>
  <c r="I39" i="18"/>
  <c r="I45" i="19"/>
  <c r="I28" i="18"/>
  <c r="I95" i="25"/>
  <c r="I97" i="25"/>
  <c r="I93" i="25"/>
  <c r="I96" i="25"/>
  <c r="I92" i="25"/>
  <c r="I94" i="25"/>
  <c r="L21" i="28"/>
  <c r="C137" i="25"/>
  <c r="I110" i="25"/>
  <c r="I103" i="25"/>
  <c r="I105" i="25"/>
  <c r="I107" i="25"/>
  <c r="I109" i="25"/>
  <c r="L23" i="28"/>
  <c r="I101" i="25"/>
  <c r="C138" i="25"/>
  <c r="J17" i="28"/>
  <c r="I78" i="23"/>
  <c r="C135" i="23"/>
  <c r="N11" i="28"/>
  <c r="I40" i="27"/>
  <c r="C132" i="27"/>
  <c r="I35" i="18"/>
  <c r="L13" i="28"/>
  <c r="C133" i="25"/>
  <c r="I47" i="25"/>
  <c r="I49" i="25"/>
  <c r="I51" i="25"/>
  <c r="I43" i="25"/>
  <c r="I45" i="25"/>
  <c r="I40" i="22"/>
  <c r="I38" i="22"/>
  <c r="I36" i="22"/>
  <c r="I34" i="22"/>
  <c r="I32" i="22"/>
  <c r="I30" i="22"/>
  <c r="I11" i="28"/>
  <c r="I39" i="22"/>
  <c r="I31" i="22"/>
  <c r="I33" i="22"/>
  <c r="I35" i="22"/>
  <c r="I27" i="22"/>
  <c r="I37" i="22"/>
  <c r="C132" i="22"/>
  <c r="I29" i="22"/>
  <c r="C124" i="22"/>
  <c r="C125" i="22"/>
  <c r="I75" i="23"/>
  <c r="I39" i="27"/>
  <c r="I108" i="27"/>
  <c r="I102" i="27"/>
  <c r="C138" i="27"/>
  <c r="I109" i="27"/>
  <c r="I110" i="27"/>
  <c r="I100" i="27"/>
  <c r="I105" i="27"/>
  <c r="I107" i="27"/>
  <c r="I103" i="27"/>
  <c r="I106" i="27"/>
  <c r="N23" i="28"/>
  <c r="I37" i="27"/>
  <c r="I44" i="25"/>
  <c r="I72" i="23"/>
  <c r="C137" i="21"/>
  <c r="I97" i="21"/>
  <c r="H21" i="28"/>
  <c r="I96" i="21"/>
  <c r="I92" i="21"/>
  <c r="I94" i="21"/>
  <c r="I108" i="22"/>
  <c r="I103" i="22"/>
  <c r="I100" i="22"/>
  <c r="I105" i="22"/>
  <c r="I110" i="22"/>
  <c r="I109" i="22"/>
  <c r="I107" i="22"/>
  <c r="I102" i="22"/>
  <c r="I23" i="28"/>
  <c r="O23" i="28"/>
  <c r="C38" i="28"/>
  <c r="I104" i="22"/>
  <c r="C138" i="22"/>
  <c r="I101" i="22"/>
  <c r="I46" i="25"/>
  <c r="I71" i="23"/>
  <c r="C132" i="19"/>
  <c r="I36" i="19"/>
  <c r="I28" i="19"/>
  <c r="F11" i="28"/>
  <c r="I38" i="19"/>
  <c r="I30" i="19"/>
  <c r="I40" i="19"/>
  <c r="I32" i="19"/>
  <c r="I34" i="19"/>
  <c r="C124" i="19"/>
  <c r="C125" i="19"/>
  <c r="I35" i="27"/>
  <c r="I48" i="25"/>
  <c r="I74" i="23"/>
  <c r="I50" i="25"/>
  <c r="I33" i="20"/>
  <c r="I33" i="19"/>
  <c r="C13" i="28"/>
  <c r="I45" i="2"/>
  <c r="I51" i="2"/>
  <c r="C133" i="2"/>
  <c r="I47" i="2"/>
  <c r="I49" i="2"/>
  <c r="C124" i="2"/>
  <c r="C125" i="2"/>
  <c r="I71" i="21"/>
  <c r="I69" i="23"/>
  <c r="I36" i="20"/>
  <c r="I47" i="19"/>
  <c r="I114" i="18"/>
  <c r="I38" i="27"/>
  <c r="I35" i="20"/>
  <c r="I31" i="19"/>
  <c r="I46" i="2"/>
  <c r="C125" i="23"/>
  <c r="I108" i="25"/>
  <c r="E11" i="28"/>
  <c r="G11" i="28"/>
  <c r="O11" i="28"/>
  <c r="C32" i="28"/>
  <c r="I38" i="18"/>
  <c r="I30" i="18"/>
  <c r="C132" i="18"/>
  <c r="I40" i="18"/>
  <c r="I32" i="18"/>
  <c r="I34" i="18"/>
  <c r="C124" i="18"/>
  <c r="C125" i="18"/>
  <c r="G15" i="28"/>
  <c r="M15" i="28"/>
  <c r="O15" i="28"/>
  <c r="C34" i="28"/>
  <c r="I66" i="20"/>
  <c r="I62" i="20"/>
  <c r="I63" i="20"/>
  <c r="I61" i="20"/>
  <c r="C134" i="20"/>
  <c r="I56" i="20"/>
  <c r="I64" i="20"/>
  <c r="I60" i="20"/>
  <c r="I65" i="20"/>
  <c r="I59" i="20"/>
  <c r="I54" i="20"/>
  <c r="I55" i="20"/>
  <c r="I57" i="20"/>
  <c r="I27" i="27"/>
  <c r="I77" i="23"/>
  <c r="I30" i="27"/>
  <c r="I29" i="18"/>
  <c r="C124" i="27"/>
  <c r="C125" i="27"/>
  <c r="I76" i="23"/>
  <c r="F13" i="28"/>
  <c r="C133" i="19"/>
  <c r="I51" i="19"/>
  <c r="I102" i="25"/>
  <c r="F21" i="28"/>
  <c r="O21" i="28"/>
  <c r="C37" i="28"/>
  <c r="C137" i="19"/>
  <c r="I93" i="19"/>
  <c r="I95" i="19"/>
  <c r="I97" i="19"/>
  <c r="I54" i="26"/>
  <c r="I59" i="26"/>
  <c r="I64" i="26"/>
  <c r="I56" i="26"/>
  <c r="I62" i="26"/>
  <c r="I60" i="26"/>
  <c r="C124" i="26"/>
  <c r="C125" i="26"/>
  <c r="I58" i="26"/>
  <c r="I66" i="26"/>
  <c r="C134" i="26"/>
  <c r="I33" i="27"/>
  <c r="I57" i="26"/>
  <c r="I24" i="25"/>
  <c r="C131" i="25"/>
  <c r="I21" i="25"/>
  <c r="I23" i="25"/>
  <c r="I17" i="25"/>
  <c r="C124" i="25"/>
  <c r="C125" i="25"/>
  <c r="I19" i="25"/>
  <c r="I36" i="27"/>
  <c r="I20" i="25"/>
  <c r="I106" i="22"/>
  <c r="I49" i="18"/>
  <c r="C133" i="18"/>
  <c r="I51" i="18"/>
  <c r="I43" i="18"/>
  <c r="E13" i="28"/>
  <c r="I45" i="18"/>
  <c r="I47" i="18"/>
  <c r="C132" i="20"/>
  <c r="I40" i="20"/>
  <c r="C124" i="20"/>
  <c r="C125" i="20"/>
  <c r="I31" i="27"/>
  <c r="I22" i="25"/>
  <c r="I70" i="23"/>
  <c r="I93" i="21"/>
  <c r="I29" i="20"/>
  <c r="I46" i="18"/>
  <c r="H17" i="28"/>
  <c r="C135" i="21"/>
  <c r="I74" i="21"/>
  <c r="I76" i="21"/>
  <c r="I70" i="21"/>
  <c r="I78" i="21"/>
  <c r="I72" i="21"/>
  <c r="I95" i="21"/>
  <c r="I32" i="20"/>
  <c r="I43" i="19"/>
  <c r="I48" i="18"/>
  <c r="C125" i="21"/>
  <c r="I34" i="27"/>
  <c r="I16" i="25"/>
  <c r="I69" i="21"/>
  <c r="I31" i="20"/>
  <c r="I46" i="19"/>
  <c r="I37" i="18"/>
  <c r="I34" i="20"/>
  <c r="I44" i="2"/>
  <c r="I44" i="18"/>
  <c r="I106" i="25"/>
  <c r="I48" i="2"/>
  <c r="I77" i="21"/>
  <c r="C126" i="2"/>
  <c r="C126" i="18"/>
  <c r="C126" i="17"/>
  <c r="O17" i="28"/>
  <c r="C35" i="28"/>
  <c r="C126" i="19"/>
  <c r="C126" i="20"/>
  <c r="C126" i="21"/>
  <c r="C126" i="22"/>
  <c r="C126" i="23"/>
  <c r="C126" i="24"/>
  <c r="C126" i="25"/>
  <c r="C126" i="26"/>
  <c r="C126" i="27"/>
  <c r="O13" i="28"/>
  <c r="C33" i="28"/>
</calcChain>
</file>

<file path=xl/sharedStrings.xml><?xml version="1.0" encoding="utf-8"?>
<sst xmlns="http://schemas.openxmlformats.org/spreadsheetml/2006/main" count="2362" uniqueCount="146">
  <si>
    <t>Janeiro</t>
  </si>
  <si>
    <t>13º. Salário</t>
  </si>
  <si>
    <t>Férias</t>
  </si>
  <si>
    <t>Retirada de Aplicações</t>
  </si>
  <si>
    <t>Outros</t>
  </si>
  <si>
    <t>HABITAÇÃO</t>
  </si>
  <si>
    <t>Aluguel/Prestação</t>
  </si>
  <si>
    <t>Condomínio</t>
  </si>
  <si>
    <t>IPTU</t>
  </si>
  <si>
    <t>Reformas/Consertos</t>
  </si>
  <si>
    <t>SAÚDE</t>
  </si>
  <si>
    <t>Plano de Saúde</t>
  </si>
  <si>
    <t>Médico</t>
  </si>
  <si>
    <t>Dentista</t>
  </si>
  <si>
    <t>Medicamentos</t>
  </si>
  <si>
    <t>Prestação</t>
  </si>
  <si>
    <t>Combustível</t>
  </si>
  <si>
    <t>Lavagens</t>
  </si>
  <si>
    <t>Rendimentos</t>
  </si>
  <si>
    <t>Mecânico</t>
  </si>
  <si>
    <t>Gastos</t>
  </si>
  <si>
    <t>Multas</t>
  </si>
  <si>
    <t>Saldo do Mês</t>
  </si>
  <si>
    <t>Cabeleireiro</t>
  </si>
  <si>
    <t>Vestuário</t>
  </si>
  <si>
    <t>Lavanderia</t>
  </si>
  <si>
    <t>Academia</t>
  </si>
  <si>
    <t>Cursos</t>
  </si>
  <si>
    <t>LAZER</t>
  </si>
  <si>
    <t>Restaurantes</t>
  </si>
  <si>
    <t>Livraria</t>
  </si>
  <si>
    <t>Passagens</t>
  </si>
  <si>
    <t>Hotéis</t>
  </si>
  <si>
    <t>Instruções e Sugestões de Utilização</t>
  </si>
  <si>
    <t>DEPENDENTES</t>
  </si>
  <si>
    <t>Escola/Faculdade</t>
  </si>
  <si>
    <t>Mesada</t>
  </si>
  <si>
    <t>RENDA FAMILIAR</t>
  </si>
  <si>
    <t>Salários</t>
  </si>
  <si>
    <t>Material escolar</t>
  </si>
  <si>
    <t>Passeios/Férias</t>
  </si>
  <si>
    <t>Esportes/Uniformes</t>
  </si>
  <si>
    <t>Saúde/Medicamentos</t>
  </si>
  <si>
    <t>RESUMO PARA O GRÁFICO</t>
  </si>
  <si>
    <t>NÃO APAGUE ESTA ÁREA</t>
  </si>
  <si>
    <t>TOTAIS</t>
  </si>
  <si>
    <t>Luz</t>
  </si>
  <si>
    <t>Renda extra</t>
  </si>
  <si>
    <t>Gás</t>
  </si>
  <si>
    <t xml:space="preserve"> </t>
  </si>
  <si>
    <t>Empregados</t>
  </si>
  <si>
    <t>TV por Assinatura / Netflix</t>
  </si>
  <si>
    <t>Internet</t>
  </si>
  <si>
    <t>Seguro de casa</t>
  </si>
  <si>
    <t>Supermercado/Feira/Açougue/Padaria</t>
  </si>
  <si>
    <t>Terapia</t>
  </si>
  <si>
    <t>Exames</t>
  </si>
  <si>
    <t>Outros (tratamento estético)</t>
  </si>
  <si>
    <t>Seguro de vida</t>
  </si>
  <si>
    <t>Ônibus/Metrô/Trem</t>
  </si>
  <si>
    <t>Táxi/Uber</t>
  </si>
  <si>
    <t>Pedágios</t>
  </si>
  <si>
    <t>IPVA/DPVAT/Licenciamento</t>
  </si>
  <si>
    <t>Estacionamentos</t>
  </si>
  <si>
    <t>Outros (financiamento, consórcio)</t>
  </si>
  <si>
    <t>Presentes</t>
  </si>
  <si>
    <t>Bares/Boates</t>
  </si>
  <si>
    <t>Passeios (cinema, teatro, shows, parques)</t>
  </si>
  <si>
    <t>Outros (mensalidade de clube, assinaturas de streaming de música, revistas, jornais)</t>
  </si>
  <si>
    <t>Seguro de carro</t>
  </si>
  <si>
    <t>Outros (aparelhos eletrônicos e domésticos, móveis, plantas, gastos com jardim)</t>
  </si>
  <si>
    <t>Cafés/Sorveterias</t>
  </si>
  <si>
    <t>Previdência privada</t>
  </si>
  <si>
    <t>Tesouro Direto</t>
  </si>
  <si>
    <t>EDUCAÇÃO</t>
  </si>
  <si>
    <t>Cursos de línguas</t>
  </si>
  <si>
    <t>Graduação</t>
  </si>
  <si>
    <t>Pós-graduação/MBA</t>
  </si>
  <si>
    <t>Cursos de especialização</t>
  </si>
  <si>
    <t>INVESTIMENTOS/SERVIÇOS FINANCEIROS</t>
  </si>
  <si>
    <t>Cursos extras</t>
  </si>
  <si>
    <t>Transporte</t>
  </si>
  <si>
    <t>Outros (pensão)</t>
  </si>
  <si>
    <t>Ração</t>
  </si>
  <si>
    <t>Veterinário</t>
  </si>
  <si>
    <t>Petshop</t>
  </si>
  <si>
    <t>Vacinas</t>
  </si>
  <si>
    <t>Outros (acessórios, areia, brinquedos)</t>
  </si>
  <si>
    <t>Subtotal</t>
  </si>
  <si>
    <t>ANIMAIS DE ESTIMAÇÃO</t>
  </si>
  <si>
    <t>TRANSPORTE</t>
  </si>
  <si>
    <t>DESPESAS PESSOAIS</t>
  </si>
  <si>
    <t>Higiene Pessoal e cosméticos</t>
  </si>
  <si>
    <t>Telefones (fixo e celular)</t>
  </si>
  <si>
    <t>Doações para caridade</t>
  </si>
  <si>
    <t>Dinheiro</t>
  </si>
  <si>
    <t>Cartão de crédito 1</t>
  </si>
  <si>
    <t>Cartão de crédito 2</t>
  </si>
  <si>
    <t xml:space="preserve">Outros meios (paypal, cheque etc) </t>
  </si>
  <si>
    <t>Total</t>
  </si>
  <si>
    <t>JANEIRO</t>
  </si>
  <si>
    <t>Débito/Transferência</t>
  </si>
  <si>
    <t>Depósito</t>
  </si>
  <si>
    <t>% DO GRUPO</t>
  </si>
  <si>
    <t>Outros (Restituição de Imposto de renda, horas extras, comissões, empréstimos, bônus e dividendos)</t>
  </si>
  <si>
    <t>Empréstimos (pagos)</t>
  </si>
  <si>
    <t>FEVEREIRO</t>
  </si>
  <si>
    <t>DEZEMBRO</t>
  </si>
  <si>
    <t>NOVEMBRO</t>
  </si>
  <si>
    <t>OUTUBRO</t>
  </si>
  <si>
    <t>SETEMBRO</t>
  </si>
  <si>
    <t>AGOSTO</t>
  </si>
  <si>
    <t>JULHO</t>
  </si>
  <si>
    <t>JUNHO</t>
  </si>
  <si>
    <t>MAIO</t>
  </si>
  <si>
    <t>ABRIL</t>
  </si>
  <si>
    <t>MARÇO</t>
  </si>
  <si>
    <r>
      <rPr>
        <b/>
        <u/>
        <sz val="14"/>
        <rFont val="Arial"/>
        <family val="2"/>
      </rPr>
      <t>Acrescente</t>
    </r>
    <r>
      <rPr>
        <sz val="14"/>
        <rFont val="Arial"/>
        <family val="2"/>
      </rPr>
      <t xml:space="preserve"> subcategorias se houver necessidade. Basta selecionar uma linha e pressionar o botão direito do mouse para inserir uma nova linha. As fórmulas serão reajustadas automaticamente.</t>
    </r>
  </si>
  <si>
    <r>
      <rPr>
        <b/>
        <u/>
        <sz val="14"/>
        <rFont val="Arial"/>
        <family val="2"/>
      </rPr>
      <t>Exclua</t>
    </r>
    <r>
      <rPr>
        <sz val="14"/>
        <rFont val="Arial"/>
        <family val="2"/>
      </rPr>
      <t xml:space="preserve"> subcategorias que não tiverem relevância dentro de suas finanças. Por exemplo, se você não possui </t>
    </r>
    <r>
      <rPr>
        <b/>
        <sz val="14"/>
        <rFont val="Arial"/>
        <family val="2"/>
      </rPr>
      <t>TV por Assinatura</t>
    </r>
    <r>
      <rPr>
        <sz val="14"/>
        <rFont val="Arial"/>
        <family val="2"/>
      </rPr>
      <t>, marque a linha toda na planilha e a exclua. As fórmulas serão reajustadas automaticamente.</t>
    </r>
  </si>
  <si>
    <r>
      <rPr>
        <b/>
        <u/>
        <sz val="14"/>
        <rFont val="Arial"/>
        <family val="2"/>
      </rPr>
      <t>Use</t>
    </r>
    <r>
      <rPr>
        <sz val="14"/>
        <rFont val="Arial"/>
        <family val="2"/>
      </rPr>
      <t xml:space="preserve"> ou modifique a subcategoria </t>
    </r>
    <r>
      <rPr>
        <b/>
        <sz val="14"/>
        <rFont val="Arial"/>
        <family val="2"/>
      </rPr>
      <t>Outros</t>
    </r>
    <r>
      <rPr>
        <sz val="14"/>
        <rFont val="Arial"/>
        <family val="2"/>
      </rPr>
      <t xml:space="preserve"> para relacionar itens temporários, como prestações ou financiamento de bens adquiridos ao longo de um período determinado.</t>
    </r>
  </si>
  <si>
    <r>
      <t xml:space="preserve">Preencha as despesas com </t>
    </r>
    <r>
      <rPr>
        <b/>
        <sz val="14"/>
        <rFont val="Arial"/>
        <family val="2"/>
      </rPr>
      <t>cartão de crédito</t>
    </r>
    <r>
      <rPr>
        <sz val="14"/>
        <rFont val="Arial"/>
        <family val="2"/>
      </rPr>
      <t xml:space="preserve"> apenas na data de pagamento de sua fatura. Se comprar uma televisão no dia 15 de fevereiro, por exemplo, mas tiver que pagar a fatura apenas no dia 5 de março, acrescente o gasto à planilha apenas em março. </t>
    </r>
    <r>
      <rPr>
        <u/>
        <sz val="14"/>
        <rFont val="Arial"/>
        <family val="2"/>
      </rPr>
      <t>Cuidado</t>
    </r>
    <r>
      <rPr>
        <sz val="14"/>
        <rFont val="Arial"/>
        <family val="2"/>
      </rPr>
      <t xml:space="preserve"> para não ter despesas duplicadas em sua planilha!</t>
    </r>
  </si>
  <si>
    <t>LCI, LCA, CDB</t>
  </si>
  <si>
    <t>Fundos de investimento</t>
  </si>
  <si>
    <t>Ações</t>
  </si>
  <si>
    <t xml:space="preserve">Outros </t>
  </si>
  <si>
    <t xml:space="preserve">Tarifas bancárias </t>
  </si>
  <si>
    <t>Saldo Acumulado no Ano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</si>
  <si>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</si>
  <si>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</si>
  <si>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</si>
  <si>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</si>
  <si>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</si>
  <si>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</si>
  <si>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</si>
  <si>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</si>
  <si>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</si>
  <si>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</si>
  <si>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</si>
  <si>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CONSOLIDADO DO ANO</t>
  </si>
  <si>
    <r>
      <rPr>
        <b/>
        <u/>
        <sz val="14"/>
        <rFont val="Arial"/>
        <family val="2"/>
      </rPr>
      <t>Adapte</t>
    </r>
    <r>
      <rPr>
        <b/>
        <sz val="14"/>
        <rFont val="Arial"/>
        <family val="2"/>
      </rPr>
      <t xml:space="preserve"> </t>
    </r>
    <r>
      <rPr>
        <sz val="14"/>
        <rFont val="Arial"/>
        <family val="2"/>
      </rPr>
      <t xml:space="preserve">Modifique as categorias (Habitação, Despesas Pessoais, Saúde etc), caso algumas delas não se aplique a você. </t>
    </r>
  </si>
  <si>
    <t>MAS ATENÇÃO: NÃO EXCLUA AS LINHAS COM OS NOMES DAS CATEGORIAS, APENAS RENOMEIE.</t>
  </si>
  <si>
    <t>Não mexa na planilha consolidada do ano. Ela está disponível apenas para a visualização dos dados.</t>
  </si>
  <si>
    <t>TV por Assinatura/Netflix</t>
  </si>
  <si>
    <t>Planilha Controle Financeiro</t>
  </si>
  <si>
    <t xml:space="preserve">                Planilha Controle Financeiro</t>
  </si>
  <si>
    <r>
      <t xml:space="preserve">Planilha Controle Financeiro </t>
    </r>
    <r>
      <rPr>
        <b/>
        <sz val="12"/>
        <color theme="0"/>
        <rFont val="Georgia"/>
        <family val="1"/>
      </rPr>
      <t>(NÃO MEXA NESSA ABA)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</si>
</sst>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.00_);[Red]_(* \(#,##0.00\);_(* &quot;-&quot;??_);_(@_)"/>
  </numFmts>
  <fonts count="4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i/>
      <sz val="20"/>
      <color indexed="10"/>
      <name val="Arial"/>
      <family val="2"/>
    </font>
    <font>
      <b/>
      <i/>
      <sz val="20"/>
      <name val="Arial"/>
      <family val="2"/>
    </font>
    <font>
      <sz val="11"/>
      <name val="Arial"/>
      <family val="2"/>
    </font>
    <font>
      <b/>
      <sz val="26"/>
      <name val="Georgia"/>
      <family val="1"/>
    </font>
    <font>
      <u/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Calibri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8"/>
      <color theme="0" tint="-0.499984740745262"/>
      <name val="Calibri"/>
      <family val="2"/>
      <scheme val="minor"/>
    </font>
    <font>
      <b/>
      <sz val="26"/>
      <color theme="1" tint="0.499984740745262"/>
      <name val="Calibri"/>
      <family val="2"/>
      <scheme val="minor"/>
    </font>
    <font>
      <b/>
      <i/>
      <sz val="20"/>
      <color indexed="10"/>
      <name val="Calibri"/>
      <family val="2"/>
      <scheme val="minor"/>
    </font>
    <font>
      <b/>
      <i/>
      <sz val="2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u/>
      <sz val="12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i/>
      <sz val="20"/>
      <color theme="0"/>
      <name val="Arial"/>
      <family val="2"/>
    </font>
    <font>
      <b/>
      <sz val="26"/>
      <color theme="0"/>
      <name val="Georgia"/>
      <family val="1"/>
    </font>
    <font>
      <b/>
      <sz val="18"/>
      <color theme="0"/>
      <name val="Georgia"/>
      <family val="1"/>
    </font>
    <font>
      <b/>
      <sz val="14"/>
      <color theme="0"/>
      <name val="Georgia"/>
      <family val="1"/>
    </font>
    <font>
      <b/>
      <i/>
      <sz val="20"/>
      <color theme="0"/>
      <name val="Calibri"/>
      <family val="2"/>
      <scheme val="minor"/>
    </font>
    <font>
      <b/>
      <sz val="12"/>
      <color theme="0"/>
      <name val="Georgia"/>
      <family val="1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88">
    <xf numFmtId="0" fontId="0" fillId="0" borderId="0" xfId="0"/>
    <xf numFmtId="0" fontId="8" fillId="4" borderId="0" xfId="0" applyFont="1" applyFill="1" applyAlignment="1">
      <alignment horizontal="center" vertical="center"/>
    </xf>
    <xf numFmtId="0" fontId="3" fillId="0" borderId="0" xfId="0" applyFont="1"/>
    <xf numFmtId="0" fontId="0" fillId="0" borderId="0" xfId="0" applyFill="1"/>
    <xf numFmtId="0" fontId="6" fillId="0" borderId="0" xfId="0" applyFont="1" applyAlignment="1">
      <alignment vertical="center"/>
    </xf>
    <xf numFmtId="0" fontId="16" fillId="0" borderId="0" xfId="0" applyFont="1" applyFill="1"/>
    <xf numFmtId="0" fontId="16" fillId="0" borderId="0" xfId="0" applyFont="1" applyFill="1" applyBorder="1"/>
    <xf numFmtId="164" fontId="16" fillId="0" borderId="0" xfId="0" applyNumberFormat="1" applyFont="1" applyFill="1" applyBorder="1"/>
    <xf numFmtId="0" fontId="17" fillId="0" borderId="0" xfId="0" applyFont="1" applyFill="1" applyBorder="1"/>
    <xf numFmtId="0" fontId="18" fillId="0" borderId="0" xfId="0" applyFont="1"/>
    <xf numFmtId="164" fontId="16" fillId="0" borderId="1" xfId="0" applyNumberFormat="1" applyFont="1" applyBorder="1" applyProtection="1">
      <protection locked="0"/>
    </xf>
    <xf numFmtId="0" fontId="19" fillId="0" borderId="0" xfId="0" applyFont="1" applyFill="1" applyBorder="1" applyAlignment="1">
      <alignment wrapText="1"/>
    </xf>
    <xf numFmtId="164" fontId="19" fillId="0" borderId="0" xfId="1" applyNumberFormat="1" applyFont="1" applyFill="1" applyBorder="1"/>
    <xf numFmtId="164" fontId="0" fillId="0" borderId="0" xfId="0" applyNumberFormat="1"/>
    <xf numFmtId="164" fontId="20" fillId="0" borderId="0" xfId="0" applyNumberFormat="1" applyFont="1" applyBorder="1"/>
    <xf numFmtId="0" fontId="1" fillId="0" borderId="0" xfId="0" applyFont="1"/>
    <xf numFmtId="164" fontId="16" fillId="0" borderId="1" xfId="0" applyNumberFormat="1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>
      <alignment horizontal="center"/>
    </xf>
    <xf numFmtId="0" fontId="0" fillId="0" borderId="0" xfId="0" applyFill="1" applyBorder="1"/>
    <xf numFmtId="165" fontId="16" fillId="0" borderId="0" xfId="0" applyNumberFormat="1" applyFont="1" applyFill="1" applyBorder="1" applyAlignment="1">
      <alignment horizontal="center" vertical="center"/>
    </xf>
    <xf numFmtId="165" fontId="19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16" fillId="0" borderId="1" xfId="0" applyNumberFormat="1" applyFont="1" applyBorder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164" fontId="16" fillId="0" borderId="2" xfId="0" applyNumberFormat="1" applyFont="1" applyBorder="1" applyProtection="1">
      <protection locked="0"/>
    </xf>
    <xf numFmtId="164" fontId="19" fillId="0" borderId="3" xfId="1" applyNumberFormat="1" applyFont="1" applyFill="1" applyBorder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164" fontId="16" fillId="0" borderId="0" xfId="0" applyNumberFormat="1" applyFont="1" applyBorder="1" applyAlignment="1" applyProtection="1">
      <alignment vertical="center"/>
      <protection locked="0"/>
    </xf>
    <xf numFmtId="164" fontId="19" fillId="0" borderId="0" xfId="1" applyNumberFormat="1" applyFont="1" applyFill="1" applyBorder="1" applyAlignment="1">
      <alignment horizontal="center" vertical="center"/>
    </xf>
    <xf numFmtId="164" fontId="16" fillId="0" borderId="0" xfId="0" applyNumberFormat="1" applyFont="1" applyFill="1" applyBorder="1" applyAlignment="1" applyProtection="1">
      <alignment vertical="center"/>
      <protection locked="0"/>
    </xf>
    <xf numFmtId="164" fontId="16" fillId="0" borderId="4" xfId="0" applyNumberFormat="1" applyFont="1" applyBorder="1" applyAlignment="1" applyProtection="1">
      <alignment vertical="center"/>
      <protection locked="0"/>
    </xf>
    <xf numFmtId="164" fontId="16" fillId="0" borderId="1" xfId="0" applyNumberFormat="1" applyFont="1" applyFill="1" applyBorder="1" applyAlignment="1" applyProtection="1">
      <alignment vertical="center"/>
      <protection locked="0"/>
    </xf>
    <xf numFmtId="164" fontId="16" fillId="0" borderId="4" xfId="0" applyNumberFormat="1" applyFont="1" applyBorder="1" applyProtection="1">
      <protection locked="0"/>
    </xf>
    <xf numFmtId="0" fontId="0" fillId="0" borderId="0" xfId="0" applyAlignment="1">
      <alignment horizontal="center" vertical="center"/>
    </xf>
    <xf numFmtId="0" fontId="20" fillId="0" borderId="4" xfId="0" applyFont="1" applyBorder="1"/>
    <xf numFmtId="0" fontId="20" fillId="0" borderId="1" xfId="0" applyFont="1" applyBorder="1"/>
    <xf numFmtId="0" fontId="20" fillId="0" borderId="1" xfId="0" applyFont="1" applyBorder="1" applyAlignment="1">
      <alignment wrapText="1"/>
    </xf>
    <xf numFmtId="0" fontId="20" fillId="0" borderId="2" xfId="0" applyFont="1" applyBorder="1"/>
    <xf numFmtId="0" fontId="20" fillId="0" borderId="1" xfId="0" applyFont="1" applyBorder="1" applyAlignment="1">
      <alignment wrapText="1" shrinkToFit="1"/>
    </xf>
    <xf numFmtId="0" fontId="20" fillId="0" borderId="1" xfId="0" applyFont="1" applyFill="1" applyBorder="1"/>
    <xf numFmtId="0" fontId="20" fillId="0" borderId="2" xfId="0" applyFont="1" applyBorder="1" applyAlignment="1">
      <alignment horizontal="left" vertical="top" wrapText="1" shrinkToFit="1"/>
    </xf>
    <xf numFmtId="164" fontId="0" fillId="0" borderId="0" xfId="0" applyNumberFormat="1" applyFill="1" applyAlignment="1">
      <alignment vertical="center"/>
    </xf>
    <xf numFmtId="0" fontId="7" fillId="0" borderId="0" xfId="0" applyFont="1"/>
    <xf numFmtId="164" fontId="20" fillId="0" borderId="4" xfId="0" applyNumberFormat="1" applyFont="1" applyBorder="1" applyAlignment="1" applyProtection="1">
      <alignment vertical="center"/>
      <protection locked="0"/>
    </xf>
    <xf numFmtId="164" fontId="20" fillId="0" borderId="1" xfId="0" applyNumberFormat="1" applyFont="1" applyBorder="1" applyAlignment="1" applyProtection="1">
      <alignment vertical="center"/>
      <protection locked="0"/>
    </xf>
    <xf numFmtId="164" fontId="20" fillId="0" borderId="2" xfId="0" applyNumberFormat="1" applyFont="1" applyBorder="1" applyAlignment="1" applyProtection="1">
      <alignment vertical="center"/>
      <protection locked="0"/>
    </xf>
    <xf numFmtId="9" fontId="16" fillId="0" borderId="1" xfId="2" applyFont="1" applyFill="1" applyBorder="1" applyAlignment="1" applyProtection="1">
      <alignment vertical="center"/>
      <protection locked="0"/>
    </xf>
    <xf numFmtId="0" fontId="0" fillId="0" borderId="4" xfId="0" applyBorder="1"/>
    <xf numFmtId="9" fontId="19" fillId="0" borderId="1" xfId="2" applyFont="1" applyFill="1" applyBorder="1" applyAlignment="1" applyProtection="1">
      <alignment vertical="center"/>
      <protection locked="0"/>
    </xf>
    <xf numFmtId="0" fontId="0" fillId="0" borderId="0" xfId="0" applyBorder="1"/>
    <xf numFmtId="9" fontId="16" fillId="0" borderId="4" xfId="2" applyFont="1" applyFill="1" applyBorder="1" applyAlignment="1" applyProtection="1">
      <alignment vertical="center"/>
      <protection locked="0"/>
    </xf>
    <xf numFmtId="9" fontId="19" fillId="0" borderId="5" xfId="0" applyNumberFormat="1" applyFont="1" applyFill="1" applyBorder="1" applyAlignment="1" applyProtection="1">
      <alignment vertical="center"/>
      <protection locked="0"/>
    </xf>
    <xf numFmtId="0" fontId="21" fillId="0" borderId="0" xfId="0" applyFont="1" applyFill="1" applyBorder="1"/>
    <xf numFmtId="0" fontId="19" fillId="0" borderId="0" xfId="1" applyFont="1" applyFill="1" applyBorder="1"/>
    <xf numFmtId="164" fontId="16" fillId="0" borderId="0" xfId="0" applyNumberFormat="1" applyFont="1" applyFill="1" applyBorder="1" applyProtection="1">
      <protection locked="0"/>
    </xf>
    <xf numFmtId="164" fontId="19" fillId="0" borderId="0" xfId="0" applyNumberFormat="1" applyFont="1" applyFill="1" applyBorder="1"/>
    <xf numFmtId="0" fontId="22" fillId="3" borderId="6" xfId="0" applyFont="1" applyFill="1" applyBorder="1" applyAlignment="1">
      <alignment horizontal="center" vertical="center"/>
    </xf>
    <xf numFmtId="164" fontId="23" fillId="3" borderId="6" xfId="1" applyNumberFormat="1" applyFont="1" applyFill="1" applyBorder="1" applyAlignment="1">
      <alignment horizontal="center" vertical="center"/>
    </xf>
    <xf numFmtId="0" fontId="24" fillId="4" borderId="7" xfId="0" applyFont="1" applyFill="1" applyBorder="1"/>
    <xf numFmtId="0" fontId="6" fillId="0" borderId="0" xfId="0" applyFont="1" applyBorder="1" applyAlignment="1">
      <alignment horizontal="centerContinuous" vertical="center"/>
    </xf>
    <xf numFmtId="0" fontId="5" fillId="0" borderId="0" xfId="0" applyFont="1" applyBorder="1" applyAlignment="1">
      <alignment horizontal="centerContinuous" vertical="center"/>
    </xf>
    <xf numFmtId="0" fontId="6" fillId="0" borderId="0" xfId="0" applyFont="1" applyBorder="1" applyAlignment="1">
      <alignment vertical="center"/>
    </xf>
    <xf numFmtId="0" fontId="19" fillId="5" borderId="8" xfId="0" applyFont="1" applyFill="1" applyBorder="1" applyAlignment="1">
      <alignment wrapText="1"/>
    </xf>
    <xf numFmtId="164" fontId="21" fillId="5" borderId="8" xfId="1" applyNumberFormat="1" applyFont="1" applyFill="1" applyBorder="1"/>
    <xf numFmtId="164" fontId="21" fillId="5" borderId="8" xfId="1" applyNumberFormat="1" applyFont="1" applyFill="1" applyBorder="1" applyAlignment="1">
      <alignment vertical="center"/>
    </xf>
    <xf numFmtId="0" fontId="21" fillId="5" borderId="8" xfId="0" applyFont="1" applyFill="1" applyBorder="1" applyAlignment="1">
      <alignment wrapText="1"/>
    </xf>
    <xf numFmtId="164" fontId="25" fillId="5" borderId="9" xfId="1" applyNumberFormat="1" applyFont="1" applyFill="1" applyBorder="1" applyAlignment="1">
      <alignment vertical="center"/>
    </xf>
    <xf numFmtId="0" fontId="16" fillId="4" borderId="7" xfId="0" applyFont="1" applyFill="1" applyBorder="1"/>
    <xf numFmtId="0" fontId="22" fillId="3" borderId="10" xfId="0" applyFont="1" applyFill="1" applyBorder="1" applyAlignment="1">
      <alignment horizontal="center" vertical="center"/>
    </xf>
    <xf numFmtId="164" fontId="19" fillId="5" borderId="11" xfId="0" applyNumberFormat="1" applyFont="1" applyFill="1" applyBorder="1" applyAlignment="1">
      <alignment vertical="center"/>
    </xf>
    <xf numFmtId="164" fontId="26" fillId="5" borderId="8" xfId="0" applyNumberFormat="1" applyFont="1" applyFill="1" applyBorder="1" applyAlignment="1">
      <alignment vertical="center" wrapText="1"/>
    </xf>
    <xf numFmtId="164" fontId="19" fillId="5" borderId="4" xfId="0" applyNumberFormat="1" applyFont="1" applyFill="1" applyBorder="1"/>
    <xf numFmtId="164" fontId="19" fillId="5" borderId="1" xfId="0" applyNumberFormat="1" applyFont="1" applyFill="1" applyBorder="1"/>
    <xf numFmtId="164" fontId="26" fillId="5" borderId="8" xfId="1" applyNumberFormat="1" applyFont="1" applyFill="1" applyBorder="1"/>
    <xf numFmtId="164" fontId="16" fillId="5" borderId="2" xfId="0" applyNumberFormat="1" applyFont="1" applyFill="1" applyBorder="1"/>
    <xf numFmtId="164" fontId="19" fillId="5" borderId="2" xfId="0" applyNumberFormat="1" applyFont="1" applyFill="1" applyBorder="1"/>
    <xf numFmtId="164" fontId="19" fillId="5" borderId="1" xfId="0" applyNumberFormat="1" applyFont="1" applyFill="1" applyBorder="1" applyAlignment="1">
      <alignment horizontal="center" vertical="center"/>
    </xf>
    <xf numFmtId="164" fontId="26" fillId="5" borderId="12" xfId="1" applyNumberFormat="1" applyFont="1" applyFill="1" applyBorder="1" applyAlignment="1">
      <alignment horizontal="center" vertical="center"/>
    </xf>
    <xf numFmtId="164" fontId="21" fillId="5" borderId="12" xfId="1" applyNumberFormat="1" applyFont="1" applyFill="1" applyBorder="1"/>
    <xf numFmtId="164" fontId="21" fillId="5" borderId="12" xfId="1" applyNumberFormat="1" applyFont="1" applyFill="1" applyBorder="1" applyAlignment="1">
      <alignment horizontal="center" vertical="center"/>
    </xf>
    <xf numFmtId="0" fontId="16" fillId="4" borderId="0" xfId="0" applyFont="1" applyFill="1" applyBorder="1"/>
    <xf numFmtId="0" fontId="27" fillId="4" borderId="7" xfId="0" applyFont="1" applyFill="1" applyBorder="1"/>
    <xf numFmtId="164" fontId="14" fillId="5" borderId="11" xfId="0" applyNumberFormat="1" applyFont="1" applyFill="1" applyBorder="1" applyAlignment="1">
      <alignment vertical="center"/>
    </xf>
    <xf numFmtId="164" fontId="28" fillId="5" borderId="4" xfId="0" applyNumberFormat="1" applyFont="1" applyFill="1" applyBorder="1" applyAlignment="1">
      <alignment vertical="center"/>
    </xf>
    <xf numFmtId="164" fontId="28" fillId="5" borderId="1" xfId="0" applyNumberFormat="1" applyFont="1" applyFill="1" applyBorder="1" applyAlignment="1">
      <alignment vertical="center"/>
    </xf>
    <xf numFmtId="0" fontId="0" fillId="4" borderId="0" xfId="0" applyFill="1"/>
    <xf numFmtId="0" fontId="0" fillId="6" borderId="0" xfId="0" applyFill="1"/>
    <xf numFmtId="0" fontId="9" fillId="4" borderId="0" xfId="0" applyFont="1" applyFill="1"/>
    <xf numFmtId="0" fontId="12" fillId="4" borderId="0" xfId="0" applyFont="1" applyFill="1"/>
    <xf numFmtId="0" fontId="0" fillId="4" borderId="0" xfId="0" applyFont="1" applyFill="1"/>
    <xf numFmtId="0" fontId="18" fillId="4" borderId="0" xfId="0" applyFont="1" applyFill="1"/>
    <xf numFmtId="0" fontId="1" fillId="7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164" fontId="19" fillId="7" borderId="15" xfId="1" applyNumberFormat="1" applyFont="1" applyFill="1" applyBorder="1" applyAlignment="1">
      <alignment horizontal="center" vertical="center"/>
    </xf>
    <xf numFmtId="9" fontId="16" fillId="0" borderId="4" xfId="2" applyNumberFormat="1" applyFont="1" applyFill="1" applyBorder="1" applyAlignment="1" applyProtection="1">
      <alignment vertical="center"/>
      <protection locked="0"/>
    </xf>
    <xf numFmtId="9" fontId="16" fillId="0" borderId="1" xfId="2" applyNumberFormat="1" applyFont="1" applyFill="1" applyBorder="1" applyAlignment="1" applyProtection="1">
      <alignment vertical="center"/>
      <protection locked="0"/>
    </xf>
    <xf numFmtId="164" fontId="16" fillId="0" borderId="0" xfId="0" applyNumberFormat="1" applyFont="1" applyBorder="1" applyAlignment="1" applyProtection="1">
      <alignment horizontal="center" vertical="center"/>
      <protection locked="0"/>
    </xf>
    <xf numFmtId="9" fontId="0" fillId="0" borderId="0" xfId="0" applyNumberFormat="1"/>
    <xf numFmtId="43" fontId="0" fillId="0" borderId="0" xfId="0" applyNumberFormat="1"/>
    <xf numFmtId="0" fontId="26" fillId="0" borderId="0" xfId="0" applyFont="1" applyAlignment="1">
      <alignment horizontal="center"/>
    </xf>
    <xf numFmtId="0" fontId="26" fillId="0" borderId="0" xfId="0" applyFont="1" applyBorder="1" applyAlignment="1">
      <alignment horizontal="center"/>
    </xf>
    <xf numFmtId="165" fontId="29" fillId="8" borderId="16" xfId="0" applyNumberFormat="1" applyFont="1" applyFill="1" applyBorder="1" applyAlignment="1">
      <alignment horizontal="center" vertical="center"/>
    </xf>
    <xf numFmtId="165" fontId="29" fillId="0" borderId="17" xfId="0" applyNumberFormat="1" applyFont="1" applyFill="1" applyBorder="1" applyAlignment="1">
      <alignment horizontal="center" vertical="center"/>
    </xf>
    <xf numFmtId="165" fontId="29" fillId="0" borderId="18" xfId="0" applyNumberFormat="1" applyFont="1" applyFill="1" applyBorder="1" applyAlignment="1">
      <alignment horizontal="center" vertical="center"/>
    </xf>
    <xf numFmtId="164" fontId="26" fillId="5" borderId="19" xfId="1" applyNumberFormat="1" applyFont="1" applyFill="1" applyBorder="1" applyAlignment="1">
      <alignment vertical="center"/>
    </xf>
    <xf numFmtId="0" fontId="30" fillId="0" borderId="0" xfId="0" applyFont="1"/>
    <xf numFmtId="0" fontId="31" fillId="0" borderId="0" xfId="0" applyFont="1"/>
    <xf numFmtId="164" fontId="13" fillId="0" borderId="0" xfId="0" applyNumberFormat="1" applyFont="1" applyBorder="1"/>
    <xf numFmtId="0" fontId="14" fillId="0" borderId="0" xfId="0" applyFont="1" applyFill="1" applyBorder="1"/>
    <xf numFmtId="0" fontId="32" fillId="3" borderId="20" xfId="0" applyFont="1" applyFill="1" applyBorder="1"/>
    <xf numFmtId="0" fontId="32" fillId="3" borderId="21" xfId="0" applyFont="1" applyFill="1" applyBorder="1"/>
    <xf numFmtId="0" fontId="33" fillId="0" borderId="1" xfId="0" applyFont="1" applyBorder="1"/>
    <xf numFmtId="164" fontId="29" fillId="0" borderId="22" xfId="0" applyNumberFormat="1" applyFont="1" applyBorder="1"/>
    <xf numFmtId="164" fontId="29" fillId="0" borderId="23" xfId="0" applyNumberFormat="1" applyFont="1" applyBorder="1"/>
    <xf numFmtId="0" fontId="26" fillId="2" borderId="20" xfId="0" applyFont="1" applyFill="1" applyBorder="1"/>
    <xf numFmtId="0" fontId="26" fillId="2" borderId="21" xfId="0" applyFont="1" applyFill="1" applyBorder="1"/>
    <xf numFmtId="0" fontId="29" fillId="0" borderId="24" xfId="0" applyFont="1" applyBorder="1"/>
    <xf numFmtId="164" fontId="29" fillId="0" borderId="17" xfId="0" applyNumberFormat="1" applyFont="1" applyBorder="1"/>
    <xf numFmtId="0" fontId="34" fillId="0" borderId="1" xfId="0" applyFont="1" applyBorder="1"/>
    <xf numFmtId="0" fontId="29" fillId="0" borderId="0" xfId="0" applyFont="1"/>
    <xf numFmtId="0" fontId="24" fillId="5" borderId="25" xfId="0" applyFont="1" applyFill="1" applyBorder="1"/>
    <xf numFmtId="0" fontId="11" fillId="4" borderId="0" xfId="0" applyFont="1" applyFill="1"/>
    <xf numFmtId="0" fontId="35" fillId="4" borderId="0" xfId="0" applyNumberFormat="1" applyFont="1" applyFill="1" applyBorder="1" applyAlignment="1">
      <alignment horizontal="center" vertical="center"/>
    </xf>
    <xf numFmtId="0" fontId="36" fillId="4" borderId="0" xfId="0" applyFont="1" applyFill="1" applyBorder="1" applyAlignment="1">
      <alignment horizontal="center" vertical="center"/>
    </xf>
    <xf numFmtId="0" fontId="37" fillId="4" borderId="26" xfId="0" applyFont="1" applyFill="1" applyBorder="1" applyAlignment="1">
      <alignment horizontal="center" vertical="center"/>
    </xf>
    <xf numFmtId="0" fontId="38" fillId="4" borderId="27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26" fillId="9" borderId="6" xfId="0" applyFont="1" applyFill="1" applyBorder="1" applyAlignment="1">
      <alignment horizontal="center" vertical="center"/>
    </xf>
    <xf numFmtId="0" fontId="26" fillId="9" borderId="16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9" fillId="5" borderId="17" xfId="0" applyNumberFormat="1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164" fontId="19" fillId="0" borderId="17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64" fontId="20" fillId="0" borderId="28" xfId="0" applyNumberFormat="1" applyFont="1" applyFill="1" applyBorder="1" applyAlignment="1">
      <alignment horizontal="center" vertical="center"/>
    </xf>
    <xf numFmtId="164" fontId="16" fillId="0" borderId="28" xfId="0" applyNumberFormat="1" applyFont="1" applyFill="1" applyBorder="1" applyAlignment="1">
      <alignment horizontal="center" vertical="center"/>
    </xf>
    <xf numFmtId="164" fontId="16" fillId="0" borderId="28" xfId="0" applyNumberFormat="1" applyFont="1" applyBorder="1" applyAlignment="1">
      <alignment horizontal="center" vertical="center"/>
    </xf>
    <xf numFmtId="164" fontId="19" fillId="5" borderId="18" xfId="0" applyNumberFormat="1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 wrapText="1"/>
    </xf>
    <xf numFmtId="164" fontId="19" fillId="4" borderId="0" xfId="1" applyNumberFormat="1" applyFont="1" applyFill="1" applyBorder="1" applyAlignment="1">
      <alignment horizontal="center" vertical="center"/>
    </xf>
    <xf numFmtId="164" fontId="20" fillId="4" borderId="0" xfId="0" applyNumberFormat="1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164" fontId="16" fillId="4" borderId="0" xfId="0" applyNumberFormat="1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164" fontId="29" fillId="4" borderId="17" xfId="0" applyNumberFormat="1" applyFont="1" applyFill="1" applyBorder="1" applyAlignment="1">
      <alignment horizontal="center" vertical="center"/>
    </xf>
    <xf numFmtId="164" fontId="29" fillId="4" borderId="23" xfId="0" applyNumberFormat="1" applyFont="1" applyFill="1" applyBorder="1" applyAlignment="1">
      <alignment horizontal="center" vertical="center"/>
    </xf>
    <xf numFmtId="0" fontId="39" fillId="4" borderId="0" xfId="0" applyFont="1" applyFill="1" applyAlignment="1">
      <alignment horizontal="center" vertical="center"/>
    </xf>
    <xf numFmtId="0" fontId="26" fillId="10" borderId="21" xfId="0" applyFont="1" applyFill="1" applyBorder="1" applyAlignment="1">
      <alignment horizontal="center" vertical="center"/>
    </xf>
    <xf numFmtId="0" fontId="32" fillId="6" borderId="21" xfId="0" applyFont="1" applyFill="1" applyBorder="1" applyAlignment="1">
      <alignment horizontal="center" vertical="center"/>
    </xf>
    <xf numFmtId="0" fontId="32" fillId="6" borderId="20" xfId="0" applyFont="1" applyFill="1" applyBorder="1" applyAlignment="1">
      <alignment horizontal="left" vertical="center"/>
    </xf>
    <xf numFmtId="0" fontId="29" fillId="4" borderId="24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left" vertical="center"/>
    </xf>
    <xf numFmtId="0" fontId="26" fillId="10" borderId="20" xfId="0" applyFont="1" applyFill="1" applyBorder="1" applyAlignment="1">
      <alignment horizontal="left" vertical="center"/>
    </xf>
    <xf numFmtId="0" fontId="10" fillId="4" borderId="0" xfId="0" applyFont="1" applyFill="1"/>
    <xf numFmtId="0" fontId="43" fillId="6" borderId="0" xfId="0" applyFont="1" applyFill="1" applyBorder="1" applyAlignment="1">
      <alignment horizontal="centerContinuous" vertical="center"/>
    </xf>
    <xf numFmtId="0" fontId="47" fillId="6" borderId="0" xfId="0" applyFont="1" applyFill="1" applyBorder="1" applyAlignment="1">
      <alignment horizontal="center" vertical="center"/>
    </xf>
    <xf numFmtId="0" fontId="40" fillId="6" borderId="0" xfId="0" applyFont="1" applyFill="1" applyAlignment="1">
      <alignment horizontal="center"/>
    </xf>
    <xf numFmtId="0" fontId="12" fillId="0" borderId="0" xfId="0" applyFont="1" applyAlignment="1">
      <alignment horizontal="left" vertical="top" wrapText="1"/>
    </xf>
    <xf numFmtId="0" fontId="44" fillId="6" borderId="0" xfId="0" applyFont="1" applyFill="1" applyBorder="1" applyAlignment="1">
      <alignment horizontal="center" vertical="center"/>
    </xf>
    <xf numFmtId="0" fontId="42" fillId="3" borderId="33" xfId="1" applyFont="1" applyFill="1" applyBorder="1" applyAlignment="1">
      <alignment horizontal="center"/>
    </xf>
    <xf numFmtId="0" fontId="42" fillId="3" borderId="34" xfId="1" applyFont="1" applyFill="1" applyBorder="1" applyAlignment="1">
      <alignment horizontal="center"/>
    </xf>
    <xf numFmtId="0" fontId="42" fillId="3" borderId="33" xfId="1" applyFont="1" applyFill="1" applyBorder="1" applyAlignment="1">
      <alignment horizontal="center" vertical="center"/>
    </xf>
    <xf numFmtId="0" fontId="42" fillId="3" borderId="34" xfId="1" applyFont="1" applyFill="1" applyBorder="1" applyAlignment="1">
      <alignment horizontal="center" vertical="center"/>
    </xf>
    <xf numFmtId="0" fontId="25" fillId="8" borderId="29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164" fontId="26" fillId="5" borderId="24" xfId="1" applyNumberFormat="1" applyFont="1" applyFill="1" applyBorder="1" applyAlignment="1">
      <alignment horizontal="center" vertical="center"/>
    </xf>
    <xf numFmtId="164" fontId="26" fillId="5" borderId="1" xfId="1" applyNumberFormat="1" applyFont="1" applyFill="1" applyBorder="1" applyAlignment="1">
      <alignment horizontal="center" vertical="center"/>
    </xf>
    <xf numFmtId="0" fontId="26" fillId="0" borderId="24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26" fillId="0" borderId="30" xfId="0" applyFont="1" applyFill="1" applyBorder="1" applyAlignment="1">
      <alignment horizontal="center"/>
    </xf>
    <xf numFmtId="0" fontId="26" fillId="0" borderId="28" xfId="0" applyFont="1" applyFill="1" applyBorder="1" applyAlignment="1">
      <alignment horizontal="center"/>
    </xf>
    <xf numFmtId="0" fontId="46" fillId="6" borderId="0" xfId="0" applyNumberFormat="1" applyFont="1" applyFill="1" applyBorder="1" applyAlignment="1">
      <alignment horizontal="center" vertical="center"/>
    </xf>
    <xf numFmtId="0" fontId="41" fillId="7" borderId="31" xfId="1" applyFont="1" applyFill="1" applyBorder="1" applyAlignment="1">
      <alignment horizontal="center"/>
    </xf>
    <xf numFmtId="0" fontId="41" fillId="7" borderId="32" xfId="1" applyFont="1" applyFill="1" applyBorder="1" applyAlignment="1">
      <alignment horizontal="center"/>
    </xf>
    <xf numFmtId="0" fontId="45" fillId="6" borderId="0" xfId="0" applyNumberFormat="1" applyFont="1" applyFill="1" applyBorder="1" applyAlignment="1">
      <alignment horizontal="center" vertical="center"/>
    </xf>
    <xf numFmtId="0" fontId="42" fillId="3" borderId="31" xfId="1" applyFont="1" applyFill="1" applyBorder="1" applyAlignment="1">
      <alignment horizontal="center" vertical="center"/>
    </xf>
    <xf numFmtId="0" fontId="42" fillId="3" borderId="36" xfId="1" applyFont="1" applyFill="1" applyBorder="1" applyAlignment="1">
      <alignment horizontal="center" vertical="center"/>
    </xf>
    <xf numFmtId="0" fontId="41" fillId="7" borderId="31" xfId="1" applyFont="1" applyFill="1" applyBorder="1" applyAlignment="1">
      <alignment horizontal="center" vertical="center"/>
    </xf>
    <xf numFmtId="0" fontId="41" fillId="7" borderId="36" xfId="1" applyFont="1" applyFill="1" applyBorder="1" applyAlignment="1">
      <alignment horizontal="center" vertical="center"/>
    </xf>
    <xf numFmtId="0" fontId="42" fillId="3" borderId="35" xfId="1" applyFont="1" applyFill="1" applyBorder="1" applyAlignment="1">
      <alignment horizontal="center" vertical="center"/>
    </xf>
  </cellXfs>
  <cellStyles count="3">
    <cellStyle name="NívelLinha_1" xfId="1" builtinId="1" iLevel="0"/>
    <cellStyle name="Normal" xfId="0" builtinId="0"/>
    <cellStyle name="Porcentagem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424242"/>
                </a:solidFill>
                <a:latin typeface="Georgia"/>
                <a:ea typeface="Georgia"/>
                <a:cs typeface="Georgia"/>
              </a:defRPr>
            </a:pPr>
            <a:r>
              <a:rPr lang="pt-BR"/>
              <a:t>Para onde vai meu dinheiro?</a:t>
            </a:r>
          </a:p>
        </c:rich>
      </c:tx>
      <c:layout>
        <c:manualLayout>
          <c:xMode val="edge"/>
          <c:yMode val="edge"/>
          <c:x val="0.14872864576138509"/>
          <c:y val="3.6669203695759468E-2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122843487056E-2"/>
          <c:y val="0.17507421778683702"/>
          <c:w val="0.62726304579339698"/>
          <c:h val="0.749258160237389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spPr>
              <a:gradFill rotWithShape="0">
                <a:gsLst>
                  <a:gs pos="0">
                    <a:srgbClr val="326DB3"/>
                  </a:gs>
                  <a:gs pos="20000">
                    <a:srgbClr val="346CB0"/>
                  </a:gs>
                  <a:gs pos="100000">
                    <a:srgbClr val="265186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70D8-4A4D-AB9D-9231F92E550F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B73330"/>
                  </a:gs>
                  <a:gs pos="20000">
                    <a:srgbClr val="B33532"/>
                  </a:gs>
                  <a:gs pos="100000">
                    <a:srgbClr val="88262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0D8-4A4D-AB9D-9231F92E550F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8AB03D"/>
                  </a:gs>
                  <a:gs pos="20000">
                    <a:srgbClr val="89AD3E"/>
                  </a:gs>
                  <a:gs pos="100000">
                    <a:srgbClr val="67832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0D8-4A4D-AB9D-9231F92E550F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6D4C94"/>
                  </a:gs>
                  <a:gs pos="20000">
                    <a:srgbClr val="6C4D92"/>
                  </a:gs>
                  <a:gs pos="100000">
                    <a:srgbClr val="5139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D8-4A4D-AB9D-9231F92E550F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2D9EBD"/>
                  </a:gs>
                  <a:gs pos="20000">
                    <a:srgbClr val="2F9CB9"/>
                  </a:gs>
                  <a:gs pos="100000">
                    <a:srgbClr val="22768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0D8-4A4D-AB9D-9231F92E550F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F07E20"/>
                  </a:gs>
                  <a:gs pos="20000">
                    <a:srgbClr val="EB7E24"/>
                  </a:gs>
                  <a:gs pos="100000">
                    <a:srgbClr val="B45F19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0D8-4A4D-AB9D-9231F92E550F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val="84A2D3"/>
                  </a:gs>
                  <a:gs pos="20000">
                    <a:srgbClr val="85A2D1"/>
                  </a:gs>
                  <a:gs pos="100000">
                    <a:srgbClr val="657B9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0D8-4A4D-AB9D-9231F92E550F}"/>
              </c:ext>
            </c:extLst>
          </c:dPt>
          <c:dPt>
            <c:idx val="7"/>
            <c:bubble3D val="0"/>
            <c:spPr>
              <a:gradFill rotWithShape="0">
                <a:gsLst>
                  <a:gs pos="0">
                    <a:srgbClr val="D68583"/>
                  </a:gs>
                  <a:gs pos="20000">
                    <a:srgbClr val="D38584"/>
                  </a:gs>
                  <a:gs pos="100000">
                    <a:srgbClr val="A1656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0D8-4A4D-AB9D-9231F92E550F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70D8-4A4D-AB9D-9231F92E550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Janeiro!$B$131:$B$139</c:f>
              <c:strCache>
                <c:ptCount val="9"/>
                <c:pt idx="0">
                  <c:v>INVESTIMENTOS/SERVIÇOS FINANCEIROS</c:v>
                </c:pt>
                <c:pt idx="1">
                  <c:v>HABITAÇÃO</c:v>
                </c:pt>
                <c:pt idx="2">
                  <c:v>SAÚDE</c:v>
                </c:pt>
                <c:pt idx="3">
                  <c:v>TRANSPORTE</c:v>
                </c:pt>
                <c:pt idx="4">
                  <c:v>DESPESAS PESSOAIS</c:v>
                </c:pt>
                <c:pt idx="5">
                  <c:v>LAZER</c:v>
                </c:pt>
                <c:pt idx="6">
                  <c:v>EDUCAÇÃO</c:v>
                </c:pt>
                <c:pt idx="7">
                  <c:v>DEPENDENTES</c:v>
                </c:pt>
                <c:pt idx="8">
                  <c:v>ANIMAIS DE ESTIMAÇÃO</c:v>
                </c:pt>
              </c:strCache>
            </c:strRef>
          </c:cat>
          <c:val>
            <c:numRef>
              <c:f>Janeiro!$C$131:$C$139</c:f>
              <c:numCache>
                <c:formatCode>_(* #,##0.00_);_(* \(#,##0.00\);_(* "-"??_);_(@_)</c:formatCode>
                <c:ptCount val="9"/>
                <c:pt idx="0">
                  <c:v>2750</c:v>
                </c:pt>
                <c:pt idx="1">
                  <c:v>2895</c:v>
                </c:pt>
                <c:pt idx="2">
                  <c:v>600</c:v>
                </c:pt>
                <c:pt idx="3">
                  <c:v>555</c:v>
                </c:pt>
                <c:pt idx="4">
                  <c:v>545</c:v>
                </c:pt>
                <c:pt idx="5">
                  <c:v>508</c:v>
                </c:pt>
                <c:pt idx="6">
                  <c:v>200</c:v>
                </c:pt>
                <c:pt idx="7">
                  <c:v>500</c:v>
                </c:pt>
                <c:pt idx="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D8-4A4D-AB9D-9231F92E5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21144725330385"/>
          <c:y val="0.23374340949033393"/>
          <c:w val="0.3040940277202191"/>
          <c:h val="0.7416520210896309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424242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9" l="0.75000000000000011" r="0.75000000000000011" t="0.984251969" header="0.5" footer="0.5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424242"/>
                </a:solidFill>
                <a:latin typeface="Georgia"/>
                <a:ea typeface="Georgia"/>
                <a:cs typeface="Georgia"/>
              </a:defRPr>
            </a:pPr>
            <a:r>
              <a:rPr lang="pt-BR"/>
              <a:t>Para onde vai meu dinheiro?</a:t>
            </a:r>
          </a:p>
        </c:rich>
      </c:tx>
      <c:layout>
        <c:manualLayout>
          <c:xMode val="edge"/>
          <c:yMode val="edge"/>
          <c:x val="0.14872864576138509"/>
          <c:y val="3.6669153197955523E-2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122843487056E-2"/>
          <c:y val="0.17507421778683702"/>
          <c:w val="0.62726304579339698"/>
          <c:h val="0.749258160237389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spPr>
              <a:gradFill rotWithShape="0">
                <a:gsLst>
                  <a:gs pos="0">
                    <a:srgbClr val="326DB3"/>
                  </a:gs>
                  <a:gs pos="20000">
                    <a:srgbClr val="346CB0"/>
                  </a:gs>
                  <a:gs pos="100000">
                    <a:srgbClr val="265186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0470-4C7B-BB59-213DE9B91C9D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B73330"/>
                  </a:gs>
                  <a:gs pos="20000">
                    <a:srgbClr val="B33532"/>
                  </a:gs>
                  <a:gs pos="100000">
                    <a:srgbClr val="88262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70-4C7B-BB59-213DE9B91C9D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8AB03D"/>
                  </a:gs>
                  <a:gs pos="20000">
                    <a:srgbClr val="89AD3E"/>
                  </a:gs>
                  <a:gs pos="100000">
                    <a:srgbClr val="67832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470-4C7B-BB59-213DE9B91C9D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6D4C94"/>
                  </a:gs>
                  <a:gs pos="20000">
                    <a:srgbClr val="6C4D92"/>
                  </a:gs>
                  <a:gs pos="100000">
                    <a:srgbClr val="5139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70-4C7B-BB59-213DE9B91C9D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2D9EBD"/>
                  </a:gs>
                  <a:gs pos="20000">
                    <a:srgbClr val="2F9CB9"/>
                  </a:gs>
                  <a:gs pos="100000">
                    <a:srgbClr val="22768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470-4C7B-BB59-213DE9B91C9D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F07E20"/>
                  </a:gs>
                  <a:gs pos="20000">
                    <a:srgbClr val="EB7E24"/>
                  </a:gs>
                  <a:gs pos="100000">
                    <a:srgbClr val="B45F19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70-4C7B-BB59-213DE9B91C9D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val="84A2D3"/>
                  </a:gs>
                  <a:gs pos="20000">
                    <a:srgbClr val="85A2D1"/>
                  </a:gs>
                  <a:gs pos="100000">
                    <a:srgbClr val="657B9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470-4C7B-BB59-213DE9B91C9D}"/>
              </c:ext>
            </c:extLst>
          </c:dPt>
          <c:dPt>
            <c:idx val="7"/>
            <c:bubble3D val="0"/>
            <c:spPr>
              <a:gradFill rotWithShape="0">
                <a:gsLst>
                  <a:gs pos="0">
                    <a:srgbClr val="D68583"/>
                  </a:gs>
                  <a:gs pos="20000">
                    <a:srgbClr val="D38584"/>
                  </a:gs>
                  <a:gs pos="100000">
                    <a:srgbClr val="A1656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470-4C7B-BB59-213DE9B91C9D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0470-4C7B-BB59-213DE9B91C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Outubro!$B$131:$B$139</c:f>
              <c:strCache>
                <c:ptCount val="9"/>
                <c:pt idx="0">
                  <c:v>INVESTIMENTOS/SERVIÇOS FINANCEIROS</c:v>
                </c:pt>
                <c:pt idx="1">
                  <c:v>HABITAÇÃO</c:v>
                </c:pt>
                <c:pt idx="2">
                  <c:v>SAÚDE</c:v>
                </c:pt>
                <c:pt idx="3">
                  <c:v>TRANSPORTE</c:v>
                </c:pt>
                <c:pt idx="4">
                  <c:v>DESPESAS PESSOAIS</c:v>
                </c:pt>
                <c:pt idx="5">
                  <c:v>LAZER</c:v>
                </c:pt>
                <c:pt idx="6">
                  <c:v>EDUCAÇÃO</c:v>
                </c:pt>
                <c:pt idx="7">
                  <c:v>DEPENDENTES</c:v>
                </c:pt>
                <c:pt idx="8">
                  <c:v>ANIMAIS DE ESTIMAÇÃO</c:v>
                </c:pt>
              </c:strCache>
            </c:strRef>
          </c:cat>
          <c:val>
            <c:numRef>
              <c:f>Outubro!$C$131:$C$139</c:f>
              <c:numCache>
                <c:formatCode>_(* #,##0.00_);_(* \(#,##0.00\);_(* "-"??_);_(@_)</c:formatCode>
                <c:ptCount val="9"/>
                <c:pt idx="0">
                  <c:v>2750</c:v>
                </c:pt>
                <c:pt idx="1">
                  <c:v>2895</c:v>
                </c:pt>
                <c:pt idx="2">
                  <c:v>600</c:v>
                </c:pt>
                <c:pt idx="3">
                  <c:v>555</c:v>
                </c:pt>
                <c:pt idx="4">
                  <c:v>545</c:v>
                </c:pt>
                <c:pt idx="5">
                  <c:v>508</c:v>
                </c:pt>
                <c:pt idx="6">
                  <c:v>200</c:v>
                </c:pt>
                <c:pt idx="7">
                  <c:v>500</c:v>
                </c:pt>
                <c:pt idx="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70-4C7B-BB59-213DE9B91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912372795505824"/>
          <c:y val="0.26842142100658467"/>
          <c:w val="0.29678408619975138"/>
          <c:h val="0.6561414560022100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424242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9" l="0.75000000000000011" r="0.75000000000000011" t="0.984251969" header="0.5" footer="0.5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424242"/>
                </a:solidFill>
                <a:latin typeface="Georgia"/>
                <a:ea typeface="Georgia"/>
                <a:cs typeface="Georgia"/>
              </a:defRPr>
            </a:pPr>
            <a:r>
              <a:rPr lang="pt-BR"/>
              <a:t>Para onde vai meu dinheiro?</a:t>
            </a:r>
          </a:p>
        </c:rich>
      </c:tx>
      <c:layout>
        <c:manualLayout>
          <c:xMode val="edge"/>
          <c:yMode val="edge"/>
          <c:x val="0.14872864576138509"/>
          <c:y val="3.6668969010452641E-2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122843487056E-2"/>
          <c:y val="0.17507421778683702"/>
          <c:w val="0.62726304579339698"/>
          <c:h val="0.749258160237389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spPr>
              <a:gradFill rotWithShape="0">
                <a:gsLst>
                  <a:gs pos="0">
                    <a:srgbClr val="326DB3"/>
                  </a:gs>
                  <a:gs pos="20000">
                    <a:srgbClr val="346CB0"/>
                  </a:gs>
                  <a:gs pos="100000">
                    <a:srgbClr val="265186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17E0-447B-91B2-268833B483A2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B73330"/>
                  </a:gs>
                  <a:gs pos="20000">
                    <a:srgbClr val="B33532"/>
                  </a:gs>
                  <a:gs pos="100000">
                    <a:srgbClr val="88262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E0-447B-91B2-268833B483A2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8AB03D"/>
                  </a:gs>
                  <a:gs pos="20000">
                    <a:srgbClr val="89AD3E"/>
                  </a:gs>
                  <a:gs pos="100000">
                    <a:srgbClr val="67832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7E0-447B-91B2-268833B483A2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6D4C94"/>
                  </a:gs>
                  <a:gs pos="20000">
                    <a:srgbClr val="6C4D92"/>
                  </a:gs>
                  <a:gs pos="100000">
                    <a:srgbClr val="5139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E0-447B-91B2-268833B483A2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2D9EBD"/>
                  </a:gs>
                  <a:gs pos="20000">
                    <a:srgbClr val="2F9CB9"/>
                  </a:gs>
                  <a:gs pos="100000">
                    <a:srgbClr val="22768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7E0-447B-91B2-268833B483A2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F07E20"/>
                  </a:gs>
                  <a:gs pos="20000">
                    <a:srgbClr val="EB7E24"/>
                  </a:gs>
                  <a:gs pos="100000">
                    <a:srgbClr val="B45F19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E0-447B-91B2-268833B483A2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val="84A2D3"/>
                  </a:gs>
                  <a:gs pos="20000">
                    <a:srgbClr val="85A2D1"/>
                  </a:gs>
                  <a:gs pos="100000">
                    <a:srgbClr val="657B9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7E0-447B-91B2-268833B483A2}"/>
              </c:ext>
            </c:extLst>
          </c:dPt>
          <c:dPt>
            <c:idx val="7"/>
            <c:bubble3D val="0"/>
            <c:spPr>
              <a:gradFill rotWithShape="0">
                <a:gsLst>
                  <a:gs pos="0">
                    <a:srgbClr val="D68583"/>
                  </a:gs>
                  <a:gs pos="20000">
                    <a:srgbClr val="D38584"/>
                  </a:gs>
                  <a:gs pos="100000">
                    <a:srgbClr val="A1656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7E0-447B-91B2-268833B483A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17E0-447B-91B2-268833B483A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Novembro!$B$131:$B$139</c:f>
              <c:strCache>
                <c:ptCount val="9"/>
                <c:pt idx="0">
                  <c:v>INVESTIMENTOS/SERVIÇOS FINANCEIROS</c:v>
                </c:pt>
                <c:pt idx="1">
                  <c:v>HABITAÇÃO</c:v>
                </c:pt>
                <c:pt idx="2">
                  <c:v>SAÚDE</c:v>
                </c:pt>
                <c:pt idx="3">
                  <c:v>TRANSPORTE</c:v>
                </c:pt>
                <c:pt idx="4">
                  <c:v>DESPESAS PESSOAIS</c:v>
                </c:pt>
                <c:pt idx="5">
                  <c:v>LAZER</c:v>
                </c:pt>
                <c:pt idx="6">
                  <c:v>EDUCAÇÃO</c:v>
                </c:pt>
                <c:pt idx="7">
                  <c:v>DEPENDENTES</c:v>
                </c:pt>
                <c:pt idx="8">
                  <c:v>ANIMAIS DE ESTIMAÇÃO</c:v>
                </c:pt>
              </c:strCache>
            </c:strRef>
          </c:cat>
          <c:val>
            <c:numRef>
              <c:f>Novembro!$C$131:$C$139</c:f>
              <c:numCache>
                <c:formatCode>_(* #,##0.00_);_(* \(#,##0.00\);_(* "-"??_);_(@_)</c:formatCode>
                <c:ptCount val="9"/>
                <c:pt idx="0">
                  <c:v>2750</c:v>
                </c:pt>
                <c:pt idx="1">
                  <c:v>2895</c:v>
                </c:pt>
                <c:pt idx="2">
                  <c:v>600</c:v>
                </c:pt>
                <c:pt idx="3">
                  <c:v>555</c:v>
                </c:pt>
                <c:pt idx="4">
                  <c:v>545</c:v>
                </c:pt>
                <c:pt idx="5">
                  <c:v>508</c:v>
                </c:pt>
                <c:pt idx="6">
                  <c:v>200</c:v>
                </c:pt>
                <c:pt idx="7">
                  <c:v>500</c:v>
                </c:pt>
                <c:pt idx="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E0-447B-91B2-268833B48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912372795505824"/>
          <c:y val="0.26842142100658467"/>
          <c:w val="0.29239812128747056"/>
          <c:h val="0.6561414560022100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424242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9" l="0.75000000000000011" r="0.75000000000000011" t="0.984251969" header="0.5" footer="0.5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424242"/>
                </a:solidFill>
                <a:latin typeface="Georgia"/>
                <a:ea typeface="Georgia"/>
                <a:cs typeface="Georgia"/>
              </a:defRPr>
            </a:pPr>
            <a:r>
              <a:rPr lang="pt-BR"/>
              <a:t>Para onde vai meu dinheiro?</a:t>
            </a:r>
          </a:p>
        </c:rich>
      </c:tx>
      <c:layout>
        <c:manualLayout>
          <c:xMode val="edge"/>
          <c:yMode val="edge"/>
          <c:x val="0.14872864576138509"/>
          <c:y val="3.6668969010452641E-2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122843487056E-2"/>
          <c:y val="0.17507421778683702"/>
          <c:w val="0.62726304579339698"/>
          <c:h val="0.749258160237389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spPr>
              <a:gradFill rotWithShape="0">
                <a:gsLst>
                  <a:gs pos="0">
                    <a:srgbClr val="326DB3"/>
                  </a:gs>
                  <a:gs pos="20000">
                    <a:srgbClr val="346CB0"/>
                  </a:gs>
                  <a:gs pos="100000">
                    <a:srgbClr val="265186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50E8-4510-920A-6D3CD032BE0A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B73330"/>
                  </a:gs>
                  <a:gs pos="20000">
                    <a:srgbClr val="B33532"/>
                  </a:gs>
                  <a:gs pos="100000">
                    <a:srgbClr val="88262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E8-4510-920A-6D3CD032BE0A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8AB03D"/>
                  </a:gs>
                  <a:gs pos="20000">
                    <a:srgbClr val="89AD3E"/>
                  </a:gs>
                  <a:gs pos="100000">
                    <a:srgbClr val="67832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0E8-4510-920A-6D3CD032BE0A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6D4C94"/>
                  </a:gs>
                  <a:gs pos="20000">
                    <a:srgbClr val="6C4D92"/>
                  </a:gs>
                  <a:gs pos="100000">
                    <a:srgbClr val="5139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0E8-4510-920A-6D3CD032BE0A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2D9EBD"/>
                  </a:gs>
                  <a:gs pos="20000">
                    <a:srgbClr val="2F9CB9"/>
                  </a:gs>
                  <a:gs pos="100000">
                    <a:srgbClr val="22768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0E8-4510-920A-6D3CD032BE0A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F07E20"/>
                  </a:gs>
                  <a:gs pos="20000">
                    <a:srgbClr val="EB7E24"/>
                  </a:gs>
                  <a:gs pos="100000">
                    <a:srgbClr val="B45F19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0E8-4510-920A-6D3CD032BE0A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val="84A2D3"/>
                  </a:gs>
                  <a:gs pos="20000">
                    <a:srgbClr val="85A2D1"/>
                  </a:gs>
                  <a:gs pos="100000">
                    <a:srgbClr val="657B9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0E8-4510-920A-6D3CD032BE0A}"/>
              </c:ext>
            </c:extLst>
          </c:dPt>
          <c:dPt>
            <c:idx val="7"/>
            <c:bubble3D val="0"/>
            <c:spPr>
              <a:gradFill rotWithShape="0">
                <a:gsLst>
                  <a:gs pos="0">
                    <a:srgbClr val="D68583"/>
                  </a:gs>
                  <a:gs pos="20000">
                    <a:srgbClr val="D38584"/>
                  </a:gs>
                  <a:gs pos="100000">
                    <a:srgbClr val="A1656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E8-4510-920A-6D3CD032BE0A}"/>
              </c:ext>
            </c:extLst>
          </c:dPt>
          <c:dPt>
            <c:idx val="8"/>
            <c:bubble3D val="0"/>
            <c:spPr>
              <a:gradFill rotWithShape="0">
                <a:gsLst>
                  <a:gs pos="0">
                    <a:srgbClr val="3A7CCB"/>
                  </a:gs>
                  <a:gs pos="20000">
                    <a:srgbClr val="3C7BC7"/>
                  </a:gs>
                  <a:gs pos="100000">
                    <a:srgbClr val="2C5D98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50E8-4510-920A-6D3CD032BE0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Dezembro!$B$131:$B$139</c:f>
              <c:strCache>
                <c:ptCount val="9"/>
                <c:pt idx="0">
                  <c:v>INVESTIMENTOS/SERVIÇOS FINANCEIROS</c:v>
                </c:pt>
                <c:pt idx="1">
                  <c:v>HABITAÇÃO</c:v>
                </c:pt>
                <c:pt idx="2">
                  <c:v>SAÚDE</c:v>
                </c:pt>
                <c:pt idx="3">
                  <c:v>TRANSPORTE</c:v>
                </c:pt>
                <c:pt idx="4">
                  <c:v>DESPESAS PESSOAIS</c:v>
                </c:pt>
                <c:pt idx="5">
                  <c:v>LAZER</c:v>
                </c:pt>
                <c:pt idx="6">
                  <c:v>EDUCAÇÃO</c:v>
                </c:pt>
                <c:pt idx="7">
                  <c:v>DEPENDENTES</c:v>
                </c:pt>
                <c:pt idx="8">
                  <c:v>ANIMAIS DE ESTIMAÇÃO</c:v>
                </c:pt>
              </c:strCache>
            </c:strRef>
          </c:cat>
          <c:val>
            <c:numRef>
              <c:f>Dezembro!$C$131:$C$139</c:f>
              <c:numCache>
                <c:formatCode>_(* #,##0.00_);_(* \(#,##0.00\);_(* "-"??_);_(@_)</c:formatCode>
                <c:ptCount val="9"/>
                <c:pt idx="0">
                  <c:v>2750</c:v>
                </c:pt>
                <c:pt idx="1">
                  <c:v>2895</c:v>
                </c:pt>
                <c:pt idx="2">
                  <c:v>600</c:v>
                </c:pt>
                <c:pt idx="3">
                  <c:v>555</c:v>
                </c:pt>
                <c:pt idx="4">
                  <c:v>545</c:v>
                </c:pt>
                <c:pt idx="5">
                  <c:v>508</c:v>
                </c:pt>
                <c:pt idx="6">
                  <c:v>200</c:v>
                </c:pt>
                <c:pt idx="7">
                  <c:v>500</c:v>
                </c:pt>
                <c:pt idx="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E8-4510-920A-6D3CD032B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912372795505824"/>
          <c:y val="0.26842142100658467"/>
          <c:w val="0.30409402772021921"/>
          <c:h val="0.6561414560022100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424242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9" l="0.75000000000000011" r="0.75000000000000011" t="0.984251969" header="0.5" footer="0.5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070240748323348E-2"/>
          <c:y val="2.7335733663462147E-2"/>
          <c:w val="0.96731364240498963"/>
          <c:h val="0.94763876700002114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5267696"/>
        <c:axId val="1"/>
      </c:barChart>
      <c:catAx>
        <c:axId val="104526769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045267696"/>
        <c:crosses val="autoZero"/>
        <c:crossBetween val="between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984251969" l="0.78740157499999996" r="0.78740157499999996" t="0.984251969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424242"/>
                </a:solidFill>
                <a:latin typeface="Georgia"/>
                <a:ea typeface="Georgia"/>
                <a:cs typeface="Georgia"/>
              </a:defRPr>
            </a:pPr>
            <a:r>
              <a:rPr lang="pt-BR"/>
              <a:t>Para onde vai meu dinheiro?</a:t>
            </a:r>
          </a:p>
        </c:rich>
      </c:tx>
      <c:layout>
        <c:manualLayout>
          <c:xMode val="edge"/>
          <c:yMode val="edge"/>
          <c:x val="0.14872859870618363"/>
          <c:y val="3.6669178078818948E-2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122843487056E-2"/>
          <c:y val="0.17507421778683702"/>
          <c:w val="0.62726304579339698"/>
          <c:h val="0.749258160237389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548-4078-8B6C-D0AE4156AC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'Ano Consolidado'!#REF!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'Ano Consolidado'!#REF!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548-4078-8B6C-D0AE4156A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7688615565390091"/>
          <c:y val="0.22701688555347091"/>
          <c:w val="0.2737230109010097"/>
          <c:h val="0.767354596622889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424242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5000000000000011" r="0.75000000000000011" t="0.75000000000000011" header="0.5" footer="0.5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424242"/>
                </a:solidFill>
                <a:latin typeface="Georgia"/>
                <a:ea typeface="Georgia"/>
                <a:cs typeface="Georgia"/>
              </a:defRPr>
            </a:pPr>
            <a:r>
              <a:rPr lang="pt-BR"/>
              <a:t>Para onde vai meu dinheiro?</a:t>
            </a:r>
          </a:p>
        </c:rich>
      </c:tx>
      <c:layout>
        <c:manualLayout>
          <c:xMode val="edge"/>
          <c:yMode val="edge"/>
          <c:x val="0.14872859870618363"/>
          <c:y val="3.6669277099856193E-2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122843487056E-2"/>
          <c:y val="0.17507421778683702"/>
          <c:w val="0.62726304579339698"/>
          <c:h val="0.749258160237389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spPr>
              <a:gradFill rotWithShape="0">
                <a:gsLst>
                  <a:gs pos="0">
                    <a:srgbClr val="326DB3"/>
                  </a:gs>
                  <a:gs pos="20000">
                    <a:srgbClr val="346CB0"/>
                  </a:gs>
                  <a:gs pos="100000">
                    <a:srgbClr val="265186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A562-4A0D-BAD7-27B7F43B95D7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B73330"/>
                  </a:gs>
                  <a:gs pos="20000">
                    <a:srgbClr val="B33532"/>
                  </a:gs>
                  <a:gs pos="100000">
                    <a:srgbClr val="88262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62-4A0D-BAD7-27B7F43B95D7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8AB03D"/>
                  </a:gs>
                  <a:gs pos="20000">
                    <a:srgbClr val="89AD3E"/>
                  </a:gs>
                  <a:gs pos="100000">
                    <a:srgbClr val="67832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562-4A0D-BAD7-27B7F43B95D7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6D4C94"/>
                  </a:gs>
                  <a:gs pos="20000">
                    <a:srgbClr val="6C4D92"/>
                  </a:gs>
                  <a:gs pos="100000">
                    <a:srgbClr val="5139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62-4A0D-BAD7-27B7F43B95D7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2D9EBD"/>
                  </a:gs>
                  <a:gs pos="20000">
                    <a:srgbClr val="2F9CB9"/>
                  </a:gs>
                  <a:gs pos="100000">
                    <a:srgbClr val="22768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562-4A0D-BAD7-27B7F43B95D7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F07E20"/>
                  </a:gs>
                  <a:gs pos="20000">
                    <a:srgbClr val="EB7E24"/>
                  </a:gs>
                  <a:gs pos="100000">
                    <a:srgbClr val="B45F19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62-4A0D-BAD7-27B7F43B95D7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val="84A2D3"/>
                  </a:gs>
                  <a:gs pos="20000">
                    <a:srgbClr val="85A2D1"/>
                  </a:gs>
                  <a:gs pos="100000">
                    <a:srgbClr val="657B9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562-4A0D-BAD7-27B7F43B95D7}"/>
              </c:ext>
            </c:extLst>
          </c:dPt>
          <c:dPt>
            <c:idx val="7"/>
            <c:bubble3D val="0"/>
            <c:spPr>
              <a:gradFill rotWithShape="0">
                <a:gsLst>
                  <a:gs pos="0">
                    <a:srgbClr val="D68583"/>
                  </a:gs>
                  <a:gs pos="20000">
                    <a:srgbClr val="D38584"/>
                  </a:gs>
                  <a:gs pos="100000">
                    <a:srgbClr val="A1656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562-4A0D-BAD7-27B7F43B95D7}"/>
              </c:ext>
            </c:extLst>
          </c:dPt>
          <c:dPt>
            <c:idx val="8"/>
            <c:bubble3D val="0"/>
            <c:spPr>
              <a:gradFill rotWithShape="0">
                <a:gsLst>
                  <a:gs pos="0">
                    <a:srgbClr val="B6D189"/>
                  </a:gs>
                  <a:gs pos="20000">
                    <a:srgbClr val="B5CF8A"/>
                  </a:gs>
                  <a:gs pos="100000">
                    <a:srgbClr val="899E68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562-4A0D-BAD7-27B7F43B95D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'Ano Consolidado'!$B$31:$B$39</c:f>
              <c:strCache>
                <c:ptCount val="9"/>
                <c:pt idx="0">
                  <c:v>INVESTIMENTOS/SERVIÇOS FINANCEIROS</c:v>
                </c:pt>
                <c:pt idx="1">
                  <c:v>HABITAÇÃO</c:v>
                </c:pt>
                <c:pt idx="2">
                  <c:v>SAÚDE</c:v>
                </c:pt>
                <c:pt idx="3">
                  <c:v>TRANSPORTE</c:v>
                </c:pt>
                <c:pt idx="4">
                  <c:v>DESPESAS PESSOAIS</c:v>
                </c:pt>
                <c:pt idx="5">
                  <c:v>LAZER</c:v>
                </c:pt>
                <c:pt idx="6">
                  <c:v>EDUCAÇÃO</c:v>
                </c:pt>
                <c:pt idx="7">
                  <c:v>DEPENDENTES</c:v>
                </c:pt>
                <c:pt idx="8">
                  <c:v>ANIMAIS DE ESTIMAÇÃO</c:v>
                </c:pt>
              </c:strCache>
            </c:strRef>
          </c:cat>
          <c:val>
            <c:numRef>
              <c:f>'Ano Consolidado'!$C$31:$C$39</c:f>
              <c:numCache>
                <c:formatCode>_(* #,##0.00_);_(* \(#,##0.00\);_(* "-"??_);_(@_)</c:formatCode>
                <c:ptCount val="9"/>
                <c:pt idx="0">
                  <c:v>33000</c:v>
                </c:pt>
                <c:pt idx="1">
                  <c:v>34740</c:v>
                </c:pt>
                <c:pt idx="2">
                  <c:v>7200</c:v>
                </c:pt>
                <c:pt idx="3">
                  <c:v>6660</c:v>
                </c:pt>
                <c:pt idx="4">
                  <c:v>6540</c:v>
                </c:pt>
                <c:pt idx="5">
                  <c:v>6096</c:v>
                </c:pt>
                <c:pt idx="6">
                  <c:v>2400</c:v>
                </c:pt>
                <c:pt idx="7">
                  <c:v>6000</c:v>
                </c:pt>
                <c:pt idx="8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62-4A0D-BAD7-27B7F43B9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9148482352114747"/>
          <c:y val="0.25497306507572631"/>
          <c:w val="0.27372301090100964"/>
          <c:h val="0.7396027395309765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424242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5000000000000011" r="0.75000000000000011" t="0.75000000000000011" header="0.5" footer="0.5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424242"/>
                </a:solidFill>
                <a:latin typeface="Georgia"/>
                <a:ea typeface="Georgia"/>
                <a:cs typeface="Georgia"/>
              </a:defRPr>
            </a:pPr>
            <a:r>
              <a:rPr lang="pt-BR"/>
              <a:t>Para onde vai meu dinheiro?</a:t>
            </a:r>
          </a:p>
        </c:rich>
      </c:tx>
      <c:layout>
        <c:manualLayout>
          <c:xMode val="edge"/>
          <c:yMode val="edge"/>
          <c:x val="0.14872859047816681"/>
          <c:y val="3.6669203695759468E-2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122843487056E-2"/>
          <c:y val="0.17507421778683702"/>
          <c:w val="0.62726304579339698"/>
          <c:h val="0.749258160237389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spPr>
              <a:gradFill rotWithShape="0">
                <a:gsLst>
                  <a:gs pos="0">
                    <a:srgbClr val="326DB3"/>
                  </a:gs>
                  <a:gs pos="20000">
                    <a:srgbClr val="346CB0"/>
                  </a:gs>
                  <a:gs pos="100000">
                    <a:srgbClr val="265186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5318-492F-B24B-2E9E6403D0BF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B73330"/>
                  </a:gs>
                  <a:gs pos="20000">
                    <a:srgbClr val="B33532"/>
                  </a:gs>
                  <a:gs pos="100000">
                    <a:srgbClr val="88262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18-492F-B24B-2E9E6403D0BF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8AB03D"/>
                  </a:gs>
                  <a:gs pos="20000">
                    <a:srgbClr val="89AD3E"/>
                  </a:gs>
                  <a:gs pos="100000">
                    <a:srgbClr val="67832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318-492F-B24B-2E9E6403D0BF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6D4C94"/>
                  </a:gs>
                  <a:gs pos="20000">
                    <a:srgbClr val="6C4D92"/>
                  </a:gs>
                  <a:gs pos="100000">
                    <a:srgbClr val="5139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18-492F-B24B-2E9E6403D0BF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2D9EBD"/>
                  </a:gs>
                  <a:gs pos="20000">
                    <a:srgbClr val="2F9CB9"/>
                  </a:gs>
                  <a:gs pos="100000">
                    <a:srgbClr val="22768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318-492F-B24B-2E9E6403D0BF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F07E20"/>
                  </a:gs>
                  <a:gs pos="20000">
                    <a:srgbClr val="EB7E24"/>
                  </a:gs>
                  <a:gs pos="100000">
                    <a:srgbClr val="B45F19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18-492F-B24B-2E9E6403D0BF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val="84A2D3"/>
                  </a:gs>
                  <a:gs pos="20000">
                    <a:srgbClr val="85A2D1"/>
                  </a:gs>
                  <a:gs pos="100000">
                    <a:srgbClr val="657B9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318-492F-B24B-2E9E6403D0BF}"/>
              </c:ext>
            </c:extLst>
          </c:dPt>
          <c:dPt>
            <c:idx val="7"/>
            <c:bubble3D val="0"/>
            <c:spPr>
              <a:gradFill rotWithShape="0">
                <a:gsLst>
                  <a:gs pos="0">
                    <a:srgbClr val="D68583"/>
                  </a:gs>
                  <a:gs pos="20000">
                    <a:srgbClr val="D38584"/>
                  </a:gs>
                  <a:gs pos="100000">
                    <a:srgbClr val="A1656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18-492F-B24B-2E9E6403D0BF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5318-492F-B24B-2E9E6403D0B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Fevereiro!$B$131:$B$139</c:f>
              <c:strCache>
                <c:ptCount val="9"/>
                <c:pt idx="0">
                  <c:v>INVESTIMENTOS/SERVIÇOS FINANCEIROS</c:v>
                </c:pt>
                <c:pt idx="1">
                  <c:v>HABITAÇÃO</c:v>
                </c:pt>
                <c:pt idx="2">
                  <c:v>SAÚDE</c:v>
                </c:pt>
                <c:pt idx="3">
                  <c:v>TRANSPORTE</c:v>
                </c:pt>
                <c:pt idx="4">
                  <c:v>DESPESAS PESSOAIS</c:v>
                </c:pt>
                <c:pt idx="5">
                  <c:v>LAZER</c:v>
                </c:pt>
                <c:pt idx="6">
                  <c:v>EDUCAÇÃO</c:v>
                </c:pt>
                <c:pt idx="7">
                  <c:v>DEPENDENTES</c:v>
                </c:pt>
                <c:pt idx="8">
                  <c:v>ANIMAIS DE ESTIMAÇÃO</c:v>
                </c:pt>
              </c:strCache>
            </c:strRef>
          </c:cat>
          <c:val>
            <c:numRef>
              <c:f>Fevereiro!$C$131:$C$139</c:f>
              <c:numCache>
                <c:formatCode>_(* #,##0.00_);_(* \(#,##0.00\);_(* "-"??_);_(@_)</c:formatCode>
                <c:ptCount val="9"/>
                <c:pt idx="0">
                  <c:v>2750</c:v>
                </c:pt>
                <c:pt idx="1">
                  <c:v>2895</c:v>
                </c:pt>
                <c:pt idx="2">
                  <c:v>600</c:v>
                </c:pt>
                <c:pt idx="3">
                  <c:v>555</c:v>
                </c:pt>
                <c:pt idx="4">
                  <c:v>545</c:v>
                </c:pt>
                <c:pt idx="5">
                  <c:v>508</c:v>
                </c:pt>
                <c:pt idx="6">
                  <c:v>200</c:v>
                </c:pt>
                <c:pt idx="7">
                  <c:v>500</c:v>
                </c:pt>
                <c:pt idx="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8-492F-B24B-2E9E6403D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325036603221088"/>
          <c:y val="0.26362038664323373"/>
          <c:w val="0.30453879941434847"/>
          <c:h val="0.657293497363796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424242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9" l="0.75000000000000011" r="0.75000000000000011" t="0.984251969" header="0.5" footer="0.5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424242"/>
                </a:solidFill>
                <a:latin typeface="Georgia"/>
                <a:ea typeface="Georgia"/>
                <a:cs typeface="Georgia"/>
              </a:defRPr>
            </a:pPr>
            <a:r>
              <a:rPr lang="pt-BR"/>
              <a:t>Para onde vai meu dinheiro?</a:t>
            </a:r>
          </a:p>
        </c:rich>
      </c:tx>
      <c:layout>
        <c:manualLayout>
          <c:xMode val="edge"/>
          <c:yMode val="edge"/>
          <c:x val="0.14872864576138509"/>
          <c:y val="3.6669019184552724E-2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521617313173276E-2"/>
          <c:y val="0.17991687479742999"/>
          <c:w val="0.62726304579339698"/>
          <c:h val="0.749258160237389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spPr>
              <a:gradFill rotWithShape="0">
                <a:gsLst>
                  <a:gs pos="0">
                    <a:srgbClr val="326DB3"/>
                  </a:gs>
                  <a:gs pos="20000">
                    <a:srgbClr val="346CB0"/>
                  </a:gs>
                  <a:gs pos="100000">
                    <a:srgbClr val="265186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78D2-47BE-9942-E613BC0B705F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B73330"/>
                  </a:gs>
                  <a:gs pos="20000">
                    <a:srgbClr val="B33532"/>
                  </a:gs>
                  <a:gs pos="100000">
                    <a:srgbClr val="88262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D2-47BE-9942-E613BC0B705F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8AB03D"/>
                  </a:gs>
                  <a:gs pos="20000">
                    <a:srgbClr val="89AD3E"/>
                  </a:gs>
                  <a:gs pos="100000">
                    <a:srgbClr val="67832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8D2-47BE-9942-E613BC0B705F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6D4C94"/>
                  </a:gs>
                  <a:gs pos="20000">
                    <a:srgbClr val="6C4D92"/>
                  </a:gs>
                  <a:gs pos="100000">
                    <a:srgbClr val="5139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D2-47BE-9942-E613BC0B705F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2D9EBD"/>
                  </a:gs>
                  <a:gs pos="20000">
                    <a:srgbClr val="2F9CB9"/>
                  </a:gs>
                  <a:gs pos="100000">
                    <a:srgbClr val="22768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8D2-47BE-9942-E613BC0B705F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F07E20"/>
                  </a:gs>
                  <a:gs pos="20000">
                    <a:srgbClr val="EB7E24"/>
                  </a:gs>
                  <a:gs pos="100000">
                    <a:srgbClr val="B45F19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D2-47BE-9942-E613BC0B705F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val="84A2D3"/>
                  </a:gs>
                  <a:gs pos="20000">
                    <a:srgbClr val="85A2D1"/>
                  </a:gs>
                  <a:gs pos="100000">
                    <a:srgbClr val="657B9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8D2-47BE-9942-E613BC0B705F}"/>
              </c:ext>
            </c:extLst>
          </c:dPt>
          <c:dPt>
            <c:idx val="7"/>
            <c:bubble3D val="0"/>
            <c:spPr>
              <a:gradFill rotWithShape="0">
                <a:gsLst>
                  <a:gs pos="0">
                    <a:srgbClr val="D68583"/>
                  </a:gs>
                  <a:gs pos="20000">
                    <a:srgbClr val="D38584"/>
                  </a:gs>
                  <a:gs pos="100000">
                    <a:srgbClr val="A1656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8D2-47BE-9942-E613BC0B705F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78D2-47BE-9942-E613BC0B705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Março!$B$131:$B$139</c:f>
              <c:strCache>
                <c:ptCount val="9"/>
                <c:pt idx="0">
                  <c:v>INVESTIMENTOS/SERVIÇOS FINANCEIROS</c:v>
                </c:pt>
                <c:pt idx="1">
                  <c:v>HABITAÇÃO</c:v>
                </c:pt>
                <c:pt idx="2">
                  <c:v>SAÚDE</c:v>
                </c:pt>
                <c:pt idx="3">
                  <c:v>TRANSPORTE</c:v>
                </c:pt>
                <c:pt idx="4">
                  <c:v>DESPESAS PESSOAIS</c:v>
                </c:pt>
                <c:pt idx="5">
                  <c:v>LAZER</c:v>
                </c:pt>
                <c:pt idx="6">
                  <c:v>EDUCAÇÃO</c:v>
                </c:pt>
                <c:pt idx="7">
                  <c:v>DEPENDENTES</c:v>
                </c:pt>
                <c:pt idx="8">
                  <c:v>ANIMAIS DE ESTIMAÇÃO</c:v>
                </c:pt>
              </c:strCache>
            </c:strRef>
          </c:cat>
          <c:val>
            <c:numRef>
              <c:f>Março!$C$131:$C$139</c:f>
              <c:numCache>
                <c:formatCode>_(* #,##0.00_);_(* \(#,##0.00\);_(* "-"??_);_(@_)</c:formatCode>
                <c:ptCount val="9"/>
                <c:pt idx="0">
                  <c:v>2750</c:v>
                </c:pt>
                <c:pt idx="1">
                  <c:v>2895</c:v>
                </c:pt>
                <c:pt idx="2">
                  <c:v>600</c:v>
                </c:pt>
                <c:pt idx="3">
                  <c:v>555</c:v>
                </c:pt>
                <c:pt idx="4">
                  <c:v>545</c:v>
                </c:pt>
                <c:pt idx="5">
                  <c:v>508</c:v>
                </c:pt>
                <c:pt idx="6">
                  <c:v>200</c:v>
                </c:pt>
                <c:pt idx="7">
                  <c:v>500</c:v>
                </c:pt>
                <c:pt idx="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D2-47BE-9942-E613BC0B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912372795505824"/>
          <c:y val="0.30052724077328646"/>
          <c:w val="0.29824607450384488"/>
          <c:h val="0.660808435852372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424242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9" l="0.75000000000000011" r="0.75000000000000011" t="0.984251969" header="0.5" footer="0.5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424242"/>
                </a:solidFill>
                <a:latin typeface="Georgia"/>
                <a:ea typeface="Georgia"/>
                <a:cs typeface="Georgia"/>
              </a:defRPr>
            </a:pPr>
            <a:r>
              <a:rPr lang="pt-BR"/>
              <a:t>Para onde vai meu dinheiro?</a:t>
            </a:r>
          </a:p>
        </c:rich>
      </c:tx>
      <c:layout>
        <c:manualLayout>
          <c:xMode val="edge"/>
          <c:yMode val="edge"/>
          <c:x val="0.14872859047816681"/>
          <c:y val="3.6668969010452641E-2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122843487056E-2"/>
          <c:y val="0.17507421778683702"/>
          <c:w val="0.62726304579339698"/>
          <c:h val="0.749258160237389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spPr>
              <a:gradFill rotWithShape="0">
                <a:gsLst>
                  <a:gs pos="0">
                    <a:srgbClr val="326DB3"/>
                  </a:gs>
                  <a:gs pos="20000">
                    <a:srgbClr val="346CB0"/>
                  </a:gs>
                  <a:gs pos="100000">
                    <a:srgbClr val="265186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F357-4F02-AD28-8E3A862AC46F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B73330"/>
                  </a:gs>
                  <a:gs pos="20000">
                    <a:srgbClr val="B33532"/>
                  </a:gs>
                  <a:gs pos="100000">
                    <a:srgbClr val="88262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57-4F02-AD28-8E3A862AC46F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8AB03D"/>
                  </a:gs>
                  <a:gs pos="20000">
                    <a:srgbClr val="89AD3E"/>
                  </a:gs>
                  <a:gs pos="100000">
                    <a:srgbClr val="67832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357-4F02-AD28-8E3A862AC46F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6D4C94"/>
                  </a:gs>
                  <a:gs pos="20000">
                    <a:srgbClr val="6C4D92"/>
                  </a:gs>
                  <a:gs pos="100000">
                    <a:srgbClr val="5139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57-4F02-AD28-8E3A862AC46F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2D9EBD"/>
                  </a:gs>
                  <a:gs pos="20000">
                    <a:srgbClr val="2F9CB9"/>
                  </a:gs>
                  <a:gs pos="100000">
                    <a:srgbClr val="22768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357-4F02-AD28-8E3A862AC46F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F07E20"/>
                  </a:gs>
                  <a:gs pos="20000">
                    <a:srgbClr val="EB7E24"/>
                  </a:gs>
                  <a:gs pos="100000">
                    <a:srgbClr val="B45F19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57-4F02-AD28-8E3A862AC46F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val="84A2D3"/>
                  </a:gs>
                  <a:gs pos="20000">
                    <a:srgbClr val="85A2D1"/>
                  </a:gs>
                  <a:gs pos="100000">
                    <a:srgbClr val="657B9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357-4F02-AD28-8E3A862AC46F}"/>
              </c:ext>
            </c:extLst>
          </c:dPt>
          <c:dPt>
            <c:idx val="7"/>
            <c:bubble3D val="0"/>
            <c:spPr>
              <a:gradFill rotWithShape="0">
                <a:gsLst>
                  <a:gs pos="0">
                    <a:srgbClr val="D68583"/>
                  </a:gs>
                  <a:gs pos="20000">
                    <a:srgbClr val="D38584"/>
                  </a:gs>
                  <a:gs pos="100000">
                    <a:srgbClr val="A1656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57-4F02-AD28-8E3A862AC46F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F357-4F02-AD28-8E3A862AC46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Abril!$B$131:$B$139</c:f>
              <c:strCache>
                <c:ptCount val="9"/>
                <c:pt idx="0">
                  <c:v>INVESTIMENTOS/SERVIÇOS FINANCEIROS</c:v>
                </c:pt>
                <c:pt idx="1">
                  <c:v>HABITAÇÃO</c:v>
                </c:pt>
                <c:pt idx="2">
                  <c:v>SAÚDE</c:v>
                </c:pt>
                <c:pt idx="3">
                  <c:v>TRANSPORTE</c:v>
                </c:pt>
                <c:pt idx="4">
                  <c:v>DESPESAS PESSOAIS</c:v>
                </c:pt>
                <c:pt idx="5">
                  <c:v>LAZER</c:v>
                </c:pt>
                <c:pt idx="6">
                  <c:v>EDUCAÇÃO</c:v>
                </c:pt>
                <c:pt idx="7">
                  <c:v>DEPENDENTES</c:v>
                </c:pt>
                <c:pt idx="8">
                  <c:v>ANIMAIS DE ESTIMAÇÃO</c:v>
                </c:pt>
              </c:strCache>
            </c:strRef>
          </c:cat>
          <c:val>
            <c:numRef>
              <c:f>Abril!$C$131:$C$139</c:f>
              <c:numCache>
                <c:formatCode>_(* #,##0.00_);_(* \(#,##0.00\);_(* "-"??_);_(@_)</c:formatCode>
                <c:ptCount val="9"/>
                <c:pt idx="0">
                  <c:v>2750</c:v>
                </c:pt>
                <c:pt idx="1">
                  <c:v>2895</c:v>
                </c:pt>
                <c:pt idx="2">
                  <c:v>600</c:v>
                </c:pt>
                <c:pt idx="3">
                  <c:v>555</c:v>
                </c:pt>
                <c:pt idx="4">
                  <c:v>545</c:v>
                </c:pt>
                <c:pt idx="5">
                  <c:v>508</c:v>
                </c:pt>
                <c:pt idx="6">
                  <c:v>200</c:v>
                </c:pt>
                <c:pt idx="7">
                  <c:v>500</c:v>
                </c:pt>
                <c:pt idx="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57-4F02-AD28-8E3A862AC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568081991215232"/>
          <c:y val="0.27894792098356125"/>
          <c:w val="0.29721815519765737"/>
          <c:h val="0.6561414560022101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424242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9" l="0.75000000000000011" r="0.75000000000000011" t="0.984251969" header="0.5" footer="0.5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424242"/>
                </a:solidFill>
                <a:latin typeface="Georgia"/>
                <a:ea typeface="Georgia"/>
                <a:cs typeface="Georgia"/>
              </a:defRPr>
            </a:pPr>
            <a:r>
              <a:rPr lang="pt-BR"/>
              <a:t>Para onde vai meu dinheiro?</a:t>
            </a:r>
          </a:p>
        </c:rich>
      </c:tx>
      <c:layout>
        <c:manualLayout>
          <c:xMode val="edge"/>
          <c:yMode val="edge"/>
          <c:x val="0.14872864576138509"/>
          <c:y val="3.6669153197955523E-2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122843487056E-2"/>
          <c:y val="0.17507421778683702"/>
          <c:w val="0.62726304579339698"/>
          <c:h val="0.749258160237389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spPr>
              <a:gradFill rotWithShape="0">
                <a:gsLst>
                  <a:gs pos="0">
                    <a:srgbClr val="326DB3"/>
                  </a:gs>
                  <a:gs pos="20000">
                    <a:srgbClr val="346CB0"/>
                  </a:gs>
                  <a:gs pos="100000">
                    <a:srgbClr val="265186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57C2-4C63-8B53-577513822E12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B73330"/>
                  </a:gs>
                  <a:gs pos="20000">
                    <a:srgbClr val="B33532"/>
                  </a:gs>
                  <a:gs pos="100000">
                    <a:srgbClr val="88262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C2-4C63-8B53-577513822E12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8AB03D"/>
                  </a:gs>
                  <a:gs pos="20000">
                    <a:srgbClr val="89AD3E"/>
                  </a:gs>
                  <a:gs pos="100000">
                    <a:srgbClr val="67832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7C2-4C63-8B53-577513822E12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6D4C94"/>
                  </a:gs>
                  <a:gs pos="20000">
                    <a:srgbClr val="6C4D92"/>
                  </a:gs>
                  <a:gs pos="100000">
                    <a:srgbClr val="5139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C2-4C63-8B53-577513822E12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2D9EBD"/>
                  </a:gs>
                  <a:gs pos="20000">
                    <a:srgbClr val="2F9CB9"/>
                  </a:gs>
                  <a:gs pos="100000">
                    <a:srgbClr val="22768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7C2-4C63-8B53-577513822E12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F07E20"/>
                  </a:gs>
                  <a:gs pos="20000">
                    <a:srgbClr val="EB7E24"/>
                  </a:gs>
                  <a:gs pos="100000">
                    <a:srgbClr val="B45F19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C2-4C63-8B53-577513822E12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val="84A2D3"/>
                  </a:gs>
                  <a:gs pos="20000">
                    <a:srgbClr val="85A2D1"/>
                  </a:gs>
                  <a:gs pos="100000">
                    <a:srgbClr val="657B9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7C2-4C63-8B53-577513822E12}"/>
              </c:ext>
            </c:extLst>
          </c:dPt>
          <c:dPt>
            <c:idx val="7"/>
            <c:bubble3D val="0"/>
            <c:spPr>
              <a:gradFill rotWithShape="0">
                <a:gsLst>
                  <a:gs pos="0">
                    <a:srgbClr val="D68583"/>
                  </a:gs>
                  <a:gs pos="20000">
                    <a:srgbClr val="D38584"/>
                  </a:gs>
                  <a:gs pos="100000">
                    <a:srgbClr val="A1656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7C2-4C63-8B53-577513822E1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57C2-4C63-8B53-577513822E1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Maio!$B$131:$B$139</c:f>
              <c:strCache>
                <c:ptCount val="9"/>
                <c:pt idx="0">
                  <c:v>INVESTIMENTOS/SERVIÇOS FINANCEIROS</c:v>
                </c:pt>
                <c:pt idx="1">
                  <c:v>HABITAÇÃO</c:v>
                </c:pt>
                <c:pt idx="2">
                  <c:v>SAÚDE</c:v>
                </c:pt>
                <c:pt idx="3">
                  <c:v>TRANSPORTE</c:v>
                </c:pt>
                <c:pt idx="4">
                  <c:v>DESPESAS PESSOAIS</c:v>
                </c:pt>
                <c:pt idx="5">
                  <c:v>LAZER</c:v>
                </c:pt>
                <c:pt idx="6">
                  <c:v>EDUCAÇÃO</c:v>
                </c:pt>
                <c:pt idx="7">
                  <c:v>DEPENDENTES</c:v>
                </c:pt>
                <c:pt idx="8">
                  <c:v>ANIMAIS DE ESTIMAÇÃO</c:v>
                </c:pt>
              </c:strCache>
            </c:strRef>
          </c:cat>
          <c:val>
            <c:numRef>
              <c:f>Maio!$C$131:$C$139</c:f>
              <c:numCache>
                <c:formatCode>_(* #,##0.00_);_(* \(#,##0.00\);_(* "-"??_);_(@_)</c:formatCode>
                <c:ptCount val="9"/>
                <c:pt idx="0">
                  <c:v>2750</c:v>
                </c:pt>
                <c:pt idx="1">
                  <c:v>2895</c:v>
                </c:pt>
                <c:pt idx="2">
                  <c:v>600</c:v>
                </c:pt>
                <c:pt idx="3">
                  <c:v>555</c:v>
                </c:pt>
                <c:pt idx="4">
                  <c:v>545</c:v>
                </c:pt>
                <c:pt idx="5">
                  <c:v>508</c:v>
                </c:pt>
                <c:pt idx="6">
                  <c:v>200</c:v>
                </c:pt>
                <c:pt idx="7">
                  <c:v>500</c:v>
                </c:pt>
                <c:pt idx="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C2-4C63-8B53-577513822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912372795505824"/>
          <c:y val="0.26842142100658467"/>
          <c:w val="0.29824607450384488"/>
          <c:h val="0.6561414560022100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424242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9" l="0.75000000000000011" r="0.75000000000000011" t="0.984251969" header="0.5" footer="0.5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424242"/>
                </a:solidFill>
                <a:latin typeface="Georgia"/>
                <a:ea typeface="Georgia"/>
                <a:cs typeface="Georgia"/>
              </a:defRPr>
            </a:pPr>
            <a:r>
              <a:rPr lang="pt-BR"/>
              <a:t>Para onde vai meu dinheiro?</a:t>
            </a:r>
          </a:p>
        </c:rich>
      </c:tx>
      <c:layout>
        <c:manualLayout>
          <c:xMode val="edge"/>
          <c:yMode val="edge"/>
          <c:x val="0.14872864576138509"/>
          <c:y val="3.6669153197955523E-2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122843487056E-2"/>
          <c:y val="0.17507421778683702"/>
          <c:w val="0.62726304579339698"/>
          <c:h val="0.749258160237389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spPr>
              <a:gradFill rotWithShape="0">
                <a:gsLst>
                  <a:gs pos="0">
                    <a:srgbClr val="326DB3"/>
                  </a:gs>
                  <a:gs pos="20000">
                    <a:srgbClr val="346CB0"/>
                  </a:gs>
                  <a:gs pos="100000">
                    <a:srgbClr val="265186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69E2-4BB3-9E34-273342E479C9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B73330"/>
                  </a:gs>
                  <a:gs pos="20000">
                    <a:srgbClr val="B33532"/>
                  </a:gs>
                  <a:gs pos="100000">
                    <a:srgbClr val="88262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E2-4BB3-9E34-273342E479C9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8AB03D"/>
                  </a:gs>
                  <a:gs pos="20000">
                    <a:srgbClr val="89AD3E"/>
                  </a:gs>
                  <a:gs pos="100000">
                    <a:srgbClr val="67832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9E2-4BB3-9E34-273342E479C9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6D4C94"/>
                  </a:gs>
                  <a:gs pos="20000">
                    <a:srgbClr val="6C4D92"/>
                  </a:gs>
                  <a:gs pos="100000">
                    <a:srgbClr val="5139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E2-4BB3-9E34-273342E479C9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2D9EBD"/>
                  </a:gs>
                  <a:gs pos="20000">
                    <a:srgbClr val="2F9CB9"/>
                  </a:gs>
                  <a:gs pos="100000">
                    <a:srgbClr val="22768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9E2-4BB3-9E34-273342E479C9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F07E20"/>
                  </a:gs>
                  <a:gs pos="20000">
                    <a:srgbClr val="EB7E24"/>
                  </a:gs>
                  <a:gs pos="100000">
                    <a:srgbClr val="B45F19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E2-4BB3-9E34-273342E479C9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val="84A2D3"/>
                  </a:gs>
                  <a:gs pos="20000">
                    <a:srgbClr val="85A2D1"/>
                  </a:gs>
                  <a:gs pos="100000">
                    <a:srgbClr val="657B9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9E2-4BB3-9E34-273342E479C9}"/>
              </c:ext>
            </c:extLst>
          </c:dPt>
          <c:dPt>
            <c:idx val="7"/>
            <c:bubble3D val="0"/>
            <c:spPr>
              <a:gradFill rotWithShape="0">
                <a:gsLst>
                  <a:gs pos="0">
                    <a:srgbClr val="D68583"/>
                  </a:gs>
                  <a:gs pos="20000">
                    <a:srgbClr val="D38584"/>
                  </a:gs>
                  <a:gs pos="100000">
                    <a:srgbClr val="A1656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E2-4BB3-9E34-273342E479C9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69E2-4BB3-9E34-273342E479C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Junho!$B$131:$B$139</c:f>
              <c:strCache>
                <c:ptCount val="9"/>
                <c:pt idx="0">
                  <c:v>INVESTIMENTOS/SERVIÇOS FINANCEIROS</c:v>
                </c:pt>
                <c:pt idx="1">
                  <c:v>HABITAÇÃO</c:v>
                </c:pt>
                <c:pt idx="2">
                  <c:v>SAÚDE</c:v>
                </c:pt>
                <c:pt idx="3">
                  <c:v>TRANSPORTE</c:v>
                </c:pt>
                <c:pt idx="4">
                  <c:v>DESPESAS PESSOAIS</c:v>
                </c:pt>
                <c:pt idx="5">
                  <c:v>LAZER</c:v>
                </c:pt>
                <c:pt idx="6">
                  <c:v>EDUCAÇÃO</c:v>
                </c:pt>
                <c:pt idx="7">
                  <c:v>DEPENDENTES</c:v>
                </c:pt>
                <c:pt idx="8">
                  <c:v>ANIMAIS DE ESTIMAÇÃO</c:v>
                </c:pt>
              </c:strCache>
            </c:strRef>
          </c:cat>
          <c:val>
            <c:numRef>
              <c:f>Junho!$C$131:$C$139</c:f>
              <c:numCache>
                <c:formatCode>_(* #,##0.00_);_(* \(#,##0.00\);_(* "-"??_);_(@_)</c:formatCode>
                <c:ptCount val="9"/>
                <c:pt idx="0">
                  <c:v>2750</c:v>
                </c:pt>
                <c:pt idx="1">
                  <c:v>2895</c:v>
                </c:pt>
                <c:pt idx="2">
                  <c:v>600</c:v>
                </c:pt>
                <c:pt idx="3">
                  <c:v>555</c:v>
                </c:pt>
                <c:pt idx="4">
                  <c:v>545</c:v>
                </c:pt>
                <c:pt idx="5">
                  <c:v>508</c:v>
                </c:pt>
                <c:pt idx="6">
                  <c:v>200</c:v>
                </c:pt>
                <c:pt idx="7">
                  <c:v>500</c:v>
                </c:pt>
                <c:pt idx="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E2-4BB3-9E34-273342E47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912372795505824"/>
          <c:y val="0.26842142100658467"/>
          <c:w val="0.3026320394161256"/>
          <c:h val="0.6561414560022100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424242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9" l="0.75000000000000011" r="0.75000000000000011" t="0.984251969" header="0.5" footer="0.5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424242"/>
                </a:solidFill>
                <a:latin typeface="Georgia"/>
                <a:ea typeface="Georgia"/>
                <a:cs typeface="Georgia"/>
              </a:defRPr>
            </a:pPr>
            <a:r>
              <a:rPr lang="pt-BR"/>
              <a:t>Para onde vai meu dinheiro?</a:t>
            </a:r>
          </a:p>
        </c:rich>
      </c:tx>
      <c:layout>
        <c:manualLayout>
          <c:xMode val="edge"/>
          <c:yMode val="edge"/>
          <c:x val="0.14872859047816681"/>
          <c:y val="3.6669019184552724E-2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122843487056E-2"/>
          <c:y val="0.17507421778683702"/>
          <c:w val="0.62726304579339698"/>
          <c:h val="0.749258160237389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spPr>
              <a:gradFill rotWithShape="0">
                <a:gsLst>
                  <a:gs pos="0">
                    <a:srgbClr val="326DB3"/>
                  </a:gs>
                  <a:gs pos="20000">
                    <a:srgbClr val="346CB0"/>
                  </a:gs>
                  <a:gs pos="100000">
                    <a:srgbClr val="265186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556C-4D06-8D13-782DE65E54BE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B73330"/>
                  </a:gs>
                  <a:gs pos="20000">
                    <a:srgbClr val="B33532"/>
                  </a:gs>
                  <a:gs pos="100000">
                    <a:srgbClr val="88262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56C-4D06-8D13-782DE65E54BE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8AB03D"/>
                  </a:gs>
                  <a:gs pos="20000">
                    <a:srgbClr val="89AD3E"/>
                  </a:gs>
                  <a:gs pos="100000">
                    <a:srgbClr val="67832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56C-4D06-8D13-782DE65E54BE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6D4C94"/>
                  </a:gs>
                  <a:gs pos="20000">
                    <a:srgbClr val="6C4D92"/>
                  </a:gs>
                  <a:gs pos="100000">
                    <a:srgbClr val="5139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56C-4D06-8D13-782DE65E54BE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2D9EBD"/>
                  </a:gs>
                  <a:gs pos="20000">
                    <a:srgbClr val="2F9CB9"/>
                  </a:gs>
                  <a:gs pos="100000">
                    <a:srgbClr val="22768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56C-4D06-8D13-782DE65E54BE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F07E20"/>
                  </a:gs>
                  <a:gs pos="20000">
                    <a:srgbClr val="EB7E24"/>
                  </a:gs>
                  <a:gs pos="100000">
                    <a:srgbClr val="B45F19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56C-4D06-8D13-782DE65E54BE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val="84A2D3"/>
                  </a:gs>
                  <a:gs pos="20000">
                    <a:srgbClr val="85A2D1"/>
                  </a:gs>
                  <a:gs pos="100000">
                    <a:srgbClr val="657B9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56C-4D06-8D13-782DE65E54BE}"/>
              </c:ext>
            </c:extLst>
          </c:dPt>
          <c:dPt>
            <c:idx val="7"/>
            <c:bubble3D val="0"/>
            <c:spPr>
              <a:gradFill rotWithShape="0">
                <a:gsLst>
                  <a:gs pos="0">
                    <a:srgbClr val="D68583"/>
                  </a:gs>
                  <a:gs pos="20000">
                    <a:srgbClr val="D38584"/>
                  </a:gs>
                  <a:gs pos="100000">
                    <a:srgbClr val="A1656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56C-4D06-8D13-782DE65E54BE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556C-4D06-8D13-782DE65E54B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Julho!$B$131:$B$139</c:f>
              <c:strCache>
                <c:ptCount val="9"/>
                <c:pt idx="0">
                  <c:v>INVESTIMENTOS/SERVIÇOS FINANCEIROS</c:v>
                </c:pt>
                <c:pt idx="1">
                  <c:v>HABITAÇÃO</c:v>
                </c:pt>
                <c:pt idx="2">
                  <c:v>SAÚDE</c:v>
                </c:pt>
                <c:pt idx="3">
                  <c:v>TRANSPORTE</c:v>
                </c:pt>
                <c:pt idx="4">
                  <c:v>DESPESAS PESSOAIS</c:v>
                </c:pt>
                <c:pt idx="5">
                  <c:v>LAZER</c:v>
                </c:pt>
                <c:pt idx="6">
                  <c:v>EDUCAÇÃO</c:v>
                </c:pt>
                <c:pt idx="7">
                  <c:v>DEPENDENTES</c:v>
                </c:pt>
                <c:pt idx="8">
                  <c:v>ANIMAIS DE ESTIMAÇÃO</c:v>
                </c:pt>
              </c:strCache>
            </c:strRef>
          </c:cat>
          <c:val>
            <c:numRef>
              <c:f>Julho!$C$131:$C$139</c:f>
              <c:numCache>
                <c:formatCode>_(* #,##0.00_);_(* \(#,##0.00\);_(* "-"??_);_(@_)</c:formatCode>
                <c:ptCount val="9"/>
                <c:pt idx="0">
                  <c:v>2750</c:v>
                </c:pt>
                <c:pt idx="1">
                  <c:v>2895</c:v>
                </c:pt>
                <c:pt idx="2">
                  <c:v>600</c:v>
                </c:pt>
                <c:pt idx="3">
                  <c:v>555</c:v>
                </c:pt>
                <c:pt idx="4">
                  <c:v>545</c:v>
                </c:pt>
                <c:pt idx="5">
                  <c:v>508</c:v>
                </c:pt>
                <c:pt idx="6">
                  <c:v>200</c:v>
                </c:pt>
                <c:pt idx="7">
                  <c:v>500</c:v>
                </c:pt>
                <c:pt idx="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6C-4D06-8D13-782DE65E5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568081991215232"/>
          <c:y val="0.27416520210896311"/>
          <c:w val="0.29282576866764276"/>
          <c:h val="0.657293497363796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424242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9" l="0.75000000000000011" r="0.75000000000000011" t="0.984251969" header="0.5" footer="0.5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424242"/>
                </a:solidFill>
                <a:latin typeface="Georgia"/>
                <a:ea typeface="Georgia"/>
                <a:cs typeface="Georgia"/>
              </a:defRPr>
            </a:pPr>
            <a:r>
              <a:rPr lang="pt-BR"/>
              <a:t>Para onde vai meu dinheiro?</a:t>
            </a:r>
          </a:p>
        </c:rich>
      </c:tx>
      <c:layout>
        <c:manualLayout>
          <c:xMode val="edge"/>
          <c:yMode val="edge"/>
          <c:x val="0.14872864576138509"/>
          <c:y val="3.6668969010452641E-2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122843487056E-2"/>
          <c:y val="0.17507421778683702"/>
          <c:w val="0.62726304579339698"/>
          <c:h val="0.749258160237389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spPr>
              <a:gradFill rotWithShape="0">
                <a:gsLst>
                  <a:gs pos="0">
                    <a:srgbClr val="326DB3"/>
                  </a:gs>
                  <a:gs pos="20000">
                    <a:srgbClr val="346CB0"/>
                  </a:gs>
                  <a:gs pos="100000">
                    <a:srgbClr val="265186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A0EB-40C0-BD65-E90896264085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B73330"/>
                  </a:gs>
                  <a:gs pos="20000">
                    <a:srgbClr val="B33532"/>
                  </a:gs>
                  <a:gs pos="100000">
                    <a:srgbClr val="88262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EB-40C0-BD65-E90896264085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8AB03D"/>
                  </a:gs>
                  <a:gs pos="20000">
                    <a:srgbClr val="89AD3E"/>
                  </a:gs>
                  <a:gs pos="100000">
                    <a:srgbClr val="67832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0EB-40C0-BD65-E90896264085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6D4C94"/>
                  </a:gs>
                  <a:gs pos="20000">
                    <a:srgbClr val="6C4D92"/>
                  </a:gs>
                  <a:gs pos="100000">
                    <a:srgbClr val="5139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EB-40C0-BD65-E90896264085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2D9EBD"/>
                  </a:gs>
                  <a:gs pos="20000">
                    <a:srgbClr val="2F9CB9"/>
                  </a:gs>
                  <a:gs pos="100000">
                    <a:srgbClr val="22768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0EB-40C0-BD65-E90896264085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F07E20"/>
                  </a:gs>
                  <a:gs pos="20000">
                    <a:srgbClr val="EB7E24"/>
                  </a:gs>
                  <a:gs pos="100000">
                    <a:srgbClr val="B45F19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EB-40C0-BD65-E90896264085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val="84A2D3"/>
                  </a:gs>
                  <a:gs pos="20000">
                    <a:srgbClr val="85A2D1"/>
                  </a:gs>
                  <a:gs pos="100000">
                    <a:srgbClr val="657B9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0EB-40C0-BD65-E90896264085}"/>
              </c:ext>
            </c:extLst>
          </c:dPt>
          <c:dPt>
            <c:idx val="7"/>
            <c:bubble3D val="0"/>
            <c:spPr>
              <a:gradFill rotWithShape="0">
                <a:gsLst>
                  <a:gs pos="0">
                    <a:srgbClr val="D68583"/>
                  </a:gs>
                  <a:gs pos="20000">
                    <a:srgbClr val="D38584"/>
                  </a:gs>
                  <a:gs pos="100000">
                    <a:srgbClr val="A1656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0EB-40C0-BD65-E90896264085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A0EB-40C0-BD65-E9089626408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Agosto!$B$131:$B$139</c:f>
              <c:strCache>
                <c:ptCount val="9"/>
                <c:pt idx="0">
                  <c:v>INVESTIMENTOS/SERVIÇOS FINANCEIROS</c:v>
                </c:pt>
                <c:pt idx="1">
                  <c:v>HABITAÇÃO</c:v>
                </c:pt>
                <c:pt idx="2">
                  <c:v>SAÚDE</c:v>
                </c:pt>
                <c:pt idx="3">
                  <c:v>TRANSPORTE</c:v>
                </c:pt>
                <c:pt idx="4">
                  <c:v>DESPESAS PESSOAIS</c:v>
                </c:pt>
                <c:pt idx="5">
                  <c:v>LAZER</c:v>
                </c:pt>
                <c:pt idx="6">
                  <c:v>EDUCAÇÃO</c:v>
                </c:pt>
                <c:pt idx="7">
                  <c:v>DEPENDENTES</c:v>
                </c:pt>
                <c:pt idx="8">
                  <c:v>ANIMAIS DE ESTIMAÇÃO</c:v>
                </c:pt>
              </c:strCache>
            </c:strRef>
          </c:cat>
          <c:val>
            <c:numRef>
              <c:f>Agosto!$C$131:$C$139</c:f>
              <c:numCache>
                <c:formatCode>_(* #,##0.00_);_(* \(#,##0.00\);_(* "-"??_);_(@_)</c:formatCode>
                <c:ptCount val="9"/>
                <c:pt idx="0">
                  <c:v>2750</c:v>
                </c:pt>
                <c:pt idx="1">
                  <c:v>2895</c:v>
                </c:pt>
                <c:pt idx="2">
                  <c:v>600</c:v>
                </c:pt>
                <c:pt idx="3">
                  <c:v>555</c:v>
                </c:pt>
                <c:pt idx="4">
                  <c:v>545</c:v>
                </c:pt>
                <c:pt idx="5">
                  <c:v>508</c:v>
                </c:pt>
                <c:pt idx="6">
                  <c:v>200</c:v>
                </c:pt>
                <c:pt idx="7">
                  <c:v>500</c:v>
                </c:pt>
                <c:pt idx="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EB-40C0-BD65-E90896264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643366947552606"/>
          <c:y val="0.26842142100658467"/>
          <c:w val="0.29970806280793838"/>
          <c:h val="0.6561414560022100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424242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9" l="0.75000000000000011" r="0.75000000000000011" t="0.984251969" header="0.5" footer="0.5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424242"/>
                </a:solidFill>
                <a:latin typeface="Georgia"/>
                <a:ea typeface="Georgia"/>
                <a:cs typeface="Georgia"/>
              </a:defRPr>
            </a:pPr>
            <a:r>
              <a:rPr lang="pt-BR"/>
              <a:t>Para onde vai meu dinheiro?</a:t>
            </a:r>
          </a:p>
        </c:rich>
      </c:tx>
      <c:layout>
        <c:manualLayout>
          <c:xMode val="edge"/>
          <c:yMode val="edge"/>
          <c:x val="0.14872864576138509"/>
          <c:y val="3.6668969010452641E-2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122843487056E-2"/>
          <c:y val="0.17507421778683702"/>
          <c:w val="0.62726304579339698"/>
          <c:h val="0.749258160237389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spPr>
              <a:gradFill rotWithShape="0">
                <a:gsLst>
                  <a:gs pos="0">
                    <a:srgbClr val="326DB3"/>
                  </a:gs>
                  <a:gs pos="20000">
                    <a:srgbClr val="346CB0"/>
                  </a:gs>
                  <a:gs pos="100000">
                    <a:srgbClr val="265186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5DDB-4004-A278-5D9333FAD17B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B73330"/>
                  </a:gs>
                  <a:gs pos="20000">
                    <a:srgbClr val="B33532"/>
                  </a:gs>
                  <a:gs pos="100000">
                    <a:srgbClr val="88262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DDB-4004-A278-5D9333FAD17B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8AB03D"/>
                  </a:gs>
                  <a:gs pos="20000">
                    <a:srgbClr val="89AD3E"/>
                  </a:gs>
                  <a:gs pos="100000">
                    <a:srgbClr val="67832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DDB-4004-A278-5D9333FAD17B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6D4C94"/>
                  </a:gs>
                  <a:gs pos="20000">
                    <a:srgbClr val="6C4D92"/>
                  </a:gs>
                  <a:gs pos="100000">
                    <a:srgbClr val="5139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DDB-4004-A278-5D9333FAD17B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2D9EBD"/>
                  </a:gs>
                  <a:gs pos="20000">
                    <a:srgbClr val="2F9CB9"/>
                  </a:gs>
                  <a:gs pos="100000">
                    <a:srgbClr val="22768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DDB-4004-A278-5D9333FAD17B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F07E20"/>
                  </a:gs>
                  <a:gs pos="20000">
                    <a:srgbClr val="EB7E24"/>
                  </a:gs>
                  <a:gs pos="100000">
                    <a:srgbClr val="B45F19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DDB-4004-A278-5D9333FAD17B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val="84A2D3"/>
                  </a:gs>
                  <a:gs pos="20000">
                    <a:srgbClr val="85A2D1"/>
                  </a:gs>
                  <a:gs pos="100000">
                    <a:srgbClr val="657B9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DDB-4004-A278-5D9333FAD17B}"/>
              </c:ext>
            </c:extLst>
          </c:dPt>
          <c:dPt>
            <c:idx val="7"/>
            <c:bubble3D val="0"/>
            <c:spPr>
              <a:gradFill rotWithShape="0">
                <a:gsLst>
                  <a:gs pos="0">
                    <a:srgbClr val="D68583"/>
                  </a:gs>
                  <a:gs pos="20000">
                    <a:srgbClr val="D38584"/>
                  </a:gs>
                  <a:gs pos="100000">
                    <a:srgbClr val="A1656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DDB-4004-A278-5D9333FAD17B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5DDB-4004-A278-5D9333FAD17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Setembro!$B$131:$B$139</c:f>
              <c:strCache>
                <c:ptCount val="9"/>
                <c:pt idx="0">
                  <c:v>INVESTIMENTOS/SERVIÇOS FINANCEIROS</c:v>
                </c:pt>
                <c:pt idx="1">
                  <c:v>HABITAÇÃO</c:v>
                </c:pt>
                <c:pt idx="2">
                  <c:v>SAÚDE</c:v>
                </c:pt>
                <c:pt idx="3">
                  <c:v>TRANSPORTE</c:v>
                </c:pt>
                <c:pt idx="4">
                  <c:v>DESPESAS PESSOAIS</c:v>
                </c:pt>
                <c:pt idx="5">
                  <c:v>LAZER</c:v>
                </c:pt>
                <c:pt idx="6">
                  <c:v>EDUCAÇÃO</c:v>
                </c:pt>
                <c:pt idx="7">
                  <c:v>DEPENDENTES</c:v>
                </c:pt>
                <c:pt idx="8">
                  <c:v>ANIMAIS DE ESTIMAÇÃO</c:v>
                </c:pt>
              </c:strCache>
            </c:strRef>
          </c:cat>
          <c:val>
            <c:numRef>
              <c:f>Setembro!$C$131:$C$139</c:f>
              <c:numCache>
                <c:formatCode>_(* #,##0.00_);_(* \(#,##0.00\);_(* "-"??_);_(@_)</c:formatCode>
                <c:ptCount val="9"/>
                <c:pt idx="0">
                  <c:v>2750</c:v>
                </c:pt>
                <c:pt idx="1">
                  <c:v>2895</c:v>
                </c:pt>
                <c:pt idx="2">
                  <c:v>600</c:v>
                </c:pt>
                <c:pt idx="3">
                  <c:v>555</c:v>
                </c:pt>
                <c:pt idx="4">
                  <c:v>545</c:v>
                </c:pt>
                <c:pt idx="5">
                  <c:v>508</c:v>
                </c:pt>
                <c:pt idx="6">
                  <c:v>200</c:v>
                </c:pt>
                <c:pt idx="7">
                  <c:v>500</c:v>
                </c:pt>
                <c:pt idx="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DB-4004-A278-5D9333FA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912372795505824"/>
          <c:y val="0.26842142100658467"/>
          <c:w val="0.29239812128747056"/>
          <c:h val="0.6561414560022100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424242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9" l="0.75000000000000011" r="0.75000000000000011" t="0.984251969" header="0.5" footer="0.5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1314450</xdr:colOff>
      <xdr:row>121</xdr:row>
      <xdr:rowOff>295275</xdr:rowOff>
    </xdr:from>
    <xdr:to>
      <xdr:col>8</xdr:col>
      <xdr:colOff>800100</xdr:colOff>
      <xdr:row>149</xdr:row>
      <xdr:rowOff>133350</xdr:rowOff>
    </xdr:to>
    <xdr:graphicFrame macro="">
      <xdr:nvGraphicFramePr>
        <xdr:cNvPr id="1339" name="Chart 3">
          <a:extLst>
            <a:ext uri="{FF2B5EF4-FFF2-40B4-BE49-F238E27FC236}">
              <a16:creationId xmlns:a16="http://schemas.microsoft.com/office/drawing/2014/main" id="{ECDD1085-E40B-4253-B115-59D7BE3734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266700</xdr:colOff>
      <xdr:row>0</xdr:row>
      <xdr:rowOff>0</xdr:rowOff>
    </xdr:from>
    <xdr:to>
      <xdr:col>1</xdr:col>
      <xdr:colOff>2105025</xdr:colOff>
      <xdr:row>3</xdr:row>
      <xdr:rowOff>37067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77A86DC-661A-4883-9A5D-1B61618B1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0"/>
          <a:ext cx="1838325" cy="1122917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0.63572</cdr:x>
      <cdr:y>0.87776</cdr:y>
    </cdr:from>
    <cdr:to>
      <cdr:x>0.98444</cdr:x>
      <cdr:y>0.98916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94200" y="4663319"/>
          <a:ext cx="2933699" cy="7245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1100"/>
            </a:lnSpc>
            <a:defRPr sz="1000"/>
          </a:pPr>
          <a:r>
            <a:rPr lang="pt-BR" sz="1100" b="0" i="0" strike="noStrike">
              <a:solidFill>
                <a:srgbClr val="595959"/>
              </a:solidFill>
              <a:latin typeface="Arial"/>
              <a:cs typeface="Arial"/>
            </a:rPr>
            <a:t>O gráfico mostra a porcentagem gasta com cada categoria de despesa no mês todo, baseado na última coluna de totais.</a:t>
          </a:r>
        </a:p>
      </cdr:txBody>
    </cdr:sp>
  </cdr:relSizeAnchor>
  <cdr:relSizeAnchor xmlns:cdr="http://schemas.openxmlformats.org/drawingml/2006/chartDrawing">
    <cdr:from>
      <cdr:x>0.55753</cdr:x>
      <cdr:y>0.5095</cdr:y>
    </cdr:from>
    <cdr:to>
      <cdr:x>0.57851</cdr:x>
      <cdr:y>0.54448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32392" y="2766177"/>
          <a:ext cx="136665" cy="189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975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1314450</xdr:colOff>
      <xdr:row>121</xdr:row>
      <xdr:rowOff>238125</xdr:rowOff>
    </xdr:from>
    <xdr:to>
      <xdr:col>8</xdr:col>
      <xdr:colOff>800100</xdr:colOff>
      <xdr:row>149</xdr:row>
      <xdr:rowOff>85725</xdr:rowOff>
    </xdr:to>
    <xdr:graphicFrame macro="">
      <xdr:nvGraphicFramePr>
        <xdr:cNvPr id="166057" name="Chart 2">
          <a:extLst>
            <a:ext uri="{FF2B5EF4-FFF2-40B4-BE49-F238E27FC236}">
              <a16:creationId xmlns:a16="http://schemas.microsoft.com/office/drawing/2014/main" id="{7740C535-7CF1-4A8C-9088-DF79D7FC40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139</xdr:row>
      <xdr:rowOff>0</xdr:rowOff>
    </xdr:from>
    <xdr:to>
      <xdr:col>14</xdr:col>
      <xdr:colOff>285750</xdr:colOff>
      <xdr:row>143</xdr:row>
      <xdr:rowOff>104775</xdr:rowOff>
    </xdr:to>
    <xdr:pic>
      <xdr:nvPicPr>
        <xdr:cNvPr id="166058" name="Imagem 3">
          <a:extLst>
            <a:ext uri="{FF2B5EF4-FFF2-40B4-BE49-F238E27FC236}">
              <a16:creationId xmlns:a16="http://schemas.microsoft.com/office/drawing/2014/main" id="{BFEAF50C-7B6B-4D89-9DC4-802F86048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8725" y="28346400"/>
          <a:ext cx="25717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419100</xdr:colOff>
      <xdr:row>0</xdr:row>
      <xdr:rowOff>47625</xdr:rowOff>
    </xdr:from>
    <xdr:to>
      <xdr:col>1</xdr:col>
      <xdr:colOff>2257425</xdr:colOff>
      <xdr:row>3</xdr:row>
      <xdr:rowOff>84692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F13EE04-A7AA-4686-B7DA-6B5D79C63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47625"/>
          <a:ext cx="1838325" cy="1122917"/>
        </a:xfrm>
        <a:prstGeom prst="rect">
          <a:avLst/>
        </a:prstGeom>
      </xdr:spPr>
    </xdr:pic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0.65327</cdr:x>
      <cdr:y>0.87776</cdr:y>
    </cdr:from>
    <cdr:to>
      <cdr:x>0.98881</cdr:x>
      <cdr:y>0.98167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08500" y="4663319"/>
          <a:ext cx="2857500" cy="6784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900"/>
            </a:lnSpc>
            <a:defRPr sz="1000"/>
          </a:pPr>
          <a:r>
            <a:rPr lang="pt-BR" sz="1100" b="0" i="0" strike="noStrike">
              <a:solidFill>
                <a:srgbClr val="595959"/>
              </a:solidFill>
              <a:latin typeface="Arial"/>
              <a:cs typeface="Arial"/>
            </a:rPr>
            <a:t>O gráfico mostra a porcentagem gasta com cada categoria de despesa no mês todo, baseado na última coluna de totais.</a:t>
          </a:r>
        </a:p>
      </cdr:txBody>
    </cdr:sp>
  </cdr:relSizeAnchor>
  <cdr:relSizeAnchor xmlns:cdr="http://schemas.openxmlformats.org/drawingml/2006/chartDrawing">
    <cdr:from>
      <cdr:x>0.55629</cdr:x>
      <cdr:y>0.51025</cdr:y>
    </cdr:from>
    <cdr:to>
      <cdr:x>0.57679</cdr:x>
      <cdr:y>0.54523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24314" y="2770249"/>
          <a:ext cx="133537" cy="189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975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1343025</xdr:colOff>
      <xdr:row>121</xdr:row>
      <xdr:rowOff>257175</xdr:rowOff>
    </xdr:from>
    <xdr:to>
      <xdr:col>8</xdr:col>
      <xdr:colOff>819150</xdr:colOff>
      <xdr:row>149</xdr:row>
      <xdr:rowOff>95250</xdr:rowOff>
    </xdr:to>
    <xdr:graphicFrame macro="">
      <xdr:nvGraphicFramePr>
        <xdr:cNvPr id="167077" name="Chart 3">
          <a:extLst>
            <a:ext uri="{FF2B5EF4-FFF2-40B4-BE49-F238E27FC236}">
              <a16:creationId xmlns:a16="http://schemas.microsoft.com/office/drawing/2014/main" id="{B1608097-6601-46B1-AD23-9B1EA5BCD8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485775</xdr:colOff>
      <xdr:row>0</xdr:row>
      <xdr:rowOff>0</xdr:rowOff>
    </xdr:from>
    <xdr:to>
      <xdr:col>1</xdr:col>
      <xdr:colOff>2324100</xdr:colOff>
      <xdr:row>3</xdr:row>
      <xdr:rowOff>37067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8FBBB94-D1C5-47B3-AACF-B88F901B1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0"/>
          <a:ext cx="1838325" cy="1122917"/>
        </a:xfrm>
        <a:prstGeom prst="rect">
          <a:avLst/>
        </a:prstGeom>
      </xdr:spPr>
    </xdr:pic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0.67806</cdr:x>
      <cdr:y>0.88046</cdr:y>
    </cdr:from>
    <cdr:to>
      <cdr:x>0.98711</cdr:x>
      <cdr:y>0.98167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11701" y="4667329"/>
          <a:ext cx="2641600" cy="6757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800"/>
            </a:lnSpc>
            <a:defRPr sz="1000"/>
          </a:pPr>
          <a:r>
            <a:rPr lang="pt-BR" sz="1100" b="0" i="0" strike="noStrike">
              <a:solidFill>
                <a:srgbClr val="595959"/>
              </a:solidFill>
              <a:latin typeface="Arial"/>
              <a:cs typeface="Arial"/>
            </a:rPr>
            <a:t>O gráfico mostra a porcentagem gasta com cada categoria de despesa no mês todo, baseado na última coluna de totais.</a:t>
          </a:r>
        </a:p>
      </cdr:txBody>
    </cdr:sp>
  </cdr:relSizeAnchor>
  <cdr:relSizeAnchor xmlns:cdr="http://schemas.openxmlformats.org/drawingml/2006/chartDrawing">
    <cdr:from>
      <cdr:x>0.5531</cdr:x>
      <cdr:y>0.51339</cdr:y>
    </cdr:from>
    <cdr:to>
      <cdr:x>0.57359</cdr:x>
      <cdr:y>0.54843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98245" y="2782429"/>
          <a:ext cx="133277" cy="189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975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1304925</xdr:colOff>
      <xdr:row>121</xdr:row>
      <xdr:rowOff>266700</xdr:rowOff>
    </xdr:from>
    <xdr:to>
      <xdr:col>8</xdr:col>
      <xdr:colOff>790575</xdr:colOff>
      <xdr:row>149</xdr:row>
      <xdr:rowOff>114300</xdr:rowOff>
    </xdr:to>
    <xdr:graphicFrame macro="">
      <xdr:nvGraphicFramePr>
        <xdr:cNvPr id="168099" name="Chart 3">
          <a:extLst>
            <a:ext uri="{FF2B5EF4-FFF2-40B4-BE49-F238E27FC236}">
              <a16:creationId xmlns:a16="http://schemas.microsoft.com/office/drawing/2014/main" id="{2B13307B-491F-4AC8-9D07-81ABEE225C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390525</xdr:colOff>
      <xdr:row>0</xdr:row>
      <xdr:rowOff>0</xdr:rowOff>
    </xdr:from>
    <xdr:to>
      <xdr:col>1</xdr:col>
      <xdr:colOff>2228850</xdr:colOff>
      <xdr:row>3</xdr:row>
      <xdr:rowOff>37067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D460C40-4073-4DB7-BC53-8D64AA41C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0"/>
          <a:ext cx="1838325" cy="1122917"/>
        </a:xfrm>
        <a:prstGeom prst="rect">
          <a:avLst/>
        </a:prstGeom>
      </xdr:spPr>
    </xdr:pic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0.65035</cdr:x>
      <cdr:y>0.88247</cdr:y>
    </cdr:from>
    <cdr:to>
      <cdr:x>0.98882</cdr:x>
      <cdr:y>0.98167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3101" y="4686299"/>
          <a:ext cx="2882900" cy="655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900"/>
            </a:lnSpc>
            <a:defRPr sz="1000"/>
          </a:pPr>
          <a:r>
            <a:rPr lang="pt-BR" sz="1100" b="0" i="0" strike="noStrike">
              <a:solidFill>
                <a:srgbClr val="595959"/>
              </a:solidFill>
              <a:latin typeface="Arial"/>
              <a:cs typeface="Arial"/>
            </a:rPr>
            <a:t>O gráfico mostra a porcentagem gasta com cada categoria de despesa no mês todo, baseado na última coluna de totais.</a:t>
          </a:r>
        </a:p>
      </cdr:txBody>
    </cdr:sp>
  </cdr:relSizeAnchor>
  <cdr:relSizeAnchor xmlns:cdr="http://schemas.openxmlformats.org/drawingml/2006/chartDrawing">
    <cdr:from>
      <cdr:x>0.55679</cdr:x>
      <cdr:y>0.51024</cdr:y>
    </cdr:from>
    <cdr:to>
      <cdr:x>0.57802</cdr:x>
      <cdr:y>0.54522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27571" y="2770195"/>
          <a:ext cx="138294" cy="189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975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1314450</xdr:colOff>
      <xdr:row>121</xdr:row>
      <xdr:rowOff>228600</xdr:rowOff>
    </xdr:from>
    <xdr:to>
      <xdr:col>8</xdr:col>
      <xdr:colOff>800100</xdr:colOff>
      <xdr:row>149</xdr:row>
      <xdr:rowOff>76200</xdr:rowOff>
    </xdr:to>
    <xdr:graphicFrame macro="">
      <xdr:nvGraphicFramePr>
        <xdr:cNvPr id="169123" name="Chart 3">
          <a:extLst>
            <a:ext uri="{FF2B5EF4-FFF2-40B4-BE49-F238E27FC236}">
              <a16:creationId xmlns:a16="http://schemas.microsoft.com/office/drawing/2014/main" id="{7E40BE61-38E7-47BA-8E9B-63133D733E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409575</xdr:colOff>
      <xdr:row>0</xdr:row>
      <xdr:rowOff>104775</xdr:rowOff>
    </xdr:from>
    <xdr:to>
      <xdr:col>1</xdr:col>
      <xdr:colOff>2247900</xdr:colOff>
      <xdr:row>3</xdr:row>
      <xdr:rowOff>141842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2CE5C4A-1A5C-4FD7-BF66-18A98CF0F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104775"/>
          <a:ext cx="1838325" cy="1122917"/>
        </a:xfrm>
        <a:prstGeom prst="rect">
          <a:avLst/>
        </a:prstGeom>
      </xdr:spPr>
    </xdr:pic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0.65035</cdr:x>
      <cdr:y>0.87776</cdr:y>
    </cdr:from>
    <cdr:to>
      <cdr:x>0.99148</cdr:x>
      <cdr:y>0.98167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3100" y="4663319"/>
          <a:ext cx="2908300" cy="6784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900"/>
            </a:lnSpc>
            <a:defRPr sz="1000"/>
          </a:pPr>
          <a:r>
            <a:rPr lang="pt-BR" sz="1100" b="0" i="0" strike="noStrike">
              <a:solidFill>
                <a:srgbClr val="595959"/>
              </a:solidFill>
              <a:latin typeface="Arial"/>
              <a:cs typeface="Arial"/>
            </a:rPr>
            <a:t>O gráfico mostra a porcentagem gasta com cada categoria de despesa no mês todo, baseado na última coluna de totais.</a:t>
          </a:r>
        </a:p>
      </cdr:txBody>
    </cdr:sp>
  </cdr:relSizeAnchor>
  <cdr:relSizeAnchor xmlns:cdr="http://schemas.openxmlformats.org/drawingml/2006/chartDrawing">
    <cdr:from>
      <cdr:x>0.55679</cdr:x>
      <cdr:y>0.51024</cdr:y>
    </cdr:from>
    <cdr:to>
      <cdr:x>0.57802</cdr:x>
      <cdr:y>0.54522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27571" y="2770195"/>
          <a:ext cx="138294" cy="189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975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1314450</xdr:colOff>
      <xdr:row>121</xdr:row>
      <xdr:rowOff>266700</xdr:rowOff>
    </xdr:from>
    <xdr:to>
      <xdr:col>8</xdr:col>
      <xdr:colOff>800100</xdr:colOff>
      <xdr:row>149</xdr:row>
      <xdr:rowOff>114300</xdr:rowOff>
    </xdr:to>
    <xdr:graphicFrame macro="">
      <xdr:nvGraphicFramePr>
        <xdr:cNvPr id="170141" name="Chart 3">
          <a:extLst>
            <a:ext uri="{FF2B5EF4-FFF2-40B4-BE49-F238E27FC236}">
              <a16:creationId xmlns:a16="http://schemas.microsoft.com/office/drawing/2014/main" id="{02F215FD-D280-4C62-B2FC-11C3EA091C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552450</xdr:colOff>
      <xdr:row>0</xdr:row>
      <xdr:rowOff>66675</xdr:rowOff>
    </xdr:from>
    <xdr:to>
      <xdr:col>1</xdr:col>
      <xdr:colOff>2390775</xdr:colOff>
      <xdr:row>3</xdr:row>
      <xdr:rowOff>103742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86F85AF-DD8F-47A3-B9FC-12D4A8676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5" y="66675"/>
          <a:ext cx="1838325" cy="1122917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0.57241</cdr:x>
      <cdr:y>0.91907</cdr:y>
    </cdr:from>
    <cdr:to>
      <cdr:x>0.57241</cdr:x>
      <cdr:y>0.91981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87800" y="4876800"/>
          <a:ext cx="3378200" cy="571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1100"/>
            </a:lnSpc>
            <a:defRPr sz="1000"/>
          </a:pPr>
          <a:r>
            <a:rPr lang="pt-BR" sz="1100" b="0" i="0" strike="noStrike">
              <a:solidFill>
                <a:srgbClr val="595959"/>
              </a:solidFill>
              <a:latin typeface="Arial"/>
              <a:cs typeface="Arial"/>
            </a:rPr>
            <a:t>O gráfico mostra a porcentagem gasta com cada categoria de despesa no mês todo, baseado na última coluna de totais.</a:t>
          </a:r>
        </a:p>
      </cdr:txBody>
    </cdr:sp>
  </cdr:relSizeAnchor>
  <cdr:relSizeAnchor xmlns:cdr="http://schemas.openxmlformats.org/drawingml/2006/chartDrawing">
    <cdr:from>
      <cdr:x>0.55679</cdr:x>
      <cdr:y>0.51487</cdr:y>
    </cdr:from>
    <cdr:to>
      <cdr:x>0.57803</cdr:x>
      <cdr:y>0.54991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27571" y="2790439"/>
          <a:ext cx="138333" cy="189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975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0.66568</cdr:x>
      <cdr:y>0.87776</cdr:y>
    </cdr:from>
    <cdr:to>
      <cdr:x>0.98129</cdr:x>
      <cdr:y>0.98167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97400" y="4663319"/>
          <a:ext cx="2705099" cy="6784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1000"/>
            </a:lnSpc>
            <a:defRPr sz="1000"/>
          </a:pPr>
          <a:r>
            <a:rPr lang="pt-BR" sz="1100" b="0" i="0" strike="noStrike">
              <a:solidFill>
                <a:srgbClr val="595959"/>
              </a:solidFill>
              <a:latin typeface="Arial"/>
              <a:cs typeface="Arial"/>
            </a:rPr>
            <a:t>O gráfico mostra a porcentagem gasta com cada categoria de despesa no mês todo, baseado na última coluna de totais.</a:t>
          </a:r>
        </a:p>
      </cdr:txBody>
    </cdr:sp>
  </cdr:relSizeAnchor>
  <cdr:relSizeAnchor xmlns:cdr="http://schemas.openxmlformats.org/drawingml/2006/chartDrawing">
    <cdr:from>
      <cdr:x>0.55679</cdr:x>
      <cdr:y>0.51024</cdr:y>
    </cdr:from>
    <cdr:to>
      <cdr:x>0.57803</cdr:x>
      <cdr:y>0.54522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27571" y="2770195"/>
          <a:ext cx="138333" cy="189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975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0</xdr:colOff>
      <xdr:row>121</xdr:row>
      <xdr:rowOff>304800</xdr:rowOff>
    </xdr:from>
    <xdr:to>
      <xdr:col>8</xdr:col>
      <xdr:colOff>847725</xdr:colOff>
      <xdr:row>149</xdr:row>
      <xdr:rowOff>152400</xdr:rowOff>
    </xdr:to>
    <xdr:graphicFrame macro="">
      <xdr:nvGraphicFramePr>
        <xdr:cNvPr id="171163" name="Chart 3">
          <a:extLst>
            <a:ext uri="{FF2B5EF4-FFF2-40B4-BE49-F238E27FC236}">
              <a16:creationId xmlns:a16="http://schemas.microsoft.com/office/drawing/2014/main" id="{D5148802-8898-4BD1-8B01-FB4C6DBD3E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0</xdr:row>
      <xdr:rowOff>0</xdr:rowOff>
    </xdr:from>
    <xdr:to>
      <xdr:col>1</xdr:col>
      <xdr:colOff>2276475</xdr:colOff>
      <xdr:row>3</xdr:row>
      <xdr:rowOff>37067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2BF8C35-5CA2-4B44-82E5-682199D6E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0"/>
          <a:ext cx="1838325" cy="1122917"/>
        </a:xfrm>
        <a:prstGeom prst="rect">
          <a:avLst/>
        </a:prstGeom>
      </xdr:spPr>
    </xdr:pic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0.66032</cdr:x>
      <cdr:y>0.87776</cdr:y>
    </cdr:from>
    <cdr:to>
      <cdr:x>0.99003</cdr:x>
      <cdr:y>0.98167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9301" y="4663319"/>
          <a:ext cx="2819400" cy="6784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900"/>
            </a:lnSpc>
            <a:defRPr sz="1000"/>
          </a:pPr>
          <a:r>
            <a:rPr lang="pt-BR" sz="1100" b="0" i="0" strike="noStrike">
              <a:solidFill>
                <a:srgbClr val="595959"/>
              </a:solidFill>
              <a:latin typeface="Arial"/>
              <a:cs typeface="Arial"/>
            </a:rPr>
            <a:t>O gráfico mostra a porcentagem gasta com cada categoria de despesa no mês todo, baseado na última coluna de totais.</a:t>
          </a:r>
        </a:p>
      </cdr:txBody>
    </cdr:sp>
  </cdr:relSizeAnchor>
  <cdr:relSizeAnchor xmlns:cdr="http://schemas.openxmlformats.org/drawingml/2006/chartDrawing">
    <cdr:from>
      <cdr:x>0.55679</cdr:x>
      <cdr:y>0.51024</cdr:y>
    </cdr:from>
    <cdr:to>
      <cdr:x>0.57802</cdr:x>
      <cdr:y>0.54522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27571" y="2770195"/>
          <a:ext cx="138294" cy="189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975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1314450</xdr:colOff>
      <xdr:row>121</xdr:row>
      <xdr:rowOff>276225</xdr:rowOff>
    </xdr:from>
    <xdr:to>
      <xdr:col>8</xdr:col>
      <xdr:colOff>800100</xdr:colOff>
      <xdr:row>149</xdr:row>
      <xdr:rowOff>85725</xdr:rowOff>
    </xdr:to>
    <xdr:graphicFrame macro="">
      <xdr:nvGraphicFramePr>
        <xdr:cNvPr id="172183" name="Chart 3">
          <a:extLst>
            <a:ext uri="{FF2B5EF4-FFF2-40B4-BE49-F238E27FC236}">
              <a16:creationId xmlns:a16="http://schemas.microsoft.com/office/drawing/2014/main" id="{88145676-4544-40F7-9C56-341F930F63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485775</xdr:colOff>
      <xdr:row>0</xdr:row>
      <xdr:rowOff>95250</xdr:rowOff>
    </xdr:from>
    <xdr:to>
      <xdr:col>1</xdr:col>
      <xdr:colOff>2324100</xdr:colOff>
      <xdr:row>3</xdr:row>
      <xdr:rowOff>132317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F912563-F4A9-42A7-A9A0-9FA5363A4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95250"/>
          <a:ext cx="1838325" cy="1122917"/>
        </a:xfrm>
        <a:prstGeom prst="rect">
          <a:avLst/>
        </a:prstGeom>
      </xdr:spPr>
    </xdr:pic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0.63816</cdr:x>
      <cdr:y>0.87776</cdr:y>
    </cdr:from>
    <cdr:to>
      <cdr:x>0.98444</cdr:x>
      <cdr:y>0.98167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06900" y="4663319"/>
          <a:ext cx="2921000" cy="6784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900"/>
            </a:lnSpc>
            <a:defRPr sz="1000"/>
          </a:pPr>
          <a:r>
            <a:rPr lang="pt-BR" sz="1100" b="0" i="0" strike="noStrike">
              <a:solidFill>
                <a:srgbClr val="595959"/>
              </a:solidFill>
              <a:latin typeface="Arial"/>
              <a:cs typeface="Arial"/>
            </a:rPr>
            <a:t>O gráfico mostra a porcentagem gasta com cada categoria de despesa no mês todo, baseado na última coluna de totais.</a:t>
          </a:r>
        </a:p>
      </cdr:txBody>
    </cdr:sp>
  </cdr:relSizeAnchor>
  <cdr:relSizeAnchor xmlns:cdr="http://schemas.openxmlformats.org/drawingml/2006/chartDrawing">
    <cdr:from>
      <cdr:x>0.55679</cdr:x>
      <cdr:y>0.51024</cdr:y>
    </cdr:from>
    <cdr:to>
      <cdr:x>0.57802</cdr:x>
      <cdr:y>0.54522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27571" y="2770195"/>
          <a:ext cx="138294" cy="189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975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27</xdr:row>
      <xdr:rowOff>171450</xdr:rowOff>
    </xdr:from>
    <xdr:to>
      <xdr:col>14</xdr:col>
      <xdr:colOff>695325</xdr:colOff>
      <xdr:row>57</xdr:row>
      <xdr:rowOff>85725</xdr:rowOff>
    </xdr:to>
    <xdr:graphicFrame macro="">
      <xdr:nvGraphicFramePr>
        <xdr:cNvPr id="351410" name="Chart 59">
          <a:extLst>
            <a:ext uri="{FF2B5EF4-FFF2-40B4-BE49-F238E27FC236}">
              <a16:creationId xmlns:a16="http://schemas.microsoft.com/office/drawing/2014/main" id="{DFA39982-A494-4126-BF9D-9AA3DEFE4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552450</xdr:colOff>
      <xdr:row>87</xdr:row>
      <xdr:rowOff>123825</xdr:rowOff>
    </xdr:from>
    <xdr:to>
      <xdr:col>13</xdr:col>
      <xdr:colOff>390525</xdr:colOff>
      <xdr:row>119</xdr:row>
      <xdr:rowOff>19050</xdr:rowOff>
    </xdr:to>
    <xdr:graphicFrame macro="">
      <xdr:nvGraphicFramePr>
        <xdr:cNvPr id="351411" name="Chart 3">
          <a:extLst>
            <a:ext uri="{FF2B5EF4-FFF2-40B4-BE49-F238E27FC236}">
              <a16:creationId xmlns:a16="http://schemas.microsoft.com/office/drawing/2014/main" id="{78F87E0D-FF65-4A19-9DA4-8A9575C7A4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</xdr:col>
      <xdr:colOff>104775</xdr:colOff>
      <xdr:row>27</xdr:row>
      <xdr:rowOff>171450</xdr:rowOff>
    </xdr:from>
    <xdr:to>
      <xdr:col>14</xdr:col>
      <xdr:colOff>695325</xdr:colOff>
      <xdr:row>57</xdr:row>
      <xdr:rowOff>85725</xdr:rowOff>
    </xdr:to>
    <xdr:graphicFrame macro="">
      <xdr:nvGraphicFramePr>
        <xdr:cNvPr id="351412" name="Chart 3">
          <a:extLst>
            <a:ext uri="{FF2B5EF4-FFF2-40B4-BE49-F238E27FC236}">
              <a16:creationId xmlns:a16="http://schemas.microsoft.com/office/drawing/2014/main" id="{C4F8EFBC-DD91-45AD-B2FC-0251F998D8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542925</xdr:colOff>
      <xdr:row>0</xdr:row>
      <xdr:rowOff>0</xdr:rowOff>
    </xdr:from>
    <xdr:to>
      <xdr:col>1</xdr:col>
      <xdr:colOff>2381250</xdr:colOff>
      <xdr:row>3</xdr:row>
      <xdr:rowOff>151367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1A65915-C6C5-4BC9-9BE3-D62B01849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0"/>
          <a:ext cx="1838325" cy="1122917"/>
        </a:xfrm>
        <a:prstGeom prst="rect">
          <a:avLst/>
        </a:prstGeom>
      </xdr:spPr>
    </xdr:pic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0.50508</cdr:x>
      <cdr:y>0.84203</cdr:y>
    </cdr:from>
    <cdr:to>
      <cdr:x>0.73833</cdr:x>
      <cdr:y>0.98472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66054" y="4409596"/>
          <a:ext cx="2029357" cy="780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lnSpc>
              <a:spcPts val="1100"/>
            </a:lnSpc>
            <a:defRPr sz="1000"/>
          </a:pPr>
          <a:r>
            <a:rPr lang="pt-BR" sz="1100" b="0" i="0" strike="noStrike">
              <a:solidFill>
                <a:srgbClr val="595959"/>
              </a:solidFill>
              <a:latin typeface="Arial"/>
              <a:cs typeface="Arial"/>
            </a:rPr>
            <a:t>O gráfico mostra a porcentagem gasta com cada categoria de despesa no ano todo, baseado na última coluna de totais.</a:t>
          </a:r>
        </a:p>
      </cdr:txBody>
    </cdr:sp>
  </cdr:relSizeAnchor>
  <cdr:relSizeAnchor xmlns:cdr="http://schemas.openxmlformats.org/drawingml/2006/chartDrawing">
    <cdr:from>
      <cdr:x>0.4584</cdr:x>
      <cdr:y>0.53211</cdr:y>
    </cdr:from>
    <cdr:to>
      <cdr:x>0.47025</cdr:x>
      <cdr:y>0.56952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9030" y="2701428"/>
          <a:ext cx="92780" cy="189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975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0.63249</cdr:x>
      <cdr:y>0.86227</cdr:y>
    </cdr:from>
    <cdr:to>
      <cdr:x>0.97131</cdr:x>
      <cdr:y>0.98472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51501" y="4799219"/>
          <a:ext cx="3018182" cy="6908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1200"/>
            </a:lnSpc>
            <a:defRPr sz="1000"/>
          </a:pPr>
          <a:r>
            <a:rPr lang="pt-BR" sz="1100" b="0" i="0" strike="noStrike">
              <a:solidFill>
                <a:srgbClr val="595959"/>
              </a:solidFill>
              <a:latin typeface="Arial"/>
              <a:cs typeface="Arial"/>
            </a:rPr>
            <a:t>O gráfico mostra a porcentagem gasta com cada categoria de despesa no ano todo, baseado na última coluna de totais.</a:t>
          </a:r>
        </a:p>
      </cdr:txBody>
    </cdr:sp>
  </cdr:relSizeAnchor>
  <cdr:relSizeAnchor xmlns:cdr="http://schemas.openxmlformats.org/drawingml/2006/chartDrawing">
    <cdr:from>
      <cdr:x>0.50506</cdr:x>
      <cdr:y>0.52254</cdr:y>
    </cdr:from>
    <cdr:to>
      <cdr:x>0.52138</cdr:x>
      <cdr:y>0.5586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54426" y="2752394"/>
          <a:ext cx="127728" cy="189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975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1343025</xdr:colOff>
      <xdr:row>121</xdr:row>
      <xdr:rowOff>257175</xdr:rowOff>
    </xdr:from>
    <xdr:to>
      <xdr:col>8</xdr:col>
      <xdr:colOff>819150</xdr:colOff>
      <xdr:row>149</xdr:row>
      <xdr:rowOff>95250</xdr:rowOff>
    </xdr:to>
    <xdr:graphicFrame macro="">
      <xdr:nvGraphicFramePr>
        <xdr:cNvPr id="161960" name="Chart 2">
          <a:extLst>
            <a:ext uri="{FF2B5EF4-FFF2-40B4-BE49-F238E27FC236}">
              <a16:creationId xmlns:a16="http://schemas.microsoft.com/office/drawing/2014/main" id="{13BBED20-4D25-497F-8249-D230BD1993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333375</xdr:colOff>
      <xdr:row>0</xdr:row>
      <xdr:rowOff>0</xdr:rowOff>
    </xdr:from>
    <xdr:to>
      <xdr:col>1</xdr:col>
      <xdr:colOff>2171700</xdr:colOff>
      <xdr:row>3</xdr:row>
      <xdr:rowOff>37067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167DC79-479A-4C39-9E1D-D435BB439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0"/>
          <a:ext cx="1838325" cy="1122917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0.59156</cdr:x>
      <cdr:y>0.90161</cdr:y>
    </cdr:from>
    <cdr:to>
      <cdr:x>0.98711</cdr:x>
      <cdr:y>0.98442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27500" y="4787900"/>
          <a:ext cx="3225800" cy="5702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1100"/>
            </a:lnSpc>
            <a:defRPr sz="1000"/>
          </a:pPr>
          <a:r>
            <a:rPr lang="pt-BR" sz="1100" b="0" i="0" strike="noStrike">
              <a:solidFill>
                <a:srgbClr val="595959"/>
              </a:solidFill>
              <a:latin typeface="Arial"/>
              <a:cs typeface="Arial"/>
            </a:rPr>
            <a:t>O gráfico mostra a porcentagem gasta com cada categoria de despesa no mês todo, baseado na última coluna de totais.</a:t>
          </a:r>
        </a:p>
      </cdr:txBody>
    </cdr:sp>
  </cdr:relSizeAnchor>
  <cdr:relSizeAnchor xmlns:cdr="http://schemas.openxmlformats.org/drawingml/2006/chartDrawing">
    <cdr:from>
      <cdr:x>0.5526</cdr:x>
      <cdr:y>0.51388</cdr:y>
    </cdr:from>
    <cdr:to>
      <cdr:x>0.57186</cdr:x>
      <cdr:y>0.54893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94993" y="2785110"/>
          <a:ext cx="125275" cy="189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975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1295400</xdr:colOff>
      <xdr:row>121</xdr:row>
      <xdr:rowOff>257175</xdr:rowOff>
    </xdr:from>
    <xdr:to>
      <xdr:col>8</xdr:col>
      <xdr:colOff>781050</xdr:colOff>
      <xdr:row>149</xdr:row>
      <xdr:rowOff>95250</xdr:rowOff>
    </xdr:to>
    <xdr:graphicFrame macro="">
      <xdr:nvGraphicFramePr>
        <xdr:cNvPr id="162981" name="Chart 3">
          <a:extLst>
            <a:ext uri="{FF2B5EF4-FFF2-40B4-BE49-F238E27FC236}">
              <a16:creationId xmlns:a16="http://schemas.microsoft.com/office/drawing/2014/main" id="{6D895172-0EFF-4EDE-BD6D-BF942D448A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371475</xdr:colOff>
      <xdr:row>0</xdr:row>
      <xdr:rowOff>38100</xdr:rowOff>
    </xdr:from>
    <xdr:to>
      <xdr:col>1</xdr:col>
      <xdr:colOff>2209800</xdr:colOff>
      <xdr:row>3</xdr:row>
      <xdr:rowOff>75167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41B8451-71B7-48FB-81C7-2EE9E6041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38100"/>
          <a:ext cx="1838325" cy="1122917"/>
        </a:xfrm>
        <a:prstGeom prst="rect">
          <a:avLst/>
        </a:prstGeom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0.62473</cdr:x>
      <cdr:y>0.88527</cdr:y>
    </cdr:from>
    <cdr:to>
      <cdr:x>0.99148</cdr:x>
      <cdr:y>0.9854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30700" y="4669520"/>
          <a:ext cx="3060699" cy="6912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1000"/>
            </a:lnSpc>
            <a:defRPr sz="1000"/>
          </a:pPr>
          <a:r>
            <a:rPr lang="pt-BR" sz="1100" b="0" i="0" strike="noStrike">
              <a:solidFill>
                <a:srgbClr val="595959"/>
              </a:solidFill>
              <a:latin typeface="Arial"/>
              <a:cs typeface="Arial"/>
            </a:rPr>
            <a:t>O gráfico mostra a porcentagem gasta com cada categoria de despesa no mês todo, baseado na última coluna de totais.</a:t>
          </a:r>
        </a:p>
      </cdr:txBody>
    </cdr:sp>
  </cdr:relSizeAnchor>
  <cdr:relSizeAnchor xmlns:cdr="http://schemas.openxmlformats.org/drawingml/2006/chartDrawing">
    <cdr:from>
      <cdr:x>0.55383</cdr:x>
      <cdr:y>0.51879</cdr:y>
    </cdr:from>
    <cdr:to>
      <cdr:x>0.57506</cdr:x>
      <cdr:y>0.55383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08236" y="2811692"/>
          <a:ext cx="138358" cy="189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975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1343025</xdr:colOff>
      <xdr:row>121</xdr:row>
      <xdr:rowOff>238125</xdr:rowOff>
    </xdr:from>
    <xdr:to>
      <xdr:col>8</xdr:col>
      <xdr:colOff>819150</xdr:colOff>
      <xdr:row>149</xdr:row>
      <xdr:rowOff>85725</xdr:rowOff>
    </xdr:to>
    <xdr:graphicFrame macro="">
      <xdr:nvGraphicFramePr>
        <xdr:cNvPr id="164005" name="Chart 3">
          <a:extLst>
            <a:ext uri="{FF2B5EF4-FFF2-40B4-BE49-F238E27FC236}">
              <a16:creationId xmlns:a16="http://schemas.microsoft.com/office/drawing/2014/main" id="{21A19240-E2BA-4A8A-8538-F2628B8224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352425</xdr:colOff>
      <xdr:row>0</xdr:row>
      <xdr:rowOff>0</xdr:rowOff>
    </xdr:from>
    <xdr:to>
      <xdr:col>1</xdr:col>
      <xdr:colOff>2190750</xdr:colOff>
      <xdr:row>3</xdr:row>
      <xdr:rowOff>37067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F047336-5BEA-427B-9485-023EBE73D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0"/>
          <a:ext cx="1838325" cy="1122917"/>
        </a:xfrm>
        <a:prstGeom prst="rect">
          <a:avLst/>
        </a:prstGeom>
      </xdr:spPr>
    </xdr:pic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0.6252</cdr:x>
      <cdr:y>0.87922</cdr:y>
    </cdr:from>
    <cdr:to>
      <cdr:x>0.98711</cdr:x>
      <cdr:y>0.98167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43400" y="4667300"/>
          <a:ext cx="3009900" cy="674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1000"/>
            </a:lnSpc>
            <a:defRPr sz="1000"/>
          </a:pPr>
          <a:r>
            <a:rPr lang="pt-BR" sz="1100" b="0" i="0" strike="noStrike">
              <a:solidFill>
                <a:srgbClr val="595959"/>
              </a:solidFill>
              <a:latin typeface="Arial"/>
              <a:cs typeface="Arial"/>
            </a:rPr>
            <a:t>O gráfico mostra a porcentagem gasta com cada categoria de despesa no mês todo, baseado na última coluna de totais.</a:t>
          </a:r>
        </a:p>
      </cdr:txBody>
    </cdr:sp>
  </cdr:relSizeAnchor>
  <cdr:relSizeAnchor xmlns:cdr="http://schemas.openxmlformats.org/drawingml/2006/chartDrawing">
    <cdr:from>
      <cdr:x>0.5531</cdr:x>
      <cdr:y>0.51575</cdr:y>
    </cdr:from>
    <cdr:to>
      <cdr:x>0.57359</cdr:x>
      <cdr:y>0.55073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98245" y="2800142"/>
          <a:ext cx="133277" cy="189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975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1352550</xdr:colOff>
      <xdr:row>121</xdr:row>
      <xdr:rowOff>228600</xdr:rowOff>
    </xdr:from>
    <xdr:to>
      <xdr:col>8</xdr:col>
      <xdr:colOff>838200</xdr:colOff>
      <xdr:row>149</xdr:row>
      <xdr:rowOff>76200</xdr:rowOff>
    </xdr:to>
    <xdr:graphicFrame macro="">
      <xdr:nvGraphicFramePr>
        <xdr:cNvPr id="165027" name="Chart 3">
          <a:extLst>
            <a:ext uri="{FF2B5EF4-FFF2-40B4-BE49-F238E27FC236}">
              <a16:creationId xmlns:a16="http://schemas.microsoft.com/office/drawing/2014/main" id="{4EF8452E-D4D8-444C-8D35-6C4C1766F4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342900</xdr:colOff>
      <xdr:row>0</xdr:row>
      <xdr:rowOff>85725</xdr:rowOff>
    </xdr:from>
    <xdr:to>
      <xdr:col>1</xdr:col>
      <xdr:colOff>2181225</xdr:colOff>
      <xdr:row>3</xdr:row>
      <xdr:rowOff>122792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7E40EC4-243D-457F-A67C-FE620BEC3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85725"/>
          <a:ext cx="1838325" cy="1122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1"/>
  <sheetViews>
    <sheetView workbookViewId="0">
      <selection activeCell="A5" sqref="A5"/>
    </sheetView>
  </sheetViews>
  <sheetFormatPr defaultColWidth="11.42578125" defaultRowHeight="12.75" x14ac:dyDescent="0.2"/>
  <sheetData>
    <row r="1" spans="1:14" s="85" customFormat="1" x14ac:dyDescent="0.2"/>
    <row r="2" spans="1:14" s="85" customFormat="1" x14ac:dyDescent="0.2"/>
    <row r="3" spans="1:14" s="85" customFormat="1" x14ac:dyDescent="0.2"/>
    <row r="4" spans="1:14" s="85" customFormat="1" x14ac:dyDescent="0.2"/>
    <row r="5" spans="1:14" s="85" customFormat="1" x14ac:dyDescent="0.2"/>
    <row r="6" spans="1:14" s="85" customFormat="1" ht="33" x14ac:dyDescent="0.2">
      <c r="A6" s="1" t="s">
        <v>144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85" customFormat="1" x14ac:dyDescent="0.2"/>
    <row r="8" spans="1:14" s="85" customFormat="1" x14ac:dyDescent="0.2"/>
    <row r="9" spans="1:14" s="86" customFormat="1" ht="15.75" x14ac:dyDescent="0.25">
      <c r="A9" s="164" t="s">
        <v>33</v>
      </c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</row>
    <row r="10" spans="1:14" s="85" customFormat="1" x14ac:dyDescent="0.2"/>
    <row r="11" spans="1:14" s="85" customFormat="1" ht="18" x14ac:dyDescent="0.25">
      <c r="A11" s="87" t="s">
        <v>139</v>
      </c>
    </row>
    <row r="12" spans="1:14" s="85" customFormat="1" ht="18" x14ac:dyDescent="0.25">
      <c r="A12" s="121" t="s">
        <v>140</v>
      </c>
    </row>
    <row r="13" spans="1:14" s="85" customFormat="1" ht="18" x14ac:dyDescent="0.25">
      <c r="A13" s="88"/>
    </row>
    <row r="14" spans="1:14" s="85" customFormat="1" ht="18" x14ac:dyDescent="0.25">
      <c r="A14" s="87" t="s">
        <v>117</v>
      </c>
    </row>
    <row r="15" spans="1:14" s="85" customFormat="1" ht="18" x14ac:dyDescent="0.25">
      <c r="A15" s="87"/>
    </row>
    <row r="16" spans="1:14" s="85" customFormat="1" ht="18" x14ac:dyDescent="0.25">
      <c r="A16" s="87" t="s">
        <v>118</v>
      </c>
    </row>
    <row r="17" spans="1:15" s="85" customFormat="1" ht="18" x14ac:dyDescent="0.25">
      <c r="A17" s="88"/>
    </row>
    <row r="18" spans="1:15" s="85" customFormat="1" ht="18" x14ac:dyDescent="0.25">
      <c r="A18" s="87" t="s">
        <v>119</v>
      </c>
    </row>
    <row r="19" spans="1:15" s="85" customFormat="1" ht="18" x14ac:dyDescent="0.25">
      <c r="A19" s="87"/>
    </row>
    <row r="20" spans="1:15" s="85" customFormat="1" ht="18" x14ac:dyDescent="0.25">
      <c r="A20" s="161" t="s">
        <v>141</v>
      </c>
    </row>
    <row r="21" spans="1:15" s="85" customFormat="1" x14ac:dyDescent="0.2">
      <c r="A21" s="89"/>
    </row>
    <row r="22" spans="1:15" s="88" customFormat="1" ht="84" customHeight="1" x14ac:dyDescent="0.25">
      <c r="A22" s="165" t="s">
        <v>120</v>
      </c>
      <c r="B22" s="165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</row>
    <row r="23" spans="1:15" s="85" customFormat="1" ht="18" customHeight="1" x14ac:dyDescent="0.2"/>
    <row r="24" spans="1:15" s="85" customFormat="1" ht="18" customHeight="1" x14ac:dyDescent="0.2">
      <c r="A24" s="90"/>
    </row>
    <row r="25" spans="1:15" s="85" customFormat="1" ht="18" customHeight="1" x14ac:dyDescent="0.2"/>
    <row r="26" spans="1:15" s="85" customFormat="1" ht="18" customHeight="1" x14ac:dyDescent="0.2"/>
    <row r="27" spans="1:15" s="85" customFormat="1" ht="18" customHeight="1" x14ac:dyDescent="0.2"/>
    <row r="28" spans="1:15" s="85" customFormat="1" ht="18" customHeight="1" x14ac:dyDescent="0.2"/>
    <row r="29" spans="1:15" s="85" customFormat="1" ht="18" customHeight="1" x14ac:dyDescent="0.2"/>
    <row r="30" spans="1:15" s="85" customFormat="1" ht="18" customHeight="1" x14ac:dyDescent="0.2"/>
    <row r="31" spans="1:15" s="85" customFormat="1" ht="18" customHeight="1" x14ac:dyDescent="0.2"/>
    <row r="32" spans="1:15" s="85" customFormat="1" ht="18" customHeight="1" x14ac:dyDescent="0.2"/>
    <row r="33" s="85" customFormat="1" ht="18" customHeight="1" x14ac:dyDescent="0.2"/>
    <row r="34" s="85" customFormat="1" ht="18" customHeight="1" x14ac:dyDescent="0.2"/>
    <row r="35" s="85" customFormat="1" ht="18" customHeight="1" x14ac:dyDescent="0.2"/>
    <row r="36" s="85" customFormat="1" ht="18" customHeight="1" x14ac:dyDescent="0.2"/>
    <row r="37" s="85" customFormat="1" ht="18" customHeight="1" x14ac:dyDescent="0.2"/>
    <row r="38" s="85" customFormat="1" ht="18" customHeight="1" x14ac:dyDescent="0.2"/>
    <row r="39" s="85" customFormat="1" ht="18" customHeight="1" x14ac:dyDescent="0.2"/>
    <row r="40" s="85" customFormat="1" ht="18" customHeight="1" x14ac:dyDescent="0.2"/>
    <row r="41" s="85" customFormat="1" ht="18" customHeight="1" x14ac:dyDescent="0.2"/>
    <row r="42" s="85" customFormat="1" ht="18" customHeight="1" x14ac:dyDescent="0.2"/>
    <row r="43" s="85" customFormat="1" ht="18" customHeight="1" x14ac:dyDescent="0.2"/>
    <row r="44" s="85" customFormat="1" ht="18" customHeight="1" x14ac:dyDescent="0.2"/>
    <row r="45" s="85" customFormat="1" ht="18" customHeight="1" x14ac:dyDescent="0.2"/>
    <row r="46" s="85" customFormat="1" ht="18" customHeight="1" x14ac:dyDescent="0.2"/>
    <row r="47" s="85" customFormat="1" ht="18" customHeight="1" x14ac:dyDescent="0.2"/>
    <row r="48" s="85" customFormat="1" ht="18" customHeight="1" x14ac:dyDescent="0.2"/>
    <row r="49" s="85" customFormat="1" ht="18" customHeight="1" x14ac:dyDescent="0.2"/>
    <row r="50" s="85" customFormat="1" ht="18" customHeight="1" x14ac:dyDescent="0.2"/>
    <row r="51" s="85" customFormat="1" ht="18" customHeight="1" x14ac:dyDescent="0.2"/>
    <row r="52" s="85" customFormat="1" ht="18" customHeight="1" x14ac:dyDescent="0.2"/>
    <row r="53" s="85" customFormat="1" ht="18" customHeight="1" x14ac:dyDescent="0.2"/>
    <row r="54" s="85" customFormat="1" ht="18" customHeight="1" x14ac:dyDescent="0.2"/>
    <row r="55" s="85" customFormat="1" x14ac:dyDescent="0.2"/>
    <row r="56" s="85" customFormat="1" x14ac:dyDescent="0.2"/>
    <row r="57" s="85" customFormat="1" x14ac:dyDescent="0.2"/>
    <row r="58" s="85" customFormat="1" x14ac:dyDescent="0.2"/>
    <row r="59" s="85" customFormat="1" x14ac:dyDescent="0.2"/>
    <row r="60" s="85" customFormat="1" x14ac:dyDescent="0.2"/>
    <row r="61" s="85" customFormat="1" x14ac:dyDescent="0.2"/>
    <row r="62" s="85" customFormat="1" x14ac:dyDescent="0.2"/>
    <row r="63" s="85" customFormat="1" x14ac:dyDescent="0.2"/>
    <row r="64" s="85" customFormat="1" x14ac:dyDescent="0.2"/>
    <row r="65" s="85" customFormat="1" x14ac:dyDescent="0.2"/>
    <row r="66" s="85" customFormat="1" x14ac:dyDescent="0.2"/>
    <row r="67" s="85" customFormat="1" x14ac:dyDescent="0.2"/>
    <row r="68" s="85" customFormat="1" x14ac:dyDescent="0.2"/>
    <row r="69" s="85" customFormat="1" x14ac:dyDescent="0.2"/>
    <row r="70" s="85" customFormat="1" x14ac:dyDescent="0.2"/>
    <row r="71" s="85" customFormat="1" x14ac:dyDescent="0.2"/>
    <row r="72" s="85" customFormat="1" x14ac:dyDescent="0.2"/>
    <row r="73" s="85" customFormat="1" x14ac:dyDescent="0.2"/>
    <row r="74" s="85" customFormat="1" x14ac:dyDescent="0.2"/>
    <row r="75" s="85" customFormat="1" x14ac:dyDescent="0.2"/>
    <row r="76" s="85" customFormat="1" x14ac:dyDescent="0.2"/>
    <row r="77" s="85" customFormat="1" x14ac:dyDescent="0.2"/>
    <row r="78" s="85" customFormat="1" x14ac:dyDescent="0.2"/>
    <row r="79" s="85" customFormat="1" x14ac:dyDescent="0.2"/>
    <row r="80" s="85" customFormat="1" x14ac:dyDescent="0.2"/>
    <row r="81" s="85" customFormat="1" x14ac:dyDescent="0.2"/>
    <row r="82" s="85" customFormat="1" x14ac:dyDescent="0.2"/>
    <row r="83" s="85" customFormat="1" x14ac:dyDescent="0.2"/>
    <row r="84" s="85" customFormat="1" x14ac:dyDescent="0.2"/>
    <row r="85" s="85" customFormat="1" x14ac:dyDescent="0.2"/>
    <row r="86" s="85" customFormat="1" x14ac:dyDescent="0.2"/>
    <row r="87" s="85" customFormat="1" x14ac:dyDescent="0.2"/>
    <row r="88" s="85" customFormat="1" x14ac:dyDescent="0.2"/>
    <row r="89" s="85" customFormat="1" x14ac:dyDescent="0.2"/>
    <row r="90" s="85" customFormat="1" x14ac:dyDescent="0.2"/>
    <row r="91" s="85" customFormat="1" x14ac:dyDescent="0.2"/>
    <row r="92" s="85" customFormat="1" x14ac:dyDescent="0.2"/>
    <row r="93" s="85" customFormat="1" x14ac:dyDescent="0.2"/>
    <row r="94" s="85" customFormat="1" x14ac:dyDescent="0.2"/>
    <row r="95" s="85" customFormat="1" x14ac:dyDescent="0.2"/>
    <row r="96" s="85" customFormat="1" x14ac:dyDescent="0.2"/>
    <row r="97" s="85" customFormat="1" x14ac:dyDescent="0.2"/>
    <row r="98" s="85" customFormat="1" x14ac:dyDescent="0.2"/>
    <row r="99" s="85" customFormat="1" x14ac:dyDescent="0.2"/>
    <row r="100" s="85" customFormat="1" x14ac:dyDescent="0.2"/>
    <row r="101" s="85" customFormat="1" x14ac:dyDescent="0.2"/>
    <row r="102" s="85" customFormat="1" x14ac:dyDescent="0.2"/>
    <row r="103" s="85" customFormat="1" x14ac:dyDescent="0.2"/>
    <row r="104" s="85" customFormat="1" x14ac:dyDescent="0.2"/>
    <row r="105" s="85" customFormat="1" x14ac:dyDescent="0.2"/>
    <row r="106" s="85" customFormat="1" x14ac:dyDescent="0.2"/>
    <row r="107" s="85" customFormat="1" x14ac:dyDescent="0.2"/>
    <row r="108" s="85" customFormat="1" x14ac:dyDescent="0.2"/>
    <row r="109" s="85" customFormat="1" x14ac:dyDescent="0.2"/>
    <row r="110" s="85" customFormat="1" x14ac:dyDescent="0.2"/>
    <row r="111" s="85" customFormat="1" x14ac:dyDescent="0.2"/>
    <row r="112" s="85" customFormat="1" x14ac:dyDescent="0.2"/>
    <row r="113" s="85" customFormat="1" x14ac:dyDescent="0.2"/>
    <row r="114" s="85" customFormat="1" x14ac:dyDescent="0.2"/>
    <row r="115" s="85" customFormat="1" x14ac:dyDescent="0.2"/>
    <row r="116" s="85" customFormat="1" x14ac:dyDescent="0.2"/>
    <row r="117" s="85" customFormat="1" x14ac:dyDescent="0.2"/>
    <row r="118" s="85" customFormat="1" x14ac:dyDescent="0.2"/>
    <row r="119" s="85" customFormat="1" x14ac:dyDescent="0.2"/>
    <row r="120" s="85" customFormat="1" x14ac:dyDescent="0.2"/>
    <row r="121" s="85" customFormat="1" x14ac:dyDescent="0.2"/>
    <row r="122" s="85" customFormat="1" x14ac:dyDescent="0.2"/>
    <row r="123" s="85" customFormat="1" x14ac:dyDescent="0.2"/>
    <row r="124" s="85" customFormat="1" x14ac:dyDescent="0.2"/>
    <row r="125" s="85" customFormat="1" x14ac:dyDescent="0.2"/>
    <row r="126" s="85" customFormat="1" x14ac:dyDescent="0.2"/>
    <row r="127" s="85" customFormat="1" x14ac:dyDescent="0.2"/>
    <row r="128" s="85" customFormat="1" x14ac:dyDescent="0.2"/>
    <row r="129" s="85" customFormat="1" x14ac:dyDescent="0.2"/>
    <row r="130" s="85" customFormat="1" x14ac:dyDescent="0.2"/>
    <row r="131" s="85" customFormat="1" x14ac:dyDescent="0.2"/>
  </sheetData>
  <mergeCells count="3">
    <mergeCell ref="A6:N6"/>
    <mergeCell ref="A9:N9"/>
    <mergeCell ref="A22:O22"/>
  </mergeCells>
  <pageMargins left="0.78740157499999996" right="0.78740157499999996" top="0.984251969" bottom="0.984251969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applyStyles="1" summaryBelow="0"/>
  </sheetPr>
  <dimension ref="A1:AC152"/>
  <sheetViews>
    <sheetView showGridLines="0" showRowColHeaders="0" zoomScaleNormal="10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A4" sqref="A4:B4"/>
    </sheetView>
  </sheetViews>
  <sheetFormatPr defaultColWidth="11.42578125" defaultRowHeight="12.75" outlineLevelRow="1" x14ac:dyDescent="0.2"/>
  <cols>
    <col min="1" max="1" width="7.7109375" customWidth="1"/>
    <col min="2" max="2" width="45.42578125" customWidth="1"/>
    <col min="3" max="3" width="12.42578125" bestFit="1" customWidth="1"/>
    <col min="4" max="4" width="20.42578125" customWidth="1"/>
    <col min="5" max="5" width="20.85546875" customWidth="1"/>
    <col min="6" max="6" width="19.42578125" customWidth="1"/>
    <col min="7" max="7" width="33.42578125" customWidth="1"/>
    <col min="8" max="8" width="11.28515625" bestFit="1" customWidth="1"/>
    <col min="9" max="9" width="13" customWidth="1"/>
    <col min="10" max="10" width="2.7109375" customWidth="1"/>
    <col min="11" max="11" width="3.7109375" customWidth="1"/>
  </cols>
  <sheetData>
    <row r="1" spans="1:25" s="4" customFormat="1" ht="33" customHeight="1" x14ac:dyDescent="0.2">
      <c r="A1" s="162"/>
      <c r="B1" s="162"/>
      <c r="C1" s="166" t="s">
        <v>143</v>
      </c>
      <c r="D1" s="166"/>
      <c r="E1" s="166"/>
      <c r="F1" s="166"/>
      <c r="G1" s="166"/>
      <c r="H1" s="166"/>
      <c r="I1" s="166"/>
    </row>
    <row r="2" spans="1:25" s="4" customFormat="1" ht="25.5" x14ac:dyDescent="0.2">
      <c r="A2" s="162"/>
      <c r="B2" s="162"/>
      <c r="C2" s="166"/>
      <c r="D2" s="166"/>
      <c r="E2" s="166"/>
      <c r="F2" s="166"/>
      <c r="G2" s="166"/>
      <c r="H2" s="166"/>
      <c r="I2" s="166"/>
    </row>
    <row r="3" spans="1:25" s="4" customFormat="1" ht="27" customHeight="1" x14ac:dyDescent="0.2">
      <c r="A3" s="162"/>
      <c r="B3" s="162"/>
      <c r="C3" s="166"/>
      <c r="D3" s="166"/>
      <c r="E3" s="166"/>
      <c r="F3" s="166"/>
      <c r="G3" s="166"/>
      <c r="H3" s="166"/>
      <c r="I3" s="166"/>
    </row>
    <row r="4" spans="1:25" s="4" customFormat="1" ht="33.75" customHeight="1" x14ac:dyDescent="0.2">
      <c r="A4" s="179" t="s">
        <v>110</v>
      </c>
      <c r="B4" s="179"/>
      <c r="C4" s="166"/>
      <c r="D4" s="166"/>
      <c r="E4" s="166"/>
      <c r="F4" s="166"/>
      <c r="G4" s="166"/>
      <c r="H4" s="166"/>
      <c r="I4" s="166"/>
    </row>
    <row r="5" spans="1:25" s="4" customFormat="1" ht="15.75" customHeight="1" thickBot="1" x14ac:dyDescent="0.25">
      <c r="A5" s="60"/>
      <c r="B5" s="59"/>
      <c r="C5" s="61"/>
      <c r="D5" s="61"/>
      <c r="E5" s="61"/>
      <c r="F5" s="61"/>
      <c r="G5" s="61"/>
      <c r="H5" s="59"/>
      <c r="I5" s="61"/>
    </row>
    <row r="6" spans="1:25" s="2" customFormat="1" ht="16.5" thickBot="1" x14ac:dyDescent="0.3">
      <c r="A6" s="180" t="s">
        <v>37</v>
      </c>
      <c r="B6" s="181"/>
      <c r="C6" s="91" t="s">
        <v>95</v>
      </c>
      <c r="D6" s="92" t="s">
        <v>102</v>
      </c>
      <c r="E6" s="92" t="s">
        <v>88</v>
      </c>
      <c r="F6" s="93" t="s">
        <v>103</v>
      </c>
      <c r="G6" s="28"/>
      <c r="I6"/>
      <c r="J6"/>
      <c r="K6"/>
      <c r="Q6"/>
      <c r="R6"/>
      <c r="S6"/>
      <c r="T6"/>
      <c r="U6"/>
      <c r="V6"/>
      <c r="W6"/>
      <c r="X6"/>
      <c r="Y6"/>
    </row>
    <row r="7" spans="1:25" ht="15" outlineLevel="1" x14ac:dyDescent="0.25">
      <c r="A7" s="58"/>
      <c r="B7" s="34" t="s">
        <v>38</v>
      </c>
      <c r="C7" s="30"/>
      <c r="D7" s="30">
        <v>8000</v>
      </c>
      <c r="E7" s="83">
        <f t="shared" ref="E7:E12" si="0">SUM(C7:D7)</f>
        <v>8000</v>
      </c>
      <c r="F7" s="94">
        <f t="shared" ref="F7:F12" si="1">E7/E$13</f>
        <v>0.9060022650056625</v>
      </c>
      <c r="G7" s="29"/>
    </row>
    <row r="8" spans="1:25" ht="15" outlineLevel="1" x14ac:dyDescent="0.25">
      <c r="A8" s="58"/>
      <c r="B8" s="35" t="s">
        <v>1</v>
      </c>
      <c r="C8" s="22"/>
      <c r="D8" s="22"/>
      <c r="E8" s="84">
        <f t="shared" si="0"/>
        <v>0</v>
      </c>
      <c r="F8" s="95">
        <f t="shared" si="1"/>
        <v>0</v>
      </c>
      <c r="G8" s="27"/>
    </row>
    <row r="9" spans="1:25" ht="15" outlineLevel="1" x14ac:dyDescent="0.25">
      <c r="A9" s="58"/>
      <c r="B9" s="35" t="s">
        <v>2</v>
      </c>
      <c r="C9" s="22"/>
      <c r="D9" s="22"/>
      <c r="E9" s="84">
        <f t="shared" si="0"/>
        <v>0</v>
      </c>
      <c r="F9" s="95">
        <f t="shared" si="1"/>
        <v>0</v>
      </c>
      <c r="G9" s="27"/>
    </row>
    <row r="10" spans="1:25" ht="15" outlineLevel="1" x14ac:dyDescent="0.25">
      <c r="A10" s="58"/>
      <c r="B10" s="35" t="s">
        <v>47</v>
      </c>
      <c r="C10" s="22">
        <v>800</v>
      </c>
      <c r="D10" s="22">
        <v>30</v>
      </c>
      <c r="E10" s="84">
        <f t="shared" si="0"/>
        <v>830</v>
      </c>
      <c r="F10" s="95">
        <f t="shared" si="1"/>
        <v>9.3997734994337487E-2</v>
      </c>
      <c r="G10" s="27"/>
    </row>
    <row r="11" spans="1:25" ht="15" outlineLevel="1" x14ac:dyDescent="0.25">
      <c r="A11" s="58"/>
      <c r="B11" s="35" t="s">
        <v>3</v>
      </c>
      <c r="C11" s="22"/>
      <c r="D11" s="22"/>
      <c r="E11" s="84">
        <f t="shared" si="0"/>
        <v>0</v>
      </c>
      <c r="F11" s="95">
        <f t="shared" si="1"/>
        <v>0</v>
      </c>
      <c r="G11" s="96"/>
    </row>
    <row r="12" spans="1:25" ht="45" outlineLevel="1" x14ac:dyDescent="0.25">
      <c r="A12" s="58"/>
      <c r="B12" s="36" t="s">
        <v>104</v>
      </c>
      <c r="C12" s="22"/>
      <c r="D12" s="22"/>
      <c r="E12" s="84">
        <f t="shared" si="0"/>
        <v>0</v>
      </c>
      <c r="F12" s="95">
        <f t="shared" si="1"/>
        <v>0</v>
      </c>
      <c r="G12" s="27"/>
    </row>
    <row r="13" spans="1:25" ht="16.5" outlineLevel="1" thickBot="1" x14ac:dyDescent="0.3">
      <c r="A13" s="120"/>
      <c r="B13" s="65" t="s">
        <v>99</v>
      </c>
      <c r="C13" s="64">
        <f>SUM(C7:C12)</f>
        <v>800</v>
      </c>
      <c r="D13" s="64">
        <f>SUM(D7:D12)</f>
        <v>8030</v>
      </c>
      <c r="E13" s="66">
        <f>SUM(C13:D13)</f>
        <v>8830</v>
      </c>
      <c r="F13" s="51">
        <v>1</v>
      </c>
      <c r="G13" s="26"/>
      <c r="H13" s="18"/>
    </row>
    <row r="14" spans="1:25" ht="14.25" outlineLevel="1" thickTop="1" thickBot="1" x14ac:dyDescent="0.25">
      <c r="A14" s="6"/>
      <c r="B14" s="11"/>
      <c r="C14" s="25"/>
      <c r="D14" s="25"/>
      <c r="E14" s="25"/>
      <c r="F14" s="26"/>
      <c r="G14" s="26"/>
      <c r="H14" s="26"/>
    </row>
    <row r="15" spans="1:25" s="2" customFormat="1" ht="15.75" x14ac:dyDescent="0.2">
      <c r="A15" s="169" t="s">
        <v>79</v>
      </c>
      <c r="B15" s="170"/>
      <c r="C15" s="56" t="s">
        <v>95</v>
      </c>
      <c r="D15" s="56" t="s">
        <v>101</v>
      </c>
      <c r="E15" s="56" t="s">
        <v>96</v>
      </c>
      <c r="F15" s="56" t="s">
        <v>97</v>
      </c>
      <c r="G15" s="56" t="s">
        <v>98</v>
      </c>
      <c r="H15" s="68" t="s">
        <v>88</v>
      </c>
      <c r="I15" s="57" t="s">
        <v>103</v>
      </c>
      <c r="J15"/>
      <c r="K15"/>
      <c r="Q15"/>
      <c r="R15"/>
      <c r="S15"/>
      <c r="T15"/>
      <c r="U15"/>
      <c r="V15"/>
      <c r="W15"/>
      <c r="X15"/>
      <c r="Y15"/>
    </row>
    <row r="16" spans="1:25" ht="15" outlineLevel="1" x14ac:dyDescent="0.25">
      <c r="A16" s="58"/>
      <c r="B16" s="34" t="s">
        <v>123</v>
      </c>
      <c r="C16" s="42"/>
      <c r="D16" s="43">
        <v>2000</v>
      </c>
      <c r="E16" s="43"/>
      <c r="F16" s="43"/>
      <c r="G16" s="43"/>
      <c r="H16" s="82">
        <f>SUM(C16:G16)</f>
        <v>2000</v>
      </c>
      <c r="I16" s="46">
        <f t="shared" ref="I16:I23" si="2">H16/H$24</f>
        <v>0.72727272727272729</v>
      </c>
    </row>
    <row r="17" spans="1:25" ht="15" outlineLevel="1" x14ac:dyDescent="0.25">
      <c r="A17" s="58"/>
      <c r="B17" s="35" t="s">
        <v>72</v>
      </c>
      <c r="C17" s="44"/>
      <c r="D17" s="44"/>
      <c r="E17" s="44"/>
      <c r="F17" s="44"/>
      <c r="G17" s="44"/>
      <c r="H17" s="82">
        <f t="shared" ref="H17:H23" si="3">SUM(C17:G17)</f>
        <v>0</v>
      </c>
      <c r="I17" s="46">
        <f t="shared" si="2"/>
        <v>0</v>
      </c>
    </row>
    <row r="18" spans="1:25" ht="15" outlineLevel="1" x14ac:dyDescent="0.25">
      <c r="A18" s="58"/>
      <c r="B18" s="35" t="s">
        <v>121</v>
      </c>
      <c r="C18" s="44"/>
      <c r="D18" s="44"/>
      <c r="E18" s="44"/>
      <c r="F18" s="44"/>
      <c r="G18" s="44"/>
      <c r="H18" s="82">
        <f t="shared" si="3"/>
        <v>0</v>
      </c>
      <c r="I18" s="46">
        <f t="shared" si="2"/>
        <v>0</v>
      </c>
    </row>
    <row r="19" spans="1:25" ht="15" outlineLevel="1" x14ac:dyDescent="0.25">
      <c r="A19" s="58"/>
      <c r="B19" s="35" t="s">
        <v>122</v>
      </c>
      <c r="C19" s="44"/>
      <c r="D19" s="44">
        <v>500</v>
      </c>
      <c r="E19" s="44"/>
      <c r="F19" s="44"/>
      <c r="G19" s="44"/>
      <c r="H19" s="82">
        <f t="shared" si="3"/>
        <v>500</v>
      </c>
      <c r="I19" s="46">
        <f>H19/H$24</f>
        <v>0.18181818181818182</v>
      </c>
    </row>
    <row r="20" spans="1:25" ht="15" outlineLevel="1" x14ac:dyDescent="0.25">
      <c r="A20" s="58"/>
      <c r="B20" s="35" t="s">
        <v>73</v>
      </c>
      <c r="C20" s="44"/>
      <c r="D20" s="44"/>
      <c r="E20" s="44"/>
      <c r="F20" s="44"/>
      <c r="G20" s="44"/>
      <c r="H20" s="82">
        <f t="shared" si="3"/>
        <v>0</v>
      </c>
      <c r="I20" s="46">
        <f t="shared" si="2"/>
        <v>0</v>
      </c>
    </row>
    <row r="21" spans="1:25" ht="15" outlineLevel="1" x14ac:dyDescent="0.25">
      <c r="A21" s="58"/>
      <c r="B21" s="35" t="s">
        <v>105</v>
      </c>
      <c r="C21" s="44">
        <v>20</v>
      </c>
      <c r="D21" s="44">
        <v>200</v>
      </c>
      <c r="E21" s="44"/>
      <c r="F21" s="44"/>
      <c r="G21" s="44"/>
      <c r="H21" s="82">
        <f t="shared" si="3"/>
        <v>220</v>
      </c>
      <c r="I21" s="46">
        <f t="shared" si="2"/>
        <v>0.08</v>
      </c>
    </row>
    <row r="22" spans="1:25" ht="15" outlineLevel="1" x14ac:dyDescent="0.25">
      <c r="A22" s="58"/>
      <c r="B22" s="35" t="s">
        <v>125</v>
      </c>
      <c r="C22" s="44"/>
      <c r="D22" s="44">
        <v>30</v>
      </c>
      <c r="E22" s="44"/>
      <c r="G22" s="44"/>
      <c r="H22" s="82">
        <f t="shared" si="3"/>
        <v>30</v>
      </c>
      <c r="I22" s="46">
        <f t="shared" si="2"/>
        <v>1.090909090909091E-2</v>
      </c>
    </row>
    <row r="23" spans="1:25" ht="15" outlineLevel="1" x14ac:dyDescent="0.25">
      <c r="A23" s="58"/>
      <c r="B23" s="37" t="s">
        <v>124</v>
      </c>
      <c r="C23" s="45"/>
      <c r="D23" s="45"/>
      <c r="E23" s="45"/>
      <c r="F23" s="45"/>
      <c r="G23" s="45"/>
      <c r="H23" s="82">
        <f t="shared" si="3"/>
        <v>0</v>
      </c>
      <c r="I23" s="46">
        <f t="shared" si="2"/>
        <v>0</v>
      </c>
      <c r="L23" s="97"/>
    </row>
    <row r="24" spans="1:25" ht="15.75" outlineLevel="1" thickBot="1" x14ac:dyDescent="0.3">
      <c r="A24" s="62"/>
      <c r="B24" s="63" t="s">
        <v>88</v>
      </c>
      <c r="C24" s="64">
        <f>SUM(C16:C23)</f>
        <v>20</v>
      </c>
      <c r="D24" s="64">
        <f>SUM(D16:D23)</f>
        <v>2730</v>
      </c>
      <c r="E24" s="64">
        <f>SUM(E16:E23)</f>
        <v>0</v>
      </c>
      <c r="F24" s="64">
        <f>SUM(F16:F23)</f>
        <v>0</v>
      </c>
      <c r="G24" s="64">
        <f>SUM(G16:G23)</f>
        <v>0</v>
      </c>
      <c r="H24" s="82">
        <f>SUM(C24:G24)</f>
        <v>2750</v>
      </c>
      <c r="I24" s="48">
        <f>H24/H$24</f>
        <v>1</v>
      </c>
    </row>
    <row r="25" spans="1:25" ht="14.25" outlineLevel="1" thickTop="1" thickBot="1" x14ac:dyDescent="0.25">
      <c r="A25" s="3"/>
      <c r="B25" s="3"/>
      <c r="C25" s="23"/>
      <c r="D25" s="23"/>
      <c r="E25" s="23"/>
      <c r="F25" s="41"/>
      <c r="G25" s="23"/>
      <c r="H25" s="23"/>
    </row>
    <row r="26" spans="1:25" ht="15.75" outlineLevel="1" x14ac:dyDescent="0.2">
      <c r="A26" s="169" t="s">
        <v>5</v>
      </c>
      <c r="B26" s="170"/>
      <c r="C26" s="56" t="s">
        <v>95</v>
      </c>
      <c r="D26" s="56" t="s">
        <v>101</v>
      </c>
      <c r="E26" s="56" t="s">
        <v>96</v>
      </c>
      <c r="F26" s="56" t="s">
        <v>97</v>
      </c>
      <c r="G26" s="56" t="s">
        <v>98</v>
      </c>
      <c r="H26" s="68" t="s">
        <v>88</v>
      </c>
      <c r="I26" s="57" t="s">
        <v>103</v>
      </c>
    </row>
    <row r="27" spans="1:25" ht="15" outlineLevel="1" x14ac:dyDescent="0.25">
      <c r="A27" s="67"/>
      <c r="B27" s="34" t="s">
        <v>6</v>
      </c>
      <c r="C27" s="30"/>
      <c r="D27" s="30">
        <v>500</v>
      </c>
      <c r="E27" s="30"/>
      <c r="F27" s="30"/>
      <c r="G27" s="30"/>
      <c r="H27" s="69">
        <f>SUM(C27:G27)</f>
        <v>500</v>
      </c>
      <c r="I27" s="46">
        <f>H27/H$40</f>
        <v>0.17271157167530224</v>
      </c>
    </row>
    <row r="28" spans="1:25" ht="15" outlineLevel="1" x14ac:dyDescent="0.25">
      <c r="A28" s="67"/>
      <c r="B28" s="35" t="s">
        <v>7</v>
      </c>
      <c r="D28" s="22">
        <v>250</v>
      </c>
      <c r="E28" s="22"/>
      <c r="F28" s="22"/>
      <c r="G28" s="22"/>
      <c r="H28" s="69">
        <f t="shared" ref="H28:H39" si="4">SUM(C28:G28)</f>
        <v>250</v>
      </c>
      <c r="I28" s="46">
        <f t="shared" ref="I28:I40" si="5">H28/H$40</f>
        <v>8.6355785837651119E-2</v>
      </c>
    </row>
    <row r="29" spans="1:25" ht="15" outlineLevel="1" x14ac:dyDescent="0.25">
      <c r="A29" s="67"/>
      <c r="B29" s="35" t="s">
        <v>52</v>
      </c>
      <c r="C29" s="22"/>
      <c r="D29" s="22">
        <v>280</v>
      </c>
      <c r="E29" s="22"/>
      <c r="F29" s="22"/>
      <c r="G29" s="22"/>
      <c r="H29" s="69">
        <f t="shared" si="4"/>
        <v>280</v>
      </c>
      <c r="I29" s="46">
        <f t="shared" si="5"/>
        <v>9.6718480138169263E-2</v>
      </c>
    </row>
    <row r="30" spans="1:25" ht="15" x14ac:dyDescent="0.25">
      <c r="A30" s="67"/>
      <c r="B30" s="35" t="s">
        <v>8</v>
      </c>
      <c r="C30" s="22"/>
      <c r="D30" s="22">
        <v>120</v>
      </c>
      <c r="E30" s="22"/>
      <c r="F30" s="22"/>
      <c r="G30" s="22"/>
      <c r="H30" s="69">
        <f t="shared" si="4"/>
        <v>120</v>
      </c>
      <c r="I30" s="46">
        <f t="shared" si="5"/>
        <v>4.145077720207254E-2</v>
      </c>
    </row>
    <row r="31" spans="1:25" s="2" customFormat="1" ht="15" x14ac:dyDescent="0.25">
      <c r="A31" s="67"/>
      <c r="B31" s="35" t="s">
        <v>46</v>
      </c>
      <c r="C31" s="22"/>
      <c r="D31" s="22">
        <v>30</v>
      </c>
      <c r="E31" s="22"/>
      <c r="F31" s="22"/>
      <c r="G31" s="22"/>
      <c r="H31" s="69">
        <f t="shared" si="4"/>
        <v>30</v>
      </c>
      <c r="I31" s="46">
        <f t="shared" si="5"/>
        <v>1.0362694300518135E-2</v>
      </c>
      <c r="J31"/>
      <c r="K31"/>
      <c r="L31"/>
      <c r="M31"/>
      <c r="V31"/>
      <c r="W31"/>
      <c r="X31"/>
      <c r="Y31"/>
    </row>
    <row r="32" spans="1:25" ht="15" outlineLevel="1" x14ac:dyDescent="0.25">
      <c r="A32" s="67"/>
      <c r="B32" s="35" t="s">
        <v>93</v>
      </c>
      <c r="C32" s="22"/>
      <c r="D32" s="22">
        <v>150</v>
      </c>
      <c r="E32" s="22" t="s">
        <v>49</v>
      </c>
      <c r="F32" s="22"/>
      <c r="G32" s="22"/>
      <c r="H32" s="69">
        <f t="shared" si="4"/>
        <v>150</v>
      </c>
      <c r="I32" s="46">
        <f t="shared" si="5"/>
        <v>5.181347150259067E-2</v>
      </c>
    </row>
    <row r="33" spans="1:25" ht="15" outlineLevel="1" x14ac:dyDescent="0.25">
      <c r="A33" s="67"/>
      <c r="B33" s="35" t="s">
        <v>48</v>
      </c>
      <c r="C33" s="22"/>
      <c r="D33" s="22">
        <v>30</v>
      </c>
      <c r="E33" s="22"/>
      <c r="F33" s="22"/>
      <c r="G33" s="22"/>
      <c r="H33" s="69">
        <f t="shared" si="4"/>
        <v>30</v>
      </c>
      <c r="I33" s="46">
        <f t="shared" si="5"/>
        <v>1.0362694300518135E-2</v>
      </c>
    </row>
    <row r="34" spans="1:25" ht="15" outlineLevel="1" x14ac:dyDescent="0.25">
      <c r="A34" s="67"/>
      <c r="B34" s="35" t="s">
        <v>142</v>
      </c>
      <c r="C34" s="22"/>
      <c r="D34" s="22"/>
      <c r="E34" s="22">
        <v>15</v>
      </c>
      <c r="F34" s="22"/>
      <c r="G34" s="22"/>
      <c r="H34" s="69">
        <f t="shared" si="4"/>
        <v>15</v>
      </c>
      <c r="I34" s="46">
        <f t="shared" si="5"/>
        <v>5.1813471502590676E-3</v>
      </c>
    </row>
    <row r="35" spans="1:25" ht="15" outlineLevel="1" x14ac:dyDescent="0.25">
      <c r="A35" s="67"/>
      <c r="B35" s="35" t="s">
        <v>54</v>
      </c>
      <c r="C35" s="31">
        <v>300</v>
      </c>
      <c r="D35" s="22"/>
      <c r="E35" s="22">
        <v>600</v>
      </c>
      <c r="F35" s="22"/>
      <c r="G35" s="22"/>
      <c r="H35" s="69">
        <f t="shared" si="4"/>
        <v>900</v>
      </c>
      <c r="I35" s="46">
        <f t="shared" si="5"/>
        <v>0.31088082901554404</v>
      </c>
    </row>
    <row r="36" spans="1:25" ht="15" outlineLevel="1" x14ac:dyDescent="0.25">
      <c r="A36" s="67"/>
      <c r="B36" s="35" t="s">
        <v>50</v>
      </c>
      <c r="C36" s="22">
        <v>320</v>
      </c>
      <c r="D36" s="22"/>
      <c r="E36" s="22"/>
      <c r="F36" s="22"/>
      <c r="G36" s="22"/>
      <c r="H36" s="69">
        <f t="shared" si="4"/>
        <v>320</v>
      </c>
      <c r="I36" s="46">
        <f t="shared" si="5"/>
        <v>0.11053540587219343</v>
      </c>
    </row>
    <row r="37" spans="1:25" ht="15" outlineLevel="1" x14ac:dyDescent="0.25">
      <c r="A37" s="67"/>
      <c r="B37" s="35" t="s">
        <v>9</v>
      </c>
      <c r="C37" s="22"/>
      <c r="D37" s="22"/>
      <c r="E37" s="22"/>
      <c r="F37" s="22"/>
      <c r="G37" s="22"/>
      <c r="H37" s="69">
        <f t="shared" si="4"/>
        <v>0</v>
      </c>
      <c r="I37" s="46">
        <f t="shared" si="5"/>
        <v>0</v>
      </c>
    </row>
    <row r="38" spans="1:25" ht="15" outlineLevel="1" x14ac:dyDescent="0.25">
      <c r="A38" s="67"/>
      <c r="B38" s="35" t="s">
        <v>53</v>
      </c>
      <c r="C38" s="22"/>
      <c r="D38" s="22">
        <v>20</v>
      </c>
      <c r="E38" s="22"/>
      <c r="F38" s="22"/>
      <c r="G38" s="22"/>
      <c r="H38" s="69">
        <f t="shared" si="4"/>
        <v>20</v>
      </c>
      <c r="I38" s="46">
        <f t="shared" si="5"/>
        <v>6.9084628670120895E-3</v>
      </c>
    </row>
    <row r="39" spans="1:25" ht="30" outlineLevel="1" x14ac:dyDescent="0.25">
      <c r="A39" s="67"/>
      <c r="B39" s="38" t="s">
        <v>70</v>
      </c>
      <c r="C39" s="22"/>
      <c r="D39" s="22"/>
      <c r="E39" s="22"/>
      <c r="F39" s="22">
        <v>180</v>
      </c>
      <c r="G39" s="22">
        <v>100</v>
      </c>
      <c r="H39" s="69">
        <f t="shared" si="4"/>
        <v>280</v>
      </c>
      <c r="I39" s="46">
        <f t="shared" si="5"/>
        <v>9.6718480138169263E-2</v>
      </c>
    </row>
    <row r="40" spans="1:25" ht="16.5" outlineLevel="1" thickBot="1" x14ac:dyDescent="0.3">
      <c r="A40" s="62"/>
      <c r="B40" s="63" t="s">
        <v>88</v>
      </c>
      <c r="C40" s="64">
        <f>SUM(C27:C39)</f>
        <v>620</v>
      </c>
      <c r="D40" s="64">
        <f>SUM(D27:D39)</f>
        <v>1380</v>
      </c>
      <c r="E40" s="64">
        <f>SUM(E27:E39)</f>
        <v>615</v>
      </c>
      <c r="F40" s="64">
        <f>SUM(F27:F39)</f>
        <v>180</v>
      </c>
      <c r="G40" s="64">
        <f>SUM(G27:G39)</f>
        <v>100</v>
      </c>
      <c r="H40" s="70">
        <f>SUM(C40:G40)</f>
        <v>2895</v>
      </c>
      <c r="I40" s="48">
        <f t="shared" si="5"/>
        <v>1</v>
      </c>
    </row>
    <row r="41" spans="1:25" ht="14.25" thickTop="1" thickBot="1" x14ac:dyDescent="0.25"/>
    <row r="42" spans="1:25" s="2" customFormat="1" ht="15.75" x14ac:dyDescent="0.25">
      <c r="A42" s="167" t="s">
        <v>10</v>
      </c>
      <c r="B42" s="168"/>
      <c r="C42" s="56" t="s">
        <v>95</v>
      </c>
      <c r="D42" s="56" t="s">
        <v>101</v>
      </c>
      <c r="E42" s="56" t="s">
        <v>96</v>
      </c>
      <c r="F42" s="56" t="s">
        <v>97</v>
      </c>
      <c r="G42" s="56" t="s">
        <v>98</v>
      </c>
      <c r="H42" s="56" t="s">
        <v>88</v>
      </c>
      <c r="I42" s="57" t="s">
        <v>103</v>
      </c>
      <c r="J42"/>
      <c r="K42"/>
      <c r="L42"/>
      <c r="M42"/>
      <c r="V42"/>
      <c r="W42"/>
      <c r="X42"/>
      <c r="Y42"/>
    </row>
    <row r="43" spans="1:25" ht="15" outlineLevel="1" x14ac:dyDescent="0.25">
      <c r="A43" s="67"/>
      <c r="B43" s="34" t="s">
        <v>11</v>
      </c>
      <c r="C43" s="32"/>
      <c r="D43" s="32">
        <v>300</v>
      </c>
      <c r="E43" s="32"/>
      <c r="F43" s="32"/>
      <c r="G43" s="32"/>
      <c r="H43" s="71">
        <f t="shared" ref="H43:H50" si="6">SUM(C43:G43)</f>
        <v>300</v>
      </c>
      <c r="I43" s="46">
        <f>H43/H$51</f>
        <v>0.5</v>
      </c>
    </row>
    <row r="44" spans="1:25" ht="15" outlineLevel="1" x14ac:dyDescent="0.25">
      <c r="A44" s="67"/>
      <c r="B44" s="35" t="s">
        <v>12</v>
      </c>
      <c r="C44" s="10"/>
      <c r="D44" s="10"/>
      <c r="E44" s="10"/>
      <c r="F44" s="10"/>
      <c r="G44" s="10">
        <v>150</v>
      </c>
      <c r="H44" s="71">
        <f t="shared" si="6"/>
        <v>150</v>
      </c>
      <c r="I44" s="46">
        <f t="shared" ref="I44:I51" si="7">H44/H$51</f>
        <v>0.25</v>
      </c>
    </row>
    <row r="45" spans="1:25" ht="15" outlineLevel="1" x14ac:dyDescent="0.25">
      <c r="A45" s="67"/>
      <c r="B45" s="35" t="s">
        <v>56</v>
      </c>
      <c r="C45" s="10"/>
      <c r="D45" s="10"/>
      <c r="E45" s="10"/>
      <c r="F45" s="10"/>
      <c r="G45" s="10"/>
      <c r="H45" s="71">
        <f t="shared" si="6"/>
        <v>0</v>
      </c>
      <c r="I45" s="46">
        <f t="shared" si="7"/>
        <v>0</v>
      </c>
    </row>
    <row r="46" spans="1:25" ht="15" outlineLevel="1" x14ac:dyDescent="0.25">
      <c r="A46" s="67"/>
      <c r="B46" s="35" t="s">
        <v>13</v>
      </c>
      <c r="C46" s="10"/>
      <c r="D46" s="10"/>
      <c r="E46" s="10"/>
      <c r="F46" s="10"/>
      <c r="G46" s="10"/>
      <c r="H46" s="71">
        <f t="shared" si="6"/>
        <v>0</v>
      </c>
      <c r="I46" s="46">
        <f t="shared" si="7"/>
        <v>0</v>
      </c>
    </row>
    <row r="47" spans="1:25" ht="15" outlineLevel="1" x14ac:dyDescent="0.25">
      <c r="A47" s="67"/>
      <c r="B47" s="35" t="s">
        <v>14</v>
      </c>
      <c r="C47" s="10">
        <v>10</v>
      </c>
      <c r="D47" s="10"/>
      <c r="E47" s="10">
        <v>60</v>
      </c>
      <c r="F47" s="10"/>
      <c r="G47" s="10"/>
      <c r="H47" s="71">
        <f t="shared" si="6"/>
        <v>70</v>
      </c>
      <c r="I47" s="46">
        <f t="shared" si="7"/>
        <v>0.11666666666666667</v>
      </c>
    </row>
    <row r="48" spans="1:25" ht="15" outlineLevel="1" x14ac:dyDescent="0.25">
      <c r="A48" s="67"/>
      <c r="B48" s="35" t="s">
        <v>55</v>
      </c>
      <c r="C48" s="10"/>
      <c r="D48" s="10"/>
      <c r="E48" s="10"/>
      <c r="F48" s="10"/>
      <c r="G48" s="10"/>
      <c r="H48" s="71">
        <f t="shared" si="6"/>
        <v>0</v>
      </c>
      <c r="I48" s="46">
        <f t="shared" si="7"/>
        <v>0</v>
      </c>
    </row>
    <row r="49" spans="1:25" ht="15" outlineLevel="1" x14ac:dyDescent="0.25">
      <c r="A49" s="67"/>
      <c r="B49" s="35" t="s">
        <v>58</v>
      </c>
      <c r="C49" s="10"/>
      <c r="D49" s="10"/>
      <c r="E49" s="10"/>
      <c r="F49" s="10"/>
      <c r="G49" s="10"/>
      <c r="H49" s="71">
        <f t="shared" si="6"/>
        <v>0</v>
      </c>
      <c r="I49" s="46">
        <f t="shared" si="7"/>
        <v>0</v>
      </c>
    </row>
    <row r="50" spans="1:25" ht="15" outlineLevel="1" x14ac:dyDescent="0.25">
      <c r="A50" s="67"/>
      <c r="B50" s="37" t="s">
        <v>57</v>
      </c>
      <c r="C50" s="24">
        <v>0</v>
      </c>
      <c r="D50" s="24"/>
      <c r="E50" s="24"/>
      <c r="F50" s="24">
        <v>80</v>
      </c>
      <c r="G50" s="24"/>
      <c r="H50" s="71">
        <f t="shared" si="6"/>
        <v>80</v>
      </c>
      <c r="I50" s="46">
        <f t="shared" si="7"/>
        <v>0.13333333333333333</v>
      </c>
    </row>
    <row r="51" spans="1:25" ht="15.75" outlineLevel="1" thickBot="1" x14ac:dyDescent="0.3">
      <c r="A51" s="62"/>
      <c r="B51" s="63" t="s">
        <v>88</v>
      </c>
      <c r="C51" s="63">
        <f>SUM(C43:C50)</f>
        <v>10</v>
      </c>
      <c r="D51" s="63">
        <f>SUM(D43:D50)</f>
        <v>300</v>
      </c>
      <c r="E51" s="63">
        <f>SUM(E43:E50)</f>
        <v>60</v>
      </c>
      <c r="F51" s="63">
        <f>SUM(F43:F50)</f>
        <v>80</v>
      </c>
      <c r="G51" s="63">
        <f>SUM(G43:G50)</f>
        <v>150</v>
      </c>
      <c r="H51" s="71">
        <f>SUM(C51:G51)</f>
        <v>600</v>
      </c>
      <c r="I51" s="48">
        <f t="shared" si="7"/>
        <v>1</v>
      </c>
    </row>
    <row r="52" spans="1:25" ht="14.25" outlineLevel="1" thickTop="1" thickBot="1" x14ac:dyDescent="0.25">
      <c r="E52" s="13"/>
      <c r="I52" s="47"/>
    </row>
    <row r="53" spans="1:25" ht="15.75" outlineLevel="1" x14ac:dyDescent="0.25">
      <c r="A53" s="167" t="s">
        <v>90</v>
      </c>
      <c r="B53" s="168"/>
      <c r="C53" s="56" t="s">
        <v>95</v>
      </c>
      <c r="D53" s="56" t="s">
        <v>101</v>
      </c>
      <c r="E53" s="56" t="s">
        <v>96</v>
      </c>
      <c r="F53" s="56" t="s">
        <v>97</v>
      </c>
      <c r="G53" s="56" t="s">
        <v>98</v>
      </c>
      <c r="H53" s="56" t="s">
        <v>88</v>
      </c>
      <c r="I53" s="57" t="s">
        <v>103</v>
      </c>
    </row>
    <row r="54" spans="1:25" ht="15" x14ac:dyDescent="0.25">
      <c r="A54" s="67"/>
      <c r="B54" s="34" t="s">
        <v>59</v>
      </c>
      <c r="C54" s="32">
        <v>20</v>
      </c>
      <c r="D54" s="32"/>
      <c r="E54" s="32"/>
      <c r="F54" s="32"/>
      <c r="G54" s="32"/>
      <c r="H54" s="71">
        <f>SUM(C54:G$54)</f>
        <v>20</v>
      </c>
      <c r="I54" s="46">
        <f>H54/H$66</f>
        <v>3.6036036036036036E-2</v>
      </c>
    </row>
    <row r="55" spans="1:25" ht="15" x14ac:dyDescent="0.25">
      <c r="A55" s="67"/>
      <c r="B55" s="35" t="s">
        <v>60</v>
      </c>
      <c r="C55" s="10"/>
      <c r="D55" s="10"/>
      <c r="E55" s="10">
        <v>50</v>
      </c>
      <c r="F55" s="10"/>
      <c r="G55" s="10"/>
      <c r="H55" s="72">
        <f t="shared" ref="H55:H66" si="8">SUM(C55:G55)</f>
        <v>50</v>
      </c>
      <c r="I55" s="46">
        <f t="shared" ref="I55:I66" si="9">H55/H$66</f>
        <v>9.0090090090090086E-2</v>
      </c>
    </row>
    <row r="56" spans="1:25" ht="15" x14ac:dyDescent="0.25">
      <c r="A56" s="67"/>
      <c r="B56" s="35" t="s">
        <v>15</v>
      </c>
      <c r="C56" s="10"/>
      <c r="D56" s="10"/>
      <c r="E56" s="10"/>
      <c r="F56" s="10"/>
      <c r="G56" s="10"/>
      <c r="H56" s="72">
        <f t="shared" si="8"/>
        <v>0</v>
      </c>
      <c r="I56" s="46">
        <f t="shared" si="9"/>
        <v>0</v>
      </c>
    </row>
    <row r="57" spans="1:25" s="2" customFormat="1" ht="15" x14ac:dyDescent="0.25">
      <c r="A57" s="67"/>
      <c r="B57" s="35" t="s">
        <v>69</v>
      </c>
      <c r="C57" s="10"/>
      <c r="D57" s="10">
        <v>200</v>
      </c>
      <c r="E57" s="10"/>
      <c r="F57" s="10"/>
      <c r="G57" s="10"/>
      <c r="H57" s="72">
        <f t="shared" si="8"/>
        <v>200</v>
      </c>
      <c r="I57" s="46">
        <f t="shared" si="9"/>
        <v>0.36036036036036034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5" outlineLevel="1" x14ac:dyDescent="0.25">
      <c r="A58" s="67"/>
      <c r="B58" s="35" t="s">
        <v>16</v>
      </c>
      <c r="C58" s="10"/>
      <c r="D58" s="10"/>
      <c r="E58" s="10">
        <f>120+80</f>
        <v>200</v>
      </c>
      <c r="F58" s="10"/>
      <c r="G58" s="10"/>
      <c r="H58" s="72">
        <f t="shared" si="8"/>
        <v>200</v>
      </c>
      <c r="I58" s="46">
        <f t="shared" si="9"/>
        <v>0.36036036036036034</v>
      </c>
    </row>
    <row r="59" spans="1:25" ht="15" outlineLevel="1" x14ac:dyDescent="0.25">
      <c r="A59" s="67"/>
      <c r="B59" s="35" t="s">
        <v>17</v>
      </c>
      <c r="C59" s="10"/>
      <c r="D59" s="10"/>
      <c r="E59" s="10"/>
      <c r="F59" s="10">
        <v>15</v>
      </c>
      <c r="G59" s="10"/>
      <c r="H59" s="72">
        <f t="shared" si="8"/>
        <v>15</v>
      </c>
      <c r="I59" s="46">
        <f t="shared" si="9"/>
        <v>2.7027027027027029E-2</v>
      </c>
    </row>
    <row r="60" spans="1:25" ht="15" outlineLevel="1" x14ac:dyDescent="0.25">
      <c r="A60" s="67"/>
      <c r="B60" s="35" t="s">
        <v>62</v>
      </c>
      <c r="C60" s="10"/>
      <c r="D60" s="10"/>
      <c r="E60" s="10"/>
      <c r="F60" s="10"/>
      <c r="G60" s="10"/>
      <c r="H60" s="72">
        <f t="shared" si="8"/>
        <v>0</v>
      </c>
      <c r="I60" s="46">
        <f t="shared" si="9"/>
        <v>0</v>
      </c>
    </row>
    <row r="61" spans="1:25" ht="15" outlineLevel="1" x14ac:dyDescent="0.25">
      <c r="A61" s="67"/>
      <c r="B61" s="35" t="s">
        <v>19</v>
      </c>
      <c r="C61" s="10"/>
      <c r="D61" s="10"/>
      <c r="E61" s="10"/>
      <c r="F61" s="10"/>
      <c r="G61" s="10"/>
      <c r="H61" s="72">
        <f t="shared" si="8"/>
        <v>0</v>
      </c>
      <c r="I61" s="46">
        <f t="shared" si="9"/>
        <v>0</v>
      </c>
    </row>
    <row r="62" spans="1:25" ht="15" outlineLevel="1" x14ac:dyDescent="0.25">
      <c r="A62" s="67"/>
      <c r="B62" s="35" t="s">
        <v>21</v>
      </c>
      <c r="C62" s="10"/>
      <c r="D62" s="10"/>
      <c r="E62" s="10"/>
      <c r="F62" s="10"/>
      <c r="G62" s="10"/>
      <c r="H62" s="72">
        <f t="shared" si="8"/>
        <v>0</v>
      </c>
      <c r="I62" s="46">
        <f t="shared" si="9"/>
        <v>0</v>
      </c>
    </row>
    <row r="63" spans="1:25" ht="15" outlineLevel="1" x14ac:dyDescent="0.25">
      <c r="A63" s="67"/>
      <c r="B63" s="35" t="s">
        <v>63</v>
      </c>
      <c r="C63" s="10">
        <v>50</v>
      </c>
      <c r="D63" s="10"/>
      <c r="E63" s="10">
        <v>20</v>
      </c>
      <c r="F63" s="10"/>
      <c r="G63" s="10"/>
      <c r="H63" s="72">
        <f t="shared" si="8"/>
        <v>70</v>
      </c>
      <c r="I63" s="46">
        <f t="shared" si="9"/>
        <v>0.12612612612612611</v>
      </c>
    </row>
    <row r="64" spans="1:25" ht="15" x14ac:dyDescent="0.25">
      <c r="A64" s="67"/>
      <c r="B64" s="35" t="s">
        <v>61</v>
      </c>
      <c r="C64" s="10"/>
      <c r="D64" s="10"/>
      <c r="E64" s="10"/>
      <c r="F64" s="10"/>
      <c r="G64" s="10"/>
      <c r="H64" s="72">
        <f t="shared" si="8"/>
        <v>0</v>
      </c>
      <c r="I64" s="46">
        <f t="shared" si="9"/>
        <v>0</v>
      </c>
    </row>
    <row r="65" spans="1:29" s="2" customFormat="1" ht="15" x14ac:dyDescent="0.25">
      <c r="A65" s="80"/>
      <c r="B65" s="39" t="s">
        <v>64</v>
      </c>
      <c r="C65" s="10"/>
      <c r="D65" s="10"/>
      <c r="E65" s="10"/>
      <c r="F65" s="10"/>
      <c r="G65" s="10"/>
      <c r="H65" s="72">
        <f t="shared" si="8"/>
        <v>0</v>
      </c>
      <c r="I65" s="46">
        <f t="shared" si="9"/>
        <v>0</v>
      </c>
      <c r="J65"/>
      <c r="K65"/>
      <c r="L65"/>
      <c r="M65"/>
      <c r="V65"/>
      <c r="W65"/>
      <c r="X65"/>
      <c r="Y65"/>
      <c r="Z65"/>
      <c r="AA65"/>
      <c r="AB65"/>
      <c r="AC65"/>
    </row>
    <row r="66" spans="1:29" ht="16.5" outlineLevel="1" thickBot="1" x14ac:dyDescent="0.3">
      <c r="A66" s="62"/>
      <c r="B66" s="63" t="s">
        <v>88</v>
      </c>
      <c r="C66" s="63">
        <f>SUM(C54:C65)</f>
        <v>70</v>
      </c>
      <c r="D66" s="63">
        <f>SUM(D54:D65)</f>
        <v>200</v>
      </c>
      <c r="E66" s="63">
        <f>SUM(E54:E65)</f>
        <v>270</v>
      </c>
      <c r="F66" s="63">
        <f>SUM(F54:F65)</f>
        <v>15</v>
      </c>
      <c r="G66" s="63">
        <f>SUM(G54:G65)</f>
        <v>0</v>
      </c>
      <c r="H66" s="73">
        <f t="shared" si="8"/>
        <v>555</v>
      </c>
      <c r="I66" s="46">
        <f t="shared" si="9"/>
        <v>1</v>
      </c>
    </row>
    <row r="67" spans="1:29" ht="14.25" outlineLevel="1" thickTop="1" thickBot="1" x14ac:dyDescent="0.25"/>
    <row r="68" spans="1:29" ht="15.75" outlineLevel="1" x14ac:dyDescent="0.25">
      <c r="A68" s="167" t="s">
        <v>91</v>
      </c>
      <c r="B68" s="168"/>
      <c r="C68" s="56" t="s">
        <v>95</v>
      </c>
      <c r="D68" s="56" t="s">
        <v>101</v>
      </c>
      <c r="E68" s="56" t="s">
        <v>96</v>
      </c>
      <c r="F68" s="56" t="s">
        <v>97</v>
      </c>
      <c r="G68" s="56" t="s">
        <v>98</v>
      </c>
      <c r="H68" s="56" t="s">
        <v>88</v>
      </c>
      <c r="I68" s="57" t="s">
        <v>103</v>
      </c>
    </row>
    <row r="69" spans="1:29" ht="15" outlineLevel="1" x14ac:dyDescent="0.25">
      <c r="A69" s="67"/>
      <c r="B69" s="34" t="s">
        <v>92</v>
      </c>
      <c r="C69" s="32">
        <v>10</v>
      </c>
      <c r="D69" s="32"/>
      <c r="E69" s="32">
        <v>10</v>
      </c>
      <c r="F69" s="32"/>
      <c r="G69" s="32"/>
      <c r="H69" s="71">
        <f>SUM(C69:G69)</f>
        <v>20</v>
      </c>
      <c r="I69" s="46">
        <f>H69/H$78</f>
        <v>3.669724770642202E-2</v>
      </c>
    </row>
    <row r="70" spans="1:29" ht="15" outlineLevel="1" x14ac:dyDescent="0.25">
      <c r="A70" s="67"/>
      <c r="B70" s="35" t="s">
        <v>23</v>
      </c>
      <c r="C70" s="10">
        <v>20</v>
      </c>
      <c r="D70" s="10"/>
      <c r="E70" s="10">
        <v>60</v>
      </c>
      <c r="F70" s="10"/>
      <c r="G70" s="10"/>
      <c r="H70" s="71">
        <f t="shared" ref="H70:H77" si="10">SUM(C70:G70)</f>
        <v>80</v>
      </c>
      <c r="I70" s="46">
        <f>H70/H$78</f>
        <v>0.14678899082568808</v>
      </c>
    </row>
    <row r="71" spans="1:29" ht="15" outlineLevel="1" x14ac:dyDescent="0.25">
      <c r="A71" s="67"/>
      <c r="B71" s="35" t="s">
        <v>94</v>
      </c>
      <c r="C71" s="10">
        <f>SUM(C69:C70)</f>
        <v>30</v>
      </c>
      <c r="D71" s="10"/>
      <c r="E71" s="10"/>
      <c r="F71" s="10"/>
      <c r="G71" s="10"/>
      <c r="H71" s="71">
        <f t="shared" si="10"/>
        <v>30</v>
      </c>
      <c r="I71" s="46">
        <f>H71/H$78</f>
        <v>5.5045871559633031E-2</v>
      </c>
    </row>
    <row r="72" spans="1:29" ht="15" outlineLevel="1" x14ac:dyDescent="0.25">
      <c r="A72" s="67"/>
      <c r="B72" s="35" t="s">
        <v>24</v>
      </c>
      <c r="C72" s="10">
        <v>50</v>
      </c>
      <c r="D72" s="10"/>
      <c r="E72" s="10"/>
      <c r="F72" s="10"/>
      <c r="G72" s="10">
        <v>20</v>
      </c>
      <c r="H72" s="71">
        <f t="shared" si="10"/>
        <v>70</v>
      </c>
      <c r="I72" s="46">
        <f t="shared" ref="I72:I78" si="11">H72/H$78</f>
        <v>0.12844036697247707</v>
      </c>
    </row>
    <row r="73" spans="1:29" ht="15" outlineLevel="1" x14ac:dyDescent="0.25">
      <c r="A73" s="67"/>
      <c r="B73" s="35" t="s">
        <v>25</v>
      </c>
      <c r="C73" s="10"/>
      <c r="D73" s="10"/>
      <c r="E73" s="10"/>
      <c r="F73" s="10">
        <v>65</v>
      </c>
      <c r="G73" s="10"/>
      <c r="H73" s="71">
        <f>SUM(C73:G73)</f>
        <v>65</v>
      </c>
      <c r="I73" s="46">
        <f t="shared" si="11"/>
        <v>0.11926605504587157</v>
      </c>
    </row>
    <row r="74" spans="1:29" ht="15" outlineLevel="1" x14ac:dyDescent="0.25">
      <c r="A74" s="67"/>
      <c r="B74" s="35" t="s">
        <v>26</v>
      </c>
      <c r="C74" s="10"/>
      <c r="D74" s="10">
        <v>100</v>
      </c>
      <c r="E74" s="10"/>
      <c r="F74" s="10"/>
      <c r="G74" s="10"/>
      <c r="H74" s="71">
        <f t="shared" si="10"/>
        <v>100</v>
      </c>
      <c r="I74" s="46">
        <f t="shared" si="11"/>
        <v>0.1834862385321101</v>
      </c>
    </row>
    <row r="75" spans="1:29" ht="15" outlineLevel="1" x14ac:dyDescent="0.25">
      <c r="A75" s="67"/>
      <c r="B75" s="35" t="s">
        <v>27</v>
      </c>
      <c r="C75" s="10"/>
      <c r="D75" s="10"/>
      <c r="E75" s="10"/>
      <c r="F75" s="10">
        <v>40</v>
      </c>
      <c r="G75" s="10"/>
      <c r="H75" s="71">
        <f t="shared" si="10"/>
        <v>40</v>
      </c>
      <c r="I75" s="46">
        <f t="shared" si="11"/>
        <v>7.3394495412844041E-2</v>
      </c>
    </row>
    <row r="76" spans="1:29" ht="15" x14ac:dyDescent="0.25">
      <c r="A76" s="67"/>
      <c r="B76" s="35" t="s">
        <v>65</v>
      </c>
      <c r="C76" s="10">
        <v>50</v>
      </c>
      <c r="D76" s="10"/>
      <c r="E76" s="10"/>
      <c r="F76" s="10"/>
      <c r="G76" s="10"/>
      <c r="H76" s="71">
        <f>SUM(C76:G76)</f>
        <v>50</v>
      </c>
      <c r="I76" s="46">
        <f t="shared" si="11"/>
        <v>9.1743119266055051E-2</v>
      </c>
    </row>
    <row r="77" spans="1:29" s="2" customFormat="1" ht="15" x14ac:dyDescent="0.25">
      <c r="A77" s="67"/>
      <c r="B77" s="37" t="s">
        <v>4</v>
      </c>
      <c r="C77" s="24"/>
      <c r="D77" s="24"/>
      <c r="E77" s="24"/>
      <c r="F77" s="24"/>
      <c r="G77" s="24">
        <v>90</v>
      </c>
      <c r="H77" s="71">
        <f t="shared" si="10"/>
        <v>90</v>
      </c>
      <c r="I77" s="46">
        <f t="shared" si="11"/>
        <v>0.16513761467889909</v>
      </c>
      <c r="J77"/>
      <c r="K77"/>
      <c r="L77"/>
      <c r="M77"/>
      <c r="V77"/>
      <c r="W77"/>
      <c r="X77"/>
      <c r="Y77"/>
      <c r="Z77"/>
      <c r="AA77"/>
      <c r="AB77"/>
      <c r="AC77"/>
    </row>
    <row r="78" spans="1:29" ht="16.5" outlineLevel="1" thickBot="1" x14ac:dyDescent="0.3">
      <c r="A78" s="62"/>
      <c r="B78" s="63" t="s">
        <v>88</v>
      </c>
      <c r="C78" s="63">
        <f>SUM(C69:C77)</f>
        <v>160</v>
      </c>
      <c r="D78" s="63">
        <f>SUM(D69:D77)</f>
        <v>100</v>
      </c>
      <c r="E78" s="63">
        <f>SUM(E69:E77)</f>
        <v>70</v>
      </c>
      <c r="F78" s="63">
        <f>SUM(F69:F77)</f>
        <v>105</v>
      </c>
      <c r="G78" s="63">
        <f>SUM(G69:G77)</f>
        <v>110</v>
      </c>
      <c r="H78" s="73">
        <f>SUM(C78:G78)</f>
        <v>545</v>
      </c>
      <c r="I78" s="46">
        <f t="shared" si="11"/>
        <v>1</v>
      </c>
    </row>
    <row r="79" spans="1:29" ht="14.25" outlineLevel="1" thickTop="1" thickBot="1" x14ac:dyDescent="0.25">
      <c r="I79" s="47"/>
    </row>
    <row r="80" spans="1:29" ht="15.75" outlineLevel="1" x14ac:dyDescent="0.25">
      <c r="A80" s="167" t="s">
        <v>28</v>
      </c>
      <c r="B80" s="168"/>
      <c r="C80" s="56" t="s">
        <v>95</v>
      </c>
      <c r="D80" s="56" t="s">
        <v>101</v>
      </c>
      <c r="E80" s="56" t="s">
        <v>96</v>
      </c>
      <c r="F80" s="56" t="s">
        <v>97</v>
      </c>
      <c r="G80" s="56" t="s">
        <v>98</v>
      </c>
      <c r="H80" s="56" t="s">
        <v>88</v>
      </c>
      <c r="I80" s="57" t="s">
        <v>103</v>
      </c>
    </row>
    <row r="81" spans="1:29" ht="15" outlineLevel="1" x14ac:dyDescent="0.25">
      <c r="A81" s="67"/>
      <c r="B81" s="34" t="s">
        <v>29</v>
      </c>
      <c r="C81" s="32"/>
      <c r="D81" s="32"/>
      <c r="E81" s="32">
        <v>30</v>
      </c>
      <c r="F81" s="32">
        <v>210</v>
      </c>
      <c r="G81" s="32"/>
      <c r="H81" s="71">
        <f>SUM(C81:F81)</f>
        <v>240</v>
      </c>
      <c r="I81" s="46">
        <f>H81/H$89</f>
        <v>0.47244094488188976</v>
      </c>
    </row>
    <row r="82" spans="1:29" ht="15" outlineLevel="1" x14ac:dyDescent="0.25">
      <c r="A82" s="67"/>
      <c r="B82" s="35" t="s">
        <v>71</v>
      </c>
      <c r="C82" s="10">
        <v>20</v>
      </c>
      <c r="D82" s="10"/>
      <c r="E82" s="10">
        <v>5</v>
      </c>
      <c r="F82" s="10"/>
      <c r="G82" s="10"/>
      <c r="H82" s="71">
        <f t="shared" ref="H82:H87" si="12">SUM(C82:F82)</f>
        <v>25</v>
      </c>
      <c r="I82" s="46">
        <f t="shared" ref="I82:I89" si="13">H82/H$89</f>
        <v>4.9212598425196853E-2</v>
      </c>
    </row>
    <row r="83" spans="1:29" ht="15" outlineLevel="1" x14ac:dyDescent="0.25">
      <c r="A83" s="67"/>
      <c r="B83" s="39" t="s">
        <v>66</v>
      </c>
      <c r="C83" s="10"/>
      <c r="D83" s="10"/>
      <c r="E83" s="10"/>
      <c r="F83" s="10">
        <v>240</v>
      </c>
      <c r="G83" s="10"/>
      <c r="H83" s="71">
        <f t="shared" si="12"/>
        <v>240</v>
      </c>
      <c r="I83" s="46">
        <f t="shared" si="13"/>
        <v>0.47244094488188976</v>
      </c>
    </row>
    <row r="84" spans="1:29" ht="15" outlineLevel="1" x14ac:dyDescent="0.25">
      <c r="A84" s="67"/>
      <c r="B84" s="35" t="s">
        <v>30</v>
      </c>
      <c r="C84" s="10"/>
      <c r="D84" s="10"/>
      <c r="E84" s="10">
        <v>3</v>
      </c>
      <c r="F84" s="10"/>
      <c r="G84" s="10"/>
      <c r="H84" s="71">
        <f t="shared" si="12"/>
        <v>3</v>
      </c>
      <c r="I84" s="46">
        <f t="shared" si="13"/>
        <v>5.905511811023622E-3</v>
      </c>
      <c r="N84" s="15"/>
    </row>
    <row r="85" spans="1:29" ht="15" outlineLevel="1" x14ac:dyDescent="0.25">
      <c r="A85" s="67"/>
      <c r="B85" s="35" t="s">
        <v>31</v>
      </c>
      <c r="C85" s="10"/>
      <c r="D85" s="10"/>
      <c r="E85" s="10"/>
      <c r="F85" s="10"/>
      <c r="G85" s="10"/>
      <c r="H85" s="71">
        <f t="shared" si="12"/>
        <v>0</v>
      </c>
      <c r="I85" s="46">
        <f t="shared" si="13"/>
        <v>0</v>
      </c>
    </row>
    <row r="86" spans="1:29" ht="15" outlineLevel="1" x14ac:dyDescent="0.25">
      <c r="A86" s="67"/>
      <c r="B86" s="35" t="s">
        <v>32</v>
      </c>
      <c r="C86" s="10"/>
      <c r="D86" s="10"/>
      <c r="E86" s="10"/>
      <c r="F86" s="10"/>
      <c r="G86" s="10"/>
      <c r="H86" s="71">
        <f t="shared" si="12"/>
        <v>0</v>
      </c>
      <c r="I86" s="46">
        <f t="shared" si="13"/>
        <v>0</v>
      </c>
    </row>
    <row r="87" spans="1:29" ht="15" x14ac:dyDescent="0.25">
      <c r="A87" s="67"/>
      <c r="B87" s="35" t="s">
        <v>67</v>
      </c>
      <c r="C87" s="10"/>
      <c r="D87" s="10"/>
      <c r="E87" s="10"/>
      <c r="F87" s="10"/>
      <c r="G87" s="10"/>
      <c r="H87" s="71">
        <f t="shared" si="12"/>
        <v>0</v>
      </c>
      <c r="I87" s="46">
        <f t="shared" si="13"/>
        <v>0</v>
      </c>
    </row>
    <row r="88" spans="1:29" ht="30" outlineLevel="1" x14ac:dyDescent="0.2">
      <c r="A88" s="67"/>
      <c r="B88" s="40" t="s">
        <v>68</v>
      </c>
      <c r="C88" s="24"/>
      <c r="D88" s="24"/>
      <c r="E88" s="24"/>
      <c r="F88" s="24"/>
      <c r="G88" s="24"/>
      <c r="H88" s="74"/>
      <c r="I88" s="46">
        <f>H88/H$89</f>
        <v>0</v>
      </c>
    </row>
    <row r="89" spans="1:29" ht="16.5" outlineLevel="1" thickBot="1" x14ac:dyDescent="0.3">
      <c r="A89" s="62"/>
      <c r="B89" s="63" t="s">
        <v>88</v>
      </c>
      <c r="C89" s="63">
        <f>SUM(C81:C88)</f>
        <v>20</v>
      </c>
      <c r="D89" s="63">
        <f>SUM(D81:D88)</f>
        <v>0</v>
      </c>
      <c r="E89" s="63">
        <f>SUM(E81:E88)</f>
        <v>38</v>
      </c>
      <c r="F89" s="63">
        <f>SUM(F81:F88)</f>
        <v>450</v>
      </c>
      <c r="G89" s="63">
        <f>SUM(G81:G88)</f>
        <v>0</v>
      </c>
      <c r="H89" s="73">
        <f>SUM(C89:G89)</f>
        <v>508</v>
      </c>
      <c r="I89" s="46">
        <f t="shared" si="13"/>
        <v>1</v>
      </c>
    </row>
    <row r="90" spans="1:29" s="3" customFormat="1" ht="14.25" thickTop="1" thickBot="1" x14ac:dyDescent="0.25">
      <c r="J90"/>
      <c r="K90"/>
      <c r="L90"/>
      <c r="M90"/>
      <c r="V90"/>
      <c r="W90"/>
      <c r="X90"/>
      <c r="Y90"/>
      <c r="Z90"/>
      <c r="AA90"/>
      <c r="AB90"/>
      <c r="AC90"/>
    </row>
    <row r="91" spans="1:29" s="21" customFormat="1" ht="15.75" x14ac:dyDescent="0.2">
      <c r="A91" s="169" t="s">
        <v>74</v>
      </c>
      <c r="B91" s="170"/>
      <c r="C91" s="56" t="s">
        <v>95</v>
      </c>
      <c r="D91" s="56" t="s">
        <v>101</v>
      </c>
      <c r="E91" s="56" t="s">
        <v>96</v>
      </c>
      <c r="F91" s="56" t="s">
        <v>97</v>
      </c>
      <c r="G91" s="56" t="s">
        <v>98</v>
      </c>
      <c r="H91" s="56" t="s">
        <v>88</v>
      </c>
      <c r="I91" s="57" t="s">
        <v>103</v>
      </c>
      <c r="J91" s="33"/>
      <c r="K91" s="33"/>
      <c r="L91" s="33"/>
      <c r="M91" s="33"/>
      <c r="V91" s="33"/>
      <c r="W91" s="33"/>
      <c r="X91" s="33"/>
      <c r="Y91" s="33"/>
      <c r="Z91" s="33"/>
      <c r="AA91" s="33"/>
      <c r="AB91" s="33"/>
      <c r="AC91" s="33"/>
    </row>
    <row r="92" spans="1:29" s="3" customFormat="1" ht="15" x14ac:dyDescent="0.25">
      <c r="A92" s="81"/>
      <c r="B92" s="34" t="s">
        <v>76</v>
      </c>
      <c r="C92" s="10"/>
      <c r="D92" s="10"/>
      <c r="E92" s="10"/>
      <c r="F92" s="10"/>
      <c r="G92" s="10"/>
      <c r="H92" s="72">
        <f t="shared" ref="H92:H97" si="14">SUM(C92:G92)</f>
        <v>0</v>
      </c>
      <c r="I92" s="46">
        <f t="shared" ref="I92:I97" si="15">H92/H$97</f>
        <v>0</v>
      </c>
      <c r="J92"/>
      <c r="K92"/>
      <c r="L92"/>
      <c r="M92"/>
      <c r="V92"/>
      <c r="W92"/>
      <c r="X92"/>
      <c r="Y92"/>
      <c r="Z92"/>
      <c r="AA92"/>
      <c r="AB92"/>
      <c r="AC92"/>
    </row>
    <row r="93" spans="1:29" s="3" customFormat="1" ht="15" x14ac:dyDescent="0.25">
      <c r="A93" s="81"/>
      <c r="B93" s="35" t="s">
        <v>77</v>
      </c>
      <c r="C93" s="10"/>
      <c r="D93" s="10"/>
      <c r="E93" s="10"/>
      <c r="F93" s="10"/>
      <c r="G93" s="10"/>
      <c r="H93" s="72">
        <f t="shared" si="14"/>
        <v>0</v>
      </c>
      <c r="I93" s="46">
        <f t="shared" si="15"/>
        <v>0</v>
      </c>
      <c r="J93"/>
      <c r="K93"/>
      <c r="L93"/>
      <c r="M93"/>
      <c r="V93"/>
      <c r="W93"/>
      <c r="X93"/>
      <c r="Y93"/>
      <c r="Z93"/>
      <c r="AA93"/>
      <c r="AB93"/>
      <c r="AC93"/>
    </row>
    <row r="94" spans="1:29" s="3" customFormat="1" ht="15" x14ac:dyDescent="0.25">
      <c r="A94" s="81"/>
      <c r="B94" s="35" t="s">
        <v>78</v>
      </c>
      <c r="C94" s="10"/>
      <c r="D94" s="10"/>
      <c r="E94" s="10"/>
      <c r="F94" s="10"/>
      <c r="G94" s="10"/>
      <c r="H94" s="72">
        <f t="shared" si="14"/>
        <v>0</v>
      </c>
      <c r="I94" s="46">
        <f t="shared" si="15"/>
        <v>0</v>
      </c>
      <c r="J94"/>
      <c r="K94"/>
      <c r="L94"/>
      <c r="M94"/>
      <c r="V94"/>
      <c r="W94"/>
      <c r="X94"/>
      <c r="Y94"/>
      <c r="Z94"/>
      <c r="AA94"/>
      <c r="AB94"/>
      <c r="AC94"/>
    </row>
    <row r="95" spans="1:29" s="3" customFormat="1" ht="15" x14ac:dyDescent="0.25">
      <c r="A95" s="81"/>
      <c r="B95" s="35" t="s">
        <v>75</v>
      </c>
      <c r="C95" s="10"/>
      <c r="D95" s="10">
        <v>200</v>
      </c>
      <c r="E95" s="10"/>
      <c r="F95" s="10"/>
      <c r="G95" s="10"/>
      <c r="H95" s="72">
        <f t="shared" si="14"/>
        <v>200</v>
      </c>
      <c r="I95" s="46">
        <f t="shared" si="15"/>
        <v>1</v>
      </c>
      <c r="J95"/>
      <c r="K95"/>
      <c r="L95"/>
      <c r="M95"/>
      <c r="V95"/>
      <c r="W95"/>
      <c r="X95"/>
      <c r="Y95"/>
      <c r="Z95"/>
      <c r="AA95"/>
      <c r="AB95"/>
      <c r="AC95"/>
    </row>
    <row r="96" spans="1:29" s="3" customFormat="1" ht="15" x14ac:dyDescent="0.25">
      <c r="A96" s="81"/>
      <c r="B96" s="35" t="s">
        <v>4</v>
      </c>
      <c r="C96" s="10"/>
      <c r="D96" s="10"/>
      <c r="E96" s="10"/>
      <c r="F96" s="10"/>
      <c r="G96" s="10"/>
      <c r="H96" s="72">
        <f t="shared" si="14"/>
        <v>0</v>
      </c>
      <c r="I96" s="46">
        <f t="shared" si="15"/>
        <v>0</v>
      </c>
      <c r="J96"/>
      <c r="K96"/>
      <c r="L96"/>
      <c r="M96"/>
      <c r="V96"/>
      <c r="W96"/>
      <c r="X96"/>
      <c r="Y96"/>
      <c r="Z96"/>
      <c r="AA96"/>
      <c r="AB96"/>
      <c r="AC96"/>
    </row>
    <row r="97" spans="1:29" s="3" customFormat="1" ht="16.5" thickBot="1" x14ac:dyDescent="0.3">
      <c r="A97" s="62"/>
      <c r="B97" s="63" t="s">
        <v>88</v>
      </c>
      <c r="C97" s="63">
        <f>SUM(C92:C96)</f>
        <v>0</v>
      </c>
      <c r="D97" s="63">
        <f>SUM(D92:D96)</f>
        <v>200</v>
      </c>
      <c r="E97" s="63">
        <f>SUM(E92:E96)</f>
        <v>0</v>
      </c>
      <c r="F97" s="63">
        <f>SUM(F92:F96)</f>
        <v>0</v>
      </c>
      <c r="G97" s="63">
        <f>SUM(G92:G96)</f>
        <v>0</v>
      </c>
      <c r="H97" s="73">
        <f t="shared" si="14"/>
        <v>200</v>
      </c>
      <c r="I97" s="46">
        <f t="shared" si="15"/>
        <v>1</v>
      </c>
      <c r="J97"/>
      <c r="K97"/>
      <c r="L97"/>
      <c r="M97"/>
      <c r="V97"/>
      <c r="W97"/>
      <c r="X97"/>
      <c r="Y97"/>
      <c r="Z97"/>
      <c r="AA97"/>
      <c r="AB97"/>
      <c r="AC97"/>
    </row>
    <row r="98" spans="1:29" s="3" customFormat="1" ht="14.25" thickTop="1" thickBot="1" x14ac:dyDescent="0.25">
      <c r="A98" s="5"/>
      <c r="B98" s="6"/>
      <c r="C98" s="7"/>
      <c r="D98" s="7"/>
      <c r="E98" s="7"/>
      <c r="F98" s="7"/>
      <c r="G98" s="7"/>
      <c r="H98" s="7"/>
      <c r="I98" s="50"/>
      <c r="J98"/>
      <c r="K98"/>
      <c r="L98"/>
      <c r="M98"/>
      <c r="V98"/>
      <c r="W98"/>
      <c r="X98"/>
      <c r="Y98"/>
      <c r="Z98"/>
      <c r="AA98"/>
      <c r="AB98"/>
      <c r="AC98"/>
    </row>
    <row r="99" spans="1:29" ht="15.75" x14ac:dyDescent="0.2">
      <c r="A99" s="169" t="s">
        <v>34</v>
      </c>
      <c r="B99" s="170"/>
      <c r="C99" s="56" t="s">
        <v>95</v>
      </c>
      <c r="D99" s="56" t="s">
        <v>101</v>
      </c>
      <c r="E99" s="56" t="s">
        <v>96</v>
      </c>
      <c r="F99" s="56" t="s">
        <v>97</v>
      </c>
      <c r="G99" s="56" t="s">
        <v>98</v>
      </c>
      <c r="H99" s="56" t="s">
        <v>88</v>
      </c>
      <c r="I99" s="57" t="s">
        <v>103</v>
      </c>
    </row>
    <row r="100" spans="1:29" ht="15" outlineLevel="1" x14ac:dyDescent="0.25">
      <c r="A100" s="67"/>
      <c r="B100" s="34" t="s">
        <v>35</v>
      </c>
      <c r="D100" s="10"/>
      <c r="E100" s="10"/>
      <c r="F100" s="10"/>
      <c r="G100" s="10"/>
      <c r="H100" s="72">
        <f>SUM(C$100:G$100)</f>
        <v>0</v>
      </c>
      <c r="I100" s="46">
        <f>H100/H$110</f>
        <v>0</v>
      </c>
    </row>
    <row r="101" spans="1:29" ht="15" outlineLevel="1" x14ac:dyDescent="0.25">
      <c r="A101" s="67"/>
      <c r="B101" s="35" t="s">
        <v>80</v>
      </c>
      <c r="C101" s="10"/>
      <c r="D101" s="10"/>
      <c r="E101" s="10"/>
      <c r="F101" s="10"/>
      <c r="G101" s="10"/>
      <c r="H101" s="72">
        <f t="shared" ref="H101:H110" si="16">SUM(C101:G101)</f>
        <v>0</v>
      </c>
      <c r="I101" s="46">
        <f t="shared" ref="I101:I110" si="17">H101/H$110</f>
        <v>0</v>
      </c>
    </row>
    <row r="102" spans="1:29" ht="15" outlineLevel="1" x14ac:dyDescent="0.25">
      <c r="A102" s="67"/>
      <c r="B102" s="35" t="s">
        <v>39</v>
      </c>
      <c r="C102" s="10"/>
      <c r="D102" s="10"/>
      <c r="E102" s="10"/>
      <c r="F102" s="10"/>
      <c r="G102" s="10"/>
      <c r="H102" s="72">
        <f t="shared" si="16"/>
        <v>0</v>
      </c>
      <c r="I102" s="46">
        <f t="shared" si="17"/>
        <v>0</v>
      </c>
    </row>
    <row r="103" spans="1:29" ht="15" outlineLevel="1" x14ac:dyDescent="0.25">
      <c r="A103" s="67"/>
      <c r="B103" s="35" t="s">
        <v>41</v>
      </c>
      <c r="C103" s="10"/>
      <c r="D103" s="10"/>
      <c r="E103" s="10"/>
      <c r="F103" s="10"/>
      <c r="G103" s="10"/>
      <c r="H103" s="72">
        <f t="shared" si="16"/>
        <v>0</v>
      </c>
      <c r="I103" s="46">
        <f t="shared" si="17"/>
        <v>0</v>
      </c>
      <c r="N103" s="98"/>
    </row>
    <row r="104" spans="1:29" ht="15" outlineLevel="1" x14ac:dyDescent="0.25">
      <c r="A104" s="67"/>
      <c r="B104" s="35" t="s">
        <v>36</v>
      </c>
      <c r="C104" s="10"/>
      <c r="D104" s="10"/>
      <c r="E104" s="10"/>
      <c r="F104" s="10"/>
      <c r="G104" s="10"/>
      <c r="H104" s="72">
        <f t="shared" si="16"/>
        <v>0</v>
      </c>
      <c r="I104" s="46">
        <f t="shared" si="17"/>
        <v>0</v>
      </c>
    </row>
    <row r="105" spans="1:29" ht="15" outlineLevel="1" x14ac:dyDescent="0.25">
      <c r="A105" s="67"/>
      <c r="B105" s="35" t="s">
        <v>40</v>
      </c>
      <c r="C105" s="10"/>
      <c r="D105" s="10"/>
      <c r="E105" s="10"/>
      <c r="F105" s="10"/>
      <c r="G105" s="10"/>
      <c r="H105" s="72">
        <f t="shared" si="16"/>
        <v>0</v>
      </c>
      <c r="I105" s="46">
        <f t="shared" si="17"/>
        <v>0</v>
      </c>
    </row>
    <row r="106" spans="1:29" ht="15" outlineLevel="1" x14ac:dyDescent="0.25">
      <c r="A106" s="67"/>
      <c r="B106" s="35" t="s">
        <v>24</v>
      </c>
      <c r="C106" s="10"/>
      <c r="D106" s="10"/>
      <c r="E106" s="10"/>
      <c r="F106" s="10"/>
      <c r="G106" s="10"/>
      <c r="H106" s="72">
        <f t="shared" si="16"/>
        <v>0</v>
      </c>
      <c r="I106" s="46">
        <f t="shared" si="17"/>
        <v>0</v>
      </c>
    </row>
    <row r="107" spans="1:29" ht="15" outlineLevel="1" x14ac:dyDescent="0.25">
      <c r="A107" s="67"/>
      <c r="B107" s="35" t="s">
        <v>42</v>
      </c>
      <c r="C107" s="10"/>
      <c r="D107" s="10"/>
      <c r="E107" s="10"/>
      <c r="F107" s="10"/>
      <c r="G107" s="10"/>
      <c r="H107" s="72">
        <f t="shared" si="16"/>
        <v>0</v>
      </c>
      <c r="I107" s="46">
        <f t="shared" si="17"/>
        <v>0</v>
      </c>
    </row>
    <row r="108" spans="1:29" ht="15" outlineLevel="1" x14ac:dyDescent="0.25">
      <c r="A108" s="67"/>
      <c r="B108" s="35" t="s">
        <v>81</v>
      </c>
      <c r="C108" s="10"/>
      <c r="D108" s="10"/>
      <c r="E108" s="10"/>
      <c r="F108" s="10"/>
      <c r="G108" s="10"/>
      <c r="H108" s="72">
        <f t="shared" si="16"/>
        <v>0</v>
      </c>
      <c r="I108" s="46">
        <f t="shared" si="17"/>
        <v>0</v>
      </c>
    </row>
    <row r="109" spans="1:29" ht="15" outlineLevel="1" x14ac:dyDescent="0.25">
      <c r="A109" s="67"/>
      <c r="B109" s="37" t="s">
        <v>82</v>
      </c>
      <c r="C109" s="24"/>
      <c r="D109" s="24">
        <v>500</v>
      </c>
      <c r="E109" s="24"/>
      <c r="F109" s="24"/>
      <c r="G109" s="24"/>
      <c r="H109" s="75">
        <f t="shared" si="16"/>
        <v>500</v>
      </c>
      <c r="I109" s="46">
        <f t="shared" si="17"/>
        <v>1</v>
      </c>
    </row>
    <row r="110" spans="1:29" ht="16.5" outlineLevel="1" thickBot="1" x14ac:dyDescent="0.3">
      <c r="A110" s="62"/>
      <c r="B110" s="63" t="s">
        <v>88</v>
      </c>
      <c r="C110" s="63">
        <f>SUM(C100:C109)</f>
        <v>0</v>
      </c>
      <c r="D110" s="63">
        <f>SUM(D100:D109)</f>
        <v>500</v>
      </c>
      <c r="E110" s="63">
        <f>SUM(E100:E109)</f>
        <v>0</v>
      </c>
      <c r="F110" s="63">
        <f>SUM(F100:F109)</f>
        <v>0</v>
      </c>
      <c r="G110" s="63">
        <f>SUM(G100:G109)</f>
        <v>0</v>
      </c>
      <c r="H110" s="73">
        <f t="shared" si="16"/>
        <v>500</v>
      </c>
      <c r="I110" s="46">
        <f t="shared" si="17"/>
        <v>1</v>
      </c>
    </row>
    <row r="111" spans="1:29" s="3" customFormat="1" ht="14.25" thickTop="1" thickBot="1" x14ac:dyDescent="0.25">
      <c r="A111" s="5"/>
      <c r="B111" s="6"/>
      <c r="C111" s="7"/>
      <c r="D111" s="7"/>
      <c r="E111" s="7"/>
      <c r="F111" s="7"/>
      <c r="G111" s="7"/>
      <c r="H111" s="7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</row>
    <row r="112" spans="1:29" ht="15.75" x14ac:dyDescent="0.2">
      <c r="A112" s="169" t="s">
        <v>89</v>
      </c>
      <c r="B112" s="170"/>
      <c r="C112" s="56" t="s">
        <v>95</v>
      </c>
      <c r="D112" s="56" t="s">
        <v>101</v>
      </c>
      <c r="E112" s="56" t="s">
        <v>96</v>
      </c>
      <c r="F112" s="56" t="s">
        <v>97</v>
      </c>
      <c r="G112" s="56" t="s">
        <v>98</v>
      </c>
      <c r="H112" s="56" t="s">
        <v>88</v>
      </c>
      <c r="I112" s="57" t="s">
        <v>103</v>
      </c>
    </row>
    <row r="113" spans="1:13" ht="15" outlineLevel="1" x14ac:dyDescent="0.25">
      <c r="A113" s="81"/>
      <c r="B113" s="34" t="s">
        <v>85</v>
      </c>
      <c r="C113" s="16"/>
      <c r="D113" s="16"/>
      <c r="E113" s="16">
        <v>70</v>
      </c>
      <c r="F113" s="16"/>
      <c r="G113" s="16"/>
      <c r="H113" s="76">
        <f t="shared" ref="H113:H118" si="18">SUM(C113:F113)</f>
        <v>70</v>
      </c>
      <c r="I113" s="46">
        <f>H113/H$119</f>
        <v>0.28000000000000003</v>
      </c>
    </row>
    <row r="114" spans="1:13" ht="15" outlineLevel="1" x14ac:dyDescent="0.25">
      <c r="A114" s="67"/>
      <c r="B114" s="35" t="s">
        <v>83</v>
      </c>
      <c r="C114" s="16"/>
      <c r="D114" s="16"/>
      <c r="E114" s="16">
        <v>100</v>
      </c>
      <c r="F114" s="16"/>
      <c r="G114" s="16"/>
      <c r="H114" s="76">
        <f t="shared" si="18"/>
        <v>100</v>
      </c>
      <c r="I114" s="46">
        <f t="shared" ref="I114:I119" si="19">H114/H$119</f>
        <v>0.4</v>
      </c>
    </row>
    <row r="115" spans="1:13" ht="15" x14ac:dyDescent="0.25">
      <c r="A115" s="67"/>
      <c r="B115" s="35" t="s">
        <v>84</v>
      </c>
      <c r="C115" s="16"/>
      <c r="D115" s="16"/>
      <c r="E115" s="16"/>
      <c r="F115" s="16"/>
      <c r="G115" s="16"/>
      <c r="H115" s="76">
        <f t="shared" si="18"/>
        <v>0</v>
      </c>
      <c r="I115" s="46">
        <f t="shared" si="19"/>
        <v>0</v>
      </c>
    </row>
    <row r="116" spans="1:13" ht="15" x14ac:dyDescent="0.25">
      <c r="A116" s="67"/>
      <c r="B116" s="35" t="s">
        <v>14</v>
      </c>
      <c r="C116" s="16"/>
      <c r="D116" s="16"/>
      <c r="E116" s="16"/>
      <c r="F116" s="16"/>
      <c r="G116" s="16"/>
      <c r="H116" s="76">
        <f t="shared" si="18"/>
        <v>0</v>
      </c>
      <c r="I116" s="46">
        <f t="shared" si="19"/>
        <v>0</v>
      </c>
    </row>
    <row r="117" spans="1:13" ht="15" x14ac:dyDescent="0.25">
      <c r="A117" s="67"/>
      <c r="B117" s="35" t="s">
        <v>86</v>
      </c>
      <c r="C117" s="16"/>
      <c r="D117" s="16"/>
      <c r="E117" s="16">
        <v>80</v>
      </c>
      <c r="F117" s="16"/>
      <c r="G117" s="16"/>
      <c r="H117" s="76">
        <f t="shared" si="18"/>
        <v>80</v>
      </c>
      <c r="I117" s="46">
        <f t="shared" si="19"/>
        <v>0.32</v>
      </c>
    </row>
    <row r="118" spans="1:13" ht="15" x14ac:dyDescent="0.25">
      <c r="A118" s="67"/>
      <c r="B118" s="35" t="s">
        <v>87</v>
      </c>
      <c r="C118" s="16"/>
      <c r="D118" s="16"/>
      <c r="E118" s="16"/>
      <c r="F118" s="16"/>
      <c r="G118" s="16"/>
      <c r="H118" s="76">
        <f t="shared" si="18"/>
        <v>0</v>
      </c>
      <c r="I118" s="46">
        <f t="shared" si="19"/>
        <v>0</v>
      </c>
    </row>
    <row r="119" spans="1:13" ht="16.5" thickBot="1" x14ac:dyDescent="0.3">
      <c r="A119" s="62"/>
      <c r="B119" s="78" t="s">
        <v>88</v>
      </c>
      <c r="C119" s="79">
        <f>SUM(C113:C118)</f>
        <v>0</v>
      </c>
      <c r="D119" s="79">
        <f>SUM(D113:D118)</f>
        <v>0</v>
      </c>
      <c r="E119" s="79">
        <f>SUM(E113:E118)</f>
        <v>250</v>
      </c>
      <c r="F119" s="79">
        <f>SUM(F113:F118)</f>
        <v>0</v>
      </c>
      <c r="G119" s="79">
        <f>SUM(G113:G118)</f>
        <v>0</v>
      </c>
      <c r="H119" s="77">
        <f>SUM(C119:G119)</f>
        <v>250</v>
      </c>
      <c r="I119" s="46">
        <f t="shared" si="19"/>
        <v>1</v>
      </c>
    </row>
    <row r="120" spans="1:13" ht="13.5" thickTop="1" x14ac:dyDescent="0.2">
      <c r="A120" s="11"/>
      <c r="B120" s="12"/>
      <c r="C120" s="12"/>
      <c r="D120" s="12"/>
      <c r="E120" s="12"/>
      <c r="F120" s="12"/>
      <c r="G120" s="12"/>
      <c r="H120" s="12"/>
      <c r="I120" s="49"/>
    </row>
    <row r="121" spans="1:13" s="3" customFormat="1" ht="8.1" customHeight="1" x14ac:dyDescent="0.2">
      <c r="A121" s="6"/>
      <c r="B121" s="8"/>
      <c r="C121" s="5"/>
      <c r="D121" s="5"/>
      <c r="E121" s="5"/>
      <c r="F121" s="5"/>
      <c r="G121" s="5"/>
      <c r="H121" s="5"/>
      <c r="I121" s="49"/>
    </row>
    <row r="122" spans="1:13" ht="24.75" customHeight="1" thickBot="1" x14ac:dyDescent="0.3">
      <c r="A122" s="99"/>
      <c r="B122" s="99" t="s">
        <v>45</v>
      </c>
      <c r="C122" s="100" t="s">
        <v>0</v>
      </c>
      <c r="D122" s="17"/>
      <c r="E122" s="17"/>
      <c r="F122" s="17"/>
      <c r="G122" s="17"/>
      <c r="H122" s="17"/>
      <c r="I122" s="49"/>
      <c r="J122" s="18"/>
      <c r="K122" s="18"/>
      <c r="L122" s="18"/>
      <c r="M122" s="18"/>
    </row>
    <row r="123" spans="1:13" ht="17.100000000000001" customHeight="1" outlineLevel="1" x14ac:dyDescent="0.25">
      <c r="A123" s="171" t="s">
        <v>18</v>
      </c>
      <c r="B123" s="172"/>
      <c r="C123" s="101">
        <f>E13</f>
        <v>8830</v>
      </c>
      <c r="D123" s="19"/>
      <c r="E123" s="19"/>
      <c r="F123" s="19"/>
      <c r="G123" s="19"/>
      <c r="H123" s="19"/>
      <c r="J123" s="18"/>
      <c r="K123" s="18"/>
      <c r="L123" s="18"/>
      <c r="M123" s="18"/>
    </row>
    <row r="124" spans="1:13" ht="15.75" customHeight="1" outlineLevel="1" x14ac:dyDescent="0.2">
      <c r="A124" s="173" t="s">
        <v>20</v>
      </c>
      <c r="B124" s="174"/>
      <c r="C124" s="104">
        <f>SUM(H24,H40,H51,H66,H78,H89,H97,H110,H119)</f>
        <v>8803</v>
      </c>
      <c r="D124" s="19"/>
      <c r="E124" s="19"/>
      <c r="F124" s="19"/>
      <c r="G124" s="19"/>
      <c r="H124" s="19"/>
      <c r="I124" s="18"/>
      <c r="J124" s="18"/>
      <c r="K124" s="18"/>
      <c r="L124" s="18"/>
      <c r="M124" s="18"/>
    </row>
    <row r="125" spans="1:13" ht="17.100000000000001" customHeight="1" outlineLevel="1" x14ac:dyDescent="0.25">
      <c r="A125" s="175" t="s">
        <v>22</v>
      </c>
      <c r="B125" s="176"/>
      <c r="C125" s="102">
        <f>C123-C124</f>
        <v>27</v>
      </c>
      <c r="D125" s="19"/>
      <c r="E125" s="19"/>
      <c r="F125" s="19"/>
      <c r="G125" s="19"/>
      <c r="H125" s="20"/>
      <c r="I125" s="18"/>
      <c r="J125" s="18"/>
      <c r="K125" s="18"/>
      <c r="L125" s="18"/>
      <c r="M125" s="18"/>
    </row>
    <row r="126" spans="1:13" ht="18.75" customHeight="1" thickBot="1" x14ac:dyDescent="0.3">
      <c r="A126" s="177" t="s">
        <v>126</v>
      </c>
      <c r="B126" s="178"/>
      <c r="C126" s="103">
        <f>C125+Agosto!C126</f>
        <v>243</v>
      </c>
      <c r="D126" s="19"/>
      <c r="E126" s="19"/>
      <c r="F126" s="19"/>
      <c r="G126" s="19"/>
      <c r="H126" s="20"/>
      <c r="I126" s="18"/>
      <c r="J126" s="18"/>
      <c r="K126" s="18"/>
      <c r="L126" s="18"/>
      <c r="M126" s="18"/>
    </row>
    <row r="127" spans="1:13" s="3" customFormat="1" ht="12.75" customHeight="1" x14ac:dyDescent="0.2">
      <c r="A127" s="11"/>
      <c r="B127" s="12"/>
      <c r="C127" s="12"/>
      <c r="D127" s="12"/>
      <c r="E127" s="12"/>
      <c r="F127" s="12"/>
      <c r="G127" s="12"/>
      <c r="H127" s="12"/>
      <c r="I127" s="18"/>
      <c r="J127" s="18"/>
      <c r="K127" s="18"/>
      <c r="L127" s="18"/>
      <c r="M127" s="18"/>
    </row>
    <row r="129" spans="2:16" ht="15.75" x14ac:dyDescent="0.25">
      <c r="B129" s="109" t="s">
        <v>43</v>
      </c>
      <c r="C129" s="110"/>
    </row>
    <row r="130" spans="2:16" ht="15.75" x14ac:dyDescent="0.25">
      <c r="B130" s="116" t="s">
        <v>37</v>
      </c>
      <c r="C130" s="117">
        <f>E13</f>
        <v>8830</v>
      </c>
    </row>
    <row r="131" spans="2:16" ht="15.75" x14ac:dyDescent="0.25">
      <c r="B131" s="111" t="s">
        <v>79</v>
      </c>
      <c r="C131" s="117">
        <f>H24</f>
        <v>2750</v>
      </c>
    </row>
    <row r="132" spans="2:16" ht="15.75" x14ac:dyDescent="0.25">
      <c r="B132" s="111" t="s">
        <v>5</v>
      </c>
      <c r="C132" s="117">
        <f>H40</f>
        <v>2895</v>
      </c>
    </row>
    <row r="133" spans="2:16" ht="15.75" x14ac:dyDescent="0.25">
      <c r="B133" s="111" t="s">
        <v>10</v>
      </c>
      <c r="C133" s="117">
        <f>H51</f>
        <v>600</v>
      </c>
    </row>
    <row r="134" spans="2:16" ht="15.75" x14ac:dyDescent="0.25">
      <c r="B134" s="111" t="s">
        <v>90</v>
      </c>
      <c r="C134" s="117">
        <f>H66</f>
        <v>555</v>
      </c>
    </row>
    <row r="135" spans="2:16" ht="15.75" x14ac:dyDescent="0.25">
      <c r="B135" s="111" t="s">
        <v>91</v>
      </c>
      <c r="C135" s="117">
        <f>H78</f>
        <v>545</v>
      </c>
    </row>
    <row r="136" spans="2:16" ht="15.75" x14ac:dyDescent="0.25">
      <c r="B136" s="111" t="s">
        <v>28</v>
      </c>
      <c r="C136" s="117">
        <f>H89</f>
        <v>508</v>
      </c>
    </row>
    <row r="137" spans="2:16" ht="15.75" x14ac:dyDescent="0.25">
      <c r="B137" s="111" t="s">
        <v>74</v>
      </c>
      <c r="C137" s="117">
        <f>H97</f>
        <v>200</v>
      </c>
      <c r="G137" s="53"/>
      <c r="H137" s="53"/>
      <c r="I137" s="12"/>
      <c r="J137" s="12"/>
      <c r="K137" s="12"/>
      <c r="L137" s="12"/>
      <c r="M137" s="12"/>
      <c r="N137" s="12"/>
      <c r="O137" s="12"/>
      <c r="P137" s="18"/>
    </row>
    <row r="138" spans="2:16" ht="15.75" x14ac:dyDescent="0.25">
      <c r="B138" s="111" t="s">
        <v>34</v>
      </c>
      <c r="C138" s="117">
        <f>H110</f>
        <v>500</v>
      </c>
      <c r="G138" s="6"/>
      <c r="H138" s="6"/>
      <c r="I138" s="54"/>
      <c r="J138" s="54"/>
      <c r="K138" s="54"/>
      <c r="L138" s="54"/>
      <c r="M138" s="54"/>
      <c r="N138" s="54"/>
      <c r="O138" s="55"/>
      <c r="P138" s="18"/>
    </row>
    <row r="139" spans="2:16" ht="15.75" x14ac:dyDescent="0.25">
      <c r="B139" s="111" t="s">
        <v>89</v>
      </c>
      <c r="C139" s="113">
        <f>H119</f>
        <v>250</v>
      </c>
      <c r="G139" s="6"/>
      <c r="H139" s="6"/>
      <c r="I139" s="54"/>
      <c r="J139" s="54"/>
      <c r="K139" s="54"/>
      <c r="L139" s="54"/>
      <c r="M139" s="54"/>
      <c r="N139" s="54"/>
      <c r="O139" s="55"/>
      <c r="P139" s="18"/>
    </row>
    <row r="140" spans="2:16" ht="15.75" x14ac:dyDescent="0.25">
      <c r="B140" s="114" t="s">
        <v>44</v>
      </c>
      <c r="C140" s="115"/>
      <c r="D140" s="14"/>
      <c r="G140" s="6"/>
      <c r="H140" s="6"/>
      <c r="I140" s="54"/>
      <c r="J140" s="54"/>
      <c r="K140" s="54"/>
      <c r="L140" s="54"/>
      <c r="M140" s="54"/>
      <c r="N140" s="54"/>
      <c r="O140" s="55"/>
      <c r="P140" s="18"/>
    </row>
    <row r="141" spans="2:16" ht="15" x14ac:dyDescent="0.25">
      <c r="D141" s="14"/>
      <c r="G141" s="11"/>
      <c r="H141" s="12"/>
      <c r="I141" s="12"/>
      <c r="J141" s="12"/>
      <c r="K141" s="12"/>
      <c r="L141" s="12"/>
      <c r="M141" s="12"/>
      <c r="N141" s="12"/>
      <c r="O141" s="12"/>
      <c r="P141" s="18"/>
    </row>
    <row r="142" spans="2:16" ht="15" x14ac:dyDescent="0.25">
      <c r="C142" s="13"/>
      <c r="D142" s="14"/>
    </row>
    <row r="143" spans="2:16" ht="15" x14ac:dyDescent="0.25">
      <c r="D143" s="14"/>
    </row>
    <row r="144" spans="2:16" ht="15" x14ac:dyDescent="0.25">
      <c r="D144" s="14"/>
    </row>
    <row r="145" spans="2:6" ht="15" x14ac:dyDescent="0.25">
      <c r="D145" s="14"/>
    </row>
    <row r="146" spans="2:6" ht="15" x14ac:dyDescent="0.25">
      <c r="D146" s="14"/>
    </row>
    <row r="147" spans="2:6" ht="15" x14ac:dyDescent="0.25">
      <c r="D147" s="14"/>
    </row>
    <row r="148" spans="2:6" ht="15" x14ac:dyDescent="0.25">
      <c r="D148" s="52"/>
      <c r="E148" s="13"/>
      <c r="F148" s="13"/>
    </row>
    <row r="151" spans="2:6" x14ac:dyDescent="0.2">
      <c r="C151" s="9"/>
    </row>
    <row r="152" spans="2:6" x14ac:dyDescent="0.2">
      <c r="B152" s="15"/>
    </row>
  </sheetData>
  <mergeCells count="16">
    <mergeCell ref="C1:I4"/>
    <mergeCell ref="A4:B4"/>
    <mergeCell ref="A6:B6"/>
    <mergeCell ref="A15:B15"/>
    <mergeCell ref="A26:B26"/>
    <mergeCell ref="A42:B42"/>
    <mergeCell ref="A123:B123"/>
    <mergeCell ref="A124:B124"/>
    <mergeCell ref="A125:B125"/>
    <mergeCell ref="A126:B126"/>
    <mergeCell ref="A53:B53"/>
    <mergeCell ref="A68:B68"/>
    <mergeCell ref="A80:B80"/>
    <mergeCell ref="A91:B91"/>
    <mergeCell ref="A99:B99"/>
    <mergeCell ref="A112:B112"/>
  </mergeCells>
  <printOptions horizontalCentered="1"/>
  <pageMargins left="0.2" right="0.2" top="0.24" bottom="0.28999999999999998" header="0.17" footer="0.21"/>
  <pageSetup scale="75" orientation="landscape" horizontalDpi="360" verticalDpi="36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applyStyles="1" summaryBelow="0"/>
  </sheetPr>
  <dimension ref="A1:AC152"/>
  <sheetViews>
    <sheetView showGridLines="0" showRowColHeaders="0" zoomScaleNormal="10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A4" sqref="A4:B4"/>
    </sheetView>
  </sheetViews>
  <sheetFormatPr defaultColWidth="11.42578125" defaultRowHeight="12.75" outlineLevelRow="1" x14ac:dyDescent="0.2"/>
  <cols>
    <col min="1" max="1" width="8.140625" customWidth="1"/>
    <col min="2" max="2" width="45.42578125" customWidth="1"/>
    <col min="3" max="3" width="12.42578125" bestFit="1" customWidth="1"/>
    <col min="4" max="4" width="20.42578125" customWidth="1"/>
    <col min="5" max="5" width="20.85546875" customWidth="1"/>
    <col min="6" max="6" width="19.42578125" customWidth="1"/>
    <col min="7" max="7" width="33.42578125" customWidth="1"/>
    <col min="8" max="8" width="11.28515625" bestFit="1" customWidth="1"/>
    <col min="9" max="9" width="13" customWidth="1"/>
    <col min="10" max="10" width="2.7109375" customWidth="1"/>
    <col min="11" max="11" width="3.7109375" customWidth="1"/>
  </cols>
  <sheetData>
    <row r="1" spans="1:25" s="4" customFormat="1" ht="33" customHeight="1" x14ac:dyDescent="0.2">
      <c r="A1" s="162"/>
      <c r="B1" s="162"/>
      <c r="C1" s="166" t="s">
        <v>143</v>
      </c>
      <c r="D1" s="166"/>
      <c r="E1" s="166"/>
      <c r="F1" s="166"/>
      <c r="G1" s="166"/>
      <c r="H1" s="166"/>
      <c r="I1" s="166"/>
    </row>
    <row r="2" spans="1:25" s="4" customFormat="1" ht="25.5" x14ac:dyDescent="0.2">
      <c r="A2" s="162"/>
      <c r="B2" s="162"/>
      <c r="C2" s="166"/>
      <c r="D2" s="166"/>
      <c r="E2" s="166"/>
      <c r="F2" s="166"/>
      <c r="G2" s="166"/>
      <c r="H2" s="166"/>
      <c r="I2" s="166"/>
    </row>
    <row r="3" spans="1:25" s="4" customFormat="1" ht="27" customHeight="1" x14ac:dyDescent="0.2">
      <c r="A3" s="162"/>
      <c r="B3" s="162"/>
      <c r="C3" s="166"/>
      <c r="D3" s="166"/>
      <c r="E3" s="166"/>
      <c r="F3" s="166"/>
      <c r="G3" s="166"/>
      <c r="H3" s="166"/>
      <c r="I3" s="166"/>
    </row>
    <row r="4" spans="1:25" s="4" customFormat="1" ht="33.75" customHeight="1" x14ac:dyDescent="0.2">
      <c r="A4" s="179" t="s">
        <v>109</v>
      </c>
      <c r="B4" s="179"/>
      <c r="C4" s="166"/>
      <c r="D4" s="166"/>
      <c r="E4" s="166"/>
      <c r="F4" s="166"/>
      <c r="G4" s="166"/>
      <c r="H4" s="166"/>
      <c r="I4" s="166"/>
    </row>
    <row r="5" spans="1:25" s="4" customFormat="1" ht="15.75" customHeight="1" thickBot="1" x14ac:dyDescent="0.25">
      <c r="A5" s="60"/>
      <c r="B5" s="59"/>
      <c r="C5" s="61"/>
      <c r="D5" s="61"/>
      <c r="E5" s="61"/>
      <c r="F5" s="61"/>
      <c r="G5" s="61"/>
      <c r="H5" s="59"/>
      <c r="I5" s="61"/>
    </row>
    <row r="6" spans="1:25" s="2" customFormat="1" ht="16.5" thickBot="1" x14ac:dyDescent="0.3">
      <c r="A6" s="180" t="s">
        <v>37</v>
      </c>
      <c r="B6" s="181"/>
      <c r="C6" s="91" t="s">
        <v>95</v>
      </c>
      <c r="D6" s="92" t="s">
        <v>102</v>
      </c>
      <c r="E6" s="92" t="s">
        <v>88</v>
      </c>
      <c r="F6" s="93" t="s">
        <v>103</v>
      </c>
      <c r="G6" s="28"/>
      <c r="I6"/>
      <c r="J6"/>
      <c r="K6"/>
      <c r="Q6"/>
      <c r="R6"/>
      <c r="S6"/>
      <c r="T6"/>
      <c r="U6"/>
      <c r="V6"/>
      <c r="W6"/>
      <c r="X6"/>
      <c r="Y6"/>
    </row>
    <row r="7" spans="1:25" ht="15" outlineLevel="1" x14ac:dyDescent="0.25">
      <c r="A7" s="58"/>
      <c r="B7" s="34" t="s">
        <v>38</v>
      </c>
      <c r="C7" s="30"/>
      <c r="D7" s="30">
        <v>8000</v>
      </c>
      <c r="E7" s="83">
        <f t="shared" ref="E7:E12" si="0">SUM(C7:D7)</f>
        <v>8000</v>
      </c>
      <c r="F7" s="94">
        <f t="shared" ref="F7:F12" si="1">E7/E$13</f>
        <v>0.9060022650056625</v>
      </c>
      <c r="G7" s="29"/>
    </row>
    <row r="8" spans="1:25" ht="15" outlineLevel="1" x14ac:dyDescent="0.25">
      <c r="A8" s="58"/>
      <c r="B8" s="35" t="s">
        <v>1</v>
      </c>
      <c r="C8" s="22"/>
      <c r="D8" s="22"/>
      <c r="E8" s="84">
        <f t="shared" si="0"/>
        <v>0</v>
      </c>
      <c r="F8" s="95">
        <f t="shared" si="1"/>
        <v>0</v>
      </c>
      <c r="G8" s="27"/>
    </row>
    <row r="9" spans="1:25" ht="15" outlineLevel="1" x14ac:dyDescent="0.25">
      <c r="A9" s="58"/>
      <c r="B9" s="35" t="s">
        <v>2</v>
      </c>
      <c r="C9" s="22"/>
      <c r="D9" s="22"/>
      <c r="E9" s="84">
        <f t="shared" si="0"/>
        <v>0</v>
      </c>
      <c r="F9" s="95">
        <f t="shared" si="1"/>
        <v>0</v>
      </c>
      <c r="G9" s="27"/>
    </row>
    <row r="10" spans="1:25" ht="15" outlineLevel="1" x14ac:dyDescent="0.25">
      <c r="A10" s="58"/>
      <c r="B10" s="35" t="s">
        <v>47</v>
      </c>
      <c r="C10" s="22">
        <v>800</v>
      </c>
      <c r="D10" s="22">
        <v>30</v>
      </c>
      <c r="E10" s="84">
        <f t="shared" si="0"/>
        <v>830</v>
      </c>
      <c r="F10" s="95">
        <f t="shared" si="1"/>
        <v>9.3997734994337487E-2</v>
      </c>
      <c r="G10" s="27"/>
    </row>
    <row r="11" spans="1:25" ht="15" outlineLevel="1" x14ac:dyDescent="0.25">
      <c r="A11" s="58"/>
      <c r="B11" s="35" t="s">
        <v>3</v>
      </c>
      <c r="C11" s="22"/>
      <c r="D11" s="22"/>
      <c r="E11" s="84">
        <f t="shared" si="0"/>
        <v>0</v>
      </c>
      <c r="F11" s="95">
        <f t="shared" si="1"/>
        <v>0</v>
      </c>
      <c r="G11" s="96"/>
    </row>
    <row r="12" spans="1:25" ht="45" outlineLevel="1" x14ac:dyDescent="0.25">
      <c r="A12" s="58"/>
      <c r="B12" s="36" t="s">
        <v>104</v>
      </c>
      <c r="C12" s="22"/>
      <c r="D12" s="22"/>
      <c r="E12" s="84">
        <f t="shared" si="0"/>
        <v>0</v>
      </c>
      <c r="F12" s="95">
        <f t="shared" si="1"/>
        <v>0</v>
      </c>
      <c r="G12" s="27"/>
    </row>
    <row r="13" spans="1:25" ht="16.5" outlineLevel="1" thickBot="1" x14ac:dyDescent="0.3">
      <c r="A13" s="120"/>
      <c r="B13" s="65" t="s">
        <v>99</v>
      </c>
      <c r="C13" s="64">
        <f>SUM(C7:C12)</f>
        <v>800</v>
      </c>
      <c r="D13" s="64">
        <f>SUM(D7:D12)</f>
        <v>8030</v>
      </c>
      <c r="E13" s="66">
        <f>SUM(C13:D13)</f>
        <v>8830</v>
      </c>
      <c r="F13" s="51">
        <v>1</v>
      </c>
      <c r="G13" s="26"/>
      <c r="H13" s="18"/>
    </row>
    <row r="14" spans="1:25" ht="14.25" outlineLevel="1" thickTop="1" thickBot="1" x14ac:dyDescent="0.25">
      <c r="A14" s="6"/>
      <c r="B14" s="11"/>
      <c r="C14" s="25"/>
      <c r="D14" s="25"/>
      <c r="E14" s="25"/>
      <c r="F14" s="26"/>
      <c r="G14" s="26"/>
      <c r="H14" s="26"/>
    </row>
    <row r="15" spans="1:25" s="2" customFormat="1" ht="15.75" x14ac:dyDescent="0.2">
      <c r="A15" s="169" t="s">
        <v>79</v>
      </c>
      <c r="B15" s="170"/>
      <c r="C15" s="56" t="s">
        <v>95</v>
      </c>
      <c r="D15" s="56" t="s">
        <v>101</v>
      </c>
      <c r="E15" s="56" t="s">
        <v>96</v>
      </c>
      <c r="F15" s="56" t="s">
        <v>97</v>
      </c>
      <c r="G15" s="56" t="s">
        <v>98</v>
      </c>
      <c r="H15" s="68" t="s">
        <v>88</v>
      </c>
      <c r="I15" s="57" t="s">
        <v>103</v>
      </c>
      <c r="J15"/>
      <c r="K15"/>
      <c r="Q15"/>
      <c r="R15"/>
      <c r="S15"/>
      <c r="T15"/>
      <c r="U15"/>
      <c r="V15"/>
      <c r="W15"/>
      <c r="X15"/>
      <c r="Y15"/>
    </row>
    <row r="16" spans="1:25" ht="15" outlineLevel="1" x14ac:dyDescent="0.25">
      <c r="A16" s="58"/>
      <c r="B16" s="34" t="s">
        <v>123</v>
      </c>
      <c r="C16" s="42"/>
      <c r="D16" s="43">
        <v>2000</v>
      </c>
      <c r="E16" s="43"/>
      <c r="F16" s="43"/>
      <c r="G16" s="43"/>
      <c r="H16" s="82">
        <f>SUM(C16:G16)</f>
        <v>2000</v>
      </c>
      <c r="I16" s="46">
        <f t="shared" ref="I16:I23" si="2">H16/H$24</f>
        <v>0.72727272727272729</v>
      </c>
    </row>
    <row r="17" spans="1:25" ht="15" outlineLevel="1" x14ac:dyDescent="0.25">
      <c r="A17" s="58"/>
      <c r="B17" s="35" t="s">
        <v>72</v>
      </c>
      <c r="C17" s="44"/>
      <c r="D17" s="44"/>
      <c r="E17" s="44"/>
      <c r="F17" s="44"/>
      <c r="G17" s="44"/>
      <c r="H17" s="82">
        <f t="shared" ref="H17:H23" si="3">SUM(C17:G17)</f>
        <v>0</v>
      </c>
      <c r="I17" s="46">
        <f t="shared" si="2"/>
        <v>0</v>
      </c>
    </row>
    <row r="18" spans="1:25" ht="15" outlineLevel="1" x14ac:dyDescent="0.25">
      <c r="A18" s="58"/>
      <c r="B18" s="35" t="s">
        <v>121</v>
      </c>
      <c r="C18" s="44"/>
      <c r="D18" s="44"/>
      <c r="E18" s="44"/>
      <c r="F18" s="44"/>
      <c r="G18" s="44"/>
      <c r="H18" s="82">
        <f t="shared" si="3"/>
        <v>0</v>
      </c>
      <c r="I18" s="46">
        <f t="shared" si="2"/>
        <v>0</v>
      </c>
    </row>
    <row r="19" spans="1:25" ht="15" outlineLevel="1" x14ac:dyDescent="0.25">
      <c r="A19" s="58"/>
      <c r="B19" s="35" t="s">
        <v>122</v>
      </c>
      <c r="C19" s="44"/>
      <c r="D19" s="44">
        <v>500</v>
      </c>
      <c r="E19" s="44"/>
      <c r="F19" s="44"/>
      <c r="G19" s="44"/>
      <c r="H19" s="82">
        <f t="shared" si="3"/>
        <v>500</v>
      </c>
      <c r="I19" s="46">
        <f>H19/H$24</f>
        <v>0.18181818181818182</v>
      </c>
    </row>
    <row r="20" spans="1:25" ht="15" outlineLevel="1" x14ac:dyDescent="0.25">
      <c r="A20" s="58"/>
      <c r="B20" s="35" t="s">
        <v>73</v>
      </c>
      <c r="C20" s="44"/>
      <c r="D20" s="44"/>
      <c r="E20" s="44"/>
      <c r="F20" s="44"/>
      <c r="G20" s="44"/>
      <c r="H20" s="82">
        <f t="shared" si="3"/>
        <v>0</v>
      </c>
      <c r="I20" s="46">
        <f t="shared" si="2"/>
        <v>0</v>
      </c>
    </row>
    <row r="21" spans="1:25" ht="15" outlineLevel="1" x14ac:dyDescent="0.25">
      <c r="A21" s="58"/>
      <c r="B21" s="35" t="s">
        <v>105</v>
      </c>
      <c r="C21" s="44">
        <v>20</v>
      </c>
      <c r="D21" s="44">
        <v>200</v>
      </c>
      <c r="E21" s="44"/>
      <c r="F21" s="44"/>
      <c r="G21" s="44"/>
      <c r="H21" s="82">
        <f t="shared" si="3"/>
        <v>220</v>
      </c>
      <c r="I21" s="46">
        <f t="shared" si="2"/>
        <v>0.08</v>
      </c>
    </row>
    <row r="22" spans="1:25" ht="15" outlineLevel="1" x14ac:dyDescent="0.25">
      <c r="A22" s="58"/>
      <c r="B22" s="35" t="s">
        <v>125</v>
      </c>
      <c r="C22" s="44"/>
      <c r="D22" s="44">
        <v>30</v>
      </c>
      <c r="E22" s="44"/>
      <c r="G22" s="44"/>
      <c r="H22" s="82">
        <f t="shared" si="3"/>
        <v>30</v>
      </c>
      <c r="I22" s="46">
        <f t="shared" si="2"/>
        <v>1.090909090909091E-2</v>
      </c>
    </row>
    <row r="23" spans="1:25" ht="15" outlineLevel="1" x14ac:dyDescent="0.25">
      <c r="A23" s="58"/>
      <c r="B23" s="37" t="s">
        <v>124</v>
      </c>
      <c r="C23" s="45"/>
      <c r="D23" s="45"/>
      <c r="E23" s="45"/>
      <c r="F23" s="45"/>
      <c r="G23" s="45"/>
      <c r="H23" s="82">
        <f t="shared" si="3"/>
        <v>0</v>
      </c>
      <c r="I23" s="46">
        <f t="shared" si="2"/>
        <v>0</v>
      </c>
      <c r="L23" s="97"/>
    </row>
    <row r="24" spans="1:25" ht="15.75" outlineLevel="1" thickBot="1" x14ac:dyDescent="0.3">
      <c r="A24" s="62"/>
      <c r="B24" s="63" t="s">
        <v>88</v>
      </c>
      <c r="C24" s="64">
        <f>SUM(C16:C23)</f>
        <v>20</v>
      </c>
      <c r="D24" s="64">
        <f>SUM(D16:D23)</f>
        <v>2730</v>
      </c>
      <c r="E24" s="64">
        <f>SUM(E16:E23)</f>
        <v>0</v>
      </c>
      <c r="F24" s="64">
        <f>SUM(F16:F23)</f>
        <v>0</v>
      </c>
      <c r="G24" s="64">
        <f>SUM(G16:G23)</f>
        <v>0</v>
      </c>
      <c r="H24" s="82">
        <f>SUM(C24:G24)</f>
        <v>2750</v>
      </c>
      <c r="I24" s="48">
        <f>H24/H$24</f>
        <v>1</v>
      </c>
    </row>
    <row r="25" spans="1:25" ht="14.25" outlineLevel="1" thickTop="1" thickBot="1" x14ac:dyDescent="0.25">
      <c r="A25" s="3"/>
      <c r="B25" s="3"/>
      <c r="C25" s="23"/>
      <c r="D25" s="23"/>
      <c r="E25" s="23"/>
      <c r="F25" s="41"/>
      <c r="G25" s="23"/>
      <c r="H25" s="23"/>
    </row>
    <row r="26" spans="1:25" ht="15.75" outlineLevel="1" x14ac:dyDescent="0.2">
      <c r="A26" s="169" t="s">
        <v>5</v>
      </c>
      <c r="B26" s="170"/>
      <c r="C26" s="56" t="s">
        <v>95</v>
      </c>
      <c r="D26" s="56" t="s">
        <v>101</v>
      </c>
      <c r="E26" s="56" t="s">
        <v>96</v>
      </c>
      <c r="F26" s="56" t="s">
        <v>97</v>
      </c>
      <c r="G26" s="56" t="s">
        <v>98</v>
      </c>
      <c r="H26" s="68" t="s">
        <v>88</v>
      </c>
      <c r="I26" s="57" t="s">
        <v>103</v>
      </c>
    </row>
    <row r="27" spans="1:25" ht="15" outlineLevel="1" x14ac:dyDescent="0.25">
      <c r="A27" s="67"/>
      <c r="B27" s="34" t="s">
        <v>6</v>
      </c>
      <c r="C27" s="30"/>
      <c r="D27" s="30">
        <v>500</v>
      </c>
      <c r="E27" s="30"/>
      <c r="F27" s="30"/>
      <c r="G27" s="30"/>
      <c r="H27" s="69">
        <f>SUM(C27:G27)</f>
        <v>500</v>
      </c>
      <c r="I27" s="46">
        <f>H27/H$40</f>
        <v>0.17271157167530224</v>
      </c>
    </row>
    <row r="28" spans="1:25" ht="15" outlineLevel="1" x14ac:dyDescent="0.25">
      <c r="A28" s="67"/>
      <c r="B28" s="35" t="s">
        <v>7</v>
      </c>
      <c r="D28" s="22">
        <v>250</v>
      </c>
      <c r="E28" s="22"/>
      <c r="F28" s="22"/>
      <c r="G28" s="22"/>
      <c r="H28" s="69">
        <f t="shared" ref="H28:H39" si="4">SUM(C28:G28)</f>
        <v>250</v>
      </c>
      <c r="I28" s="46">
        <f t="shared" ref="I28:I40" si="5">H28/H$40</f>
        <v>8.6355785837651119E-2</v>
      </c>
    </row>
    <row r="29" spans="1:25" ht="15" outlineLevel="1" x14ac:dyDescent="0.25">
      <c r="A29" s="67"/>
      <c r="B29" s="35" t="s">
        <v>52</v>
      </c>
      <c r="C29" s="22"/>
      <c r="D29" s="22">
        <v>280</v>
      </c>
      <c r="E29" s="22"/>
      <c r="F29" s="22"/>
      <c r="G29" s="22"/>
      <c r="H29" s="69">
        <f t="shared" si="4"/>
        <v>280</v>
      </c>
      <c r="I29" s="46">
        <f t="shared" si="5"/>
        <v>9.6718480138169263E-2</v>
      </c>
    </row>
    <row r="30" spans="1:25" ht="15" x14ac:dyDescent="0.25">
      <c r="A30" s="67"/>
      <c r="B30" s="35" t="s">
        <v>8</v>
      </c>
      <c r="C30" s="22"/>
      <c r="D30" s="22">
        <v>120</v>
      </c>
      <c r="E30" s="22"/>
      <c r="F30" s="22"/>
      <c r="G30" s="22"/>
      <c r="H30" s="69">
        <f t="shared" si="4"/>
        <v>120</v>
      </c>
      <c r="I30" s="46">
        <f t="shared" si="5"/>
        <v>4.145077720207254E-2</v>
      </c>
    </row>
    <row r="31" spans="1:25" s="2" customFormat="1" ht="15" x14ac:dyDescent="0.25">
      <c r="A31" s="67"/>
      <c r="B31" s="35" t="s">
        <v>46</v>
      </c>
      <c r="C31" s="22"/>
      <c r="D31" s="22">
        <v>30</v>
      </c>
      <c r="E31" s="22"/>
      <c r="F31" s="22"/>
      <c r="G31" s="22"/>
      <c r="H31" s="69">
        <f t="shared" si="4"/>
        <v>30</v>
      </c>
      <c r="I31" s="46">
        <f t="shared" si="5"/>
        <v>1.0362694300518135E-2</v>
      </c>
      <c r="J31"/>
      <c r="K31"/>
      <c r="L31"/>
      <c r="M31"/>
      <c r="V31"/>
      <c r="W31"/>
      <c r="X31"/>
      <c r="Y31"/>
    </row>
    <row r="32" spans="1:25" ht="15" outlineLevel="1" x14ac:dyDescent="0.25">
      <c r="A32" s="67"/>
      <c r="B32" s="35" t="s">
        <v>93</v>
      </c>
      <c r="C32" s="22"/>
      <c r="D32" s="22">
        <v>150</v>
      </c>
      <c r="E32" s="22" t="s">
        <v>49</v>
      </c>
      <c r="F32" s="22"/>
      <c r="G32" s="22"/>
      <c r="H32" s="69">
        <f t="shared" si="4"/>
        <v>150</v>
      </c>
      <c r="I32" s="46">
        <f t="shared" si="5"/>
        <v>5.181347150259067E-2</v>
      </c>
    </row>
    <row r="33" spans="1:25" ht="15" outlineLevel="1" x14ac:dyDescent="0.25">
      <c r="A33" s="67"/>
      <c r="B33" s="35" t="s">
        <v>48</v>
      </c>
      <c r="C33" s="22"/>
      <c r="D33" s="22">
        <v>30</v>
      </c>
      <c r="E33" s="22"/>
      <c r="F33" s="22"/>
      <c r="G33" s="22"/>
      <c r="H33" s="69">
        <f t="shared" si="4"/>
        <v>30</v>
      </c>
      <c r="I33" s="46">
        <f t="shared" si="5"/>
        <v>1.0362694300518135E-2</v>
      </c>
    </row>
    <row r="34" spans="1:25" ht="15" outlineLevel="1" x14ac:dyDescent="0.25">
      <c r="A34" s="67"/>
      <c r="B34" s="35" t="s">
        <v>142</v>
      </c>
      <c r="C34" s="22"/>
      <c r="D34" s="22"/>
      <c r="E34" s="22">
        <v>15</v>
      </c>
      <c r="F34" s="22"/>
      <c r="G34" s="22"/>
      <c r="H34" s="69">
        <f t="shared" si="4"/>
        <v>15</v>
      </c>
      <c r="I34" s="46">
        <f t="shared" si="5"/>
        <v>5.1813471502590676E-3</v>
      </c>
    </row>
    <row r="35" spans="1:25" ht="15" outlineLevel="1" x14ac:dyDescent="0.25">
      <c r="A35" s="67"/>
      <c r="B35" s="35" t="s">
        <v>54</v>
      </c>
      <c r="C35" s="31">
        <v>300</v>
      </c>
      <c r="D35" s="22"/>
      <c r="E35" s="22">
        <v>600</v>
      </c>
      <c r="F35" s="22"/>
      <c r="G35" s="22"/>
      <c r="H35" s="69">
        <f t="shared" si="4"/>
        <v>900</v>
      </c>
      <c r="I35" s="46">
        <f t="shared" si="5"/>
        <v>0.31088082901554404</v>
      </c>
    </row>
    <row r="36" spans="1:25" ht="15" outlineLevel="1" x14ac:dyDescent="0.25">
      <c r="A36" s="67"/>
      <c r="B36" s="35" t="s">
        <v>50</v>
      </c>
      <c r="C36" s="22">
        <v>320</v>
      </c>
      <c r="D36" s="22"/>
      <c r="E36" s="22"/>
      <c r="F36" s="22"/>
      <c r="G36" s="22"/>
      <c r="H36" s="69">
        <f t="shared" si="4"/>
        <v>320</v>
      </c>
      <c r="I36" s="46">
        <f t="shared" si="5"/>
        <v>0.11053540587219343</v>
      </c>
    </row>
    <row r="37" spans="1:25" ht="15" outlineLevel="1" x14ac:dyDescent="0.25">
      <c r="A37" s="67"/>
      <c r="B37" s="35" t="s">
        <v>9</v>
      </c>
      <c r="C37" s="22"/>
      <c r="D37" s="22"/>
      <c r="E37" s="22"/>
      <c r="F37" s="22"/>
      <c r="G37" s="22"/>
      <c r="H37" s="69">
        <f t="shared" si="4"/>
        <v>0</v>
      </c>
      <c r="I37" s="46">
        <f t="shared" si="5"/>
        <v>0</v>
      </c>
    </row>
    <row r="38" spans="1:25" ht="15" outlineLevel="1" x14ac:dyDescent="0.25">
      <c r="A38" s="67"/>
      <c r="B38" s="35" t="s">
        <v>53</v>
      </c>
      <c r="C38" s="22"/>
      <c r="D38" s="22">
        <v>20</v>
      </c>
      <c r="E38" s="22"/>
      <c r="F38" s="22"/>
      <c r="G38" s="22"/>
      <c r="H38" s="69">
        <f t="shared" si="4"/>
        <v>20</v>
      </c>
      <c r="I38" s="46">
        <f t="shared" si="5"/>
        <v>6.9084628670120895E-3</v>
      </c>
    </row>
    <row r="39" spans="1:25" ht="30" outlineLevel="1" x14ac:dyDescent="0.25">
      <c r="A39" s="67"/>
      <c r="B39" s="38" t="s">
        <v>70</v>
      </c>
      <c r="C39" s="22"/>
      <c r="D39" s="22"/>
      <c r="E39" s="22"/>
      <c r="F39" s="22">
        <v>180</v>
      </c>
      <c r="G39" s="22">
        <v>100</v>
      </c>
      <c r="H39" s="69">
        <f t="shared" si="4"/>
        <v>280</v>
      </c>
      <c r="I39" s="46">
        <f t="shared" si="5"/>
        <v>9.6718480138169263E-2</v>
      </c>
    </row>
    <row r="40" spans="1:25" ht="16.5" outlineLevel="1" thickBot="1" x14ac:dyDescent="0.3">
      <c r="A40" s="62"/>
      <c r="B40" s="63" t="s">
        <v>88</v>
      </c>
      <c r="C40" s="64">
        <f>SUM(C27:C39)</f>
        <v>620</v>
      </c>
      <c r="D40" s="64">
        <f>SUM(D27:D39)</f>
        <v>1380</v>
      </c>
      <c r="E40" s="64">
        <f>SUM(E27:E39)</f>
        <v>615</v>
      </c>
      <c r="F40" s="64">
        <f>SUM(F27:F39)</f>
        <v>180</v>
      </c>
      <c r="G40" s="64">
        <f>SUM(G27:G39)</f>
        <v>100</v>
      </c>
      <c r="H40" s="70">
        <f>SUM(C40:G40)</f>
        <v>2895</v>
      </c>
      <c r="I40" s="48">
        <f t="shared" si="5"/>
        <v>1</v>
      </c>
    </row>
    <row r="41" spans="1:25" ht="14.25" thickTop="1" thickBot="1" x14ac:dyDescent="0.25"/>
    <row r="42" spans="1:25" s="2" customFormat="1" ht="15.75" x14ac:dyDescent="0.25">
      <c r="A42" s="167" t="s">
        <v>10</v>
      </c>
      <c r="B42" s="168"/>
      <c r="C42" s="56" t="s">
        <v>95</v>
      </c>
      <c r="D42" s="56" t="s">
        <v>101</v>
      </c>
      <c r="E42" s="56" t="s">
        <v>96</v>
      </c>
      <c r="F42" s="56" t="s">
        <v>97</v>
      </c>
      <c r="G42" s="56" t="s">
        <v>98</v>
      </c>
      <c r="H42" s="56" t="s">
        <v>88</v>
      </c>
      <c r="I42" s="57" t="s">
        <v>103</v>
      </c>
      <c r="J42"/>
      <c r="K42"/>
      <c r="L42"/>
      <c r="M42"/>
      <c r="V42"/>
      <c r="W42"/>
      <c r="X42"/>
      <c r="Y42"/>
    </row>
    <row r="43" spans="1:25" ht="15" outlineLevel="1" x14ac:dyDescent="0.25">
      <c r="A43" s="67"/>
      <c r="B43" s="34" t="s">
        <v>11</v>
      </c>
      <c r="C43" s="32"/>
      <c r="D43" s="32">
        <v>300</v>
      </c>
      <c r="E43" s="32"/>
      <c r="F43" s="32"/>
      <c r="G43" s="32"/>
      <c r="H43" s="71">
        <f t="shared" ref="H43:H50" si="6">SUM(C43:G43)</f>
        <v>300</v>
      </c>
      <c r="I43" s="46">
        <f>H43/H$51</f>
        <v>0.5</v>
      </c>
    </row>
    <row r="44" spans="1:25" ht="15" outlineLevel="1" x14ac:dyDescent="0.25">
      <c r="A44" s="67"/>
      <c r="B44" s="35" t="s">
        <v>12</v>
      </c>
      <c r="C44" s="10"/>
      <c r="D44" s="10"/>
      <c r="E44" s="10"/>
      <c r="F44" s="10"/>
      <c r="G44" s="10">
        <v>150</v>
      </c>
      <c r="H44" s="71">
        <f t="shared" si="6"/>
        <v>150</v>
      </c>
      <c r="I44" s="46">
        <f t="shared" ref="I44:I51" si="7">H44/H$51</f>
        <v>0.25</v>
      </c>
    </row>
    <row r="45" spans="1:25" ht="15" outlineLevel="1" x14ac:dyDescent="0.25">
      <c r="A45" s="67"/>
      <c r="B45" s="35" t="s">
        <v>56</v>
      </c>
      <c r="C45" s="10"/>
      <c r="D45" s="10"/>
      <c r="E45" s="10"/>
      <c r="F45" s="10"/>
      <c r="G45" s="10"/>
      <c r="H45" s="71">
        <f t="shared" si="6"/>
        <v>0</v>
      </c>
      <c r="I45" s="46">
        <f t="shared" si="7"/>
        <v>0</v>
      </c>
    </row>
    <row r="46" spans="1:25" ht="15" outlineLevel="1" x14ac:dyDescent="0.25">
      <c r="A46" s="67"/>
      <c r="B46" s="35" t="s">
        <v>13</v>
      </c>
      <c r="C46" s="10"/>
      <c r="D46" s="10"/>
      <c r="E46" s="10"/>
      <c r="F46" s="10"/>
      <c r="G46" s="10"/>
      <c r="H46" s="71">
        <f t="shared" si="6"/>
        <v>0</v>
      </c>
      <c r="I46" s="46">
        <f t="shared" si="7"/>
        <v>0</v>
      </c>
    </row>
    <row r="47" spans="1:25" ht="15" outlineLevel="1" x14ac:dyDescent="0.25">
      <c r="A47" s="67"/>
      <c r="B47" s="35" t="s">
        <v>14</v>
      </c>
      <c r="C47" s="10">
        <v>10</v>
      </c>
      <c r="D47" s="10"/>
      <c r="E47" s="10">
        <v>60</v>
      </c>
      <c r="F47" s="10"/>
      <c r="G47" s="10"/>
      <c r="H47" s="71">
        <f t="shared" si="6"/>
        <v>70</v>
      </c>
      <c r="I47" s="46">
        <f t="shared" si="7"/>
        <v>0.11666666666666667</v>
      </c>
    </row>
    <row r="48" spans="1:25" ht="15" outlineLevel="1" x14ac:dyDescent="0.25">
      <c r="A48" s="67"/>
      <c r="B48" s="35" t="s">
        <v>55</v>
      </c>
      <c r="C48" s="10"/>
      <c r="D48" s="10"/>
      <c r="E48" s="10"/>
      <c r="F48" s="10"/>
      <c r="G48" s="10"/>
      <c r="H48" s="71">
        <f t="shared" si="6"/>
        <v>0</v>
      </c>
      <c r="I48" s="46">
        <f t="shared" si="7"/>
        <v>0</v>
      </c>
    </row>
    <row r="49" spans="1:25" ht="15" outlineLevel="1" x14ac:dyDescent="0.25">
      <c r="A49" s="67"/>
      <c r="B49" s="35" t="s">
        <v>58</v>
      </c>
      <c r="C49" s="10"/>
      <c r="D49" s="10"/>
      <c r="E49" s="10"/>
      <c r="F49" s="10"/>
      <c r="G49" s="10"/>
      <c r="H49" s="71">
        <f t="shared" si="6"/>
        <v>0</v>
      </c>
      <c r="I49" s="46">
        <f t="shared" si="7"/>
        <v>0</v>
      </c>
    </row>
    <row r="50" spans="1:25" ht="15" outlineLevel="1" x14ac:dyDescent="0.25">
      <c r="A50" s="67"/>
      <c r="B50" s="37" t="s">
        <v>57</v>
      </c>
      <c r="C50" s="24">
        <v>0</v>
      </c>
      <c r="D50" s="24"/>
      <c r="E50" s="24"/>
      <c r="F50" s="24">
        <v>80</v>
      </c>
      <c r="G50" s="24"/>
      <c r="H50" s="71">
        <f t="shared" si="6"/>
        <v>80</v>
      </c>
      <c r="I50" s="46">
        <f t="shared" si="7"/>
        <v>0.13333333333333333</v>
      </c>
    </row>
    <row r="51" spans="1:25" ht="15.75" outlineLevel="1" thickBot="1" x14ac:dyDescent="0.3">
      <c r="A51" s="62"/>
      <c r="B51" s="63" t="s">
        <v>88</v>
      </c>
      <c r="C51" s="63">
        <f>SUM(C43:C50)</f>
        <v>10</v>
      </c>
      <c r="D51" s="63">
        <f>SUM(D43:D50)</f>
        <v>300</v>
      </c>
      <c r="E51" s="63">
        <f>SUM(E43:E50)</f>
        <v>60</v>
      </c>
      <c r="F51" s="63">
        <f>SUM(F43:F50)</f>
        <v>80</v>
      </c>
      <c r="G51" s="63">
        <f>SUM(G43:G50)</f>
        <v>150</v>
      </c>
      <c r="H51" s="71">
        <f>SUM(C51:G51)</f>
        <v>600</v>
      </c>
      <c r="I51" s="48">
        <f t="shared" si="7"/>
        <v>1</v>
      </c>
    </row>
    <row r="52" spans="1:25" ht="14.25" outlineLevel="1" thickTop="1" thickBot="1" x14ac:dyDescent="0.25">
      <c r="E52" s="13"/>
      <c r="I52" s="47"/>
    </row>
    <row r="53" spans="1:25" ht="15.75" outlineLevel="1" x14ac:dyDescent="0.25">
      <c r="A53" s="167" t="s">
        <v>90</v>
      </c>
      <c r="B53" s="168"/>
      <c r="C53" s="56" t="s">
        <v>95</v>
      </c>
      <c r="D53" s="56" t="s">
        <v>101</v>
      </c>
      <c r="E53" s="56" t="s">
        <v>96</v>
      </c>
      <c r="F53" s="56" t="s">
        <v>97</v>
      </c>
      <c r="G53" s="56" t="s">
        <v>98</v>
      </c>
      <c r="H53" s="56" t="s">
        <v>88</v>
      </c>
      <c r="I53" s="57" t="s">
        <v>103</v>
      </c>
    </row>
    <row r="54" spans="1:25" ht="15" x14ac:dyDescent="0.25">
      <c r="A54" s="67"/>
      <c r="B54" s="34" t="s">
        <v>59</v>
      </c>
      <c r="C54" s="32">
        <v>20</v>
      </c>
      <c r="D54" s="32"/>
      <c r="E54" s="32"/>
      <c r="F54" s="32"/>
      <c r="G54" s="32"/>
      <c r="H54" s="71">
        <f>SUM(C54:G$54)</f>
        <v>20</v>
      </c>
      <c r="I54" s="46">
        <f>H54/H$66</f>
        <v>3.6036036036036036E-2</v>
      </c>
    </row>
    <row r="55" spans="1:25" ht="15" x14ac:dyDescent="0.25">
      <c r="A55" s="67"/>
      <c r="B55" s="35" t="s">
        <v>60</v>
      </c>
      <c r="C55" s="10"/>
      <c r="D55" s="10"/>
      <c r="E55" s="10">
        <v>50</v>
      </c>
      <c r="F55" s="10"/>
      <c r="G55" s="10"/>
      <c r="H55" s="72">
        <f t="shared" ref="H55:H66" si="8">SUM(C55:G55)</f>
        <v>50</v>
      </c>
      <c r="I55" s="46">
        <f t="shared" ref="I55:I66" si="9">H55/H$66</f>
        <v>9.0090090090090086E-2</v>
      </c>
    </row>
    <row r="56" spans="1:25" ht="15" x14ac:dyDescent="0.25">
      <c r="A56" s="67"/>
      <c r="B56" s="35" t="s">
        <v>15</v>
      </c>
      <c r="C56" s="10"/>
      <c r="D56" s="10"/>
      <c r="E56" s="10"/>
      <c r="F56" s="10"/>
      <c r="G56" s="10"/>
      <c r="H56" s="72">
        <f t="shared" si="8"/>
        <v>0</v>
      </c>
      <c r="I56" s="46">
        <f t="shared" si="9"/>
        <v>0</v>
      </c>
    </row>
    <row r="57" spans="1:25" s="2" customFormat="1" ht="15" x14ac:dyDescent="0.25">
      <c r="A57" s="67"/>
      <c r="B57" s="35" t="s">
        <v>69</v>
      </c>
      <c r="C57" s="10"/>
      <c r="D57" s="10">
        <v>200</v>
      </c>
      <c r="E57" s="10"/>
      <c r="F57" s="10"/>
      <c r="G57" s="10"/>
      <c r="H57" s="72">
        <f t="shared" si="8"/>
        <v>200</v>
      </c>
      <c r="I57" s="46">
        <f t="shared" si="9"/>
        <v>0.36036036036036034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5" outlineLevel="1" x14ac:dyDescent="0.25">
      <c r="A58" s="67"/>
      <c r="B58" s="35" t="s">
        <v>16</v>
      </c>
      <c r="C58" s="10"/>
      <c r="D58" s="10"/>
      <c r="E58" s="10">
        <f>120+80</f>
        <v>200</v>
      </c>
      <c r="F58" s="10"/>
      <c r="G58" s="10"/>
      <c r="H58" s="72">
        <f t="shared" si="8"/>
        <v>200</v>
      </c>
      <c r="I58" s="46">
        <f t="shared" si="9"/>
        <v>0.36036036036036034</v>
      </c>
    </row>
    <row r="59" spans="1:25" ht="15" outlineLevel="1" x14ac:dyDescent="0.25">
      <c r="A59" s="67"/>
      <c r="B59" s="35" t="s">
        <v>17</v>
      </c>
      <c r="C59" s="10"/>
      <c r="D59" s="10"/>
      <c r="E59" s="10"/>
      <c r="F59" s="10">
        <v>15</v>
      </c>
      <c r="G59" s="10"/>
      <c r="H59" s="72">
        <f t="shared" si="8"/>
        <v>15</v>
      </c>
      <c r="I59" s="46">
        <f t="shared" si="9"/>
        <v>2.7027027027027029E-2</v>
      </c>
    </row>
    <row r="60" spans="1:25" ht="15" outlineLevel="1" x14ac:dyDescent="0.25">
      <c r="A60" s="67"/>
      <c r="B60" s="35" t="s">
        <v>62</v>
      </c>
      <c r="C60" s="10"/>
      <c r="D60" s="10"/>
      <c r="E60" s="10"/>
      <c r="F60" s="10"/>
      <c r="G60" s="10"/>
      <c r="H60" s="72">
        <f t="shared" si="8"/>
        <v>0</v>
      </c>
      <c r="I60" s="46">
        <f t="shared" si="9"/>
        <v>0</v>
      </c>
    </row>
    <row r="61" spans="1:25" ht="15" outlineLevel="1" x14ac:dyDescent="0.25">
      <c r="A61" s="67"/>
      <c r="B61" s="35" t="s">
        <v>19</v>
      </c>
      <c r="C61" s="10"/>
      <c r="D61" s="10"/>
      <c r="E61" s="10"/>
      <c r="F61" s="10"/>
      <c r="G61" s="10"/>
      <c r="H61" s="72">
        <f t="shared" si="8"/>
        <v>0</v>
      </c>
      <c r="I61" s="46">
        <f t="shared" si="9"/>
        <v>0</v>
      </c>
    </row>
    <row r="62" spans="1:25" ht="15" outlineLevel="1" x14ac:dyDescent="0.25">
      <c r="A62" s="67"/>
      <c r="B62" s="35" t="s">
        <v>21</v>
      </c>
      <c r="C62" s="10"/>
      <c r="D62" s="10"/>
      <c r="E62" s="10"/>
      <c r="F62" s="10"/>
      <c r="G62" s="10"/>
      <c r="H62" s="72">
        <f t="shared" si="8"/>
        <v>0</v>
      </c>
      <c r="I62" s="46">
        <f t="shared" si="9"/>
        <v>0</v>
      </c>
    </row>
    <row r="63" spans="1:25" ht="15" outlineLevel="1" x14ac:dyDescent="0.25">
      <c r="A63" s="67"/>
      <c r="B63" s="35" t="s">
        <v>63</v>
      </c>
      <c r="C63" s="10">
        <v>50</v>
      </c>
      <c r="D63" s="10"/>
      <c r="E63" s="10">
        <v>20</v>
      </c>
      <c r="F63" s="10"/>
      <c r="G63" s="10"/>
      <c r="H63" s="72">
        <f t="shared" si="8"/>
        <v>70</v>
      </c>
      <c r="I63" s="46">
        <f t="shared" si="9"/>
        <v>0.12612612612612611</v>
      </c>
    </row>
    <row r="64" spans="1:25" ht="15" x14ac:dyDescent="0.25">
      <c r="A64" s="67"/>
      <c r="B64" s="35" t="s">
        <v>61</v>
      </c>
      <c r="C64" s="10"/>
      <c r="D64" s="10"/>
      <c r="E64" s="10"/>
      <c r="F64" s="10"/>
      <c r="G64" s="10"/>
      <c r="H64" s="72">
        <f t="shared" si="8"/>
        <v>0</v>
      </c>
      <c r="I64" s="46">
        <f t="shared" si="9"/>
        <v>0</v>
      </c>
    </row>
    <row r="65" spans="1:29" s="2" customFormat="1" ht="15" x14ac:dyDescent="0.25">
      <c r="A65" s="80"/>
      <c r="B65" s="39" t="s">
        <v>64</v>
      </c>
      <c r="C65" s="10"/>
      <c r="D65" s="10"/>
      <c r="E65" s="10"/>
      <c r="F65" s="10"/>
      <c r="G65" s="10"/>
      <c r="H65" s="72">
        <f t="shared" si="8"/>
        <v>0</v>
      </c>
      <c r="I65" s="46">
        <f t="shared" si="9"/>
        <v>0</v>
      </c>
      <c r="J65"/>
      <c r="K65"/>
      <c r="L65"/>
      <c r="M65"/>
      <c r="V65"/>
      <c r="W65"/>
      <c r="X65"/>
      <c r="Y65"/>
      <c r="Z65"/>
      <c r="AA65"/>
      <c r="AB65"/>
      <c r="AC65"/>
    </row>
    <row r="66" spans="1:29" ht="16.5" outlineLevel="1" thickBot="1" x14ac:dyDescent="0.3">
      <c r="A66" s="62"/>
      <c r="B66" s="63" t="s">
        <v>88</v>
      </c>
      <c r="C66" s="63">
        <f>SUM(C54:C65)</f>
        <v>70</v>
      </c>
      <c r="D66" s="63">
        <f>SUM(D54:D65)</f>
        <v>200</v>
      </c>
      <c r="E66" s="63">
        <f>SUM(E54:E65)</f>
        <v>270</v>
      </c>
      <c r="F66" s="63">
        <f>SUM(F54:F65)</f>
        <v>15</v>
      </c>
      <c r="G66" s="63">
        <f>SUM(G54:G65)</f>
        <v>0</v>
      </c>
      <c r="H66" s="73">
        <f t="shared" si="8"/>
        <v>555</v>
      </c>
      <c r="I66" s="46">
        <f t="shared" si="9"/>
        <v>1</v>
      </c>
    </row>
    <row r="67" spans="1:29" ht="14.25" outlineLevel="1" thickTop="1" thickBot="1" x14ac:dyDescent="0.25"/>
    <row r="68" spans="1:29" ht="15.75" outlineLevel="1" x14ac:dyDescent="0.25">
      <c r="A68" s="167" t="s">
        <v>91</v>
      </c>
      <c r="B68" s="168"/>
      <c r="C68" s="56" t="s">
        <v>95</v>
      </c>
      <c r="D68" s="56" t="s">
        <v>101</v>
      </c>
      <c r="E68" s="56" t="s">
        <v>96</v>
      </c>
      <c r="F68" s="56" t="s">
        <v>97</v>
      </c>
      <c r="G68" s="56" t="s">
        <v>98</v>
      </c>
      <c r="H68" s="56" t="s">
        <v>88</v>
      </c>
      <c r="I68" s="57" t="s">
        <v>103</v>
      </c>
    </row>
    <row r="69" spans="1:29" ht="15" outlineLevel="1" x14ac:dyDescent="0.25">
      <c r="A69" s="67"/>
      <c r="B69" s="34" t="s">
        <v>92</v>
      </c>
      <c r="C69" s="32">
        <v>10</v>
      </c>
      <c r="D69" s="32"/>
      <c r="E69" s="32">
        <v>10</v>
      </c>
      <c r="F69" s="32"/>
      <c r="G69" s="32"/>
      <c r="H69" s="71">
        <f>SUM(C69:G69)</f>
        <v>20</v>
      </c>
      <c r="I69" s="46">
        <f>H69/H$78</f>
        <v>3.669724770642202E-2</v>
      </c>
    </row>
    <row r="70" spans="1:29" ht="15" outlineLevel="1" x14ac:dyDescent="0.25">
      <c r="A70" s="67"/>
      <c r="B70" s="35" t="s">
        <v>23</v>
      </c>
      <c r="C70" s="10">
        <v>20</v>
      </c>
      <c r="D70" s="10"/>
      <c r="E70" s="10">
        <v>60</v>
      </c>
      <c r="F70" s="10"/>
      <c r="G70" s="10"/>
      <c r="H70" s="71">
        <f t="shared" ref="H70:H77" si="10">SUM(C70:G70)</f>
        <v>80</v>
      </c>
      <c r="I70" s="46">
        <f>H70/H$78</f>
        <v>0.14678899082568808</v>
      </c>
    </row>
    <row r="71" spans="1:29" ht="15" outlineLevel="1" x14ac:dyDescent="0.25">
      <c r="A71" s="67"/>
      <c r="B71" s="35" t="s">
        <v>94</v>
      </c>
      <c r="C71" s="10">
        <f>SUM(C69:C70)</f>
        <v>30</v>
      </c>
      <c r="D71" s="10"/>
      <c r="E71" s="10"/>
      <c r="F71" s="10"/>
      <c r="G71" s="10"/>
      <c r="H71" s="71">
        <f t="shared" si="10"/>
        <v>30</v>
      </c>
      <c r="I71" s="46">
        <f>H71/H$78</f>
        <v>5.5045871559633031E-2</v>
      </c>
    </row>
    <row r="72" spans="1:29" ht="15" outlineLevel="1" x14ac:dyDescent="0.25">
      <c r="A72" s="67"/>
      <c r="B72" s="35" t="s">
        <v>24</v>
      </c>
      <c r="C72" s="10">
        <v>50</v>
      </c>
      <c r="D72" s="10"/>
      <c r="E72" s="10"/>
      <c r="F72" s="10"/>
      <c r="G72" s="10">
        <v>20</v>
      </c>
      <c r="H72" s="71">
        <f t="shared" si="10"/>
        <v>70</v>
      </c>
      <c r="I72" s="46">
        <f t="shared" ref="I72:I78" si="11">H72/H$78</f>
        <v>0.12844036697247707</v>
      </c>
    </row>
    <row r="73" spans="1:29" ht="15" outlineLevel="1" x14ac:dyDescent="0.25">
      <c r="A73" s="67"/>
      <c r="B73" s="35" t="s">
        <v>25</v>
      </c>
      <c r="C73" s="10"/>
      <c r="D73" s="10"/>
      <c r="E73" s="10"/>
      <c r="F73" s="10">
        <v>65</v>
      </c>
      <c r="G73" s="10"/>
      <c r="H73" s="71">
        <f>SUM(C73:G73)</f>
        <v>65</v>
      </c>
      <c r="I73" s="46">
        <f t="shared" si="11"/>
        <v>0.11926605504587157</v>
      </c>
    </row>
    <row r="74" spans="1:29" ht="15" outlineLevel="1" x14ac:dyDescent="0.25">
      <c r="A74" s="67"/>
      <c r="B74" s="35" t="s">
        <v>26</v>
      </c>
      <c r="C74" s="10"/>
      <c r="D74" s="10">
        <v>100</v>
      </c>
      <c r="E74" s="10"/>
      <c r="F74" s="10"/>
      <c r="G74" s="10"/>
      <c r="H74" s="71">
        <f t="shared" si="10"/>
        <v>100</v>
      </c>
      <c r="I74" s="46">
        <f t="shared" si="11"/>
        <v>0.1834862385321101</v>
      </c>
    </row>
    <row r="75" spans="1:29" ht="15" outlineLevel="1" x14ac:dyDescent="0.25">
      <c r="A75" s="67"/>
      <c r="B75" s="35" t="s">
        <v>27</v>
      </c>
      <c r="C75" s="10"/>
      <c r="D75" s="10"/>
      <c r="E75" s="10"/>
      <c r="F75" s="10">
        <v>40</v>
      </c>
      <c r="G75" s="10"/>
      <c r="H75" s="71">
        <f t="shared" si="10"/>
        <v>40</v>
      </c>
      <c r="I75" s="46">
        <f t="shared" si="11"/>
        <v>7.3394495412844041E-2</v>
      </c>
    </row>
    <row r="76" spans="1:29" ht="15" x14ac:dyDescent="0.25">
      <c r="A76" s="67"/>
      <c r="B76" s="35" t="s">
        <v>65</v>
      </c>
      <c r="C76" s="10">
        <v>50</v>
      </c>
      <c r="D76" s="10"/>
      <c r="E76" s="10"/>
      <c r="F76" s="10"/>
      <c r="G76" s="10"/>
      <c r="H76" s="71">
        <f>SUM(C76:G76)</f>
        <v>50</v>
      </c>
      <c r="I76" s="46">
        <f t="shared" si="11"/>
        <v>9.1743119266055051E-2</v>
      </c>
    </row>
    <row r="77" spans="1:29" s="2" customFormat="1" ht="15" x14ac:dyDescent="0.25">
      <c r="A77" s="67"/>
      <c r="B77" s="37" t="s">
        <v>4</v>
      </c>
      <c r="C77" s="24"/>
      <c r="D77" s="24"/>
      <c r="E77" s="24"/>
      <c r="F77" s="24"/>
      <c r="G77" s="24">
        <v>90</v>
      </c>
      <c r="H77" s="71">
        <f t="shared" si="10"/>
        <v>90</v>
      </c>
      <c r="I77" s="46">
        <f t="shared" si="11"/>
        <v>0.16513761467889909</v>
      </c>
      <c r="J77"/>
      <c r="K77"/>
      <c r="L77"/>
      <c r="M77"/>
      <c r="V77"/>
      <c r="W77"/>
      <c r="X77"/>
      <c r="Y77"/>
      <c r="Z77"/>
      <c r="AA77"/>
      <c r="AB77"/>
      <c r="AC77"/>
    </row>
    <row r="78" spans="1:29" ht="16.5" outlineLevel="1" thickBot="1" x14ac:dyDescent="0.3">
      <c r="A78" s="62"/>
      <c r="B78" s="63" t="s">
        <v>88</v>
      </c>
      <c r="C78" s="63">
        <f>SUM(C69:C77)</f>
        <v>160</v>
      </c>
      <c r="D78" s="63">
        <f>SUM(D69:D77)</f>
        <v>100</v>
      </c>
      <c r="E78" s="63">
        <f>SUM(E69:E77)</f>
        <v>70</v>
      </c>
      <c r="F78" s="63">
        <f>SUM(F69:F77)</f>
        <v>105</v>
      </c>
      <c r="G78" s="63">
        <f>SUM(G69:G77)</f>
        <v>110</v>
      </c>
      <c r="H78" s="73">
        <f>SUM(C78:G78)</f>
        <v>545</v>
      </c>
      <c r="I78" s="46">
        <f t="shared" si="11"/>
        <v>1</v>
      </c>
    </row>
    <row r="79" spans="1:29" ht="14.25" outlineLevel="1" thickTop="1" thickBot="1" x14ac:dyDescent="0.25">
      <c r="I79" s="47"/>
    </row>
    <row r="80" spans="1:29" ht="15.75" outlineLevel="1" x14ac:dyDescent="0.25">
      <c r="A80" s="167" t="s">
        <v>28</v>
      </c>
      <c r="B80" s="168"/>
      <c r="C80" s="56" t="s">
        <v>95</v>
      </c>
      <c r="D80" s="56" t="s">
        <v>101</v>
      </c>
      <c r="E80" s="56" t="s">
        <v>96</v>
      </c>
      <c r="F80" s="56" t="s">
        <v>97</v>
      </c>
      <c r="G80" s="56" t="s">
        <v>98</v>
      </c>
      <c r="H80" s="56" t="s">
        <v>88</v>
      </c>
      <c r="I80" s="57" t="s">
        <v>103</v>
      </c>
    </row>
    <row r="81" spans="1:29" ht="15" outlineLevel="1" x14ac:dyDescent="0.25">
      <c r="A81" s="67"/>
      <c r="B81" s="34" t="s">
        <v>29</v>
      </c>
      <c r="C81" s="32"/>
      <c r="D81" s="32"/>
      <c r="E81" s="32">
        <v>30</v>
      </c>
      <c r="F81" s="32">
        <v>210</v>
      </c>
      <c r="G81" s="32"/>
      <c r="H81" s="71">
        <f>SUM(C81:F81)</f>
        <v>240</v>
      </c>
      <c r="I81" s="46">
        <f>H81/H$89</f>
        <v>0.47244094488188976</v>
      </c>
    </row>
    <row r="82" spans="1:29" ht="15" outlineLevel="1" x14ac:dyDescent="0.25">
      <c r="A82" s="67"/>
      <c r="B82" s="35" t="s">
        <v>71</v>
      </c>
      <c r="C82" s="10">
        <v>20</v>
      </c>
      <c r="D82" s="10"/>
      <c r="E82" s="10">
        <v>5</v>
      </c>
      <c r="F82" s="10"/>
      <c r="G82" s="10"/>
      <c r="H82" s="71">
        <f t="shared" ref="H82:H87" si="12">SUM(C82:F82)</f>
        <v>25</v>
      </c>
      <c r="I82" s="46">
        <f t="shared" ref="I82:I89" si="13">H82/H$89</f>
        <v>4.9212598425196853E-2</v>
      </c>
    </row>
    <row r="83" spans="1:29" ht="15" outlineLevel="1" x14ac:dyDescent="0.25">
      <c r="A83" s="67"/>
      <c r="B83" s="39" t="s">
        <v>66</v>
      </c>
      <c r="C83" s="10"/>
      <c r="D83" s="10"/>
      <c r="E83" s="10"/>
      <c r="F83" s="10">
        <v>240</v>
      </c>
      <c r="G83" s="10"/>
      <c r="H83" s="71">
        <f t="shared" si="12"/>
        <v>240</v>
      </c>
      <c r="I83" s="46">
        <f t="shared" si="13"/>
        <v>0.47244094488188976</v>
      </c>
    </row>
    <row r="84" spans="1:29" ht="15" outlineLevel="1" x14ac:dyDescent="0.25">
      <c r="A84" s="67"/>
      <c r="B84" s="35" t="s">
        <v>30</v>
      </c>
      <c r="C84" s="10"/>
      <c r="D84" s="10"/>
      <c r="E84" s="10">
        <v>3</v>
      </c>
      <c r="F84" s="10"/>
      <c r="G84" s="10"/>
      <c r="H84" s="71">
        <f t="shared" si="12"/>
        <v>3</v>
      </c>
      <c r="I84" s="46">
        <f t="shared" si="13"/>
        <v>5.905511811023622E-3</v>
      </c>
      <c r="N84" s="15"/>
    </row>
    <row r="85" spans="1:29" ht="15" outlineLevel="1" x14ac:dyDescent="0.25">
      <c r="A85" s="67"/>
      <c r="B85" s="35" t="s">
        <v>31</v>
      </c>
      <c r="C85" s="10"/>
      <c r="D85" s="10"/>
      <c r="E85" s="10"/>
      <c r="F85" s="10"/>
      <c r="G85" s="10"/>
      <c r="H85" s="71">
        <f t="shared" si="12"/>
        <v>0</v>
      </c>
      <c r="I85" s="46">
        <f t="shared" si="13"/>
        <v>0</v>
      </c>
    </row>
    <row r="86" spans="1:29" ht="15" outlineLevel="1" x14ac:dyDescent="0.25">
      <c r="A86" s="67"/>
      <c r="B86" s="35" t="s">
        <v>32</v>
      </c>
      <c r="C86" s="10"/>
      <c r="D86" s="10"/>
      <c r="E86" s="10"/>
      <c r="F86" s="10"/>
      <c r="G86" s="10"/>
      <c r="H86" s="71">
        <f t="shared" si="12"/>
        <v>0</v>
      </c>
      <c r="I86" s="46">
        <f t="shared" si="13"/>
        <v>0</v>
      </c>
    </row>
    <row r="87" spans="1:29" ht="15" x14ac:dyDescent="0.25">
      <c r="A87" s="67"/>
      <c r="B87" s="35" t="s">
        <v>67</v>
      </c>
      <c r="C87" s="10"/>
      <c r="D87" s="10"/>
      <c r="E87" s="10"/>
      <c r="F87" s="10"/>
      <c r="G87" s="10"/>
      <c r="H87" s="71">
        <f t="shared" si="12"/>
        <v>0</v>
      </c>
      <c r="I87" s="46">
        <f t="shared" si="13"/>
        <v>0</v>
      </c>
    </row>
    <row r="88" spans="1:29" ht="30" outlineLevel="1" x14ac:dyDescent="0.2">
      <c r="A88" s="67"/>
      <c r="B88" s="40" t="s">
        <v>68</v>
      </c>
      <c r="C88" s="24"/>
      <c r="D88" s="24"/>
      <c r="E88" s="24"/>
      <c r="F88" s="24"/>
      <c r="G88" s="24"/>
      <c r="H88" s="74"/>
      <c r="I88" s="46">
        <f>H88/H$89</f>
        <v>0</v>
      </c>
    </row>
    <row r="89" spans="1:29" ht="16.5" outlineLevel="1" thickBot="1" x14ac:dyDescent="0.3">
      <c r="A89" s="62"/>
      <c r="B89" s="63" t="s">
        <v>88</v>
      </c>
      <c r="C89" s="63">
        <f>SUM(C81:C88)</f>
        <v>20</v>
      </c>
      <c r="D89" s="63">
        <f>SUM(D81:D88)</f>
        <v>0</v>
      </c>
      <c r="E89" s="63">
        <f>SUM(E81:E88)</f>
        <v>38</v>
      </c>
      <c r="F89" s="63">
        <f>SUM(F81:F88)</f>
        <v>450</v>
      </c>
      <c r="G89" s="63">
        <f>SUM(G81:G88)</f>
        <v>0</v>
      </c>
      <c r="H89" s="73">
        <f>SUM(C89:G89)</f>
        <v>508</v>
      </c>
      <c r="I89" s="46">
        <f t="shared" si="13"/>
        <v>1</v>
      </c>
    </row>
    <row r="90" spans="1:29" s="3" customFormat="1" ht="14.25" thickTop="1" thickBot="1" x14ac:dyDescent="0.25">
      <c r="J90"/>
      <c r="K90"/>
      <c r="L90"/>
      <c r="M90"/>
      <c r="V90"/>
      <c r="W90"/>
      <c r="X90"/>
      <c r="Y90"/>
      <c r="Z90"/>
      <c r="AA90"/>
      <c r="AB90"/>
      <c r="AC90"/>
    </row>
    <row r="91" spans="1:29" s="21" customFormat="1" ht="15.75" x14ac:dyDescent="0.2">
      <c r="A91" s="169" t="s">
        <v>74</v>
      </c>
      <c r="B91" s="170"/>
      <c r="C91" s="56" t="s">
        <v>95</v>
      </c>
      <c r="D91" s="56" t="s">
        <v>101</v>
      </c>
      <c r="E91" s="56" t="s">
        <v>96</v>
      </c>
      <c r="F91" s="56" t="s">
        <v>97</v>
      </c>
      <c r="G91" s="56" t="s">
        <v>98</v>
      </c>
      <c r="H91" s="56" t="s">
        <v>88</v>
      </c>
      <c r="I91" s="57" t="s">
        <v>103</v>
      </c>
      <c r="J91" s="33"/>
      <c r="K91" s="33"/>
      <c r="L91" s="33"/>
      <c r="M91" s="33"/>
      <c r="V91" s="33"/>
      <c r="W91" s="33"/>
      <c r="X91" s="33"/>
      <c r="Y91" s="33"/>
      <c r="Z91" s="33"/>
      <c r="AA91" s="33"/>
      <c r="AB91" s="33"/>
      <c r="AC91" s="33"/>
    </row>
    <row r="92" spans="1:29" s="3" customFormat="1" ht="15" x14ac:dyDescent="0.25">
      <c r="A92" s="81"/>
      <c r="B92" s="34" t="s">
        <v>76</v>
      </c>
      <c r="C92" s="10"/>
      <c r="D92" s="10"/>
      <c r="E92" s="10"/>
      <c r="F92" s="10"/>
      <c r="G92" s="10"/>
      <c r="H92" s="72">
        <f t="shared" ref="H92:H97" si="14">SUM(C92:G92)</f>
        <v>0</v>
      </c>
      <c r="I92" s="46">
        <f t="shared" ref="I92:I97" si="15">H92/H$97</f>
        <v>0</v>
      </c>
      <c r="J92"/>
      <c r="K92"/>
      <c r="L92"/>
      <c r="M92"/>
      <c r="V92"/>
      <c r="W92"/>
      <c r="X92"/>
      <c r="Y92"/>
      <c r="Z92"/>
      <c r="AA92"/>
      <c r="AB92"/>
      <c r="AC92"/>
    </row>
    <row r="93" spans="1:29" s="3" customFormat="1" ht="15" x14ac:dyDescent="0.25">
      <c r="A93" s="81"/>
      <c r="B93" s="35" t="s">
        <v>77</v>
      </c>
      <c r="C93" s="10"/>
      <c r="D93" s="10"/>
      <c r="E93" s="10"/>
      <c r="F93" s="10"/>
      <c r="G93" s="10"/>
      <c r="H93" s="72">
        <f t="shared" si="14"/>
        <v>0</v>
      </c>
      <c r="I93" s="46">
        <f t="shared" si="15"/>
        <v>0</v>
      </c>
      <c r="J93"/>
      <c r="K93"/>
      <c r="L93"/>
      <c r="M93"/>
      <c r="V93"/>
      <c r="W93"/>
      <c r="X93"/>
      <c r="Y93"/>
      <c r="Z93"/>
      <c r="AA93"/>
      <c r="AB93"/>
      <c r="AC93"/>
    </row>
    <row r="94" spans="1:29" s="3" customFormat="1" ht="15" x14ac:dyDescent="0.25">
      <c r="A94" s="81"/>
      <c r="B94" s="35" t="s">
        <v>78</v>
      </c>
      <c r="C94" s="10"/>
      <c r="D94" s="10"/>
      <c r="E94" s="10"/>
      <c r="F94" s="10"/>
      <c r="G94" s="10"/>
      <c r="H94" s="72">
        <f t="shared" si="14"/>
        <v>0</v>
      </c>
      <c r="I94" s="46">
        <f t="shared" si="15"/>
        <v>0</v>
      </c>
      <c r="J94"/>
      <c r="K94"/>
      <c r="L94"/>
      <c r="M94"/>
      <c r="V94"/>
      <c r="W94"/>
      <c r="X94"/>
      <c r="Y94"/>
      <c r="Z94"/>
      <c r="AA94"/>
      <c r="AB94"/>
      <c r="AC94"/>
    </row>
    <row r="95" spans="1:29" s="3" customFormat="1" ht="15" x14ac:dyDescent="0.25">
      <c r="A95" s="81"/>
      <c r="B95" s="35" t="s">
        <v>75</v>
      </c>
      <c r="C95" s="10"/>
      <c r="D95" s="10">
        <v>200</v>
      </c>
      <c r="E95" s="10"/>
      <c r="F95" s="10"/>
      <c r="G95" s="10"/>
      <c r="H95" s="72">
        <f t="shared" si="14"/>
        <v>200</v>
      </c>
      <c r="I95" s="46">
        <f t="shared" si="15"/>
        <v>1</v>
      </c>
      <c r="J95"/>
      <c r="K95"/>
      <c r="L95"/>
      <c r="M95"/>
      <c r="V95"/>
      <c r="W95"/>
      <c r="X95"/>
      <c r="Y95"/>
      <c r="Z95"/>
      <c r="AA95"/>
      <c r="AB95"/>
      <c r="AC95"/>
    </row>
    <row r="96" spans="1:29" s="3" customFormat="1" ht="15" x14ac:dyDescent="0.25">
      <c r="A96" s="81"/>
      <c r="B96" s="35" t="s">
        <v>4</v>
      </c>
      <c r="C96" s="10"/>
      <c r="D96" s="10"/>
      <c r="E96" s="10"/>
      <c r="F96" s="10"/>
      <c r="G96" s="10"/>
      <c r="H96" s="72">
        <f t="shared" si="14"/>
        <v>0</v>
      </c>
      <c r="I96" s="46">
        <f t="shared" si="15"/>
        <v>0</v>
      </c>
      <c r="J96"/>
      <c r="K96"/>
      <c r="L96"/>
      <c r="M96"/>
      <c r="V96"/>
      <c r="W96"/>
      <c r="X96"/>
      <c r="Y96"/>
      <c r="Z96"/>
      <c r="AA96"/>
      <c r="AB96"/>
      <c r="AC96"/>
    </row>
    <row r="97" spans="1:29" s="3" customFormat="1" ht="16.5" thickBot="1" x14ac:dyDescent="0.3">
      <c r="A97" s="62"/>
      <c r="B97" s="63" t="s">
        <v>88</v>
      </c>
      <c r="C97" s="63">
        <f>SUM(C92:C96)</f>
        <v>0</v>
      </c>
      <c r="D97" s="63">
        <f>SUM(D92:D96)</f>
        <v>200</v>
      </c>
      <c r="E97" s="63">
        <f>SUM(E92:E96)</f>
        <v>0</v>
      </c>
      <c r="F97" s="63">
        <f>SUM(F92:F96)</f>
        <v>0</v>
      </c>
      <c r="G97" s="63">
        <f>SUM(G92:G96)</f>
        <v>0</v>
      </c>
      <c r="H97" s="73">
        <f t="shared" si="14"/>
        <v>200</v>
      </c>
      <c r="I97" s="46">
        <f t="shared" si="15"/>
        <v>1</v>
      </c>
      <c r="J97"/>
      <c r="K97"/>
      <c r="L97"/>
      <c r="M97"/>
      <c r="V97"/>
      <c r="W97"/>
      <c r="X97"/>
      <c r="Y97"/>
      <c r="Z97"/>
      <c r="AA97"/>
      <c r="AB97"/>
      <c r="AC97"/>
    </row>
    <row r="98" spans="1:29" s="3" customFormat="1" ht="14.25" thickTop="1" thickBot="1" x14ac:dyDescent="0.25">
      <c r="A98" s="5"/>
      <c r="B98" s="6"/>
      <c r="C98" s="7"/>
      <c r="D98" s="7"/>
      <c r="E98" s="7"/>
      <c r="F98" s="7"/>
      <c r="G98" s="7"/>
      <c r="H98" s="7"/>
      <c r="I98" s="50"/>
      <c r="J98"/>
      <c r="K98"/>
      <c r="L98"/>
      <c r="M98"/>
      <c r="V98"/>
      <c r="W98"/>
      <c r="X98"/>
      <c r="Y98"/>
      <c r="Z98"/>
      <c r="AA98"/>
      <c r="AB98"/>
      <c r="AC98"/>
    </row>
    <row r="99" spans="1:29" ht="15.75" x14ac:dyDescent="0.2">
      <c r="A99" s="169" t="s">
        <v>34</v>
      </c>
      <c r="B99" s="170"/>
      <c r="C99" s="56" t="s">
        <v>95</v>
      </c>
      <c r="D99" s="56" t="s">
        <v>101</v>
      </c>
      <c r="E99" s="56" t="s">
        <v>96</v>
      </c>
      <c r="F99" s="56" t="s">
        <v>97</v>
      </c>
      <c r="G99" s="56" t="s">
        <v>98</v>
      </c>
      <c r="H99" s="56" t="s">
        <v>88</v>
      </c>
      <c r="I99" s="57" t="s">
        <v>103</v>
      </c>
    </row>
    <row r="100" spans="1:29" ht="15" outlineLevel="1" x14ac:dyDescent="0.25">
      <c r="A100" s="67"/>
      <c r="B100" s="34" t="s">
        <v>35</v>
      </c>
      <c r="D100" s="10"/>
      <c r="E100" s="10"/>
      <c r="F100" s="10"/>
      <c r="G100" s="10"/>
      <c r="H100" s="72">
        <f>SUM(C$100:G$100)</f>
        <v>0</v>
      </c>
      <c r="I100" s="46">
        <f>H100/H$110</f>
        <v>0</v>
      </c>
    </row>
    <row r="101" spans="1:29" ht="15" outlineLevel="1" x14ac:dyDescent="0.25">
      <c r="A101" s="67"/>
      <c r="B101" s="35" t="s">
        <v>80</v>
      </c>
      <c r="C101" s="10"/>
      <c r="D101" s="10"/>
      <c r="E101" s="10"/>
      <c r="F101" s="10"/>
      <c r="G101" s="10"/>
      <c r="H101" s="72">
        <f t="shared" ref="H101:H110" si="16">SUM(C101:G101)</f>
        <v>0</v>
      </c>
      <c r="I101" s="46">
        <f t="shared" ref="I101:I110" si="17">H101/H$110</f>
        <v>0</v>
      </c>
    </row>
    <row r="102" spans="1:29" ht="15" outlineLevel="1" x14ac:dyDescent="0.25">
      <c r="A102" s="67"/>
      <c r="B102" s="35" t="s">
        <v>39</v>
      </c>
      <c r="C102" s="10"/>
      <c r="D102" s="10"/>
      <c r="E102" s="10"/>
      <c r="F102" s="10"/>
      <c r="G102" s="10"/>
      <c r="H102" s="72">
        <f t="shared" si="16"/>
        <v>0</v>
      </c>
      <c r="I102" s="46">
        <f t="shared" si="17"/>
        <v>0</v>
      </c>
    </row>
    <row r="103" spans="1:29" ht="15" outlineLevel="1" x14ac:dyDescent="0.25">
      <c r="A103" s="67"/>
      <c r="B103" s="35" t="s">
        <v>41</v>
      </c>
      <c r="C103" s="10"/>
      <c r="D103" s="10"/>
      <c r="E103" s="10"/>
      <c r="F103" s="10"/>
      <c r="G103" s="10"/>
      <c r="H103" s="72">
        <f t="shared" si="16"/>
        <v>0</v>
      </c>
      <c r="I103" s="46">
        <f t="shared" si="17"/>
        <v>0</v>
      </c>
      <c r="N103" s="98"/>
    </row>
    <row r="104" spans="1:29" ht="15" outlineLevel="1" x14ac:dyDescent="0.25">
      <c r="A104" s="67"/>
      <c r="B104" s="35" t="s">
        <v>36</v>
      </c>
      <c r="C104" s="10"/>
      <c r="D104" s="10"/>
      <c r="E104" s="10"/>
      <c r="F104" s="10"/>
      <c r="G104" s="10"/>
      <c r="H104" s="72">
        <f t="shared" si="16"/>
        <v>0</v>
      </c>
      <c r="I104" s="46">
        <f t="shared" si="17"/>
        <v>0</v>
      </c>
    </row>
    <row r="105" spans="1:29" ht="15" outlineLevel="1" x14ac:dyDescent="0.25">
      <c r="A105" s="67"/>
      <c r="B105" s="35" t="s">
        <v>40</v>
      </c>
      <c r="C105" s="10"/>
      <c r="D105" s="10"/>
      <c r="E105" s="10"/>
      <c r="F105" s="10"/>
      <c r="G105" s="10"/>
      <c r="H105" s="72">
        <f t="shared" si="16"/>
        <v>0</v>
      </c>
      <c r="I105" s="46">
        <f t="shared" si="17"/>
        <v>0</v>
      </c>
    </row>
    <row r="106" spans="1:29" ht="15" outlineLevel="1" x14ac:dyDescent="0.25">
      <c r="A106" s="67"/>
      <c r="B106" s="35" t="s">
        <v>24</v>
      </c>
      <c r="C106" s="10"/>
      <c r="D106" s="10"/>
      <c r="E106" s="10"/>
      <c r="F106" s="10"/>
      <c r="G106" s="10"/>
      <c r="H106" s="72">
        <f t="shared" si="16"/>
        <v>0</v>
      </c>
      <c r="I106" s="46">
        <f t="shared" si="17"/>
        <v>0</v>
      </c>
    </row>
    <row r="107" spans="1:29" ht="15" outlineLevel="1" x14ac:dyDescent="0.25">
      <c r="A107" s="67"/>
      <c r="B107" s="35" t="s">
        <v>42</v>
      </c>
      <c r="C107" s="10"/>
      <c r="D107" s="10"/>
      <c r="E107" s="10"/>
      <c r="F107" s="10"/>
      <c r="G107" s="10"/>
      <c r="H107" s="72">
        <f t="shared" si="16"/>
        <v>0</v>
      </c>
      <c r="I107" s="46">
        <f t="shared" si="17"/>
        <v>0</v>
      </c>
    </row>
    <row r="108" spans="1:29" ht="15" outlineLevel="1" x14ac:dyDescent="0.25">
      <c r="A108" s="67"/>
      <c r="B108" s="35" t="s">
        <v>81</v>
      </c>
      <c r="C108" s="10"/>
      <c r="D108" s="10"/>
      <c r="E108" s="10"/>
      <c r="F108" s="10"/>
      <c r="G108" s="10"/>
      <c r="H108" s="72">
        <f t="shared" si="16"/>
        <v>0</v>
      </c>
      <c r="I108" s="46">
        <f t="shared" si="17"/>
        <v>0</v>
      </c>
    </row>
    <row r="109" spans="1:29" ht="15" outlineLevel="1" x14ac:dyDescent="0.25">
      <c r="A109" s="67"/>
      <c r="B109" s="37" t="s">
        <v>82</v>
      </c>
      <c r="C109" s="24"/>
      <c r="D109" s="24">
        <v>500</v>
      </c>
      <c r="E109" s="24"/>
      <c r="F109" s="24"/>
      <c r="G109" s="24"/>
      <c r="H109" s="75">
        <f t="shared" si="16"/>
        <v>500</v>
      </c>
      <c r="I109" s="46">
        <f t="shared" si="17"/>
        <v>1</v>
      </c>
    </row>
    <row r="110" spans="1:29" ht="16.5" outlineLevel="1" thickBot="1" x14ac:dyDescent="0.3">
      <c r="A110" s="62"/>
      <c r="B110" s="63" t="s">
        <v>88</v>
      </c>
      <c r="C110" s="63">
        <f>SUM(C100:C109)</f>
        <v>0</v>
      </c>
      <c r="D110" s="63">
        <f>SUM(D100:D109)</f>
        <v>500</v>
      </c>
      <c r="E110" s="63">
        <f>SUM(E100:E109)</f>
        <v>0</v>
      </c>
      <c r="F110" s="63">
        <f>SUM(F100:F109)</f>
        <v>0</v>
      </c>
      <c r="G110" s="63">
        <f>SUM(G100:G109)</f>
        <v>0</v>
      </c>
      <c r="H110" s="73">
        <f t="shared" si="16"/>
        <v>500</v>
      </c>
      <c r="I110" s="46">
        <f t="shared" si="17"/>
        <v>1</v>
      </c>
    </row>
    <row r="111" spans="1:29" s="3" customFormat="1" ht="14.25" thickTop="1" thickBot="1" x14ac:dyDescent="0.25">
      <c r="A111" s="5"/>
      <c r="B111" s="6"/>
      <c r="C111" s="7"/>
      <c r="D111" s="7"/>
      <c r="E111" s="7"/>
      <c r="F111" s="7"/>
      <c r="G111" s="7"/>
      <c r="H111" s="7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</row>
    <row r="112" spans="1:29" ht="15.75" x14ac:dyDescent="0.2">
      <c r="A112" s="169" t="s">
        <v>89</v>
      </c>
      <c r="B112" s="170"/>
      <c r="C112" s="56" t="s">
        <v>95</v>
      </c>
      <c r="D112" s="56" t="s">
        <v>101</v>
      </c>
      <c r="E112" s="56" t="s">
        <v>96</v>
      </c>
      <c r="F112" s="56" t="s">
        <v>97</v>
      </c>
      <c r="G112" s="56" t="s">
        <v>98</v>
      </c>
      <c r="H112" s="56" t="s">
        <v>88</v>
      </c>
      <c r="I112" s="57" t="s">
        <v>103</v>
      </c>
    </row>
    <row r="113" spans="1:13" ht="15" outlineLevel="1" x14ac:dyDescent="0.25">
      <c r="A113" s="81"/>
      <c r="B113" s="34" t="s">
        <v>85</v>
      </c>
      <c r="C113" s="16"/>
      <c r="D113" s="16"/>
      <c r="E113" s="16">
        <v>70</v>
      </c>
      <c r="F113" s="16"/>
      <c r="G113" s="16"/>
      <c r="H113" s="76">
        <f t="shared" ref="H113:H118" si="18">SUM(C113:F113)</f>
        <v>70</v>
      </c>
      <c r="I113" s="46">
        <f>H113/H$119</f>
        <v>0.28000000000000003</v>
      </c>
    </row>
    <row r="114" spans="1:13" ht="15" outlineLevel="1" x14ac:dyDescent="0.25">
      <c r="A114" s="67"/>
      <c r="B114" s="35" t="s">
        <v>83</v>
      </c>
      <c r="C114" s="16"/>
      <c r="D114" s="16"/>
      <c r="E114" s="16">
        <v>100</v>
      </c>
      <c r="F114" s="16"/>
      <c r="G114" s="16"/>
      <c r="H114" s="76">
        <f t="shared" si="18"/>
        <v>100</v>
      </c>
      <c r="I114" s="46">
        <f t="shared" ref="I114:I119" si="19">H114/H$119</f>
        <v>0.4</v>
      </c>
    </row>
    <row r="115" spans="1:13" ht="15" x14ac:dyDescent="0.25">
      <c r="A115" s="67"/>
      <c r="B115" s="35" t="s">
        <v>84</v>
      </c>
      <c r="C115" s="16"/>
      <c r="D115" s="16"/>
      <c r="E115" s="16"/>
      <c r="F115" s="16"/>
      <c r="G115" s="16"/>
      <c r="H115" s="76">
        <f t="shared" si="18"/>
        <v>0</v>
      </c>
      <c r="I115" s="46">
        <f t="shared" si="19"/>
        <v>0</v>
      </c>
    </row>
    <row r="116" spans="1:13" ht="15" x14ac:dyDescent="0.25">
      <c r="A116" s="67"/>
      <c r="B116" s="35" t="s">
        <v>14</v>
      </c>
      <c r="C116" s="16"/>
      <c r="D116" s="16"/>
      <c r="E116" s="16"/>
      <c r="F116" s="16"/>
      <c r="G116" s="16"/>
      <c r="H116" s="76">
        <f t="shared" si="18"/>
        <v>0</v>
      </c>
      <c r="I116" s="46">
        <f t="shared" si="19"/>
        <v>0</v>
      </c>
    </row>
    <row r="117" spans="1:13" ht="15" x14ac:dyDescent="0.25">
      <c r="A117" s="67"/>
      <c r="B117" s="35" t="s">
        <v>86</v>
      </c>
      <c r="C117" s="16"/>
      <c r="D117" s="16"/>
      <c r="E117" s="16">
        <v>80</v>
      </c>
      <c r="F117" s="16"/>
      <c r="G117" s="16"/>
      <c r="H117" s="76">
        <f t="shared" si="18"/>
        <v>80</v>
      </c>
      <c r="I117" s="46">
        <f t="shared" si="19"/>
        <v>0.32</v>
      </c>
    </row>
    <row r="118" spans="1:13" ht="15" x14ac:dyDescent="0.25">
      <c r="A118" s="67"/>
      <c r="B118" s="35" t="s">
        <v>87</v>
      </c>
      <c r="C118" s="16"/>
      <c r="D118" s="16"/>
      <c r="E118" s="16"/>
      <c r="F118" s="16"/>
      <c r="G118" s="16"/>
      <c r="H118" s="76">
        <f t="shared" si="18"/>
        <v>0</v>
      </c>
      <c r="I118" s="46">
        <f t="shared" si="19"/>
        <v>0</v>
      </c>
    </row>
    <row r="119" spans="1:13" ht="16.5" thickBot="1" x14ac:dyDescent="0.3">
      <c r="A119" s="62"/>
      <c r="B119" s="78" t="s">
        <v>88</v>
      </c>
      <c r="C119" s="79">
        <f>SUM(C113:C118)</f>
        <v>0</v>
      </c>
      <c r="D119" s="79">
        <f>SUM(D113:D118)</f>
        <v>0</v>
      </c>
      <c r="E119" s="79">
        <f>SUM(E113:E118)</f>
        <v>250</v>
      </c>
      <c r="F119" s="79">
        <f>SUM(F113:F118)</f>
        <v>0</v>
      </c>
      <c r="G119" s="79">
        <f>SUM(G113:G118)</f>
        <v>0</v>
      </c>
      <c r="H119" s="77">
        <f>SUM(C119:G119)</f>
        <v>250</v>
      </c>
      <c r="I119" s="46">
        <f t="shared" si="19"/>
        <v>1</v>
      </c>
    </row>
    <row r="120" spans="1:13" ht="13.5" thickTop="1" x14ac:dyDescent="0.2">
      <c r="A120" s="11"/>
      <c r="B120" s="12"/>
      <c r="C120" s="12"/>
      <c r="D120" s="12"/>
      <c r="E120" s="12"/>
      <c r="F120" s="12"/>
      <c r="G120" s="12"/>
      <c r="H120" s="12"/>
      <c r="I120" s="49"/>
    </row>
    <row r="121" spans="1:13" s="3" customFormat="1" ht="8.1" customHeight="1" x14ac:dyDescent="0.2">
      <c r="A121" s="6"/>
      <c r="B121" s="8"/>
      <c r="C121" s="5"/>
      <c r="D121" s="5"/>
      <c r="E121" s="5"/>
      <c r="F121" s="5"/>
      <c r="G121" s="5"/>
      <c r="H121" s="5"/>
      <c r="I121" s="49"/>
    </row>
    <row r="122" spans="1:13" ht="24.75" customHeight="1" thickBot="1" x14ac:dyDescent="0.3">
      <c r="A122" s="99"/>
      <c r="B122" s="99" t="s">
        <v>45</v>
      </c>
      <c r="C122" s="100" t="s">
        <v>0</v>
      </c>
      <c r="D122" s="17"/>
      <c r="E122" s="17"/>
      <c r="F122" s="17"/>
      <c r="G122" s="17"/>
      <c r="H122" s="17"/>
      <c r="I122" s="49"/>
      <c r="J122" s="18"/>
      <c r="K122" s="18"/>
      <c r="L122" s="18"/>
      <c r="M122" s="18"/>
    </row>
    <row r="123" spans="1:13" ht="17.100000000000001" customHeight="1" outlineLevel="1" x14ac:dyDescent="0.25">
      <c r="A123" s="171" t="s">
        <v>18</v>
      </c>
      <c r="B123" s="172"/>
      <c r="C123" s="101">
        <f>E13</f>
        <v>8830</v>
      </c>
      <c r="D123" s="19"/>
      <c r="E123" s="19"/>
      <c r="F123" s="19"/>
      <c r="G123" s="19"/>
      <c r="H123" s="19"/>
      <c r="J123" s="18"/>
      <c r="K123" s="18"/>
      <c r="L123" s="18"/>
      <c r="M123" s="18"/>
    </row>
    <row r="124" spans="1:13" ht="15.75" customHeight="1" outlineLevel="1" x14ac:dyDescent="0.2">
      <c r="A124" s="173" t="s">
        <v>20</v>
      </c>
      <c r="B124" s="174"/>
      <c r="C124" s="104">
        <f>SUM(H24,H40,H51,H66,H78,H89,H97,H110,H119)</f>
        <v>8803</v>
      </c>
      <c r="D124" s="19"/>
      <c r="E124" s="19"/>
      <c r="F124" s="19"/>
      <c r="G124" s="19"/>
      <c r="H124" s="19"/>
      <c r="I124" s="18"/>
      <c r="J124" s="18"/>
      <c r="K124" s="18"/>
      <c r="L124" s="18"/>
      <c r="M124" s="18"/>
    </row>
    <row r="125" spans="1:13" ht="17.100000000000001" customHeight="1" outlineLevel="1" x14ac:dyDescent="0.25">
      <c r="A125" s="175" t="s">
        <v>22</v>
      </c>
      <c r="B125" s="176"/>
      <c r="C125" s="102">
        <f>C123-C124</f>
        <v>27</v>
      </c>
      <c r="D125" s="19"/>
      <c r="E125" s="19"/>
      <c r="F125" s="19"/>
      <c r="G125" s="19"/>
      <c r="H125" s="20"/>
      <c r="I125" s="18"/>
      <c r="J125" s="18"/>
      <c r="K125" s="18"/>
      <c r="L125" s="18"/>
      <c r="M125" s="18"/>
    </row>
    <row r="126" spans="1:13" ht="18.75" customHeight="1" thickBot="1" x14ac:dyDescent="0.3">
      <c r="A126" s="177" t="s">
        <v>126</v>
      </c>
      <c r="B126" s="178"/>
      <c r="C126" s="103">
        <f>C125+Setembro!C126</f>
        <v>270</v>
      </c>
      <c r="D126" s="19"/>
      <c r="E126" s="19"/>
      <c r="F126" s="19"/>
      <c r="G126" s="19"/>
      <c r="H126" s="20"/>
      <c r="I126" s="18"/>
      <c r="J126" s="18"/>
      <c r="K126" s="18"/>
      <c r="L126" s="18"/>
      <c r="M126" s="18"/>
    </row>
    <row r="127" spans="1:13" s="3" customFormat="1" ht="12.75" customHeight="1" x14ac:dyDescent="0.2">
      <c r="A127" s="11"/>
      <c r="B127" s="12"/>
      <c r="C127" s="12"/>
      <c r="D127" s="12"/>
      <c r="E127" s="12"/>
      <c r="F127" s="12"/>
      <c r="G127" s="12"/>
      <c r="H127" s="12"/>
      <c r="I127" s="18"/>
      <c r="J127" s="18"/>
      <c r="K127" s="18"/>
      <c r="L127" s="18"/>
      <c r="M127" s="18"/>
    </row>
    <row r="129" spans="2:16" ht="15.75" x14ac:dyDescent="0.25">
      <c r="B129" s="109" t="s">
        <v>43</v>
      </c>
      <c r="C129" s="110"/>
    </row>
    <row r="130" spans="2:16" ht="15.75" x14ac:dyDescent="0.25">
      <c r="B130" s="116" t="s">
        <v>37</v>
      </c>
      <c r="C130" s="117">
        <f>E13</f>
        <v>8830</v>
      </c>
    </row>
    <row r="131" spans="2:16" ht="15.75" x14ac:dyDescent="0.25">
      <c r="B131" s="111" t="s">
        <v>79</v>
      </c>
      <c r="C131" s="117">
        <f>H24</f>
        <v>2750</v>
      </c>
    </row>
    <row r="132" spans="2:16" ht="15.75" x14ac:dyDescent="0.25">
      <c r="B132" s="111" t="s">
        <v>5</v>
      </c>
      <c r="C132" s="117">
        <f>H40</f>
        <v>2895</v>
      </c>
    </row>
    <row r="133" spans="2:16" ht="15.75" x14ac:dyDescent="0.25">
      <c r="B133" s="111" t="s">
        <v>10</v>
      </c>
      <c r="C133" s="117">
        <f>H51</f>
        <v>600</v>
      </c>
    </row>
    <row r="134" spans="2:16" ht="15.75" x14ac:dyDescent="0.25">
      <c r="B134" s="111" t="s">
        <v>90</v>
      </c>
      <c r="C134" s="117">
        <f>H66</f>
        <v>555</v>
      </c>
    </row>
    <row r="135" spans="2:16" ht="15.75" x14ac:dyDescent="0.25">
      <c r="B135" s="111" t="s">
        <v>91</v>
      </c>
      <c r="C135" s="117">
        <f>H78</f>
        <v>545</v>
      </c>
    </row>
    <row r="136" spans="2:16" ht="15.75" x14ac:dyDescent="0.25">
      <c r="B136" s="111" t="s">
        <v>28</v>
      </c>
      <c r="C136" s="117">
        <f>H89</f>
        <v>508</v>
      </c>
    </row>
    <row r="137" spans="2:16" ht="15.75" x14ac:dyDescent="0.25">
      <c r="B137" s="111" t="s">
        <v>74</v>
      </c>
      <c r="C137" s="117">
        <f>H97</f>
        <v>200</v>
      </c>
      <c r="G137" s="53"/>
      <c r="H137" s="53"/>
      <c r="I137" s="12"/>
      <c r="J137" s="12"/>
      <c r="K137" s="12"/>
      <c r="L137" s="12"/>
      <c r="M137" s="12"/>
      <c r="N137" s="12"/>
      <c r="O137" s="12"/>
      <c r="P137" s="18"/>
    </row>
    <row r="138" spans="2:16" ht="15.75" x14ac:dyDescent="0.25">
      <c r="B138" s="111" t="s">
        <v>34</v>
      </c>
      <c r="C138" s="117">
        <f>H110</f>
        <v>500</v>
      </c>
      <c r="G138" s="6"/>
      <c r="H138" s="6"/>
      <c r="I138" s="54"/>
      <c r="J138" s="54"/>
      <c r="K138" s="54"/>
      <c r="L138" s="54"/>
      <c r="M138" s="54"/>
      <c r="N138" s="54"/>
      <c r="O138" s="55"/>
      <c r="P138" s="18"/>
    </row>
    <row r="139" spans="2:16" ht="15.75" x14ac:dyDescent="0.25">
      <c r="B139" s="111" t="s">
        <v>89</v>
      </c>
      <c r="C139" s="113">
        <f>H119</f>
        <v>250</v>
      </c>
      <c r="G139" s="6"/>
      <c r="H139" s="6"/>
      <c r="I139" s="54"/>
      <c r="J139" s="54"/>
      <c r="K139" s="54"/>
      <c r="L139" s="54"/>
      <c r="M139" s="54"/>
      <c r="N139" s="54"/>
      <c r="O139" s="55"/>
      <c r="P139" s="18"/>
    </row>
    <row r="140" spans="2:16" ht="15.75" x14ac:dyDescent="0.25">
      <c r="B140" s="114" t="s">
        <v>44</v>
      </c>
      <c r="C140" s="115"/>
      <c r="D140" s="14"/>
      <c r="G140" s="6"/>
      <c r="H140" s="6"/>
      <c r="I140" s="54"/>
      <c r="J140" s="54"/>
      <c r="K140" s="54"/>
      <c r="L140" s="54"/>
      <c r="M140" s="54"/>
      <c r="N140" s="54"/>
      <c r="O140" s="55"/>
      <c r="P140" s="18"/>
    </row>
    <row r="141" spans="2:16" ht="15" x14ac:dyDescent="0.25">
      <c r="D141" s="14"/>
      <c r="G141" s="11"/>
      <c r="H141" s="12"/>
      <c r="I141" s="12"/>
      <c r="J141" s="12"/>
      <c r="K141" s="12"/>
      <c r="L141" s="12"/>
      <c r="M141" s="12"/>
      <c r="N141" s="12"/>
      <c r="O141" s="12"/>
      <c r="P141" s="18"/>
    </row>
    <row r="142" spans="2:16" ht="15" x14ac:dyDescent="0.25">
      <c r="C142" s="13"/>
      <c r="D142" s="14"/>
    </row>
    <row r="143" spans="2:16" ht="15" x14ac:dyDescent="0.25">
      <c r="D143" s="14"/>
    </row>
    <row r="144" spans="2:16" ht="15" x14ac:dyDescent="0.25">
      <c r="D144" s="14"/>
    </row>
    <row r="145" spans="2:6" ht="15" x14ac:dyDescent="0.25">
      <c r="D145" s="14"/>
    </row>
    <row r="146" spans="2:6" ht="15" x14ac:dyDescent="0.25">
      <c r="D146" s="14"/>
    </row>
    <row r="147" spans="2:6" ht="15" x14ac:dyDescent="0.25">
      <c r="D147" s="14"/>
    </row>
    <row r="148" spans="2:6" ht="15" x14ac:dyDescent="0.25">
      <c r="D148" s="52"/>
      <c r="E148" s="13"/>
      <c r="F148" s="13"/>
    </row>
    <row r="151" spans="2:6" x14ac:dyDescent="0.2">
      <c r="C151" s="9"/>
    </row>
    <row r="152" spans="2:6" x14ac:dyDescent="0.2">
      <c r="B152" s="15"/>
    </row>
  </sheetData>
  <mergeCells count="16">
    <mergeCell ref="C1:I4"/>
    <mergeCell ref="A4:B4"/>
    <mergeCell ref="A6:B6"/>
    <mergeCell ref="A15:B15"/>
    <mergeCell ref="A26:B26"/>
    <mergeCell ref="A42:B42"/>
    <mergeCell ref="A123:B123"/>
    <mergeCell ref="A124:B124"/>
    <mergeCell ref="A125:B125"/>
    <mergeCell ref="A126:B126"/>
    <mergeCell ref="A53:B53"/>
    <mergeCell ref="A68:B68"/>
    <mergeCell ref="A80:B80"/>
    <mergeCell ref="A91:B91"/>
    <mergeCell ref="A99:B99"/>
    <mergeCell ref="A112:B112"/>
  </mergeCells>
  <printOptions horizontalCentered="1"/>
  <pageMargins left="0.2" right="0.2" top="0.24" bottom="0.28999999999999998" header="0.17" footer="0.21"/>
  <pageSetup scale="75" orientation="landscape" horizontalDpi="360" verticalDpi="360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applyStyles="1" summaryBelow="0"/>
  </sheetPr>
  <dimension ref="A1:AC152"/>
  <sheetViews>
    <sheetView showGridLines="0" showRowColHeaders="0" zoomScaleNormal="10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C1" sqref="C1:I4"/>
    </sheetView>
  </sheetViews>
  <sheetFormatPr defaultColWidth="11.42578125" defaultRowHeight="12.75" outlineLevelRow="1" x14ac:dyDescent="0.2"/>
  <cols>
    <col min="1" max="1" width="8.140625" customWidth="1"/>
    <col min="2" max="2" width="45.42578125" customWidth="1"/>
    <col min="3" max="3" width="12.42578125" bestFit="1" customWidth="1"/>
    <col min="4" max="4" width="20.42578125" customWidth="1"/>
    <col min="5" max="5" width="20.85546875" customWidth="1"/>
    <col min="6" max="6" width="19.42578125" customWidth="1"/>
    <col min="7" max="7" width="33.42578125" customWidth="1"/>
    <col min="8" max="8" width="11.28515625" bestFit="1" customWidth="1"/>
    <col min="9" max="9" width="13" customWidth="1"/>
    <col min="10" max="10" width="2.7109375" customWidth="1"/>
    <col min="11" max="11" width="3.7109375" customWidth="1"/>
  </cols>
  <sheetData>
    <row r="1" spans="1:25" s="4" customFormat="1" ht="33" customHeight="1" x14ac:dyDescent="0.2">
      <c r="A1" s="162"/>
      <c r="B1" s="162"/>
      <c r="C1" s="166" t="s">
        <v>143</v>
      </c>
      <c r="D1" s="166"/>
      <c r="E1" s="166"/>
      <c r="F1" s="166"/>
      <c r="G1" s="166"/>
      <c r="H1" s="166"/>
      <c r="I1" s="166"/>
    </row>
    <row r="2" spans="1:25" s="4" customFormat="1" ht="25.5" x14ac:dyDescent="0.2">
      <c r="A2" s="162"/>
      <c r="B2" s="162"/>
      <c r="C2" s="166"/>
      <c r="D2" s="166"/>
      <c r="E2" s="166"/>
      <c r="F2" s="166"/>
      <c r="G2" s="166"/>
      <c r="H2" s="166"/>
      <c r="I2" s="166"/>
    </row>
    <row r="3" spans="1:25" s="4" customFormat="1" ht="27" customHeight="1" x14ac:dyDescent="0.2">
      <c r="A3" s="162"/>
      <c r="B3" s="162"/>
      <c r="C3" s="166"/>
      <c r="D3" s="166"/>
      <c r="E3" s="166"/>
      <c r="F3" s="166"/>
      <c r="G3" s="166"/>
      <c r="H3" s="166"/>
      <c r="I3" s="166"/>
    </row>
    <row r="4" spans="1:25" s="4" customFormat="1" ht="33.75" customHeight="1" x14ac:dyDescent="0.2">
      <c r="A4" s="182" t="s">
        <v>108</v>
      </c>
      <c r="B4" s="182"/>
      <c r="C4" s="166"/>
      <c r="D4" s="166"/>
      <c r="E4" s="166"/>
      <c r="F4" s="166"/>
      <c r="G4" s="166"/>
      <c r="H4" s="166"/>
      <c r="I4" s="166"/>
    </row>
    <row r="5" spans="1:25" s="4" customFormat="1" ht="15.75" customHeight="1" thickBot="1" x14ac:dyDescent="0.25">
      <c r="A5" s="60"/>
      <c r="B5" s="59"/>
      <c r="C5" s="61"/>
      <c r="D5" s="61"/>
      <c r="E5" s="61"/>
      <c r="F5" s="61"/>
      <c r="G5" s="61"/>
      <c r="H5" s="59"/>
      <c r="I5" s="61"/>
    </row>
    <row r="6" spans="1:25" s="2" customFormat="1" ht="16.5" thickBot="1" x14ac:dyDescent="0.3">
      <c r="A6" s="180" t="s">
        <v>37</v>
      </c>
      <c r="B6" s="181"/>
      <c r="C6" s="91" t="s">
        <v>95</v>
      </c>
      <c r="D6" s="92" t="s">
        <v>102</v>
      </c>
      <c r="E6" s="92" t="s">
        <v>88</v>
      </c>
      <c r="F6" s="93" t="s">
        <v>103</v>
      </c>
      <c r="G6" s="28"/>
      <c r="I6"/>
      <c r="J6"/>
      <c r="K6"/>
      <c r="Q6"/>
      <c r="R6"/>
      <c r="S6"/>
      <c r="T6"/>
      <c r="U6"/>
      <c r="V6"/>
      <c r="W6"/>
      <c r="X6"/>
      <c r="Y6"/>
    </row>
    <row r="7" spans="1:25" ht="15" outlineLevel="1" x14ac:dyDescent="0.25">
      <c r="A7" s="58"/>
      <c r="B7" s="34" t="s">
        <v>38</v>
      </c>
      <c r="C7" s="30"/>
      <c r="D7" s="30">
        <v>8000</v>
      </c>
      <c r="E7" s="83">
        <f t="shared" ref="E7:E12" si="0">SUM(C7:D7)</f>
        <v>8000</v>
      </c>
      <c r="F7" s="94">
        <f t="shared" ref="F7:F12" si="1">E7/E$13</f>
        <v>0.9060022650056625</v>
      </c>
      <c r="G7" s="29"/>
    </row>
    <row r="8" spans="1:25" ht="15" outlineLevel="1" x14ac:dyDescent="0.25">
      <c r="A8" s="58"/>
      <c r="B8" s="35" t="s">
        <v>1</v>
      </c>
      <c r="C8" s="22"/>
      <c r="D8" s="22"/>
      <c r="E8" s="84">
        <f t="shared" si="0"/>
        <v>0</v>
      </c>
      <c r="F8" s="95">
        <f t="shared" si="1"/>
        <v>0</v>
      </c>
      <c r="G8" s="27"/>
    </row>
    <row r="9" spans="1:25" ht="15" outlineLevel="1" x14ac:dyDescent="0.25">
      <c r="A9" s="58"/>
      <c r="B9" s="35" t="s">
        <v>2</v>
      </c>
      <c r="C9" s="22"/>
      <c r="D9" s="22"/>
      <c r="E9" s="84">
        <f t="shared" si="0"/>
        <v>0</v>
      </c>
      <c r="F9" s="95">
        <f t="shared" si="1"/>
        <v>0</v>
      </c>
      <c r="G9" s="27"/>
    </row>
    <row r="10" spans="1:25" ht="15" outlineLevel="1" x14ac:dyDescent="0.25">
      <c r="A10" s="58"/>
      <c r="B10" s="35" t="s">
        <v>47</v>
      </c>
      <c r="C10" s="22">
        <v>800</v>
      </c>
      <c r="D10" s="22">
        <v>30</v>
      </c>
      <c r="E10" s="84">
        <f t="shared" si="0"/>
        <v>830</v>
      </c>
      <c r="F10" s="95">
        <f t="shared" si="1"/>
        <v>9.3997734994337487E-2</v>
      </c>
      <c r="G10" s="27"/>
    </row>
    <row r="11" spans="1:25" ht="15" outlineLevel="1" x14ac:dyDescent="0.25">
      <c r="A11" s="58"/>
      <c r="B11" s="35" t="s">
        <v>3</v>
      </c>
      <c r="C11" s="22"/>
      <c r="D11" s="22"/>
      <c r="E11" s="84">
        <f t="shared" si="0"/>
        <v>0</v>
      </c>
      <c r="F11" s="95">
        <f t="shared" si="1"/>
        <v>0</v>
      </c>
      <c r="G11" s="96"/>
    </row>
    <row r="12" spans="1:25" ht="45" outlineLevel="1" x14ac:dyDescent="0.25">
      <c r="A12" s="58"/>
      <c r="B12" s="36" t="s">
        <v>104</v>
      </c>
      <c r="C12" s="22"/>
      <c r="D12" s="22"/>
      <c r="E12" s="84">
        <f t="shared" si="0"/>
        <v>0</v>
      </c>
      <c r="F12" s="95">
        <f t="shared" si="1"/>
        <v>0</v>
      </c>
      <c r="G12" s="27"/>
    </row>
    <row r="13" spans="1:25" ht="16.5" outlineLevel="1" thickBot="1" x14ac:dyDescent="0.3">
      <c r="A13" s="120"/>
      <c r="B13" s="65" t="s">
        <v>99</v>
      </c>
      <c r="C13" s="64">
        <f>SUM(C7:C12)</f>
        <v>800</v>
      </c>
      <c r="D13" s="64">
        <f>SUM(D7:D12)</f>
        <v>8030</v>
      </c>
      <c r="E13" s="66">
        <f>SUM(C13:D13)</f>
        <v>8830</v>
      </c>
      <c r="F13" s="51">
        <v>1</v>
      </c>
      <c r="G13" s="26"/>
      <c r="H13" s="18"/>
    </row>
    <row r="14" spans="1:25" ht="14.25" outlineLevel="1" thickTop="1" thickBot="1" x14ac:dyDescent="0.25">
      <c r="A14" s="6"/>
      <c r="B14" s="11"/>
      <c r="C14" s="25"/>
      <c r="D14" s="25"/>
      <c r="E14" s="25"/>
      <c r="F14" s="26"/>
      <c r="G14" s="26"/>
      <c r="H14" s="26"/>
    </row>
    <row r="15" spans="1:25" s="2" customFormat="1" ht="15.75" x14ac:dyDescent="0.2">
      <c r="A15" s="169" t="s">
        <v>79</v>
      </c>
      <c r="B15" s="170"/>
      <c r="C15" s="56" t="s">
        <v>95</v>
      </c>
      <c r="D15" s="56" t="s">
        <v>101</v>
      </c>
      <c r="E15" s="56" t="s">
        <v>96</v>
      </c>
      <c r="F15" s="56" t="s">
        <v>97</v>
      </c>
      <c r="G15" s="56" t="s">
        <v>98</v>
      </c>
      <c r="H15" s="68" t="s">
        <v>88</v>
      </c>
      <c r="I15" s="57" t="s">
        <v>103</v>
      </c>
      <c r="J15"/>
      <c r="K15"/>
      <c r="Q15"/>
      <c r="R15"/>
      <c r="S15"/>
      <c r="T15"/>
      <c r="U15"/>
      <c r="V15"/>
      <c r="W15"/>
      <c r="X15"/>
      <c r="Y15"/>
    </row>
    <row r="16" spans="1:25" ht="15" outlineLevel="1" x14ac:dyDescent="0.25">
      <c r="A16" s="58"/>
      <c r="B16" s="34" t="s">
        <v>123</v>
      </c>
      <c r="C16" s="42"/>
      <c r="D16" s="43">
        <v>2000</v>
      </c>
      <c r="E16" s="43"/>
      <c r="F16" s="43"/>
      <c r="G16" s="43"/>
      <c r="H16" s="82">
        <f>SUM(C16:G16)</f>
        <v>2000</v>
      </c>
      <c r="I16" s="46">
        <f t="shared" ref="I16:I23" si="2">H16/H$24</f>
        <v>0.72727272727272729</v>
      </c>
    </row>
    <row r="17" spans="1:25" ht="15" outlineLevel="1" x14ac:dyDescent="0.25">
      <c r="A17" s="58"/>
      <c r="B17" s="35" t="s">
        <v>72</v>
      </c>
      <c r="C17" s="44"/>
      <c r="D17" s="44"/>
      <c r="E17" s="44"/>
      <c r="F17" s="44"/>
      <c r="G17" s="44"/>
      <c r="H17" s="82">
        <f t="shared" ref="H17:H23" si="3">SUM(C17:G17)</f>
        <v>0</v>
      </c>
      <c r="I17" s="46">
        <f t="shared" si="2"/>
        <v>0</v>
      </c>
    </row>
    <row r="18" spans="1:25" ht="15" outlineLevel="1" x14ac:dyDescent="0.25">
      <c r="A18" s="58"/>
      <c r="B18" s="35" t="s">
        <v>121</v>
      </c>
      <c r="C18" s="44"/>
      <c r="D18" s="44"/>
      <c r="E18" s="44"/>
      <c r="F18" s="44"/>
      <c r="G18" s="44"/>
      <c r="H18" s="82">
        <f t="shared" si="3"/>
        <v>0</v>
      </c>
      <c r="I18" s="46">
        <f t="shared" si="2"/>
        <v>0</v>
      </c>
    </row>
    <row r="19" spans="1:25" ht="15" outlineLevel="1" x14ac:dyDescent="0.25">
      <c r="A19" s="58"/>
      <c r="B19" s="35" t="s">
        <v>122</v>
      </c>
      <c r="C19" s="44"/>
      <c r="D19" s="44">
        <v>500</v>
      </c>
      <c r="E19" s="44"/>
      <c r="F19" s="44"/>
      <c r="G19" s="44"/>
      <c r="H19" s="82">
        <f t="shared" si="3"/>
        <v>500</v>
      </c>
      <c r="I19" s="46">
        <f>H19/H$24</f>
        <v>0.18181818181818182</v>
      </c>
    </row>
    <row r="20" spans="1:25" ht="15" outlineLevel="1" x14ac:dyDescent="0.25">
      <c r="A20" s="58"/>
      <c r="B20" s="35" t="s">
        <v>73</v>
      </c>
      <c r="C20" s="44"/>
      <c r="D20" s="44"/>
      <c r="E20" s="44"/>
      <c r="F20" s="44"/>
      <c r="G20" s="44"/>
      <c r="H20" s="82">
        <f t="shared" si="3"/>
        <v>0</v>
      </c>
      <c r="I20" s="46">
        <f t="shared" si="2"/>
        <v>0</v>
      </c>
    </row>
    <row r="21" spans="1:25" ht="15" outlineLevel="1" x14ac:dyDescent="0.25">
      <c r="A21" s="58"/>
      <c r="B21" s="35" t="s">
        <v>105</v>
      </c>
      <c r="C21" s="44">
        <v>20</v>
      </c>
      <c r="D21" s="44">
        <v>200</v>
      </c>
      <c r="E21" s="44"/>
      <c r="F21" s="44"/>
      <c r="G21" s="44"/>
      <c r="H21" s="82">
        <f t="shared" si="3"/>
        <v>220</v>
      </c>
      <c r="I21" s="46">
        <f t="shared" si="2"/>
        <v>0.08</v>
      </c>
    </row>
    <row r="22" spans="1:25" ht="15" outlineLevel="1" x14ac:dyDescent="0.25">
      <c r="A22" s="58"/>
      <c r="B22" s="35" t="s">
        <v>125</v>
      </c>
      <c r="C22" s="44"/>
      <c r="D22" s="44">
        <v>30</v>
      </c>
      <c r="E22" s="44"/>
      <c r="G22" s="44"/>
      <c r="H22" s="82">
        <f t="shared" si="3"/>
        <v>30</v>
      </c>
      <c r="I22" s="46">
        <f t="shared" si="2"/>
        <v>1.090909090909091E-2</v>
      </c>
    </row>
    <row r="23" spans="1:25" ht="15" outlineLevel="1" x14ac:dyDescent="0.25">
      <c r="A23" s="58"/>
      <c r="B23" s="37" t="s">
        <v>124</v>
      </c>
      <c r="C23" s="45"/>
      <c r="D23" s="45"/>
      <c r="E23" s="45"/>
      <c r="F23" s="45"/>
      <c r="G23" s="45"/>
      <c r="H23" s="82">
        <f t="shared" si="3"/>
        <v>0</v>
      </c>
      <c r="I23" s="46">
        <f t="shared" si="2"/>
        <v>0</v>
      </c>
      <c r="L23" s="97"/>
    </row>
    <row r="24" spans="1:25" ht="15.75" outlineLevel="1" thickBot="1" x14ac:dyDescent="0.3">
      <c r="A24" s="62"/>
      <c r="B24" s="63" t="s">
        <v>88</v>
      </c>
      <c r="C24" s="64">
        <f>SUM(C16:C23)</f>
        <v>20</v>
      </c>
      <c r="D24" s="64">
        <f>SUM(D16:D23)</f>
        <v>2730</v>
      </c>
      <c r="E24" s="64">
        <f>SUM(E16:E23)</f>
        <v>0</v>
      </c>
      <c r="F24" s="64">
        <f>SUM(F16:F23)</f>
        <v>0</v>
      </c>
      <c r="G24" s="64">
        <f>SUM(G16:G23)</f>
        <v>0</v>
      </c>
      <c r="H24" s="82">
        <f>SUM(C24:G24)</f>
        <v>2750</v>
      </c>
      <c r="I24" s="48">
        <f>H24/H$24</f>
        <v>1</v>
      </c>
    </row>
    <row r="25" spans="1:25" ht="14.25" outlineLevel="1" thickTop="1" thickBot="1" x14ac:dyDescent="0.25">
      <c r="A25" s="3"/>
      <c r="B25" s="3"/>
      <c r="C25" s="23"/>
      <c r="D25" s="23"/>
      <c r="E25" s="23"/>
      <c r="F25" s="41"/>
      <c r="G25" s="23"/>
      <c r="H25" s="23"/>
    </row>
    <row r="26" spans="1:25" ht="15.75" outlineLevel="1" x14ac:dyDescent="0.2">
      <c r="A26" s="169" t="s">
        <v>5</v>
      </c>
      <c r="B26" s="170"/>
      <c r="C26" s="56" t="s">
        <v>95</v>
      </c>
      <c r="D26" s="56" t="s">
        <v>101</v>
      </c>
      <c r="E26" s="56" t="s">
        <v>96</v>
      </c>
      <c r="F26" s="56" t="s">
        <v>97</v>
      </c>
      <c r="G26" s="56" t="s">
        <v>98</v>
      </c>
      <c r="H26" s="68" t="s">
        <v>88</v>
      </c>
      <c r="I26" s="57" t="s">
        <v>103</v>
      </c>
    </row>
    <row r="27" spans="1:25" ht="15" outlineLevel="1" x14ac:dyDescent="0.25">
      <c r="A27" s="67"/>
      <c r="B27" s="34" t="s">
        <v>6</v>
      </c>
      <c r="C27" s="30"/>
      <c r="D27" s="30">
        <v>500</v>
      </c>
      <c r="E27" s="30"/>
      <c r="F27" s="30"/>
      <c r="G27" s="30"/>
      <c r="H27" s="69">
        <f>SUM(C27:G27)</f>
        <v>500</v>
      </c>
      <c r="I27" s="46">
        <f>H27/H$40</f>
        <v>0.17271157167530224</v>
      </c>
    </row>
    <row r="28" spans="1:25" ht="15" outlineLevel="1" x14ac:dyDescent="0.25">
      <c r="A28" s="67"/>
      <c r="B28" s="35" t="s">
        <v>7</v>
      </c>
      <c r="D28" s="22">
        <v>250</v>
      </c>
      <c r="E28" s="22"/>
      <c r="F28" s="22"/>
      <c r="G28" s="22"/>
      <c r="H28" s="69">
        <f t="shared" ref="H28:H39" si="4">SUM(C28:G28)</f>
        <v>250</v>
      </c>
      <c r="I28" s="46">
        <f t="shared" ref="I28:I40" si="5">H28/H$40</f>
        <v>8.6355785837651119E-2</v>
      </c>
    </row>
    <row r="29" spans="1:25" ht="15" outlineLevel="1" x14ac:dyDescent="0.25">
      <c r="A29" s="67"/>
      <c r="B29" s="35" t="s">
        <v>52</v>
      </c>
      <c r="C29" s="22"/>
      <c r="D29" s="22">
        <v>280</v>
      </c>
      <c r="E29" s="22"/>
      <c r="F29" s="22"/>
      <c r="G29" s="22"/>
      <c r="H29" s="69">
        <f t="shared" si="4"/>
        <v>280</v>
      </c>
      <c r="I29" s="46">
        <f t="shared" si="5"/>
        <v>9.6718480138169263E-2</v>
      </c>
    </row>
    <row r="30" spans="1:25" ht="15" x14ac:dyDescent="0.25">
      <c r="A30" s="67"/>
      <c r="B30" s="35" t="s">
        <v>8</v>
      </c>
      <c r="C30" s="22"/>
      <c r="D30" s="22">
        <v>120</v>
      </c>
      <c r="E30" s="22"/>
      <c r="F30" s="22"/>
      <c r="G30" s="22"/>
      <c r="H30" s="69">
        <f t="shared" si="4"/>
        <v>120</v>
      </c>
      <c r="I30" s="46">
        <f t="shared" si="5"/>
        <v>4.145077720207254E-2</v>
      </c>
    </row>
    <row r="31" spans="1:25" s="2" customFormat="1" ht="15" x14ac:dyDescent="0.25">
      <c r="A31" s="67"/>
      <c r="B31" s="35" t="s">
        <v>46</v>
      </c>
      <c r="C31" s="22"/>
      <c r="D31" s="22">
        <v>30</v>
      </c>
      <c r="E31" s="22"/>
      <c r="F31" s="22"/>
      <c r="G31" s="22"/>
      <c r="H31" s="69">
        <f t="shared" si="4"/>
        <v>30</v>
      </c>
      <c r="I31" s="46">
        <f t="shared" si="5"/>
        <v>1.0362694300518135E-2</v>
      </c>
      <c r="J31"/>
      <c r="K31"/>
      <c r="L31"/>
      <c r="M31"/>
      <c r="V31"/>
      <c r="W31"/>
      <c r="X31"/>
      <c r="Y31"/>
    </row>
    <row r="32" spans="1:25" ht="15" outlineLevel="1" x14ac:dyDescent="0.25">
      <c r="A32" s="67"/>
      <c r="B32" s="35" t="s">
        <v>93</v>
      </c>
      <c r="C32" s="22"/>
      <c r="D32" s="22">
        <v>150</v>
      </c>
      <c r="E32" s="22" t="s">
        <v>49</v>
      </c>
      <c r="F32" s="22"/>
      <c r="G32" s="22"/>
      <c r="H32" s="69">
        <f t="shared" si="4"/>
        <v>150</v>
      </c>
      <c r="I32" s="46">
        <f t="shared" si="5"/>
        <v>5.181347150259067E-2</v>
      </c>
    </row>
    <row r="33" spans="1:25" ht="15" outlineLevel="1" x14ac:dyDescent="0.25">
      <c r="A33" s="67"/>
      <c r="B33" s="35" t="s">
        <v>48</v>
      </c>
      <c r="C33" s="22"/>
      <c r="D33" s="22">
        <v>30</v>
      </c>
      <c r="E33" s="22"/>
      <c r="F33" s="22"/>
      <c r="G33" s="22"/>
      <c r="H33" s="69">
        <f t="shared" si="4"/>
        <v>30</v>
      </c>
      <c r="I33" s="46">
        <f t="shared" si="5"/>
        <v>1.0362694300518135E-2</v>
      </c>
    </row>
    <row r="34" spans="1:25" ht="15" outlineLevel="1" x14ac:dyDescent="0.25">
      <c r="A34" s="67"/>
      <c r="B34" s="35" t="s">
        <v>142</v>
      </c>
      <c r="C34" s="22"/>
      <c r="D34" s="22"/>
      <c r="E34" s="22">
        <v>15</v>
      </c>
      <c r="F34" s="22"/>
      <c r="G34" s="22"/>
      <c r="H34" s="69">
        <f t="shared" si="4"/>
        <v>15</v>
      </c>
      <c r="I34" s="46">
        <f t="shared" si="5"/>
        <v>5.1813471502590676E-3</v>
      </c>
    </row>
    <row r="35" spans="1:25" ht="15" outlineLevel="1" x14ac:dyDescent="0.25">
      <c r="A35" s="67"/>
      <c r="B35" s="35" t="s">
        <v>54</v>
      </c>
      <c r="C35" s="31">
        <v>300</v>
      </c>
      <c r="D35" s="22"/>
      <c r="E35" s="22">
        <v>600</v>
      </c>
      <c r="F35" s="22"/>
      <c r="G35" s="22"/>
      <c r="H35" s="69">
        <f t="shared" si="4"/>
        <v>900</v>
      </c>
      <c r="I35" s="46">
        <f t="shared" si="5"/>
        <v>0.31088082901554404</v>
      </c>
    </row>
    <row r="36" spans="1:25" ht="15" outlineLevel="1" x14ac:dyDescent="0.25">
      <c r="A36" s="67"/>
      <c r="B36" s="35" t="s">
        <v>50</v>
      </c>
      <c r="C36" s="22">
        <v>320</v>
      </c>
      <c r="D36" s="22"/>
      <c r="E36" s="22"/>
      <c r="F36" s="22"/>
      <c r="G36" s="22"/>
      <c r="H36" s="69">
        <f t="shared" si="4"/>
        <v>320</v>
      </c>
      <c r="I36" s="46">
        <f t="shared" si="5"/>
        <v>0.11053540587219343</v>
      </c>
    </row>
    <row r="37" spans="1:25" ht="15" outlineLevel="1" x14ac:dyDescent="0.25">
      <c r="A37" s="67"/>
      <c r="B37" s="35" t="s">
        <v>9</v>
      </c>
      <c r="C37" s="22"/>
      <c r="D37" s="22"/>
      <c r="E37" s="22"/>
      <c r="F37" s="22"/>
      <c r="G37" s="22"/>
      <c r="H37" s="69">
        <f t="shared" si="4"/>
        <v>0</v>
      </c>
      <c r="I37" s="46">
        <f t="shared" si="5"/>
        <v>0</v>
      </c>
    </row>
    <row r="38" spans="1:25" ht="15" outlineLevel="1" x14ac:dyDescent="0.25">
      <c r="A38" s="67"/>
      <c r="B38" s="35" t="s">
        <v>53</v>
      </c>
      <c r="C38" s="22"/>
      <c r="D38" s="22">
        <v>20</v>
      </c>
      <c r="E38" s="22"/>
      <c r="F38" s="22"/>
      <c r="G38" s="22"/>
      <c r="H38" s="69">
        <f t="shared" si="4"/>
        <v>20</v>
      </c>
      <c r="I38" s="46">
        <f t="shared" si="5"/>
        <v>6.9084628670120895E-3</v>
      </c>
    </row>
    <row r="39" spans="1:25" ht="30" outlineLevel="1" x14ac:dyDescent="0.25">
      <c r="A39" s="67"/>
      <c r="B39" s="38" t="s">
        <v>70</v>
      </c>
      <c r="C39" s="22"/>
      <c r="D39" s="22"/>
      <c r="E39" s="22"/>
      <c r="F39" s="22">
        <v>180</v>
      </c>
      <c r="G39" s="22">
        <v>100</v>
      </c>
      <c r="H39" s="69">
        <f t="shared" si="4"/>
        <v>280</v>
      </c>
      <c r="I39" s="46">
        <f t="shared" si="5"/>
        <v>9.6718480138169263E-2</v>
      </c>
    </row>
    <row r="40" spans="1:25" ht="16.5" outlineLevel="1" thickBot="1" x14ac:dyDescent="0.3">
      <c r="A40" s="62"/>
      <c r="B40" s="63" t="s">
        <v>88</v>
      </c>
      <c r="C40" s="64">
        <f>SUM(C27:C39)</f>
        <v>620</v>
      </c>
      <c r="D40" s="64">
        <f>SUM(D27:D39)</f>
        <v>1380</v>
      </c>
      <c r="E40" s="64">
        <f>SUM(E27:E39)</f>
        <v>615</v>
      </c>
      <c r="F40" s="64">
        <f>SUM(F27:F39)</f>
        <v>180</v>
      </c>
      <c r="G40" s="64">
        <f>SUM(G27:G39)</f>
        <v>100</v>
      </c>
      <c r="H40" s="70">
        <f>SUM(C40:G40)</f>
        <v>2895</v>
      </c>
      <c r="I40" s="48">
        <f t="shared" si="5"/>
        <v>1</v>
      </c>
    </row>
    <row r="41" spans="1:25" ht="14.25" thickTop="1" thickBot="1" x14ac:dyDescent="0.25"/>
    <row r="42" spans="1:25" s="2" customFormat="1" ht="15.75" x14ac:dyDescent="0.25">
      <c r="A42" s="167" t="s">
        <v>10</v>
      </c>
      <c r="B42" s="168"/>
      <c r="C42" s="56" t="s">
        <v>95</v>
      </c>
      <c r="D42" s="56" t="s">
        <v>101</v>
      </c>
      <c r="E42" s="56" t="s">
        <v>96</v>
      </c>
      <c r="F42" s="56" t="s">
        <v>97</v>
      </c>
      <c r="G42" s="56" t="s">
        <v>98</v>
      </c>
      <c r="H42" s="56" t="s">
        <v>88</v>
      </c>
      <c r="I42" s="57" t="s">
        <v>103</v>
      </c>
      <c r="J42"/>
      <c r="K42"/>
      <c r="L42"/>
      <c r="M42"/>
      <c r="V42"/>
      <c r="W42"/>
      <c r="X42"/>
      <c r="Y42"/>
    </row>
    <row r="43" spans="1:25" ht="15" outlineLevel="1" x14ac:dyDescent="0.25">
      <c r="A43" s="67"/>
      <c r="B43" s="34" t="s">
        <v>11</v>
      </c>
      <c r="C43" s="32"/>
      <c r="D43" s="32">
        <v>300</v>
      </c>
      <c r="E43" s="32"/>
      <c r="F43" s="32"/>
      <c r="G43" s="32"/>
      <c r="H43" s="71">
        <f t="shared" ref="H43:H50" si="6">SUM(C43:G43)</f>
        <v>300</v>
      </c>
      <c r="I43" s="46">
        <f>H43/H$51</f>
        <v>0.5</v>
      </c>
    </row>
    <row r="44" spans="1:25" ht="15" outlineLevel="1" x14ac:dyDescent="0.25">
      <c r="A44" s="67"/>
      <c r="B44" s="35" t="s">
        <v>12</v>
      </c>
      <c r="C44" s="10"/>
      <c r="D44" s="10"/>
      <c r="E44" s="10"/>
      <c r="F44" s="10"/>
      <c r="G44" s="10">
        <v>150</v>
      </c>
      <c r="H44" s="71">
        <f t="shared" si="6"/>
        <v>150</v>
      </c>
      <c r="I44" s="46">
        <f t="shared" ref="I44:I51" si="7">H44/H$51</f>
        <v>0.25</v>
      </c>
    </row>
    <row r="45" spans="1:25" ht="15" outlineLevel="1" x14ac:dyDescent="0.25">
      <c r="A45" s="67"/>
      <c r="B45" s="35" t="s">
        <v>56</v>
      </c>
      <c r="C45" s="10"/>
      <c r="D45" s="10"/>
      <c r="E45" s="10"/>
      <c r="F45" s="10"/>
      <c r="G45" s="10"/>
      <c r="H45" s="71">
        <f t="shared" si="6"/>
        <v>0</v>
      </c>
      <c r="I45" s="46">
        <f t="shared" si="7"/>
        <v>0</v>
      </c>
    </row>
    <row r="46" spans="1:25" ht="15" outlineLevel="1" x14ac:dyDescent="0.25">
      <c r="A46" s="67"/>
      <c r="B46" s="35" t="s">
        <v>13</v>
      </c>
      <c r="C46" s="10"/>
      <c r="D46" s="10"/>
      <c r="E46" s="10"/>
      <c r="F46" s="10"/>
      <c r="G46" s="10"/>
      <c r="H46" s="71">
        <f t="shared" si="6"/>
        <v>0</v>
      </c>
      <c r="I46" s="46">
        <f t="shared" si="7"/>
        <v>0</v>
      </c>
    </row>
    <row r="47" spans="1:25" ht="15" outlineLevel="1" x14ac:dyDescent="0.25">
      <c r="A47" s="67"/>
      <c r="B47" s="35" t="s">
        <v>14</v>
      </c>
      <c r="C47" s="10">
        <v>10</v>
      </c>
      <c r="D47" s="10"/>
      <c r="E47" s="10">
        <v>60</v>
      </c>
      <c r="F47" s="10"/>
      <c r="G47" s="10"/>
      <c r="H47" s="71">
        <f t="shared" si="6"/>
        <v>70</v>
      </c>
      <c r="I47" s="46">
        <f t="shared" si="7"/>
        <v>0.11666666666666667</v>
      </c>
    </row>
    <row r="48" spans="1:25" ht="15" outlineLevel="1" x14ac:dyDescent="0.25">
      <c r="A48" s="67"/>
      <c r="B48" s="35" t="s">
        <v>55</v>
      </c>
      <c r="C48" s="10"/>
      <c r="D48" s="10"/>
      <c r="E48" s="10"/>
      <c r="F48" s="10"/>
      <c r="G48" s="10"/>
      <c r="H48" s="71">
        <f t="shared" si="6"/>
        <v>0</v>
      </c>
      <c r="I48" s="46">
        <f t="shared" si="7"/>
        <v>0</v>
      </c>
    </row>
    <row r="49" spans="1:25" ht="15" outlineLevel="1" x14ac:dyDescent="0.25">
      <c r="A49" s="67"/>
      <c r="B49" s="35" t="s">
        <v>58</v>
      </c>
      <c r="C49" s="10"/>
      <c r="D49" s="10"/>
      <c r="E49" s="10"/>
      <c r="F49" s="10"/>
      <c r="G49" s="10"/>
      <c r="H49" s="71">
        <f t="shared" si="6"/>
        <v>0</v>
      </c>
      <c r="I49" s="46">
        <f t="shared" si="7"/>
        <v>0</v>
      </c>
    </row>
    <row r="50" spans="1:25" ht="15" outlineLevel="1" x14ac:dyDescent="0.25">
      <c r="A50" s="67"/>
      <c r="B50" s="37" t="s">
        <v>57</v>
      </c>
      <c r="C50" s="24">
        <v>0</v>
      </c>
      <c r="D50" s="24"/>
      <c r="E50" s="24"/>
      <c r="F50" s="24">
        <v>80</v>
      </c>
      <c r="G50" s="24"/>
      <c r="H50" s="71">
        <f t="shared" si="6"/>
        <v>80</v>
      </c>
      <c r="I50" s="46">
        <f t="shared" si="7"/>
        <v>0.13333333333333333</v>
      </c>
    </row>
    <row r="51" spans="1:25" ht="15.75" outlineLevel="1" thickBot="1" x14ac:dyDescent="0.3">
      <c r="A51" s="62"/>
      <c r="B51" s="63" t="s">
        <v>88</v>
      </c>
      <c r="C51" s="63">
        <f>SUM(C43:C50)</f>
        <v>10</v>
      </c>
      <c r="D51" s="63">
        <f>SUM(D43:D50)</f>
        <v>300</v>
      </c>
      <c r="E51" s="63">
        <f>SUM(E43:E50)</f>
        <v>60</v>
      </c>
      <c r="F51" s="63">
        <f>SUM(F43:F50)</f>
        <v>80</v>
      </c>
      <c r="G51" s="63">
        <f>SUM(G43:G50)</f>
        <v>150</v>
      </c>
      <c r="H51" s="71">
        <f>SUM(C51:G51)</f>
        <v>600</v>
      </c>
      <c r="I51" s="48">
        <f t="shared" si="7"/>
        <v>1</v>
      </c>
    </row>
    <row r="52" spans="1:25" ht="14.25" outlineLevel="1" thickTop="1" thickBot="1" x14ac:dyDescent="0.25">
      <c r="E52" s="13"/>
      <c r="I52" s="47"/>
    </row>
    <row r="53" spans="1:25" ht="15.75" outlineLevel="1" x14ac:dyDescent="0.25">
      <c r="A53" s="167" t="s">
        <v>90</v>
      </c>
      <c r="B53" s="168"/>
      <c r="C53" s="56" t="s">
        <v>95</v>
      </c>
      <c r="D53" s="56" t="s">
        <v>101</v>
      </c>
      <c r="E53" s="56" t="s">
        <v>96</v>
      </c>
      <c r="F53" s="56" t="s">
        <v>97</v>
      </c>
      <c r="G53" s="56" t="s">
        <v>98</v>
      </c>
      <c r="H53" s="56" t="s">
        <v>88</v>
      </c>
      <c r="I53" s="57" t="s">
        <v>103</v>
      </c>
    </row>
    <row r="54" spans="1:25" ht="15" x14ac:dyDescent="0.25">
      <c r="A54" s="67"/>
      <c r="B54" s="34" t="s">
        <v>59</v>
      </c>
      <c r="C54" s="32">
        <v>20</v>
      </c>
      <c r="D54" s="32"/>
      <c r="E54" s="32"/>
      <c r="F54" s="32"/>
      <c r="G54" s="32"/>
      <c r="H54" s="71">
        <f>SUM(C54:G$54)</f>
        <v>20</v>
      </c>
      <c r="I54" s="46">
        <f>H54/H$66</f>
        <v>3.6036036036036036E-2</v>
      </c>
    </row>
    <row r="55" spans="1:25" ht="15" x14ac:dyDescent="0.25">
      <c r="A55" s="67"/>
      <c r="B55" s="35" t="s">
        <v>60</v>
      </c>
      <c r="C55" s="10"/>
      <c r="D55" s="10"/>
      <c r="E55" s="10">
        <v>50</v>
      </c>
      <c r="F55" s="10"/>
      <c r="G55" s="10"/>
      <c r="H55" s="72">
        <f t="shared" ref="H55:H66" si="8">SUM(C55:G55)</f>
        <v>50</v>
      </c>
      <c r="I55" s="46">
        <f t="shared" ref="I55:I66" si="9">H55/H$66</f>
        <v>9.0090090090090086E-2</v>
      </c>
    </row>
    <row r="56" spans="1:25" ht="15" x14ac:dyDescent="0.25">
      <c r="A56" s="67"/>
      <c r="B56" s="35" t="s">
        <v>15</v>
      </c>
      <c r="C56" s="10"/>
      <c r="D56" s="10"/>
      <c r="E56" s="10"/>
      <c r="F56" s="10"/>
      <c r="G56" s="10"/>
      <c r="H56" s="72">
        <f t="shared" si="8"/>
        <v>0</v>
      </c>
      <c r="I56" s="46">
        <f t="shared" si="9"/>
        <v>0</v>
      </c>
    </row>
    <row r="57" spans="1:25" s="2" customFormat="1" ht="15" x14ac:dyDescent="0.25">
      <c r="A57" s="67"/>
      <c r="B57" s="35" t="s">
        <v>69</v>
      </c>
      <c r="C57" s="10"/>
      <c r="D57" s="10">
        <v>200</v>
      </c>
      <c r="E57" s="10"/>
      <c r="F57" s="10"/>
      <c r="G57" s="10"/>
      <c r="H57" s="72">
        <f t="shared" si="8"/>
        <v>200</v>
      </c>
      <c r="I57" s="46">
        <f t="shared" si="9"/>
        <v>0.36036036036036034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5" outlineLevel="1" x14ac:dyDescent="0.25">
      <c r="A58" s="67"/>
      <c r="B58" s="35" t="s">
        <v>16</v>
      </c>
      <c r="C58" s="10"/>
      <c r="D58" s="10"/>
      <c r="E58" s="10">
        <f>120+80</f>
        <v>200</v>
      </c>
      <c r="F58" s="10"/>
      <c r="G58" s="10"/>
      <c r="H58" s="72">
        <f t="shared" si="8"/>
        <v>200</v>
      </c>
      <c r="I58" s="46">
        <f t="shared" si="9"/>
        <v>0.36036036036036034</v>
      </c>
    </row>
    <row r="59" spans="1:25" ht="15" outlineLevel="1" x14ac:dyDescent="0.25">
      <c r="A59" s="67"/>
      <c r="B59" s="35" t="s">
        <v>17</v>
      </c>
      <c r="C59" s="10"/>
      <c r="D59" s="10"/>
      <c r="E59" s="10"/>
      <c r="F59" s="10">
        <v>15</v>
      </c>
      <c r="G59" s="10"/>
      <c r="H59" s="72">
        <f t="shared" si="8"/>
        <v>15</v>
      </c>
      <c r="I59" s="46">
        <f t="shared" si="9"/>
        <v>2.7027027027027029E-2</v>
      </c>
    </row>
    <row r="60" spans="1:25" ht="15" outlineLevel="1" x14ac:dyDescent="0.25">
      <c r="A60" s="67"/>
      <c r="B60" s="35" t="s">
        <v>62</v>
      </c>
      <c r="C60" s="10"/>
      <c r="D60" s="10"/>
      <c r="E60" s="10"/>
      <c r="F60" s="10"/>
      <c r="G60" s="10"/>
      <c r="H60" s="72">
        <f t="shared" si="8"/>
        <v>0</v>
      </c>
      <c r="I60" s="46">
        <f t="shared" si="9"/>
        <v>0</v>
      </c>
    </row>
    <row r="61" spans="1:25" ht="15" outlineLevel="1" x14ac:dyDescent="0.25">
      <c r="A61" s="67"/>
      <c r="B61" s="35" t="s">
        <v>19</v>
      </c>
      <c r="C61" s="10"/>
      <c r="D61" s="10"/>
      <c r="E61" s="10"/>
      <c r="F61" s="10"/>
      <c r="G61" s="10"/>
      <c r="H61" s="72">
        <f t="shared" si="8"/>
        <v>0</v>
      </c>
      <c r="I61" s="46">
        <f t="shared" si="9"/>
        <v>0</v>
      </c>
    </row>
    <row r="62" spans="1:25" ht="15" outlineLevel="1" x14ac:dyDescent="0.25">
      <c r="A62" s="67"/>
      <c r="B62" s="35" t="s">
        <v>21</v>
      </c>
      <c r="C62" s="10"/>
      <c r="D62" s="10"/>
      <c r="E62" s="10"/>
      <c r="F62" s="10"/>
      <c r="G62" s="10"/>
      <c r="H62" s="72">
        <f t="shared" si="8"/>
        <v>0</v>
      </c>
      <c r="I62" s="46">
        <f t="shared" si="9"/>
        <v>0</v>
      </c>
    </row>
    <row r="63" spans="1:25" ht="15" outlineLevel="1" x14ac:dyDescent="0.25">
      <c r="A63" s="67"/>
      <c r="B63" s="35" t="s">
        <v>63</v>
      </c>
      <c r="C63" s="10">
        <v>50</v>
      </c>
      <c r="D63" s="10"/>
      <c r="E63" s="10">
        <v>20</v>
      </c>
      <c r="F63" s="10"/>
      <c r="G63" s="10"/>
      <c r="H63" s="72">
        <f t="shared" si="8"/>
        <v>70</v>
      </c>
      <c r="I63" s="46">
        <f t="shared" si="9"/>
        <v>0.12612612612612611</v>
      </c>
    </row>
    <row r="64" spans="1:25" ht="15" x14ac:dyDescent="0.25">
      <c r="A64" s="67"/>
      <c r="B64" s="35" t="s">
        <v>61</v>
      </c>
      <c r="C64" s="10"/>
      <c r="D64" s="10"/>
      <c r="E64" s="10"/>
      <c r="F64" s="10"/>
      <c r="G64" s="10"/>
      <c r="H64" s="72">
        <f t="shared" si="8"/>
        <v>0</v>
      </c>
      <c r="I64" s="46">
        <f t="shared" si="9"/>
        <v>0</v>
      </c>
    </row>
    <row r="65" spans="1:29" s="2" customFormat="1" ht="15" x14ac:dyDescent="0.25">
      <c r="A65" s="80"/>
      <c r="B65" s="39" t="s">
        <v>64</v>
      </c>
      <c r="C65" s="10"/>
      <c r="D65" s="10"/>
      <c r="E65" s="10"/>
      <c r="F65" s="10"/>
      <c r="G65" s="10"/>
      <c r="H65" s="72">
        <f t="shared" si="8"/>
        <v>0</v>
      </c>
      <c r="I65" s="46">
        <f t="shared" si="9"/>
        <v>0</v>
      </c>
      <c r="J65"/>
      <c r="K65"/>
      <c r="L65"/>
      <c r="M65"/>
      <c r="V65"/>
      <c r="W65"/>
      <c r="X65"/>
      <c r="Y65"/>
      <c r="Z65"/>
      <c r="AA65"/>
      <c r="AB65"/>
      <c r="AC65"/>
    </row>
    <row r="66" spans="1:29" ht="16.5" outlineLevel="1" thickBot="1" x14ac:dyDescent="0.3">
      <c r="A66" s="62"/>
      <c r="B66" s="63" t="s">
        <v>88</v>
      </c>
      <c r="C66" s="63">
        <f>SUM(C54:C65)</f>
        <v>70</v>
      </c>
      <c r="D66" s="63">
        <f>SUM(D54:D65)</f>
        <v>200</v>
      </c>
      <c r="E66" s="63">
        <f>SUM(E54:E65)</f>
        <v>270</v>
      </c>
      <c r="F66" s="63">
        <f>SUM(F54:F65)</f>
        <v>15</v>
      </c>
      <c r="G66" s="63">
        <f>SUM(G54:G65)</f>
        <v>0</v>
      </c>
      <c r="H66" s="73">
        <f t="shared" si="8"/>
        <v>555</v>
      </c>
      <c r="I66" s="46">
        <f t="shared" si="9"/>
        <v>1</v>
      </c>
    </row>
    <row r="67" spans="1:29" ht="14.25" outlineLevel="1" thickTop="1" thickBot="1" x14ac:dyDescent="0.25"/>
    <row r="68" spans="1:29" ht="15.75" outlineLevel="1" x14ac:dyDescent="0.25">
      <c r="A68" s="167" t="s">
        <v>91</v>
      </c>
      <c r="B68" s="168"/>
      <c r="C68" s="56" t="s">
        <v>95</v>
      </c>
      <c r="D68" s="56" t="s">
        <v>101</v>
      </c>
      <c r="E68" s="56" t="s">
        <v>96</v>
      </c>
      <c r="F68" s="56" t="s">
        <v>97</v>
      </c>
      <c r="G68" s="56" t="s">
        <v>98</v>
      </c>
      <c r="H68" s="56" t="s">
        <v>88</v>
      </c>
      <c r="I68" s="57" t="s">
        <v>103</v>
      </c>
    </row>
    <row r="69" spans="1:29" ht="15" outlineLevel="1" x14ac:dyDescent="0.25">
      <c r="A69" s="67"/>
      <c r="B69" s="34" t="s">
        <v>92</v>
      </c>
      <c r="C69" s="32">
        <v>10</v>
      </c>
      <c r="D69" s="32"/>
      <c r="E69" s="32">
        <v>10</v>
      </c>
      <c r="F69" s="32"/>
      <c r="G69" s="32"/>
      <c r="H69" s="71">
        <f>SUM(C69:G69)</f>
        <v>20</v>
      </c>
      <c r="I69" s="46">
        <f>H69/H$78</f>
        <v>3.669724770642202E-2</v>
      </c>
    </row>
    <row r="70" spans="1:29" ht="15" outlineLevel="1" x14ac:dyDescent="0.25">
      <c r="A70" s="67"/>
      <c r="B70" s="35" t="s">
        <v>23</v>
      </c>
      <c r="C70" s="10">
        <v>20</v>
      </c>
      <c r="D70" s="10"/>
      <c r="E70" s="10">
        <v>60</v>
      </c>
      <c r="F70" s="10"/>
      <c r="G70" s="10"/>
      <c r="H70" s="71">
        <f t="shared" ref="H70:H77" si="10">SUM(C70:G70)</f>
        <v>80</v>
      </c>
      <c r="I70" s="46">
        <f>H70/H$78</f>
        <v>0.14678899082568808</v>
      </c>
    </row>
    <row r="71" spans="1:29" ht="15" outlineLevel="1" x14ac:dyDescent="0.25">
      <c r="A71" s="67"/>
      <c r="B71" s="35" t="s">
        <v>94</v>
      </c>
      <c r="C71" s="10">
        <f>SUM(C69:C70)</f>
        <v>30</v>
      </c>
      <c r="D71" s="10"/>
      <c r="E71" s="10"/>
      <c r="F71" s="10"/>
      <c r="G71" s="10"/>
      <c r="H71" s="71">
        <f t="shared" si="10"/>
        <v>30</v>
      </c>
      <c r="I71" s="46">
        <f>H71/H$78</f>
        <v>5.5045871559633031E-2</v>
      </c>
    </row>
    <row r="72" spans="1:29" ht="15" outlineLevel="1" x14ac:dyDescent="0.25">
      <c r="A72" s="67"/>
      <c r="B72" s="35" t="s">
        <v>24</v>
      </c>
      <c r="C72" s="10">
        <v>50</v>
      </c>
      <c r="D72" s="10"/>
      <c r="E72" s="10"/>
      <c r="F72" s="10"/>
      <c r="G72" s="10">
        <v>20</v>
      </c>
      <c r="H72" s="71">
        <f t="shared" si="10"/>
        <v>70</v>
      </c>
      <c r="I72" s="46">
        <f t="shared" ref="I72:I78" si="11">H72/H$78</f>
        <v>0.12844036697247707</v>
      </c>
    </row>
    <row r="73" spans="1:29" ht="15" outlineLevel="1" x14ac:dyDescent="0.25">
      <c r="A73" s="67"/>
      <c r="B73" s="35" t="s">
        <v>25</v>
      </c>
      <c r="C73" s="10"/>
      <c r="D73" s="10"/>
      <c r="E73" s="10"/>
      <c r="F73" s="10">
        <v>65</v>
      </c>
      <c r="G73" s="10"/>
      <c r="H73" s="71">
        <f>SUM(C73:G73)</f>
        <v>65</v>
      </c>
      <c r="I73" s="46">
        <f t="shared" si="11"/>
        <v>0.11926605504587157</v>
      </c>
    </row>
    <row r="74" spans="1:29" ht="15" outlineLevel="1" x14ac:dyDescent="0.25">
      <c r="A74" s="67"/>
      <c r="B74" s="35" t="s">
        <v>26</v>
      </c>
      <c r="C74" s="10"/>
      <c r="D74" s="10">
        <v>100</v>
      </c>
      <c r="E74" s="10"/>
      <c r="F74" s="10"/>
      <c r="G74" s="10"/>
      <c r="H74" s="71">
        <f t="shared" si="10"/>
        <v>100</v>
      </c>
      <c r="I74" s="46">
        <f t="shared" si="11"/>
        <v>0.1834862385321101</v>
      </c>
    </row>
    <row r="75" spans="1:29" ht="15" outlineLevel="1" x14ac:dyDescent="0.25">
      <c r="A75" s="67"/>
      <c r="B75" s="35" t="s">
        <v>27</v>
      </c>
      <c r="C75" s="10"/>
      <c r="D75" s="10"/>
      <c r="E75" s="10"/>
      <c r="F75" s="10">
        <v>40</v>
      </c>
      <c r="G75" s="10"/>
      <c r="H75" s="71">
        <f t="shared" si="10"/>
        <v>40</v>
      </c>
      <c r="I75" s="46">
        <f t="shared" si="11"/>
        <v>7.3394495412844041E-2</v>
      </c>
    </row>
    <row r="76" spans="1:29" ht="15" x14ac:dyDescent="0.25">
      <c r="A76" s="67"/>
      <c r="B76" s="35" t="s">
        <v>65</v>
      </c>
      <c r="C76" s="10">
        <v>50</v>
      </c>
      <c r="D76" s="10"/>
      <c r="E76" s="10"/>
      <c r="F76" s="10"/>
      <c r="G76" s="10"/>
      <c r="H76" s="71">
        <f>SUM(C76:G76)</f>
        <v>50</v>
      </c>
      <c r="I76" s="46">
        <f t="shared" si="11"/>
        <v>9.1743119266055051E-2</v>
      </c>
    </row>
    <row r="77" spans="1:29" s="2" customFormat="1" ht="15" x14ac:dyDescent="0.25">
      <c r="A77" s="67"/>
      <c r="B77" s="37" t="s">
        <v>4</v>
      </c>
      <c r="C77" s="24"/>
      <c r="D77" s="24"/>
      <c r="E77" s="24"/>
      <c r="F77" s="24"/>
      <c r="G77" s="24">
        <v>90</v>
      </c>
      <c r="H77" s="71">
        <f t="shared" si="10"/>
        <v>90</v>
      </c>
      <c r="I77" s="46">
        <f t="shared" si="11"/>
        <v>0.16513761467889909</v>
      </c>
      <c r="J77"/>
      <c r="K77"/>
      <c r="L77"/>
      <c r="M77"/>
      <c r="V77"/>
      <c r="W77"/>
      <c r="X77"/>
      <c r="Y77"/>
      <c r="Z77"/>
      <c r="AA77"/>
      <c r="AB77"/>
      <c r="AC77"/>
    </row>
    <row r="78" spans="1:29" ht="16.5" outlineLevel="1" thickBot="1" x14ac:dyDescent="0.3">
      <c r="A78" s="62"/>
      <c r="B78" s="63" t="s">
        <v>88</v>
      </c>
      <c r="C78" s="63">
        <f>SUM(C69:C77)</f>
        <v>160</v>
      </c>
      <c r="D78" s="63">
        <f>SUM(D69:D77)</f>
        <v>100</v>
      </c>
      <c r="E78" s="63">
        <f>SUM(E69:E77)</f>
        <v>70</v>
      </c>
      <c r="F78" s="63">
        <f>SUM(F69:F77)</f>
        <v>105</v>
      </c>
      <c r="G78" s="63">
        <f>SUM(G69:G77)</f>
        <v>110</v>
      </c>
      <c r="H78" s="73">
        <f>SUM(C78:G78)</f>
        <v>545</v>
      </c>
      <c r="I78" s="46">
        <f t="shared" si="11"/>
        <v>1</v>
      </c>
    </row>
    <row r="79" spans="1:29" ht="14.25" outlineLevel="1" thickTop="1" thickBot="1" x14ac:dyDescent="0.25">
      <c r="I79" s="47"/>
    </row>
    <row r="80" spans="1:29" ht="15.75" outlineLevel="1" x14ac:dyDescent="0.25">
      <c r="A80" s="167" t="s">
        <v>28</v>
      </c>
      <c r="B80" s="168"/>
      <c r="C80" s="56" t="s">
        <v>95</v>
      </c>
      <c r="D80" s="56" t="s">
        <v>101</v>
      </c>
      <c r="E80" s="56" t="s">
        <v>96</v>
      </c>
      <c r="F80" s="56" t="s">
        <v>97</v>
      </c>
      <c r="G80" s="56" t="s">
        <v>98</v>
      </c>
      <c r="H80" s="56" t="s">
        <v>88</v>
      </c>
      <c r="I80" s="57" t="s">
        <v>103</v>
      </c>
    </row>
    <row r="81" spans="1:29" ht="15" outlineLevel="1" x14ac:dyDescent="0.25">
      <c r="A81" s="67"/>
      <c r="B81" s="34" t="s">
        <v>29</v>
      </c>
      <c r="C81" s="32"/>
      <c r="D81" s="32"/>
      <c r="E81" s="32">
        <v>30</v>
      </c>
      <c r="F81" s="32">
        <v>210</v>
      </c>
      <c r="G81" s="32"/>
      <c r="H81" s="71">
        <f>SUM(C81:F81)</f>
        <v>240</v>
      </c>
      <c r="I81" s="46">
        <f>H81/H$89</f>
        <v>0.47244094488188976</v>
      </c>
    </row>
    <row r="82" spans="1:29" ht="15" outlineLevel="1" x14ac:dyDescent="0.25">
      <c r="A82" s="67"/>
      <c r="B82" s="35" t="s">
        <v>71</v>
      </c>
      <c r="C82" s="10">
        <v>20</v>
      </c>
      <c r="D82" s="10"/>
      <c r="E82" s="10">
        <v>5</v>
      </c>
      <c r="F82" s="10"/>
      <c r="G82" s="10"/>
      <c r="H82" s="71">
        <f t="shared" ref="H82:H87" si="12">SUM(C82:F82)</f>
        <v>25</v>
      </c>
      <c r="I82" s="46">
        <f t="shared" ref="I82:I89" si="13">H82/H$89</f>
        <v>4.9212598425196853E-2</v>
      </c>
    </row>
    <row r="83" spans="1:29" ht="15" outlineLevel="1" x14ac:dyDescent="0.25">
      <c r="A83" s="67"/>
      <c r="B83" s="39" t="s">
        <v>66</v>
      </c>
      <c r="C83" s="10"/>
      <c r="D83" s="10"/>
      <c r="E83" s="10"/>
      <c r="F83" s="10">
        <v>240</v>
      </c>
      <c r="G83" s="10"/>
      <c r="H83" s="71">
        <f t="shared" si="12"/>
        <v>240</v>
      </c>
      <c r="I83" s="46">
        <f t="shared" si="13"/>
        <v>0.47244094488188976</v>
      </c>
    </row>
    <row r="84" spans="1:29" ht="15" outlineLevel="1" x14ac:dyDescent="0.25">
      <c r="A84" s="67"/>
      <c r="B84" s="35" t="s">
        <v>30</v>
      </c>
      <c r="C84" s="10"/>
      <c r="D84" s="10"/>
      <c r="E84" s="10">
        <v>3</v>
      </c>
      <c r="F84" s="10"/>
      <c r="G84" s="10"/>
      <c r="H84" s="71">
        <f t="shared" si="12"/>
        <v>3</v>
      </c>
      <c r="I84" s="46">
        <f t="shared" si="13"/>
        <v>5.905511811023622E-3</v>
      </c>
      <c r="N84" s="15"/>
    </row>
    <row r="85" spans="1:29" ht="15" outlineLevel="1" x14ac:dyDescent="0.25">
      <c r="A85" s="67"/>
      <c r="B85" s="35" t="s">
        <v>31</v>
      </c>
      <c r="C85" s="10"/>
      <c r="D85" s="10"/>
      <c r="E85" s="10"/>
      <c r="F85" s="10"/>
      <c r="G85" s="10"/>
      <c r="H85" s="71">
        <f t="shared" si="12"/>
        <v>0</v>
      </c>
      <c r="I85" s="46">
        <f t="shared" si="13"/>
        <v>0</v>
      </c>
    </row>
    <row r="86" spans="1:29" ht="15" outlineLevel="1" x14ac:dyDescent="0.25">
      <c r="A86" s="67"/>
      <c r="B86" s="35" t="s">
        <v>32</v>
      </c>
      <c r="C86" s="10"/>
      <c r="D86" s="10"/>
      <c r="E86" s="10"/>
      <c r="F86" s="10"/>
      <c r="G86" s="10"/>
      <c r="H86" s="71">
        <f t="shared" si="12"/>
        <v>0</v>
      </c>
      <c r="I86" s="46">
        <f t="shared" si="13"/>
        <v>0</v>
      </c>
    </row>
    <row r="87" spans="1:29" ht="15" x14ac:dyDescent="0.25">
      <c r="A87" s="67"/>
      <c r="B87" s="35" t="s">
        <v>67</v>
      </c>
      <c r="C87" s="10"/>
      <c r="D87" s="10"/>
      <c r="E87" s="10"/>
      <c r="F87" s="10"/>
      <c r="G87" s="10"/>
      <c r="H87" s="71">
        <f t="shared" si="12"/>
        <v>0</v>
      </c>
      <c r="I87" s="46">
        <f t="shared" si="13"/>
        <v>0</v>
      </c>
    </row>
    <row r="88" spans="1:29" ht="30" outlineLevel="1" x14ac:dyDescent="0.2">
      <c r="A88" s="67"/>
      <c r="B88" s="40" t="s">
        <v>68</v>
      </c>
      <c r="C88" s="24"/>
      <c r="D88" s="24"/>
      <c r="E88" s="24"/>
      <c r="F88" s="24"/>
      <c r="G88" s="24"/>
      <c r="H88" s="74"/>
      <c r="I88" s="46">
        <f>H88/H$89</f>
        <v>0</v>
      </c>
    </row>
    <row r="89" spans="1:29" ht="16.5" outlineLevel="1" thickBot="1" x14ac:dyDescent="0.3">
      <c r="A89" s="62"/>
      <c r="B89" s="63" t="s">
        <v>88</v>
      </c>
      <c r="C89" s="63">
        <f>SUM(C81:C88)</f>
        <v>20</v>
      </c>
      <c r="D89" s="63">
        <f>SUM(D81:D88)</f>
        <v>0</v>
      </c>
      <c r="E89" s="63">
        <f>SUM(E81:E88)</f>
        <v>38</v>
      </c>
      <c r="F89" s="63">
        <f>SUM(F81:F88)</f>
        <v>450</v>
      </c>
      <c r="G89" s="63">
        <f>SUM(G81:G88)</f>
        <v>0</v>
      </c>
      <c r="H89" s="73">
        <f>SUM(C89:G89)</f>
        <v>508</v>
      </c>
      <c r="I89" s="46">
        <f t="shared" si="13"/>
        <v>1</v>
      </c>
    </row>
    <row r="90" spans="1:29" s="3" customFormat="1" ht="14.25" thickTop="1" thickBot="1" x14ac:dyDescent="0.25">
      <c r="J90"/>
      <c r="K90"/>
      <c r="L90"/>
      <c r="M90"/>
      <c r="V90"/>
      <c r="W90"/>
      <c r="X90"/>
      <c r="Y90"/>
      <c r="Z90"/>
      <c r="AA90"/>
      <c r="AB90"/>
      <c r="AC90"/>
    </row>
    <row r="91" spans="1:29" s="21" customFormat="1" ht="15.75" x14ac:dyDescent="0.2">
      <c r="A91" s="169" t="s">
        <v>74</v>
      </c>
      <c r="B91" s="170"/>
      <c r="C91" s="56" t="s">
        <v>95</v>
      </c>
      <c r="D91" s="56" t="s">
        <v>101</v>
      </c>
      <c r="E91" s="56" t="s">
        <v>96</v>
      </c>
      <c r="F91" s="56" t="s">
        <v>97</v>
      </c>
      <c r="G91" s="56" t="s">
        <v>98</v>
      </c>
      <c r="H91" s="56" t="s">
        <v>88</v>
      </c>
      <c r="I91" s="57" t="s">
        <v>103</v>
      </c>
      <c r="J91" s="33"/>
      <c r="K91" s="33"/>
      <c r="L91" s="33"/>
      <c r="M91" s="33"/>
      <c r="V91" s="33"/>
      <c r="W91" s="33"/>
      <c r="X91" s="33"/>
      <c r="Y91" s="33"/>
      <c r="Z91" s="33"/>
      <c r="AA91" s="33"/>
      <c r="AB91" s="33"/>
      <c r="AC91" s="33"/>
    </row>
    <row r="92" spans="1:29" s="3" customFormat="1" ht="15" x14ac:dyDescent="0.25">
      <c r="A92" s="81"/>
      <c r="B92" s="34" t="s">
        <v>76</v>
      </c>
      <c r="C92" s="10"/>
      <c r="D92" s="10"/>
      <c r="E92" s="10"/>
      <c r="F92" s="10"/>
      <c r="G92" s="10"/>
      <c r="H92" s="72">
        <f t="shared" ref="H92:H97" si="14">SUM(C92:G92)</f>
        <v>0</v>
      </c>
      <c r="I92" s="46">
        <f t="shared" ref="I92:I97" si="15">H92/H$97</f>
        <v>0</v>
      </c>
      <c r="J92"/>
      <c r="K92"/>
      <c r="L92"/>
      <c r="M92"/>
      <c r="V92"/>
      <c r="W92"/>
      <c r="X92"/>
      <c r="Y92"/>
      <c r="Z92"/>
      <c r="AA92"/>
      <c r="AB92"/>
      <c r="AC92"/>
    </row>
    <row r="93" spans="1:29" s="3" customFormat="1" ht="15" x14ac:dyDescent="0.25">
      <c r="A93" s="81"/>
      <c r="B93" s="35" t="s">
        <v>77</v>
      </c>
      <c r="C93" s="10"/>
      <c r="D93" s="10"/>
      <c r="E93" s="10"/>
      <c r="F93" s="10"/>
      <c r="G93" s="10"/>
      <c r="H93" s="72">
        <f t="shared" si="14"/>
        <v>0</v>
      </c>
      <c r="I93" s="46">
        <f t="shared" si="15"/>
        <v>0</v>
      </c>
      <c r="J93"/>
      <c r="K93"/>
      <c r="L93"/>
      <c r="M93"/>
      <c r="V93"/>
      <c r="W93"/>
      <c r="X93"/>
      <c r="Y93"/>
      <c r="Z93"/>
      <c r="AA93"/>
      <c r="AB93"/>
      <c r="AC93"/>
    </row>
    <row r="94" spans="1:29" s="3" customFormat="1" ht="15" x14ac:dyDescent="0.25">
      <c r="A94" s="81"/>
      <c r="B94" s="35" t="s">
        <v>78</v>
      </c>
      <c r="C94" s="10"/>
      <c r="D94" s="10"/>
      <c r="E94" s="10"/>
      <c r="F94" s="10"/>
      <c r="G94" s="10"/>
      <c r="H94" s="72">
        <f t="shared" si="14"/>
        <v>0</v>
      </c>
      <c r="I94" s="46">
        <f t="shared" si="15"/>
        <v>0</v>
      </c>
      <c r="J94"/>
      <c r="K94"/>
      <c r="L94"/>
      <c r="M94"/>
      <c r="V94"/>
      <c r="W94"/>
      <c r="X94"/>
      <c r="Y94"/>
      <c r="Z94"/>
      <c r="AA94"/>
      <c r="AB94"/>
      <c r="AC94"/>
    </row>
    <row r="95" spans="1:29" s="3" customFormat="1" ht="15" x14ac:dyDescent="0.25">
      <c r="A95" s="81"/>
      <c r="B95" s="35" t="s">
        <v>75</v>
      </c>
      <c r="C95" s="10"/>
      <c r="D95" s="10">
        <v>200</v>
      </c>
      <c r="E95" s="10"/>
      <c r="F95" s="10"/>
      <c r="G95" s="10"/>
      <c r="H95" s="72">
        <f t="shared" si="14"/>
        <v>200</v>
      </c>
      <c r="I95" s="46">
        <f t="shared" si="15"/>
        <v>1</v>
      </c>
      <c r="J95"/>
      <c r="K95"/>
      <c r="L95"/>
      <c r="M95"/>
      <c r="V95"/>
      <c r="W95"/>
      <c r="X95"/>
      <c r="Y95"/>
      <c r="Z95"/>
      <c r="AA95"/>
      <c r="AB95"/>
      <c r="AC95"/>
    </row>
    <row r="96" spans="1:29" s="3" customFormat="1" ht="15" x14ac:dyDescent="0.25">
      <c r="A96" s="81"/>
      <c r="B96" s="35" t="s">
        <v>4</v>
      </c>
      <c r="C96" s="10"/>
      <c r="D96" s="10"/>
      <c r="E96" s="10"/>
      <c r="F96" s="10"/>
      <c r="G96" s="10"/>
      <c r="H96" s="72">
        <f t="shared" si="14"/>
        <v>0</v>
      </c>
      <c r="I96" s="46">
        <f t="shared" si="15"/>
        <v>0</v>
      </c>
      <c r="J96"/>
      <c r="K96"/>
      <c r="L96"/>
      <c r="M96"/>
      <c r="V96"/>
      <c r="W96"/>
      <c r="X96"/>
      <c r="Y96"/>
      <c r="Z96"/>
      <c r="AA96"/>
      <c r="AB96"/>
      <c r="AC96"/>
    </row>
    <row r="97" spans="1:29" s="3" customFormat="1" ht="16.5" thickBot="1" x14ac:dyDescent="0.3">
      <c r="A97" s="62"/>
      <c r="B97" s="63" t="s">
        <v>88</v>
      </c>
      <c r="C97" s="63">
        <f>SUM(C92:C96)</f>
        <v>0</v>
      </c>
      <c r="D97" s="63">
        <f>SUM(D92:D96)</f>
        <v>200</v>
      </c>
      <c r="E97" s="63">
        <f>SUM(E92:E96)</f>
        <v>0</v>
      </c>
      <c r="F97" s="63">
        <f>SUM(F92:F96)</f>
        <v>0</v>
      </c>
      <c r="G97" s="63">
        <f>SUM(G92:G96)</f>
        <v>0</v>
      </c>
      <c r="H97" s="73">
        <f t="shared" si="14"/>
        <v>200</v>
      </c>
      <c r="I97" s="46">
        <f t="shared" si="15"/>
        <v>1</v>
      </c>
      <c r="J97"/>
      <c r="K97"/>
      <c r="L97"/>
      <c r="M97"/>
      <c r="V97"/>
      <c r="W97"/>
      <c r="X97"/>
      <c r="Y97"/>
      <c r="Z97"/>
      <c r="AA97"/>
      <c r="AB97"/>
      <c r="AC97"/>
    </row>
    <row r="98" spans="1:29" s="3" customFormat="1" ht="14.25" thickTop="1" thickBot="1" x14ac:dyDescent="0.25">
      <c r="A98" s="5"/>
      <c r="B98" s="6"/>
      <c r="C98" s="7"/>
      <c r="D98" s="7"/>
      <c r="E98" s="7"/>
      <c r="F98" s="7"/>
      <c r="G98" s="7"/>
      <c r="H98" s="7"/>
      <c r="I98" s="50"/>
      <c r="J98"/>
      <c r="K98"/>
      <c r="L98"/>
      <c r="M98"/>
      <c r="V98"/>
      <c r="W98"/>
      <c r="X98"/>
      <c r="Y98"/>
      <c r="Z98"/>
      <c r="AA98"/>
      <c r="AB98"/>
      <c r="AC98"/>
    </row>
    <row r="99" spans="1:29" ht="15.75" x14ac:dyDescent="0.2">
      <c r="A99" s="169" t="s">
        <v>34</v>
      </c>
      <c r="B99" s="170"/>
      <c r="C99" s="56" t="s">
        <v>95</v>
      </c>
      <c r="D99" s="56" t="s">
        <v>101</v>
      </c>
      <c r="E99" s="56" t="s">
        <v>96</v>
      </c>
      <c r="F99" s="56" t="s">
        <v>97</v>
      </c>
      <c r="G99" s="56" t="s">
        <v>98</v>
      </c>
      <c r="H99" s="56" t="s">
        <v>88</v>
      </c>
      <c r="I99" s="57" t="s">
        <v>103</v>
      </c>
    </row>
    <row r="100" spans="1:29" ht="15" outlineLevel="1" x14ac:dyDescent="0.25">
      <c r="A100" s="67"/>
      <c r="B100" s="34" t="s">
        <v>35</v>
      </c>
      <c r="D100" s="10"/>
      <c r="E100" s="10"/>
      <c r="F100" s="10"/>
      <c r="G100" s="10"/>
      <c r="H100" s="72">
        <f>SUM(C$100:G$100)</f>
        <v>0</v>
      </c>
      <c r="I100" s="46">
        <f>H100/H$110</f>
        <v>0</v>
      </c>
    </row>
    <row r="101" spans="1:29" ht="15" outlineLevel="1" x14ac:dyDescent="0.25">
      <c r="A101" s="67"/>
      <c r="B101" s="35" t="s">
        <v>80</v>
      </c>
      <c r="C101" s="10"/>
      <c r="D101" s="10"/>
      <c r="E101" s="10"/>
      <c r="F101" s="10"/>
      <c r="G101" s="10"/>
      <c r="H101" s="72">
        <f t="shared" ref="H101:H110" si="16">SUM(C101:G101)</f>
        <v>0</v>
      </c>
      <c r="I101" s="46">
        <f t="shared" ref="I101:I110" si="17">H101/H$110</f>
        <v>0</v>
      </c>
    </row>
    <row r="102" spans="1:29" ht="15" outlineLevel="1" x14ac:dyDescent="0.25">
      <c r="A102" s="67"/>
      <c r="B102" s="35" t="s">
        <v>39</v>
      </c>
      <c r="C102" s="10"/>
      <c r="D102" s="10"/>
      <c r="E102" s="10"/>
      <c r="F102" s="10"/>
      <c r="G102" s="10"/>
      <c r="H102" s="72">
        <f t="shared" si="16"/>
        <v>0</v>
      </c>
      <c r="I102" s="46">
        <f t="shared" si="17"/>
        <v>0</v>
      </c>
    </row>
    <row r="103" spans="1:29" ht="15" outlineLevel="1" x14ac:dyDescent="0.25">
      <c r="A103" s="67"/>
      <c r="B103" s="35" t="s">
        <v>41</v>
      </c>
      <c r="C103" s="10"/>
      <c r="D103" s="10"/>
      <c r="E103" s="10"/>
      <c r="F103" s="10"/>
      <c r="G103" s="10"/>
      <c r="H103" s="72">
        <f t="shared" si="16"/>
        <v>0</v>
      </c>
      <c r="I103" s="46">
        <f t="shared" si="17"/>
        <v>0</v>
      </c>
      <c r="N103" s="98"/>
    </row>
    <row r="104" spans="1:29" ht="15" outlineLevel="1" x14ac:dyDescent="0.25">
      <c r="A104" s="67"/>
      <c r="B104" s="35" t="s">
        <v>36</v>
      </c>
      <c r="C104" s="10"/>
      <c r="D104" s="10"/>
      <c r="E104" s="10"/>
      <c r="F104" s="10"/>
      <c r="G104" s="10"/>
      <c r="H104" s="72">
        <f t="shared" si="16"/>
        <v>0</v>
      </c>
      <c r="I104" s="46">
        <f t="shared" si="17"/>
        <v>0</v>
      </c>
    </row>
    <row r="105" spans="1:29" ht="15" outlineLevel="1" x14ac:dyDescent="0.25">
      <c r="A105" s="67"/>
      <c r="B105" s="35" t="s">
        <v>40</v>
      </c>
      <c r="C105" s="10"/>
      <c r="D105" s="10"/>
      <c r="E105" s="10"/>
      <c r="F105" s="10"/>
      <c r="G105" s="10"/>
      <c r="H105" s="72">
        <f t="shared" si="16"/>
        <v>0</v>
      </c>
      <c r="I105" s="46">
        <f t="shared" si="17"/>
        <v>0</v>
      </c>
    </row>
    <row r="106" spans="1:29" ht="15" outlineLevel="1" x14ac:dyDescent="0.25">
      <c r="A106" s="67"/>
      <c r="B106" s="35" t="s">
        <v>24</v>
      </c>
      <c r="C106" s="10"/>
      <c r="D106" s="10"/>
      <c r="E106" s="10"/>
      <c r="F106" s="10"/>
      <c r="G106" s="10"/>
      <c r="H106" s="72">
        <f t="shared" si="16"/>
        <v>0</v>
      </c>
      <c r="I106" s="46">
        <f t="shared" si="17"/>
        <v>0</v>
      </c>
    </row>
    <row r="107" spans="1:29" ht="15" outlineLevel="1" x14ac:dyDescent="0.25">
      <c r="A107" s="67"/>
      <c r="B107" s="35" t="s">
        <v>42</v>
      </c>
      <c r="C107" s="10"/>
      <c r="D107" s="10"/>
      <c r="E107" s="10"/>
      <c r="F107" s="10"/>
      <c r="G107" s="10"/>
      <c r="H107" s="72">
        <f t="shared" si="16"/>
        <v>0</v>
      </c>
      <c r="I107" s="46">
        <f t="shared" si="17"/>
        <v>0</v>
      </c>
    </row>
    <row r="108" spans="1:29" ht="15" outlineLevel="1" x14ac:dyDescent="0.25">
      <c r="A108" s="67"/>
      <c r="B108" s="35" t="s">
        <v>81</v>
      </c>
      <c r="C108" s="10"/>
      <c r="D108" s="10"/>
      <c r="E108" s="10"/>
      <c r="F108" s="10"/>
      <c r="G108" s="10"/>
      <c r="H108" s="72">
        <f t="shared" si="16"/>
        <v>0</v>
      </c>
      <c r="I108" s="46">
        <f t="shared" si="17"/>
        <v>0</v>
      </c>
    </row>
    <row r="109" spans="1:29" ht="15" outlineLevel="1" x14ac:dyDescent="0.25">
      <c r="A109" s="67"/>
      <c r="B109" s="37" t="s">
        <v>82</v>
      </c>
      <c r="C109" s="24"/>
      <c r="D109" s="24">
        <v>500</v>
      </c>
      <c r="E109" s="24"/>
      <c r="F109" s="24"/>
      <c r="G109" s="24"/>
      <c r="H109" s="75">
        <f t="shared" si="16"/>
        <v>500</v>
      </c>
      <c r="I109" s="46">
        <f t="shared" si="17"/>
        <v>1</v>
      </c>
    </row>
    <row r="110" spans="1:29" ht="16.5" outlineLevel="1" thickBot="1" x14ac:dyDescent="0.3">
      <c r="A110" s="62"/>
      <c r="B110" s="63" t="s">
        <v>88</v>
      </c>
      <c r="C110" s="63">
        <f>SUM(C100:C109)</f>
        <v>0</v>
      </c>
      <c r="D110" s="63">
        <f>SUM(D100:D109)</f>
        <v>500</v>
      </c>
      <c r="E110" s="63">
        <f>SUM(E100:E109)</f>
        <v>0</v>
      </c>
      <c r="F110" s="63">
        <f>SUM(F100:F109)</f>
        <v>0</v>
      </c>
      <c r="G110" s="63">
        <f>SUM(G100:G109)</f>
        <v>0</v>
      </c>
      <c r="H110" s="73">
        <f t="shared" si="16"/>
        <v>500</v>
      </c>
      <c r="I110" s="46">
        <f t="shared" si="17"/>
        <v>1</v>
      </c>
    </row>
    <row r="111" spans="1:29" s="3" customFormat="1" ht="14.25" thickTop="1" thickBot="1" x14ac:dyDescent="0.25">
      <c r="A111" s="5"/>
      <c r="B111" s="6"/>
      <c r="C111" s="7"/>
      <c r="D111" s="7"/>
      <c r="E111" s="7"/>
      <c r="F111" s="7"/>
      <c r="G111" s="7"/>
      <c r="H111" s="7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</row>
    <row r="112" spans="1:29" ht="15.75" x14ac:dyDescent="0.2">
      <c r="A112" s="169" t="s">
        <v>89</v>
      </c>
      <c r="B112" s="170"/>
      <c r="C112" s="56" t="s">
        <v>95</v>
      </c>
      <c r="D112" s="56" t="s">
        <v>101</v>
      </c>
      <c r="E112" s="56" t="s">
        <v>96</v>
      </c>
      <c r="F112" s="56" t="s">
        <v>97</v>
      </c>
      <c r="G112" s="56" t="s">
        <v>98</v>
      </c>
      <c r="H112" s="56" t="s">
        <v>88</v>
      </c>
      <c r="I112" s="57" t="s">
        <v>103</v>
      </c>
    </row>
    <row r="113" spans="1:13" ht="15" outlineLevel="1" x14ac:dyDescent="0.25">
      <c r="A113" s="81"/>
      <c r="B113" s="34" t="s">
        <v>85</v>
      </c>
      <c r="C113" s="16"/>
      <c r="D113" s="16"/>
      <c r="E113" s="16">
        <v>70</v>
      </c>
      <c r="F113" s="16"/>
      <c r="G113" s="16"/>
      <c r="H113" s="76">
        <f t="shared" ref="H113:H118" si="18">SUM(C113:F113)</f>
        <v>70</v>
      </c>
      <c r="I113" s="46">
        <f>H113/H$119</f>
        <v>0.28000000000000003</v>
      </c>
    </row>
    <row r="114" spans="1:13" ht="15" outlineLevel="1" x14ac:dyDescent="0.25">
      <c r="A114" s="67"/>
      <c r="B114" s="35" t="s">
        <v>83</v>
      </c>
      <c r="C114" s="16"/>
      <c r="D114" s="16"/>
      <c r="E114" s="16">
        <v>100</v>
      </c>
      <c r="F114" s="16"/>
      <c r="G114" s="16"/>
      <c r="H114" s="76">
        <f t="shared" si="18"/>
        <v>100</v>
      </c>
      <c r="I114" s="46">
        <f t="shared" ref="I114:I119" si="19">H114/H$119</f>
        <v>0.4</v>
      </c>
    </row>
    <row r="115" spans="1:13" ht="15" x14ac:dyDescent="0.25">
      <c r="A115" s="67"/>
      <c r="B115" s="35" t="s">
        <v>84</v>
      </c>
      <c r="C115" s="16"/>
      <c r="D115" s="16"/>
      <c r="E115" s="16"/>
      <c r="F115" s="16"/>
      <c r="G115" s="16"/>
      <c r="H115" s="76">
        <f t="shared" si="18"/>
        <v>0</v>
      </c>
      <c r="I115" s="46">
        <f t="shared" si="19"/>
        <v>0</v>
      </c>
    </row>
    <row r="116" spans="1:13" ht="15" x14ac:dyDescent="0.25">
      <c r="A116" s="67"/>
      <c r="B116" s="35" t="s">
        <v>14</v>
      </c>
      <c r="C116" s="16"/>
      <c r="D116" s="16"/>
      <c r="E116" s="16"/>
      <c r="F116" s="16"/>
      <c r="G116" s="16"/>
      <c r="H116" s="76">
        <f t="shared" si="18"/>
        <v>0</v>
      </c>
      <c r="I116" s="46">
        <f t="shared" si="19"/>
        <v>0</v>
      </c>
    </row>
    <row r="117" spans="1:13" ht="15" x14ac:dyDescent="0.25">
      <c r="A117" s="67"/>
      <c r="B117" s="35" t="s">
        <v>86</v>
      </c>
      <c r="C117" s="16"/>
      <c r="D117" s="16"/>
      <c r="E117" s="16">
        <v>80</v>
      </c>
      <c r="F117" s="16"/>
      <c r="G117" s="16"/>
      <c r="H117" s="76">
        <f t="shared" si="18"/>
        <v>80</v>
      </c>
      <c r="I117" s="46">
        <f t="shared" si="19"/>
        <v>0.32</v>
      </c>
    </row>
    <row r="118" spans="1:13" ht="15" x14ac:dyDescent="0.25">
      <c r="A118" s="67"/>
      <c r="B118" s="35" t="s">
        <v>87</v>
      </c>
      <c r="C118" s="16"/>
      <c r="D118" s="16"/>
      <c r="E118" s="16"/>
      <c r="F118" s="16"/>
      <c r="G118" s="16"/>
      <c r="H118" s="76">
        <f t="shared" si="18"/>
        <v>0</v>
      </c>
      <c r="I118" s="46">
        <f t="shared" si="19"/>
        <v>0</v>
      </c>
    </row>
    <row r="119" spans="1:13" ht="16.5" thickBot="1" x14ac:dyDescent="0.3">
      <c r="A119" s="62"/>
      <c r="B119" s="78" t="s">
        <v>88</v>
      </c>
      <c r="C119" s="79">
        <f>SUM(C113:C118)</f>
        <v>0</v>
      </c>
      <c r="D119" s="79">
        <f>SUM(D113:D118)</f>
        <v>0</v>
      </c>
      <c r="E119" s="79">
        <f>SUM(E113:E118)</f>
        <v>250</v>
      </c>
      <c r="F119" s="79">
        <f>SUM(F113:F118)</f>
        <v>0</v>
      </c>
      <c r="G119" s="79">
        <f>SUM(G113:G118)</f>
        <v>0</v>
      </c>
      <c r="H119" s="77">
        <f>SUM(C119:G119)</f>
        <v>250</v>
      </c>
      <c r="I119" s="46">
        <f t="shared" si="19"/>
        <v>1</v>
      </c>
    </row>
    <row r="120" spans="1:13" ht="13.5" thickTop="1" x14ac:dyDescent="0.2">
      <c r="A120" s="11"/>
      <c r="B120" s="12"/>
      <c r="C120" s="12"/>
      <c r="D120" s="12"/>
      <c r="E120" s="12"/>
      <c r="F120" s="12"/>
      <c r="G120" s="12"/>
      <c r="H120" s="12"/>
      <c r="I120" s="49"/>
    </row>
    <row r="121" spans="1:13" s="3" customFormat="1" ht="8.1" customHeight="1" x14ac:dyDescent="0.2">
      <c r="A121" s="6"/>
      <c r="B121" s="8"/>
      <c r="C121" s="5"/>
      <c r="D121" s="5"/>
      <c r="E121" s="5"/>
      <c r="F121" s="5"/>
      <c r="G121" s="5"/>
      <c r="H121" s="5"/>
      <c r="I121" s="49"/>
    </row>
    <row r="122" spans="1:13" ht="24.75" customHeight="1" thickBot="1" x14ac:dyDescent="0.3">
      <c r="A122" s="99"/>
      <c r="B122" s="99" t="s">
        <v>45</v>
      </c>
      <c r="C122" s="100" t="s">
        <v>0</v>
      </c>
      <c r="D122" s="17"/>
      <c r="E122" s="17"/>
      <c r="F122" s="17"/>
      <c r="G122" s="17"/>
      <c r="H122" s="17"/>
      <c r="I122" s="49"/>
      <c r="J122" s="18"/>
      <c r="K122" s="18"/>
      <c r="L122" s="18"/>
      <c r="M122" s="18"/>
    </row>
    <row r="123" spans="1:13" ht="17.100000000000001" customHeight="1" outlineLevel="1" x14ac:dyDescent="0.25">
      <c r="A123" s="171" t="s">
        <v>18</v>
      </c>
      <c r="B123" s="172"/>
      <c r="C123" s="101">
        <f>E13</f>
        <v>8830</v>
      </c>
      <c r="D123" s="19"/>
      <c r="E123" s="19"/>
      <c r="F123" s="19"/>
      <c r="G123" s="19"/>
      <c r="H123" s="19"/>
      <c r="J123" s="18"/>
      <c r="K123" s="18"/>
      <c r="L123" s="18"/>
      <c r="M123" s="18"/>
    </row>
    <row r="124" spans="1:13" ht="15.75" customHeight="1" outlineLevel="1" x14ac:dyDescent="0.2">
      <c r="A124" s="173" t="s">
        <v>20</v>
      </c>
      <c r="B124" s="174"/>
      <c r="C124" s="104">
        <f>SUM(H24,H40,H51,H66,H78,H89,H97,H110,H119)</f>
        <v>8803</v>
      </c>
      <c r="D124" s="19"/>
      <c r="E124" s="19"/>
      <c r="F124" s="19"/>
      <c r="G124" s="19"/>
      <c r="H124" s="19"/>
      <c r="I124" s="18"/>
      <c r="J124" s="18"/>
      <c r="K124" s="18"/>
      <c r="L124" s="18"/>
      <c r="M124" s="18"/>
    </row>
    <row r="125" spans="1:13" ht="17.100000000000001" customHeight="1" outlineLevel="1" x14ac:dyDescent="0.25">
      <c r="A125" s="175" t="s">
        <v>22</v>
      </c>
      <c r="B125" s="176"/>
      <c r="C125" s="102">
        <f>C123-C124</f>
        <v>27</v>
      </c>
      <c r="D125" s="19"/>
      <c r="E125" s="19"/>
      <c r="F125" s="19"/>
      <c r="G125" s="19"/>
      <c r="H125" s="20"/>
      <c r="I125" s="18"/>
      <c r="J125" s="18"/>
      <c r="K125" s="18"/>
      <c r="L125" s="18"/>
      <c r="M125" s="18"/>
    </row>
    <row r="126" spans="1:13" ht="18.75" customHeight="1" thickBot="1" x14ac:dyDescent="0.3">
      <c r="A126" s="177" t="s">
        <v>126</v>
      </c>
      <c r="B126" s="178"/>
      <c r="C126" s="103">
        <f>C125+Outubro!C126</f>
        <v>297</v>
      </c>
      <c r="D126" s="19"/>
      <c r="E126" s="19"/>
      <c r="F126" s="19"/>
      <c r="G126" s="19"/>
      <c r="H126" s="20"/>
      <c r="I126" s="18"/>
      <c r="J126" s="18"/>
      <c r="K126" s="18"/>
      <c r="L126" s="18"/>
      <c r="M126" s="18"/>
    </row>
    <row r="127" spans="1:13" s="3" customFormat="1" ht="12.75" customHeight="1" x14ac:dyDescent="0.2">
      <c r="A127" s="11"/>
      <c r="B127" s="12"/>
      <c r="C127" s="12"/>
      <c r="D127" s="12"/>
      <c r="E127" s="12"/>
      <c r="F127" s="12"/>
      <c r="G127" s="12"/>
      <c r="H127" s="12"/>
      <c r="I127" s="18"/>
      <c r="J127" s="18"/>
      <c r="K127" s="18"/>
      <c r="L127" s="18"/>
      <c r="M127" s="18"/>
    </row>
    <row r="129" spans="2:16" ht="15.75" x14ac:dyDescent="0.25">
      <c r="B129" s="109" t="s">
        <v>43</v>
      </c>
      <c r="C129" s="110"/>
    </row>
    <row r="130" spans="2:16" ht="15.75" x14ac:dyDescent="0.25">
      <c r="B130" s="116" t="s">
        <v>37</v>
      </c>
      <c r="C130" s="117">
        <f>E13</f>
        <v>8830</v>
      </c>
    </row>
    <row r="131" spans="2:16" ht="15.75" x14ac:dyDescent="0.25">
      <c r="B131" s="111" t="s">
        <v>79</v>
      </c>
      <c r="C131" s="117">
        <f>H24</f>
        <v>2750</v>
      </c>
    </row>
    <row r="132" spans="2:16" ht="15.75" x14ac:dyDescent="0.25">
      <c r="B132" s="111" t="s">
        <v>5</v>
      </c>
      <c r="C132" s="117">
        <f>H40</f>
        <v>2895</v>
      </c>
    </row>
    <row r="133" spans="2:16" ht="15.75" x14ac:dyDescent="0.25">
      <c r="B133" s="111" t="s">
        <v>10</v>
      </c>
      <c r="C133" s="117">
        <f>H51</f>
        <v>600</v>
      </c>
    </row>
    <row r="134" spans="2:16" ht="15.75" x14ac:dyDescent="0.25">
      <c r="B134" s="111" t="s">
        <v>90</v>
      </c>
      <c r="C134" s="117">
        <f>H66</f>
        <v>555</v>
      </c>
    </row>
    <row r="135" spans="2:16" ht="15.75" x14ac:dyDescent="0.25">
      <c r="B135" s="111" t="s">
        <v>91</v>
      </c>
      <c r="C135" s="117">
        <f>H78</f>
        <v>545</v>
      </c>
    </row>
    <row r="136" spans="2:16" ht="15.75" x14ac:dyDescent="0.25">
      <c r="B136" s="111" t="s">
        <v>28</v>
      </c>
      <c r="C136" s="117">
        <f>H89</f>
        <v>508</v>
      </c>
    </row>
    <row r="137" spans="2:16" ht="15.75" x14ac:dyDescent="0.25">
      <c r="B137" s="111" t="s">
        <v>74</v>
      </c>
      <c r="C137" s="117">
        <f>H97</f>
        <v>200</v>
      </c>
      <c r="G137" s="53"/>
      <c r="H137" s="53"/>
      <c r="I137" s="12"/>
      <c r="J137" s="12"/>
      <c r="K137" s="12"/>
      <c r="L137" s="12"/>
      <c r="M137" s="12"/>
      <c r="N137" s="12"/>
      <c r="O137" s="12"/>
      <c r="P137" s="18"/>
    </row>
    <row r="138" spans="2:16" ht="15.75" x14ac:dyDescent="0.25">
      <c r="B138" s="111" t="s">
        <v>34</v>
      </c>
      <c r="C138" s="117">
        <f>H110</f>
        <v>500</v>
      </c>
      <c r="G138" s="6"/>
      <c r="H138" s="6"/>
      <c r="I138" s="54"/>
      <c r="J138" s="54"/>
      <c r="K138" s="54"/>
      <c r="L138" s="54"/>
      <c r="M138" s="54"/>
      <c r="N138" s="54"/>
      <c r="O138" s="55"/>
      <c r="P138" s="18"/>
    </row>
    <row r="139" spans="2:16" ht="15.75" x14ac:dyDescent="0.25">
      <c r="B139" s="111" t="s">
        <v>89</v>
      </c>
      <c r="C139" s="113">
        <f>H119</f>
        <v>250</v>
      </c>
      <c r="G139" s="6"/>
      <c r="H139" s="6"/>
      <c r="I139" s="54"/>
      <c r="J139" s="54"/>
      <c r="K139" s="54"/>
      <c r="L139" s="54"/>
      <c r="M139" s="54"/>
      <c r="N139" s="54"/>
      <c r="O139" s="55"/>
      <c r="P139" s="18"/>
    </row>
    <row r="140" spans="2:16" ht="15.75" x14ac:dyDescent="0.25">
      <c r="B140" s="114" t="s">
        <v>44</v>
      </c>
      <c r="C140" s="115"/>
      <c r="D140" s="14"/>
      <c r="G140" s="6"/>
      <c r="H140" s="6"/>
      <c r="I140" s="54"/>
      <c r="J140" s="54"/>
      <c r="K140" s="54"/>
      <c r="L140" s="54"/>
      <c r="M140" s="54"/>
      <c r="N140" s="54"/>
      <c r="O140" s="55"/>
      <c r="P140" s="18"/>
    </row>
    <row r="141" spans="2:16" ht="15" x14ac:dyDescent="0.25">
      <c r="D141" s="14"/>
      <c r="G141" s="11"/>
      <c r="H141" s="12"/>
      <c r="I141" s="12"/>
      <c r="J141" s="12"/>
      <c r="K141" s="12"/>
      <c r="L141" s="12"/>
      <c r="M141" s="12"/>
      <c r="N141" s="12"/>
      <c r="O141" s="12"/>
      <c r="P141" s="18"/>
    </row>
    <row r="142" spans="2:16" ht="15" x14ac:dyDescent="0.25">
      <c r="C142" s="13"/>
      <c r="D142" s="14"/>
    </row>
    <row r="143" spans="2:16" ht="15" x14ac:dyDescent="0.25">
      <c r="D143" s="14"/>
    </row>
    <row r="144" spans="2:16" ht="15" x14ac:dyDescent="0.25">
      <c r="D144" s="14"/>
    </row>
    <row r="145" spans="2:6" ht="15" x14ac:dyDescent="0.25">
      <c r="D145" s="14"/>
    </row>
    <row r="146" spans="2:6" ht="15" x14ac:dyDescent="0.25">
      <c r="D146" s="14"/>
    </row>
    <row r="147" spans="2:6" ht="15" x14ac:dyDescent="0.25">
      <c r="D147" s="14"/>
    </row>
    <row r="148" spans="2:6" ht="15" x14ac:dyDescent="0.25">
      <c r="D148" s="52"/>
      <c r="E148" s="13"/>
      <c r="F148" s="13"/>
    </row>
    <row r="151" spans="2:6" x14ac:dyDescent="0.2">
      <c r="C151" s="9"/>
    </row>
    <row r="152" spans="2:6" x14ac:dyDescent="0.2">
      <c r="B152" s="15"/>
    </row>
  </sheetData>
  <mergeCells count="16">
    <mergeCell ref="C1:I4"/>
    <mergeCell ref="A4:B4"/>
    <mergeCell ref="A6:B6"/>
    <mergeCell ref="A15:B15"/>
    <mergeCell ref="A26:B26"/>
    <mergeCell ref="A42:B42"/>
    <mergeCell ref="A123:B123"/>
    <mergeCell ref="A124:B124"/>
    <mergeCell ref="A125:B125"/>
    <mergeCell ref="A126:B126"/>
    <mergeCell ref="A53:B53"/>
    <mergeCell ref="A68:B68"/>
    <mergeCell ref="A80:B80"/>
    <mergeCell ref="A91:B91"/>
    <mergeCell ref="A99:B99"/>
    <mergeCell ref="A112:B112"/>
  </mergeCells>
  <printOptions horizontalCentered="1"/>
  <pageMargins left="0.2" right="0.2" top="0.24" bottom="0.28999999999999998" header="0.17" footer="0.21"/>
  <pageSetup scale="75" orientation="landscape" horizontalDpi="360" verticalDpi="360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applyStyles="1" summaryBelow="0"/>
  </sheetPr>
  <dimension ref="A1:AC152"/>
  <sheetViews>
    <sheetView showGridLines="0" showRowColHeaders="0" zoomScaleNormal="100" workbookViewId="0">
      <pane xSplit="2" ySplit="4" topLeftCell="C8" activePane="bottomRight" state="frozen"/>
      <selection pane="topRight" activeCell="C1" sqref="C1"/>
      <selection pane="bottomLeft" activeCell="A4" sqref="A4"/>
      <selection pane="bottomRight" activeCell="D131" sqref="D131"/>
    </sheetView>
  </sheetViews>
  <sheetFormatPr defaultColWidth="11.42578125" defaultRowHeight="12.75" outlineLevelRow="1" x14ac:dyDescent="0.2"/>
  <cols>
    <col min="1" max="1" width="8.7109375" customWidth="1"/>
    <col min="2" max="2" width="45.42578125" customWidth="1"/>
    <col min="3" max="3" width="12.42578125" bestFit="1" customWidth="1"/>
    <col min="4" max="4" width="20.42578125" customWidth="1"/>
    <col min="5" max="5" width="20.85546875" customWidth="1"/>
    <col min="6" max="6" width="19.42578125" customWidth="1"/>
    <col min="7" max="7" width="33.42578125" customWidth="1"/>
    <col min="8" max="8" width="11.28515625" bestFit="1" customWidth="1"/>
    <col min="9" max="9" width="13" customWidth="1"/>
    <col min="10" max="10" width="2.7109375" customWidth="1"/>
    <col min="11" max="11" width="3.7109375" customWidth="1"/>
  </cols>
  <sheetData>
    <row r="1" spans="1:25" s="4" customFormat="1" ht="33" customHeight="1" x14ac:dyDescent="0.2">
      <c r="A1" s="162"/>
      <c r="B1" s="162"/>
      <c r="C1" s="166" t="s">
        <v>143</v>
      </c>
      <c r="D1" s="166"/>
      <c r="E1" s="166"/>
      <c r="F1" s="166"/>
      <c r="G1" s="166"/>
      <c r="H1" s="166"/>
      <c r="I1" s="166"/>
    </row>
    <row r="2" spans="1:25" s="4" customFormat="1" ht="25.5" x14ac:dyDescent="0.2">
      <c r="A2" s="162"/>
      <c r="B2" s="162"/>
      <c r="C2" s="166"/>
      <c r="D2" s="166"/>
      <c r="E2" s="166"/>
      <c r="F2" s="166"/>
      <c r="G2" s="166"/>
      <c r="H2" s="166"/>
      <c r="I2" s="166"/>
    </row>
    <row r="3" spans="1:25" s="4" customFormat="1" ht="27" customHeight="1" x14ac:dyDescent="0.2">
      <c r="A3" s="162"/>
      <c r="B3" s="162"/>
      <c r="C3" s="166"/>
      <c r="D3" s="166"/>
      <c r="E3" s="166"/>
      <c r="F3" s="166"/>
      <c r="G3" s="166"/>
      <c r="H3" s="166"/>
      <c r="I3" s="166"/>
    </row>
    <row r="4" spans="1:25" s="4" customFormat="1" ht="33.75" customHeight="1" x14ac:dyDescent="0.2">
      <c r="A4" s="179" t="s">
        <v>107</v>
      </c>
      <c r="B4" s="179"/>
      <c r="C4" s="166"/>
      <c r="D4" s="166"/>
      <c r="E4" s="166"/>
      <c r="F4" s="166"/>
      <c r="G4" s="166"/>
      <c r="H4" s="166"/>
      <c r="I4" s="166"/>
    </row>
    <row r="5" spans="1:25" s="4" customFormat="1" ht="15.75" customHeight="1" thickBot="1" x14ac:dyDescent="0.25">
      <c r="A5" s="60"/>
      <c r="B5" s="59"/>
      <c r="C5" s="61"/>
      <c r="D5" s="61"/>
      <c r="E5" s="61"/>
      <c r="F5" s="61"/>
      <c r="G5" s="61"/>
      <c r="H5" s="59"/>
      <c r="I5" s="61"/>
    </row>
    <row r="6" spans="1:25" s="2" customFormat="1" ht="16.5" thickBot="1" x14ac:dyDescent="0.3">
      <c r="A6" s="180" t="s">
        <v>37</v>
      </c>
      <c r="B6" s="181"/>
      <c r="C6" s="91" t="s">
        <v>95</v>
      </c>
      <c r="D6" s="92" t="s">
        <v>102</v>
      </c>
      <c r="E6" s="92" t="s">
        <v>88</v>
      </c>
      <c r="F6" s="93" t="s">
        <v>103</v>
      </c>
      <c r="G6" s="28"/>
      <c r="I6"/>
      <c r="J6"/>
      <c r="K6"/>
      <c r="Q6"/>
      <c r="R6"/>
      <c r="S6"/>
      <c r="T6"/>
      <c r="U6"/>
      <c r="V6"/>
      <c r="W6"/>
      <c r="X6"/>
      <c r="Y6"/>
    </row>
    <row r="7" spans="1:25" ht="15" outlineLevel="1" x14ac:dyDescent="0.25">
      <c r="A7" s="58"/>
      <c r="B7" s="34" t="s">
        <v>38</v>
      </c>
      <c r="C7" s="30"/>
      <c r="D7" s="30">
        <v>8000</v>
      </c>
      <c r="E7" s="83">
        <f t="shared" ref="E7:E12" si="0">SUM(C7:D7)</f>
        <v>8000</v>
      </c>
      <c r="F7" s="94">
        <f t="shared" ref="F7:F12" si="1">E7/E$13</f>
        <v>0.9060022650056625</v>
      </c>
      <c r="G7" s="29"/>
    </row>
    <row r="8" spans="1:25" ht="15" outlineLevel="1" x14ac:dyDescent="0.25">
      <c r="A8" s="58"/>
      <c r="B8" s="35" t="s">
        <v>1</v>
      </c>
      <c r="C8" s="22"/>
      <c r="D8" s="22"/>
      <c r="E8" s="84">
        <f t="shared" si="0"/>
        <v>0</v>
      </c>
      <c r="F8" s="95">
        <f t="shared" si="1"/>
        <v>0</v>
      </c>
      <c r="G8" s="27"/>
    </row>
    <row r="9" spans="1:25" ht="15" outlineLevel="1" x14ac:dyDescent="0.25">
      <c r="A9" s="58"/>
      <c r="B9" s="35" t="s">
        <v>2</v>
      </c>
      <c r="C9" s="22"/>
      <c r="D9" s="22"/>
      <c r="E9" s="84">
        <f t="shared" si="0"/>
        <v>0</v>
      </c>
      <c r="F9" s="95">
        <f t="shared" si="1"/>
        <v>0</v>
      </c>
      <c r="G9" s="27"/>
    </row>
    <row r="10" spans="1:25" ht="15" outlineLevel="1" x14ac:dyDescent="0.25">
      <c r="A10" s="58"/>
      <c r="B10" s="35" t="s">
        <v>47</v>
      </c>
      <c r="C10" s="22">
        <v>800</v>
      </c>
      <c r="D10" s="22">
        <v>30</v>
      </c>
      <c r="E10" s="84">
        <f t="shared" si="0"/>
        <v>830</v>
      </c>
      <c r="F10" s="95">
        <f t="shared" si="1"/>
        <v>9.3997734994337487E-2</v>
      </c>
      <c r="G10" s="27"/>
    </row>
    <row r="11" spans="1:25" ht="15" outlineLevel="1" x14ac:dyDescent="0.25">
      <c r="A11" s="58"/>
      <c r="B11" s="35" t="s">
        <v>3</v>
      </c>
      <c r="C11" s="22"/>
      <c r="D11" s="22"/>
      <c r="E11" s="84">
        <f t="shared" si="0"/>
        <v>0</v>
      </c>
      <c r="F11" s="95">
        <f t="shared" si="1"/>
        <v>0</v>
      </c>
      <c r="G11" s="96"/>
    </row>
    <row r="12" spans="1:25" ht="45" outlineLevel="1" x14ac:dyDescent="0.25">
      <c r="A12" s="58"/>
      <c r="B12" s="36" t="s">
        <v>104</v>
      </c>
      <c r="C12" s="22"/>
      <c r="D12" s="22"/>
      <c r="E12" s="84">
        <f t="shared" si="0"/>
        <v>0</v>
      </c>
      <c r="F12" s="95">
        <f t="shared" si="1"/>
        <v>0</v>
      </c>
      <c r="G12" s="27"/>
    </row>
    <row r="13" spans="1:25" ht="16.5" outlineLevel="1" thickBot="1" x14ac:dyDescent="0.3">
      <c r="A13" s="120"/>
      <c r="B13" s="65" t="s">
        <v>99</v>
      </c>
      <c r="C13" s="64">
        <f>SUM(C7:C12)</f>
        <v>800</v>
      </c>
      <c r="D13" s="64">
        <f>SUM(D7:D12)</f>
        <v>8030</v>
      </c>
      <c r="E13" s="66">
        <f>SUM(C13:D13)</f>
        <v>8830</v>
      </c>
      <c r="F13" s="51">
        <v>1</v>
      </c>
      <c r="G13" s="26"/>
      <c r="H13" s="18"/>
    </row>
    <row r="14" spans="1:25" ht="14.25" outlineLevel="1" thickTop="1" thickBot="1" x14ac:dyDescent="0.25">
      <c r="A14" s="6"/>
      <c r="B14" s="11"/>
      <c r="C14" s="25"/>
      <c r="D14" s="25"/>
      <c r="E14" s="25"/>
      <c r="F14" s="26"/>
      <c r="G14" s="26"/>
      <c r="H14" s="26"/>
    </row>
    <row r="15" spans="1:25" s="2" customFormat="1" ht="15.75" x14ac:dyDescent="0.2">
      <c r="A15" s="169" t="s">
        <v>79</v>
      </c>
      <c r="B15" s="170"/>
      <c r="C15" s="56" t="s">
        <v>95</v>
      </c>
      <c r="D15" s="56" t="s">
        <v>101</v>
      </c>
      <c r="E15" s="56" t="s">
        <v>96</v>
      </c>
      <c r="F15" s="56" t="s">
        <v>97</v>
      </c>
      <c r="G15" s="56" t="s">
        <v>98</v>
      </c>
      <c r="H15" s="68" t="s">
        <v>88</v>
      </c>
      <c r="I15" s="57" t="s">
        <v>103</v>
      </c>
      <c r="J15"/>
      <c r="K15"/>
      <c r="Q15"/>
      <c r="R15"/>
      <c r="S15"/>
      <c r="T15"/>
      <c r="U15"/>
      <c r="V15"/>
      <c r="W15"/>
      <c r="X15"/>
      <c r="Y15"/>
    </row>
    <row r="16" spans="1:25" ht="15" outlineLevel="1" x14ac:dyDescent="0.25">
      <c r="A16" s="58"/>
      <c r="B16" s="34" t="s">
        <v>123</v>
      </c>
      <c r="C16" s="42"/>
      <c r="D16" s="43">
        <v>2000</v>
      </c>
      <c r="E16" s="43"/>
      <c r="F16" s="43"/>
      <c r="G16" s="43"/>
      <c r="H16" s="82">
        <f>SUM(C16:G16)</f>
        <v>2000</v>
      </c>
      <c r="I16" s="46">
        <f t="shared" ref="I16:I23" si="2">H16/H$24</f>
        <v>0.72727272727272729</v>
      </c>
    </row>
    <row r="17" spans="1:25" ht="15" outlineLevel="1" x14ac:dyDescent="0.25">
      <c r="A17" s="58"/>
      <c r="B17" s="35" t="s">
        <v>72</v>
      </c>
      <c r="C17" s="44"/>
      <c r="D17" s="44"/>
      <c r="E17" s="44"/>
      <c r="F17" s="44"/>
      <c r="G17" s="44"/>
      <c r="H17" s="82">
        <f t="shared" ref="H17:H23" si="3">SUM(C17:G17)</f>
        <v>0</v>
      </c>
      <c r="I17" s="46">
        <f t="shared" si="2"/>
        <v>0</v>
      </c>
    </row>
    <row r="18" spans="1:25" ht="15" outlineLevel="1" x14ac:dyDescent="0.25">
      <c r="A18" s="58"/>
      <c r="B18" s="35" t="s">
        <v>121</v>
      </c>
      <c r="C18" s="44"/>
      <c r="D18" s="44"/>
      <c r="E18" s="44"/>
      <c r="F18" s="44"/>
      <c r="G18" s="44"/>
      <c r="H18" s="82">
        <f t="shared" si="3"/>
        <v>0</v>
      </c>
      <c r="I18" s="46">
        <f t="shared" si="2"/>
        <v>0</v>
      </c>
    </row>
    <row r="19" spans="1:25" ht="15" outlineLevel="1" x14ac:dyDescent="0.25">
      <c r="A19" s="58"/>
      <c r="B19" s="35" t="s">
        <v>122</v>
      </c>
      <c r="C19" s="44"/>
      <c r="D19" s="44">
        <v>500</v>
      </c>
      <c r="E19" s="44"/>
      <c r="F19" s="44"/>
      <c r="G19" s="44"/>
      <c r="H19" s="82">
        <f t="shared" si="3"/>
        <v>500</v>
      </c>
      <c r="I19" s="46">
        <f>H19/H$24</f>
        <v>0.18181818181818182</v>
      </c>
    </row>
    <row r="20" spans="1:25" ht="15" outlineLevel="1" x14ac:dyDescent="0.25">
      <c r="A20" s="58"/>
      <c r="B20" s="35" t="s">
        <v>73</v>
      </c>
      <c r="C20" s="44"/>
      <c r="D20" s="44"/>
      <c r="E20" s="44"/>
      <c r="F20" s="44"/>
      <c r="G20" s="44"/>
      <c r="H20" s="82">
        <f t="shared" si="3"/>
        <v>0</v>
      </c>
      <c r="I20" s="46">
        <f t="shared" si="2"/>
        <v>0</v>
      </c>
    </row>
    <row r="21" spans="1:25" ht="15" outlineLevel="1" x14ac:dyDescent="0.25">
      <c r="A21" s="58"/>
      <c r="B21" s="35" t="s">
        <v>105</v>
      </c>
      <c r="C21" s="44">
        <v>20</v>
      </c>
      <c r="D21" s="44">
        <v>200</v>
      </c>
      <c r="E21" s="44"/>
      <c r="F21" s="44"/>
      <c r="G21" s="44"/>
      <c r="H21" s="82">
        <f t="shared" si="3"/>
        <v>220</v>
      </c>
      <c r="I21" s="46">
        <f t="shared" si="2"/>
        <v>0.08</v>
      </c>
    </row>
    <row r="22" spans="1:25" ht="15" outlineLevel="1" x14ac:dyDescent="0.25">
      <c r="A22" s="58"/>
      <c r="B22" s="35" t="s">
        <v>125</v>
      </c>
      <c r="C22" s="44"/>
      <c r="D22" s="44">
        <v>30</v>
      </c>
      <c r="E22" s="44"/>
      <c r="G22" s="44"/>
      <c r="H22" s="82">
        <f t="shared" si="3"/>
        <v>30</v>
      </c>
      <c r="I22" s="46">
        <f t="shared" si="2"/>
        <v>1.090909090909091E-2</v>
      </c>
    </row>
    <row r="23" spans="1:25" ht="15" outlineLevel="1" x14ac:dyDescent="0.25">
      <c r="A23" s="58"/>
      <c r="B23" s="37" t="s">
        <v>124</v>
      </c>
      <c r="C23" s="45"/>
      <c r="D23" s="45"/>
      <c r="E23" s="45"/>
      <c r="F23" s="45"/>
      <c r="G23" s="45"/>
      <c r="H23" s="82">
        <f t="shared" si="3"/>
        <v>0</v>
      </c>
      <c r="I23" s="46">
        <f t="shared" si="2"/>
        <v>0</v>
      </c>
      <c r="L23" s="97"/>
    </row>
    <row r="24" spans="1:25" ht="15.75" outlineLevel="1" thickBot="1" x14ac:dyDescent="0.3">
      <c r="A24" s="62"/>
      <c r="B24" s="63" t="s">
        <v>88</v>
      </c>
      <c r="C24" s="64">
        <f>SUM(C16:C23)</f>
        <v>20</v>
      </c>
      <c r="D24" s="64">
        <f>SUM(D16:D23)</f>
        <v>2730</v>
      </c>
      <c r="E24" s="64">
        <f>SUM(E16:E23)</f>
        <v>0</v>
      </c>
      <c r="F24" s="64">
        <f>SUM(F16:F23)</f>
        <v>0</v>
      </c>
      <c r="G24" s="64">
        <f>SUM(G16:G23)</f>
        <v>0</v>
      </c>
      <c r="H24" s="82">
        <f>SUM(C24:G24)</f>
        <v>2750</v>
      </c>
      <c r="I24" s="48">
        <f>H24/H$24</f>
        <v>1</v>
      </c>
    </row>
    <row r="25" spans="1:25" ht="14.25" outlineLevel="1" thickTop="1" thickBot="1" x14ac:dyDescent="0.25">
      <c r="A25" s="3"/>
      <c r="B25" s="3"/>
      <c r="C25" s="23"/>
      <c r="D25" s="23"/>
      <c r="E25" s="23"/>
      <c r="F25" s="41"/>
      <c r="G25" s="23"/>
      <c r="H25" s="23"/>
    </row>
    <row r="26" spans="1:25" ht="15.75" outlineLevel="1" x14ac:dyDescent="0.2">
      <c r="A26" s="169" t="s">
        <v>5</v>
      </c>
      <c r="B26" s="170"/>
      <c r="C26" s="56" t="s">
        <v>95</v>
      </c>
      <c r="D26" s="56" t="s">
        <v>101</v>
      </c>
      <c r="E26" s="56" t="s">
        <v>96</v>
      </c>
      <c r="F26" s="56" t="s">
        <v>97</v>
      </c>
      <c r="G26" s="56" t="s">
        <v>98</v>
      </c>
      <c r="H26" s="68" t="s">
        <v>88</v>
      </c>
      <c r="I26" s="57" t="s">
        <v>103</v>
      </c>
    </row>
    <row r="27" spans="1:25" ht="15" outlineLevel="1" x14ac:dyDescent="0.25">
      <c r="A27" s="67"/>
      <c r="B27" s="34" t="s">
        <v>6</v>
      </c>
      <c r="C27" s="30"/>
      <c r="D27" s="30">
        <v>500</v>
      </c>
      <c r="E27" s="30"/>
      <c r="F27" s="30"/>
      <c r="G27" s="30"/>
      <c r="H27" s="69">
        <f>SUM(C27:G27)</f>
        <v>500</v>
      </c>
      <c r="I27" s="46">
        <f>H27/H$40</f>
        <v>0.17271157167530224</v>
      </c>
    </row>
    <row r="28" spans="1:25" ht="15" outlineLevel="1" x14ac:dyDescent="0.25">
      <c r="A28" s="67"/>
      <c r="B28" s="35" t="s">
        <v>7</v>
      </c>
      <c r="D28" s="22">
        <v>250</v>
      </c>
      <c r="E28" s="22"/>
      <c r="F28" s="22"/>
      <c r="G28" s="22"/>
      <c r="H28" s="69">
        <f t="shared" ref="H28:H39" si="4">SUM(C28:G28)</f>
        <v>250</v>
      </c>
      <c r="I28" s="46">
        <f t="shared" ref="I28:I40" si="5">H28/H$40</f>
        <v>8.6355785837651119E-2</v>
      </c>
    </row>
    <row r="29" spans="1:25" ht="15" outlineLevel="1" x14ac:dyDescent="0.25">
      <c r="A29" s="67"/>
      <c r="B29" s="35" t="s">
        <v>52</v>
      </c>
      <c r="C29" s="22"/>
      <c r="D29" s="22">
        <v>280</v>
      </c>
      <c r="E29" s="22"/>
      <c r="F29" s="22"/>
      <c r="G29" s="22"/>
      <c r="H29" s="69">
        <f t="shared" si="4"/>
        <v>280</v>
      </c>
      <c r="I29" s="46">
        <f t="shared" si="5"/>
        <v>9.6718480138169263E-2</v>
      </c>
    </row>
    <row r="30" spans="1:25" ht="15" x14ac:dyDescent="0.25">
      <c r="A30" s="67"/>
      <c r="B30" s="35" t="s">
        <v>8</v>
      </c>
      <c r="C30" s="22"/>
      <c r="D30" s="22">
        <v>120</v>
      </c>
      <c r="E30" s="22"/>
      <c r="F30" s="22"/>
      <c r="G30" s="22"/>
      <c r="H30" s="69">
        <f t="shared" si="4"/>
        <v>120</v>
      </c>
      <c r="I30" s="46">
        <f t="shared" si="5"/>
        <v>4.145077720207254E-2</v>
      </c>
    </row>
    <row r="31" spans="1:25" s="2" customFormat="1" ht="15" x14ac:dyDescent="0.25">
      <c r="A31" s="67"/>
      <c r="B31" s="35" t="s">
        <v>46</v>
      </c>
      <c r="C31" s="22"/>
      <c r="D31" s="22">
        <v>30</v>
      </c>
      <c r="E31" s="22"/>
      <c r="F31" s="22"/>
      <c r="G31" s="22"/>
      <c r="H31" s="69">
        <f t="shared" si="4"/>
        <v>30</v>
      </c>
      <c r="I31" s="46">
        <f t="shared" si="5"/>
        <v>1.0362694300518135E-2</v>
      </c>
      <c r="J31"/>
      <c r="K31"/>
      <c r="L31"/>
      <c r="M31"/>
      <c r="V31"/>
      <c r="W31"/>
      <c r="X31"/>
      <c r="Y31"/>
    </row>
    <row r="32" spans="1:25" ht="15" outlineLevel="1" x14ac:dyDescent="0.25">
      <c r="A32" s="67"/>
      <c r="B32" s="35" t="s">
        <v>93</v>
      </c>
      <c r="C32" s="22"/>
      <c r="D32" s="22">
        <v>150</v>
      </c>
      <c r="E32" s="22" t="s">
        <v>49</v>
      </c>
      <c r="F32" s="22"/>
      <c r="G32" s="22"/>
      <c r="H32" s="69">
        <f t="shared" si="4"/>
        <v>150</v>
      </c>
      <c r="I32" s="46">
        <f t="shared" si="5"/>
        <v>5.181347150259067E-2</v>
      </c>
    </row>
    <row r="33" spans="1:25" ht="15" outlineLevel="1" x14ac:dyDescent="0.25">
      <c r="A33" s="67"/>
      <c r="B33" s="35" t="s">
        <v>48</v>
      </c>
      <c r="C33" s="22"/>
      <c r="D33" s="22">
        <v>30</v>
      </c>
      <c r="E33" s="22"/>
      <c r="F33" s="22"/>
      <c r="G33" s="22"/>
      <c r="H33" s="69">
        <f t="shared" si="4"/>
        <v>30</v>
      </c>
      <c r="I33" s="46">
        <f t="shared" si="5"/>
        <v>1.0362694300518135E-2</v>
      </c>
    </row>
    <row r="34" spans="1:25" ht="15" outlineLevel="1" x14ac:dyDescent="0.25">
      <c r="A34" s="67"/>
      <c r="B34" s="35" t="s">
        <v>142</v>
      </c>
      <c r="C34" s="22"/>
      <c r="D34" s="22"/>
      <c r="E34" s="22">
        <v>15</v>
      </c>
      <c r="F34" s="22"/>
      <c r="G34" s="22"/>
      <c r="H34" s="69">
        <f t="shared" si="4"/>
        <v>15</v>
      </c>
      <c r="I34" s="46">
        <f t="shared" si="5"/>
        <v>5.1813471502590676E-3</v>
      </c>
    </row>
    <row r="35" spans="1:25" ht="15" outlineLevel="1" x14ac:dyDescent="0.25">
      <c r="A35" s="67"/>
      <c r="B35" s="35" t="s">
        <v>54</v>
      </c>
      <c r="C35" s="31">
        <v>300</v>
      </c>
      <c r="D35" s="22"/>
      <c r="E35" s="22">
        <v>600</v>
      </c>
      <c r="F35" s="22"/>
      <c r="G35" s="22"/>
      <c r="H35" s="69">
        <f t="shared" si="4"/>
        <v>900</v>
      </c>
      <c r="I35" s="46">
        <f t="shared" si="5"/>
        <v>0.31088082901554404</v>
      </c>
    </row>
    <row r="36" spans="1:25" ht="15" outlineLevel="1" x14ac:dyDescent="0.25">
      <c r="A36" s="67"/>
      <c r="B36" s="35" t="s">
        <v>50</v>
      </c>
      <c r="C36" s="22">
        <v>320</v>
      </c>
      <c r="D36" s="22"/>
      <c r="E36" s="22"/>
      <c r="F36" s="22"/>
      <c r="G36" s="22"/>
      <c r="H36" s="69">
        <f t="shared" si="4"/>
        <v>320</v>
      </c>
      <c r="I36" s="46">
        <f t="shared" si="5"/>
        <v>0.11053540587219343</v>
      </c>
    </row>
    <row r="37" spans="1:25" ht="15" outlineLevel="1" x14ac:dyDescent="0.25">
      <c r="A37" s="67"/>
      <c r="B37" s="35" t="s">
        <v>9</v>
      </c>
      <c r="C37" s="22"/>
      <c r="D37" s="22"/>
      <c r="E37" s="22"/>
      <c r="F37" s="22"/>
      <c r="G37" s="22"/>
      <c r="H37" s="69">
        <f t="shared" si="4"/>
        <v>0</v>
      </c>
      <c r="I37" s="46">
        <f t="shared" si="5"/>
        <v>0</v>
      </c>
    </row>
    <row r="38" spans="1:25" ht="15" outlineLevel="1" x14ac:dyDescent="0.25">
      <c r="A38" s="67"/>
      <c r="B38" s="35" t="s">
        <v>53</v>
      </c>
      <c r="C38" s="22"/>
      <c r="D38" s="22">
        <v>20</v>
      </c>
      <c r="E38" s="22"/>
      <c r="F38" s="22"/>
      <c r="G38" s="22"/>
      <c r="H38" s="69">
        <f t="shared" si="4"/>
        <v>20</v>
      </c>
      <c r="I38" s="46">
        <f t="shared" si="5"/>
        <v>6.9084628670120895E-3</v>
      </c>
    </row>
    <row r="39" spans="1:25" ht="30" outlineLevel="1" x14ac:dyDescent="0.25">
      <c r="A39" s="67"/>
      <c r="B39" s="38" t="s">
        <v>70</v>
      </c>
      <c r="C39" s="22"/>
      <c r="D39" s="22"/>
      <c r="E39" s="22"/>
      <c r="F39" s="22">
        <v>180</v>
      </c>
      <c r="G39" s="22">
        <v>100</v>
      </c>
      <c r="H39" s="69">
        <f t="shared" si="4"/>
        <v>280</v>
      </c>
      <c r="I39" s="46">
        <f t="shared" si="5"/>
        <v>9.6718480138169263E-2</v>
      </c>
    </row>
    <row r="40" spans="1:25" ht="16.5" outlineLevel="1" thickBot="1" x14ac:dyDescent="0.3">
      <c r="A40" s="62"/>
      <c r="B40" s="63" t="s">
        <v>88</v>
      </c>
      <c r="C40" s="64">
        <f>SUM(C27:C39)</f>
        <v>620</v>
      </c>
      <c r="D40" s="64">
        <f>SUM(D27:D39)</f>
        <v>1380</v>
      </c>
      <c r="E40" s="64">
        <f>SUM(E27:E39)</f>
        <v>615</v>
      </c>
      <c r="F40" s="64">
        <f>SUM(F27:F39)</f>
        <v>180</v>
      </c>
      <c r="G40" s="64">
        <f>SUM(G27:G39)</f>
        <v>100</v>
      </c>
      <c r="H40" s="70">
        <f>SUM(C40:G40)</f>
        <v>2895</v>
      </c>
      <c r="I40" s="48">
        <f t="shared" si="5"/>
        <v>1</v>
      </c>
    </row>
    <row r="41" spans="1:25" ht="14.25" thickTop="1" thickBot="1" x14ac:dyDescent="0.25"/>
    <row r="42" spans="1:25" s="2" customFormat="1" ht="15.75" x14ac:dyDescent="0.25">
      <c r="A42" s="167" t="s">
        <v>10</v>
      </c>
      <c r="B42" s="168"/>
      <c r="C42" s="56" t="s">
        <v>95</v>
      </c>
      <c r="D42" s="56" t="s">
        <v>101</v>
      </c>
      <c r="E42" s="56" t="s">
        <v>96</v>
      </c>
      <c r="F42" s="56" t="s">
        <v>97</v>
      </c>
      <c r="G42" s="56" t="s">
        <v>98</v>
      </c>
      <c r="H42" s="56" t="s">
        <v>88</v>
      </c>
      <c r="I42" s="57" t="s">
        <v>103</v>
      </c>
      <c r="J42"/>
      <c r="K42"/>
      <c r="L42"/>
      <c r="M42"/>
      <c r="V42"/>
      <c r="W42"/>
      <c r="X42"/>
      <c r="Y42"/>
    </row>
    <row r="43" spans="1:25" ht="15" outlineLevel="1" x14ac:dyDescent="0.25">
      <c r="A43" s="67"/>
      <c r="B43" s="34" t="s">
        <v>11</v>
      </c>
      <c r="C43" s="32"/>
      <c r="D43" s="32">
        <v>300</v>
      </c>
      <c r="E43" s="32"/>
      <c r="F43" s="32"/>
      <c r="G43" s="32"/>
      <c r="H43" s="71">
        <f t="shared" ref="H43:H50" si="6">SUM(C43:G43)</f>
        <v>300</v>
      </c>
      <c r="I43" s="46">
        <f>H43/H$51</f>
        <v>0.5</v>
      </c>
    </row>
    <row r="44" spans="1:25" ht="15" outlineLevel="1" x14ac:dyDescent="0.25">
      <c r="A44" s="67"/>
      <c r="B44" s="35" t="s">
        <v>12</v>
      </c>
      <c r="C44" s="10"/>
      <c r="D44" s="10"/>
      <c r="E44" s="10"/>
      <c r="F44" s="10"/>
      <c r="G44" s="10">
        <v>150</v>
      </c>
      <c r="H44" s="71">
        <f t="shared" si="6"/>
        <v>150</v>
      </c>
      <c r="I44" s="46">
        <f t="shared" ref="I44:I51" si="7">H44/H$51</f>
        <v>0.25</v>
      </c>
    </row>
    <row r="45" spans="1:25" ht="15" outlineLevel="1" x14ac:dyDescent="0.25">
      <c r="A45" s="67"/>
      <c r="B45" s="35" t="s">
        <v>56</v>
      </c>
      <c r="C45" s="10"/>
      <c r="D45" s="10"/>
      <c r="E45" s="10"/>
      <c r="F45" s="10"/>
      <c r="G45" s="10"/>
      <c r="H45" s="71">
        <f t="shared" si="6"/>
        <v>0</v>
      </c>
      <c r="I45" s="46">
        <f t="shared" si="7"/>
        <v>0</v>
      </c>
    </row>
    <row r="46" spans="1:25" ht="15" outlineLevel="1" x14ac:dyDescent="0.25">
      <c r="A46" s="67"/>
      <c r="B46" s="35" t="s">
        <v>13</v>
      </c>
      <c r="C46" s="10"/>
      <c r="D46" s="10"/>
      <c r="E46" s="10"/>
      <c r="F46" s="10"/>
      <c r="G46" s="10"/>
      <c r="H46" s="71">
        <f t="shared" si="6"/>
        <v>0</v>
      </c>
      <c r="I46" s="46">
        <f t="shared" si="7"/>
        <v>0</v>
      </c>
    </row>
    <row r="47" spans="1:25" ht="15" outlineLevel="1" x14ac:dyDescent="0.25">
      <c r="A47" s="67"/>
      <c r="B47" s="35" t="s">
        <v>14</v>
      </c>
      <c r="C47" s="10">
        <v>10</v>
      </c>
      <c r="D47" s="10"/>
      <c r="E47" s="10">
        <v>60</v>
      </c>
      <c r="F47" s="10"/>
      <c r="G47" s="10"/>
      <c r="H47" s="71">
        <f t="shared" si="6"/>
        <v>70</v>
      </c>
      <c r="I47" s="46">
        <f t="shared" si="7"/>
        <v>0.11666666666666667</v>
      </c>
    </row>
    <row r="48" spans="1:25" ht="15" outlineLevel="1" x14ac:dyDescent="0.25">
      <c r="A48" s="67"/>
      <c r="B48" s="35" t="s">
        <v>55</v>
      </c>
      <c r="C48" s="10"/>
      <c r="D48" s="10"/>
      <c r="E48" s="10"/>
      <c r="F48" s="10"/>
      <c r="G48" s="10"/>
      <c r="H48" s="71">
        <f t="shared" si="6"/>
        <v>0</v>
      </c>
      <c r="I48" s="46">
        <f t="shared" si="7"/>
        <v>0</v>
      </c>
    </row>
    <row r="49" spans="1:25" ht="15" outlineLevel="1" x14ac:dyDescent="0.25">
      <c r="A49" s="67"/>
      <c r="B49" s="35" t="s">
        <v>58</v>
      </c>
      <c r="C49" s="10"/>
      <c r="D49" s="10"/>
      <c r="E49" s="10"/>
      <c r="F49" s="10"/>
      <c r="G49" s="10"/>
      <c r="H49" s="71">
        <f t="shared" si="6"/>
        <v>0</v>
      </c>
      <c r="I49" s="46">
        <f t="shared" si="7"/>
        <v>0</v>
      </c>
    </row>
    <row r="50" spans="1:25" ht="15" outlineLevel="1" x14ac:dyDescent="0.25">
      <c r="A50" s="67"/>
      <c r="B50" s="37" t="s">
        <v>57</v>
      </c>
      <c r="C50" s="24">
        <v>0</v>
      </c>
      <c r="D50" s="24"/>
      <c r="E50" s="24"/>
      <c r="F50" s="24">
        <v>80</v>
      </c>
      <c r="G50" s="24"/>
      <c r="H50" s="71">
        <f t="shared" si="6"/>
        <v>80</v>
      </c>
      <c r="I50" s="46">
        <f t="shared" si="7"/>
        <v>0.13333333333333333</v>
      </c>
    </row>
    <row r="51" spans="1:25" ht="15.75" outlineLevel="1" thickBot="1" x14ac:dyDescent="0.3">
      <c r="A51" s="62"/>
      <c r="B51" s="63" t="s">
        <v>88</v>
      </c>
      <c r="C51" s="63">
        <f>SUM(C43:C50)</f>
        <v>10</v>
      </c>
      <c r="D51" s="63">
        <f>SUM(D43:D50)</f>
        <v>300</v>
      </c>
      <c r="E51" s="63">
        <f>SUM(E43:E50)</f>
        <v>60</v>
      </c>
      <c r="F51" s="63">
        <f>SUM(F43:F50)</f>
        <v>80</v>
      </c>
      <c r="G51" s="63">
        <f>SUM(G43:G50)</f>
        <v>150</v>
      </c>
      <c r="H51" s="71">
        <f>SUM(C51:G51)</f>
        <v>600</v>
      </c>
      <c r="I51" s="48">
        <f t="shared" si="7"/>
        <v>1</v>
      </c>
    </row>
    <row r="52" spans="1:25" ht="14.25" outlineLevel="1" thickTop="1" thickBot="1" x14ac:dyDescent="0.25">
      <c r="E52" s="13"/>
      <c r="I52" s="47"/>
    </row>
    <row r="53" spans="1:25" ht="15.75" outlineLevel="1" x14ac:dyDescent="0.25">
      <c r="A53" s="167" t="s">
        <v>90</v>
      </c>
      <c r="B53" s="168"/>
      <c r="C53" s="56" t="s">
        <v>95</v>
      </c>
      <c r="D53" s="56" t="s">
        <v>101</v>
      </c>
      <c r="E53" s="56" t="s">
        <v>96</v>
      </c>
      <c r="F53" s="56" t="s">
        <v>97</v>
      </c>
      <c r="G53" s="56" t="s">
        <v>98</v>
      </c>
      <c r="H53" s="56" t="s">
        <v>88</v>
      </c>
      <c r="I53" s="57" t="s">
        <v>103</v>
      </c>
    </row>
    <row r="54" spans="1:25" ht="15" x14ac:dyDescent="0.25">
      <c r="A54" s="67"/>
      <c r="B54" s="34" t="s">
        <v>59</v>
      </c>
      <c r="C54" s="32">
        <v>20</v>
      </c>
      <c r="D54" s="32"/>
      <c r="E54" s="32"/>
      <c r="F54" s="32"/>
      <c r="G54" s="32"/>
      <c r="H54" s="71">
        <f>SUM(C54:G$54)</f>
        <v>20</v>
      </c>
      <c r="I54" s="46">
        <f>H54/H$66</f>
        <v>3.6036036036036036E-2</v>
      </c>
    </row>
    <row r="55" spans="1:25" ht="15" x14ac:dyDescent="0.25">
      <c r="A55" s="67"/>
      <c r="B55" s="35" t="s">
        <v>60</v>
      </c>
      <c r="C55" s="10"/>
      <c r="D55" s="10"/>
      <c r="E55" s="10">
        <v>50</v>
      </c>
      <c r="F55" s="10"/>
      <c r="G55" s="10"/>
      <c r="H55" s="72">
        <f t="shared" ref="H55:H66" si="8">SUM(C55:G55)</f>
        <v>50</v>
      </c>
      <c r="I55" s="46">
        <f t="shared" ref="I55:I66" si="9">H55/H$66</f>
        <v>9.0090090090090086E-2</v>
      </c>
    </row>
    <row r="56" spans="1:25" ht="15" x14ac:dyDescent="0.25">
      <c r="A56" s="67"/>
      <c r="B56" s="35" t="s">
        <v>15</v>
      </c>
      <c r="C56" s="10"/>
      <c r="D56" s="10"/>
      <c r="E56" s="10"/>
      <c r="F56" s="10"/>
      <c r="G56" s="10"/>
      <c r="H56" s="72">
        <f t="shared" si="8"/>
        <v>0</v>
      </c>
      <c r="I56" s="46">
        <f t="shared" si="9"/>
        <v>0</v>
      </c>
    </row>
    <row r="57" spans="1:25" s="2" customFormat="1" ht="15" x14ac:dyDescent="0.25">
      <c r="A57" s="67"/>
      <c r="B57" s="35" t="s">
        <v>69</v>
      </c>
      <c r="C57" s="10"/>
      <c r="D57" s="10">
        <v>200</v>
      </c>
      <c r="E57" s="10"/>
      <c r="F57" s="10"/>
      <c r="G57" s="10"/>
      <c r="H57" s="72">
        <f t="shared" si="8"/>
        <v>200</v>
      </c>
      <c r="I57" s="46">
        <f t="shared" si="9"/>
        <v>0.36036036036036034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5" outlineLevel="1" x14ac:dyDescent="0.25">
      <c r="A58" s="67"/>
      <c r="B58" s="35" t="s">
        <v>16</v>
      </c>
      <c r="C58" s="10"/>
      <c r="D58" s="10"/>
      <c r="E58" s="10">
        <f>120+80</f>
        <v>200</v>
      </c>
      <c r="F58" s="10"/>
      <c r="G58" s="10"/>
      <c r="H58" s="72">
        <f t="shared" si="8"/>
        <v>200</v>
      </c>
      <c r="I58" s="46">
        <f t="shared" si="9"/>
        <v>0.36036036036036034</v>
      </c>
    </row>
    <row r="59" spans="1:25" ht="15" outlineLevel="1" x14ac:dyDescent="0.25">
      <c r="A59" s="67"/>
      <c r="B59" s="35" t="s">
        <v>17</v>
      </c>
      <c r="C59" s="10"/>
      <c r="D59" s="10"/>
      <c r="E59" s="10"/>
      <c r="F59" s="10">
        <v>15</v>
      </c>
      <c r="G59" s="10"/>
      <c r="H59" s="72">
        <f t="shared" si="8"/>
        <v>15</v>
      </c>
      <c r="I59" s="46">
        <f t="shared" si="9"/>
        <v>2.7027027027027029E-2</v>
      </c>
    </row>
    <row r="60" spans="1:25" ht="15" outlineLevel="1" x14ac:dyDescent="0.25">
      <c r="A60" s="67"/>
      <c r="B60" s="35" t="s">
        <v>62</v>
      </c>
      <c r="C60" s="10"/>
      <c r="D60" s="10"/>
      <c r="E60" s="10"/>
      <c r="F60" s="10"/>
      <c r="G60" s="10"/>
      <c r="H60" s="72">
        <f t="shared" si="8"/>
        <v>0</v>
      </c>
      <c r="I60" s="46">
        <f t="shared" si="9"/>
        <v>0</v>
      </c>
    </row>
    <row r="61" spans="1:25" ht="15" outlineLevel="1" x14ac:dyDescent="0.25">
      <c r="A61" s="67"/>
      <c r="B61" s="35" t="s">
        <v>19</v>
      </c>
      <c r="C61" s="10"/>
      <c r="D61" s="10"/>
      <c r="E61" s="10"/>
      <c r="F61" s="10"/>
      <c r="G61" s="10"/>
      <c r="H61" s="72">
        <f t="shared" si="8"/>
        <v>0</v>
      </c>
      <c r="I61" s="46">
        <f t="shared" si="9"/>
        <v>0</v>
      </c>
    </row>
    <row r="62" spans="1:25" ht="15" outlineLevel="1" x14ac:dyDescent="0.25">
      <c r="A62" s="67"/>
      <c r="B62" s="35" t="s">
        <v>21</v>
      </c>
      <c r="C62" s="10"/>
      <c r="D62" s="10"/>
      <c r="E62" s="10"/>
      <c r="F62" s="10"/>
      <c r="G62" s="10"/>
      <c r="H62" s="72">
        <f t="shared" si="8"/>
        <v>0</v>
      </c>
      <c r="I62" s="46">
        <f t="shared" si="9"/>
        <v>0</v>
      </c>
    </row>
    <row r="63" spans="1:25" ht="15" outlineLevel="1" x14ac:dyDescent="0.25">
      <c r="A63" s="67"/>
      <c r="B63" s="35" t="s">
        <v>63</v>
      </c>
      <c r="C63" s="10">
        <v>50</v>
      </c>
      <c r="D63" s="10"/>
      <c r="E63" s="10">
        <v>20</v>
      </c>
      <c r="F63" s="10"/>
      <c r="G63" s="10"/>
      <c r="H63" s="72">
        <f t="shared" si="8"/>
        <v>70</v>
      </c>
      <c r="I63" s="46">
        <f t="shared" si="9"/>
        <v>0.12612612612612611</v>
      </c>
    </row>
    <row r="64" spans="1:25" ht="15" x14ac:dyDescent="0.25">
      <c r="A64" s="67"/>
      <c r="B64" s="35" t="s">
        <v>61</v>
      </c>
      <c r="C64" s="10"/>
      <c r="D64" s="10"/>
      <c r="E64" s="10"/>
      <c r="F64" s="10"/>
      <c r="G64" s="10"/>
      <c r="H64" s="72">
        <f t="shared" si="8"/>
        <v>0</v>
      </c>
      <c r="I64" s="46">
        <f t="shared" si="9"/>
        <v>0</v>
      </c>
    </row>
    <row r="65" spans="1:29" s="2" customFormat="1" ht="15" x14ac:dyDescent="0.25">
      <c r="A65" s="80"/>
      <c r="B65" s="39" t="s">
        <v>64</v>
      </c>
      <c r="C65" s="10"/>
      <c r="D65" s="10"/>
      <c r="E65" s="10"/>
      <c r="F65" s="10"/>
      <c r="G65" s="10"/>
      <c r="H65" s="72">
        <f t="shared" si="8"/>
        <v>0</v>
      </c>
      <c r="I65" s="46">
        <f t="shared" si="9"/>
        <v>0</v>
      </c>
      <c r="J65"/>
      <c r="K65"/>
      <c r="L65"/>
      <c r="M65"/>
      <c r="V65"/>
      <c r="W65"/>
      <c r="X65"/>
      <c r="Y65"/>
      <c r="Z65"/>
      <c r="AA65"/>
      <c r="AB65"/>
      <c r="AC65"/>
    </row>
    <row r="66" spans="1:29" ht="16.5" outlineLevel="1" thickBot="1" x14ac:dyDescent="0.3">
      <c r="A66" s="62"/>
      <c r="B66" s="63" t="s">
        <v>88</v>
      </c>
      <c r="C66" s="63">
        <f>SUM(C54:C65)</f>
        <v>70</v>
      </c>
      <c r="D66" s="63">
        <f>SUM(D54:D65)</f>
        <v>200</v>
      </c>
      <c r="E66" s="63">
        <f>SUM(E54:E65)</f>
        <v>270</v>
      </c>
      <c r="F66" s="63">
        <f>SUM(F54:F65)</f>
        <v>15</v>
      </c>
      <c r="G66" s="63">
        <f>SUM(G54:G65)</f>
        <v>0</v>
      </c>
      <c r="H66" s="73">
        <f t="shared" si="8"/>
        <v>555</v>
      </c>
      <c r="I66" s="46">
        <f t="shared" si="9"/>
        <v>1</v>
      </c>
    </row>
    <row r="67" spans="1:29" ht="14.25" outlineLevel="1" thickTop="1" thickBot="1" x14ac:dyDescent="0.25"/>
    <row r="68" spans="1:29" ht="15.75" outlineLevel="1" x14ac:dyDescent="0.25">
      <c r="A68" s="167" t="s">
        <v>91</v>
      </c>
      <c r="B68" s="168"/>
      <c r="C68" s="56" t="s">
        <v>95</v>
      </c>
      <c r="D68" s="56" t="s">
        <v>101</v>
      </c>
      <c r="E68" s="56" t="s">
        <v>96</v>
      </c>
      <c r="F68" s="56" t="s">
        <v>97</v>
      </c>
      <c r="G68" s="56" t="s">
        <v>98</v>
      </c>
      <c r="H68" s="56" t="s">
        <v>88</v>
      </c>
      <c r="I68" s="57" t="s">
        <v>103</v>
      </c>
    </row>
    <row r="69" spans="1:29" ht="15" outlineLevel="1" x14ac:dyDescent="0.25">
      <c r="A69" s="67"/>
      <c r="B69" s="34" t="s">
        <v>92</v>
      </c>
      <c r="C69" s="32">
        <v>10</v>
      </c>
      <c r="D69" s="32"/>
      <c r="E69" s="32">
        <v>10</v>
      </c>
      <c r="F69" s="32"/>
      <c r="G69" s="32"/>
      <c r="H69" s="71">
        <f>SUM(C69:G69)</f>
        <v>20</v>
      </c>
      <c r="I69" s="46">
        <f>H69/H$78</f>
        <v>3.669724770642202E-2</v>
      </c>
    </row>
    <row r="70" spans="1:29" ht="15" outlineLevel="1" x14ac:dyDescent="0.25">
      <c r="A70" s="67"/>
      <c r="B70" s="35" t="s">
        <v>23</v>
      </c>
      <c r="C70" s="10">
        <v>20</v>
      </c>
      <c r="D70" s="10"/>
      <c r="E70" s="10">
        <v>60</v>
      </c>
      <c r="F70" s="10"/>
      <c r="G70" s="10"/>
      <c r="H70" s="71">
        <f t="shared" ref="H70:H77" si="10">SUM(C70:G70)</f>
        <v>80</v>
      </c>
      <c r="I70" s="46">
        <f>H70/H$78</f>
        <v>0.14678899082568808</v>
      </c>
    </row>
    <row r="71" spans="1:29" ht="15" outlineLevel="1" x14ac:dyDescent="0.25">
      <c r="A71" s="67"/>
      <c r="B71" s="35" t="s">
        <v>94</v>
      </c>
      <c r="C71" s="10">
        <f>SUM(C69:C70)</f>
        <v>30</v>
      </c>
      <c r="D71" s="10"/>
      <c r="E71" s="10"/>
      <c r="F71" s="10"/>
      <c r="G71" s="10"/>
      <c r="H71" s="71">
        <f t="shared" si="10"/>
        <v>30</v>
      </c>
      <c r="I71" s="46">
        <f>H71/H$78</f>
        <v>5.5045871559633031E-2</v>
      </c>
    </row>
    <row r="72" spans="1:29" ht="15" outlineLevel="1" x14ac:dyDescent="0.25">
      <c r="A72" s="67"/>
      <c r="B72" s="35" t="s">
        <v>24</v>
      </c>
      <c r="C72" s="10">
        <v>50</v>
      </c>
      <c r="D72" s="10"/>
      <c r="E72" s="10"/>
      <c r="F72" s="10"/>
      <c r="G72" s="10">
        <v>20</v>
      </c>
      <c r="H72" s="71">
        <f t="shared" si="10"/>
        <v>70</v>
      </c>
      <c r="I72" s="46">
        <f t="shared" ref="I72:I78" si="11">H72/H$78</f>
        <v>0.12844036697247707</v>
      </c>
    </row>
    <row r="73" spans="1:29" ht="15" outlineLevel="1" x14ac:dyDescent="0.25">
      <c r="A73" s="67"/>
      <c r="B73" s="35" t="s">
        <v>25</v>
      </c>
      <c r="C73" s="10"/>
      <c r="D73" s="10"/>
      <c r="E73" s="10"/>
      <c r="F73" s="10">
        <v>65</v>
      </c>
      <c r="G73" s="10"/>
      <c r="H73" s="71">
        <f>SUM(C73:G73)</f>
        <v>65</v>
      </c>
      <c r="I73" s="46">
        <f t="shared" si="11"/>
        <v>0.11926605504587157</v>
      </c>
    </row>
    <row r="74" spans="1:29" ht="15" outlineLevel="1" x14ac:dyDescent="0.25">
      <c r="A74" s="67"/>
      <c r="B74" s="35" t="s">
        <v>26</v>
      </c>
      <c r="C74" s="10"/>
      <c r="D74" s="10">
        <v>100</v>
      </c>
      <c r="E74" s="10"/>
      <c r="F74" s="10"/>
      <c r="G74" s="10"/>
      <c r="H74" s="71">
        <f t="shared" si="10"/>
        <v>100</v>
      </c>
      <c r="I74" s="46">
        <f t="shared" si="11"/>
        <v>0.1834862385321101</v>
      </c>
    </row>
    <row r="75" spans="1:29" ht="15" outlineLevel="1" x14ac:dyDescent="0.25">
      <c r="A75" s="67"/>
      <c r="B75" s="35" t="s">
        <v>27</v>
      </c>
      <c r="C75" s="10"/>
      <c r="D75" s="10"/>
      <c r="E75" s="10"/>
      <c r="F75" s="10">
        <v>40</v>
      </c>
      <c r="G75" s="10"/>
      <c r="H75" s="71">
        <f t="shared" si="10"/>
        <v>40</v>
      </c>
      <c r="I75" s="46">
        <f t="shared" si="11"/>
        <v>7.3394495412844041E-2</v>
      </c>
    </row>
    <row r="76" spans="1:29" ht="15" x14ac:dyDescent="0.25">
      <c r="A76" s="67"/>
      <c r="B76" s="35" t="s">
        <v>65</v>
      </c>
      <c r="C76" s="10">
        <v>50</v>
      </c>
      <c r="D76" s="10"/>
      <c r="E76" s="10"/>
      <c r="F76" s="10"/>
      <c r="G76" s="10"/>
      <c r="H76" s="71">
        <f>SUM(C76:G76)</f>
        <v>50</v>
      </c>
      <c r="I76" s="46">
        <f t="shared" si="11"/>
        <v>9.1743119266055051E-2</v>
      </c>
    </row>
    <row r="77" spans="1:29" s="2" customFormat="1" ht="15" x14ac:dyDescent="0.25">
      <c r="A77" s="67"/>
      <c r="B77" s="37" t="s">
        <v>4</v>
      </c>
      <c r="C77" s="24"/>
      <c r="D77" s="24"/>
      <c r="E77" s="24"/>
      <c r="F77" s="24"/>
      <c r="G77" s="24">
        <v>90</v>
      </c>
      <c r="H77" s="71">
        <f t="shared" si="10"/>
        <v>90</v>
      </c>
      <c r="I77" s="46">
        <f t="shared" si="11"/>
        <v>0.16513761467889909</v>
      </c>
      <c r="J77"/>
      <c r="K77"/>
      <c r="L77"/>
      <c r="M77"/>
      <c r="V77"/>
      <c r="W77"/>
      <c r="X77"/>
      <c r="Y77"/>
      <c r="Z77"/>
      <c r="AA77"/>
      <c r="AB77"/>
      <c r="AC77"/>
    </row>
    <row r="78" spans="1:29" ht="16.5" outlineLevel="1" thickBot="1" x14ac:dyDescent="0.3">
      <c r="A78" s="62"/>
      <c r="B78" s="63" t="s">
        <v>88</v>
      </c>
      <c r="C78" s="63">
        <f>SUM(C69:C77)</f>
        <v>160</v>
      </c>
      <c r="D78" s="63">
        <f>SUM(D69:D77)</f>
        <v>100</v>
      </c>
      <c r="E78" s="63">
        <f>SUM(E69:E77)</f>
        <v>70</v>
      </c>
      <c r="F78" s="63">
        <f>SUM(F69:F77)</f>
        <v>105</v>
      </c>
      <c r="G78" s="63">
        <f>SUM(G69:G77)</f>
        <v>110</v>
      </c>
      <c r="H78" s="73">
        <f>SUM(C78:G78)</f>
        <v>545</v>
      </c>
      <c r="I78" s="46">
        <f t="shared" si="11"/>
        <v>1</v>
      </c>
    </row>
    <row r="79" spans="1:29" ht="14.25" outlineLevel="1" thickTop="1" thickBot="1" x14ac:dyDescent="0.25">
      <c r="I79" s="47"/>
    </row>
    <row r="80" spans="1:29" ht="15.75" outlineLevel="1" x14ac:dyDescent="0.25">
      <c r="A80" s="167" t="s">
        <v>28</v>
      </c>
      <c r="B80" s="168"/>
      <c r="C80" s="56" t="s">
        <v>95</v>
      </c>
      <c r="D80" s="56" t="s">
        <v>101</v>
      </c>
      <c r="E80" s="56" t="s">
        <v>96</v>
      </c>
      <c r="F80" s="56" t="s">
        <v>97</v>
      </c>
      <c r="G80" s="56" t="s">
        <v>98</v>
      </c>
      <c r="H80" s="56" t="s">
        <v>88</v>
      </c>
      <c r="I80" s="57" t="s">
        <v>103</v>
      </c>
    </row>
    <row r="81" spans="1:29" ht="15" outlineLevel="1" x14ac:dyDescent="0.25">
      <c r="A81" s="67"/>
      <c r="B81" s="34" t="s">
        <v>29</v>
      </c>
      <c r="C81" s="32"/>
      <c r="D81" s="32"/>
      <c r="E81" s="32">
        <v>30</v>
      </c>
      <c r="F81" s="32">
        <v>210</v>
      </c>
      <c r="G81" s="32"/>
      <c r="H81" s="71">
        <f>SUM(C81:F81)</f>
        <v>240</v>
      </c>
      <c r="I81" s="46">
        <f>H81/H$89</f>
        <v>0.47244094488188976</v>
      </c>
    </row>
    <row r="82" spans="1:29" ht="15" outlineLevel="1" x14ac:dyDescent="0.25">
      <c r="A82" s="67"/>
      <c r="B82" s="35" t="s">
        <v>71</v>
      </c>
      <c r="C82" s="10">
        <v>20</v>
      </c>
      <c r="D82" s="10"/>
      <c r="E82" s="10">
        <v>5</v>
      </c>
      <c r="F82" s="10"/>
      <c r="G82" s="10"/>
      <c r="H82" s="71">
        <f t="shared" ref="H82:H87" si="12">SUM(C82:F82)</f>
        <v>25</v>
      </c>
      <c r="I82" s="46">
        <f t="shared" ref="I82:I89" si="13">H82/H$89</f>
        <v>4.9212598425196853E-2</v>
      </c>
    </row>
    <row r="83" spans="1:29" ht="15" outlineLevel="1" x14ac:dyDescent="0.25">
      <c r="A83" s="67"/>
      <c r="B83" s="39" t="s">
        <v>66</v>
      </c>
      <c r="C83" s="10"/>
      <c r="D83" s="10"/>
      <c r="E83" s="10"/>
      <c r="F83" s="10">
        <v>240</v>
      </c>
      <c r="G83" s="10"/>
      <c r="H83" s="71">
        <f t="shared" si="12"/>
        <v>240</v>
      </c>
      <c r="I83" s="46">
        <f t="shared" si="13"/>
        <v>0.47244094488188976</v>
      </c>
    </row>
    <row r="84" spans="1:29" ht="15" outlineLevel="1" x14ac:dyDescent="0.25">
      <c r="A84" s="67"/>
      <c r="B84" s="35" t="s">
        <v>30</v>
      </c>
      <c r="C84" s="10"/>
      <c r="D84" s="10"/>
      <c r="E84" s="10">
        <v>3</v>
      </c>
      <c r="F84" s="10"/>
      <c r="G84" s="10"/>
      <c r="H84" s="71">
        <f t="shared" si="12"/>
        <v>3</v>
      </c>
      <c r="I84" s="46">
        <f t="shared" si="13"/>
        <v>5.905511811023622E-3</v>
      </c>
      <c r="N84" s="15"/>
    </row>
    <row r="85" spans="1:29" ht="15" outlineLevel="1" x14ac:dyDescent="0.25">
      <c r="A85" s="67"/>
      <c r="B85" s="35" t="s">
        <v>31</v>
      </c>
      <c r="C85" s="10"/>
      <c r="D85" s="10"/>
      <c r="E85" s="10"/>
      <c r="F85" s="10"/>
      <c r="G85" s="10"/>
      <c r="H85" s="71">
        <f t="shared" si="12"/>
        <v>0</v>
      </c>
      <c r="I85" s="46">
        <f t="shared" si="13"/>
        <v>0</v>
      </c>
    </row>
    <row r="86" spans="1:29" ht="15" outlineLevel="1" x14ac:dyDescent="0.25">
      <c r="A86" s="67"/>
      <c r="B86" s="35" t="s">
        <v>32</v>
      </c>
      <c r="C86" s="10"/>
      <c r="D86" s="10"/>
      <c r="E86" s="10"/>
      <c r="F86" s="10"/>
      <c r="G86" s="10"/>
      <c r="H86" s="71">
        <f t="shared" si="12"/>
        <v>0</v>
      </c>
      <c r="I86" s="46">
        <f t="shared" si="13"/>
        <v>0</v>
      </c>
    </row>
    <row r="87" spans="1:29" ht="15" x14ac:dyDescent="0.25">
      <c r="A87" s="67"/>
      <c r="B87" s="35" t="s">
        <v>67</v>
      </c>
      <c r="C87" s="10"/>
      <c r="D87" s="10"/>
      <c r="E87" s="10"/>
      <c r="F87" s="10"/>
      <c r="G87" s="10"/>
      <c r="H87" s="71">
        <f t="shared" si="12"/>
        <v>0</v>
      </c>
      <c r="I87" s="46">
        <f t="shared" si="13"/>
        <v>0</v>
      </c>
    </row>
    <row r="88" spans="1:29" ht="30" outlineLevel="1" x14ac:dyDescent="0.2">
      <c r="A88" s="67"/>
      <c r="B88" s="40" t="s">
        <v>68</v>
      </c>
      <c r="C88" s="24"/>
      <c r="D88" s="24"/>
      <c r="E88" s="24"/>
      <c r="F88" s="24"/>
      <c r="G88" s="24"/>
      <c r="H88" s="74"/>
      <c r="I88" s="46">
        <f>H88/H$89</f>
        <v>0</v>
      </c>
    </row>
    <row r="89" spans="1:29" ht="16.5" outlineLevel="1" thickBot="1" x14ac:dyDescent="0.3">
      <c r="A89" s="62"/>
      <c r="B89" s="63" t="s">
        <v>88</v>
      </c>
      <c r="C89" s="63">
        <f>SUM(C81:C88)</f>
        <v>20</v>
      </c>
      <c r="D89" s="63">
        <f>SUM(D81:D88)</f>
        <v>0</v>
      </c>
      <c r="E89" s="63">
        <f>SUM(E81:E88)</f>
        <v>38</v>
      </c>
      <c r="F89" s="63">
        <f>SUM(F81:F88)</f>
        <v>450</v>
      </c>
      <c r="G89" s="63">
        <f>SUM(G81:G88)</f>
        <v>0</v>
      </c>
      <c r="H89" s="73">
        <f>SUM(C89:G89)</f>
        <v>508</v>
      </c>
      <c r="I89" s="46">
        <f t="shared" si="13"/>
        <v>1</v>
      </c>
    </row>
    <row r="90" spans="1:29" s="3" customFormat="1" ht="14.25" thickTop="1" thickBot="1" x14ac:dyDescent="0.25">
      <c r="J90"/>
      <c r="K90"/>
      <c r="L90"/>
      <c r="M90"/>
      <c r="V90"/>
      <c r="W90"/>
      <c r="X90"/>
      <c r="Y90"/>
      <c r="Z90"/>
      <c r="AA90"/>
      <c r="AB90"/>
      <c r="AC90"/>
    </row>
    <row r="91" spans="1:29" s="21" customFormat="1" ht="15.75" x14ac:dyDescent="0.2">
      <c r="A91" s="169" t="s">
        <v>74</v>
      </c>
      <c r="B91" s="170"/>
      <c r="C91" s="56" t="s">
        <v>95</v>
      </c>
      <c r="D91" s="56" t="s">
        <v>101</v>
      </c>
      <c r="E91" s="56" t="s">
        <v>96</v>
      </c>
      <c r="F91" s="56" t="s">
        <v>97</v>
      </c>
      <c r="G91" s="56" t="s">
        <v>98</v>
      </c>
      <c r="H91" s="56" t="s">
        <v>88</v>
      </c>
      <c r="I91" s="57" t="s">
        <v>103</v>
      </c>
      <c r="J91" s="33"/>
      <c r="K91" s="33"/>
      <c r="L91" s="33"/>
      <c r="M91" s="33"/>
      <c r="V91" s="33"/>
      <c r="W91" s="33"/>
      <c r="X91" s="33"/>
      <c r="Y91" s="33"/>
      <c r="Z91" s="33"/>
      <c r="AA91" s="33"/>
      <c r="AB91" s="33"/>
      <c r="AC91" s="33"/>
    </row>
    <row r="92" spans="1:29" s="3" customFormat="1" ht="15" x14ac:dyDescent="0.25">
      <c r="A92" s="81"/>
      <c r="B92" s="34" t="s">
        <v>76</v>
      </c>
      <c r="C92" s="10"/>
      <c r="D92" s="10"/>
      <c r="E92" s="10"/>
      <c r="F92" s="10"/>
      <c r="G92" s="10"/>
      <c r="H92" s="72">
        <f t="shared" ref="H92:H97" si="14">SUM(C92:G92)</f>
        <v>0</v>
      </c>
      <c r="I92" s="46">
        <f t="shared" ref="I92:I97" si="15">H92/H$97</f>
        <v>0</v>
      </c>
      <c r="J92"/>
      <c r="K92"/>
      <c r="L92"/>
      <c r="M92"/>
      <c r="V92"/>
      <c r="W92"/>
      <c r="X92"/>
      <c r="Y92"/>
      <c r="Z92"/>
      <c r="AA92"/>
      <c r="AB92"/>
      <c r="AC92"/>
    </row>
    <row r="93" spans="1:29" s="3" customFormat="1" ht="15" x14ac:dyDescent="0.25">
      <c r="A93" s="81"/>
      <c r="B93" s="35" t="s">
        <v>77</v>
      </c>
      <c r="C93" s="10"/>
      <c r="D93" s="10"/>
      <c r="E93" s="10"/>
      <c r="F93" s="10"/>
      <c r="G93" s="10"/>
      <c r="H93" s="72">
        <f t="shared" si="14"/>
        <v>0</v>
      </c>
      <c r="I93" s="46">
        <f t="shared" si="15"/>
        <v>0</v>
      </c>
      <c r="J93"/>
      <c r="K93"/>
      <c r="L93"/>
      <c r="M93"/>
      <c r="V93"/>
      <c r="W93"/>
      <c r="X93"/>
      <c r="Y93"/>
      <c r="Z93"/>
      <c r="AA93"/>
      <c r="AB93"/>
      <c r="AC93"/>
    </row>
    <row r="94" spans="1:29" s="3" customFormat="1" ht="15" x14ac:dyDescent="0.25">
      <c r="A94" s="81"/>
      <c r="B94" s="35" t="s">
        <v>78</v>
      </c>
      <c r="C94" s="10"/>
      <c r="D94" s="10"/>
      <c r="E94" s="10"/>
      <c r="F94" s="10"/>
      <c r="G94" s="10"/>
      <c r="H94" s="72">
        <f t="shared" si="14"/>
        <v>0</v>
      </c>
      <c r="I94" s="46">
        <f t="shared" si="15"/>
        <v>0</v>
      </c>
      <c r="J94"/>
      <c r="K94"/>
      <c r="L94"/>
      <c r="M94"/>
      <c r="V94"/>
      <c r="W94"/>
      <c r="X94"/>
      <c r="Y94"/>
      <c r="Z94"/>
      <c r="AA94"/>
      <c r="AB94"/>
      <c r="AC94"/>
    </row>
    <row r="95" spans="1:29" s="3" customFormat="1" ht="15" x14ac:dyDescent="0.25">
      <c r="A95" s="81"/>
      <c r="B95" s="35" t="s">
        <v>75</v>
      </c>
      <c r="C95" s="10"/>
      <c r="D95" s="10">
        <v>200</v>
      </c>
      <c r="E95" s="10"/>
      <c r="F95" s="10"/>
      <c r="G95" s="10"/>
      <c r="H95" s="72">
        <f t="shared" si="14"/>
        <v>200</v>
      </c>
      <c r="I95" s="46">
        <f t="shared" si="15"/>
        <v>1</v>
      </c>
      <c r="J95"/>
      <c r="K95"/>
      <c r="L95"/>
      <c r="M95"/>
      <c r="V95"/>
      <c r="W95"/>
      <c r="X95"/>
      <c r="Y95"/>
      <c r="Z95"/>
      <c r="AA95"/>
      <c r="AB95"/>
      <c r="AC95"/>
    </row>
    <row r="96" spans="1:29" s="3" customFormat="1" ht="15" x14ac:dyDescent="0.25">
      <c r="A96" s="81"/>
      <c r="B96" s="35" t="s">
        <v>4</v>
      </c>
      <c r="C96" s="10"/>
      <c r="D96" s="10"/>
      <c r="E96" s="10"/>
      <c r="F96" s="10"/>
      <c r="G96" s="10"/>
      <c r="H96" s="72">
        <f t="shared" si="14"/>
        <v>0</v>
      </c>
      <c r="I96" s="46">
        <f t="shared" si="15"/>
        <v>0</v>
      </c>
      <c r="J96"/>
      <c r="K96"/>
      <c r="L96"/>
      <c r="M96"/>
      <c r="V96"/>
      <c r="W96"/>
      <c r="X96"/>
      <c r="Y96"/>
      <c r="Z96"/>
      <c r="AA96"/>
      <c r="AB96"/>
      <c r="AC96"/>
    </row>
    <row r="97" spans="1:29" s="3" customFormat="1" ht="16.5" thickBot="1" x14ac:dyDescent="0.3">
      <c r="A97" s="62"/>
      <c r="B97" s="63" t="s">
        <v>88</v>
      </c>
      <c r="C97" s="63">
        <f>SUM(C92:C96)</f>
        <v>0</v>
      </c>
      <c r="D97" s="63">
        <f>SUM(D92:D96)</f>
        <v>200</v>
      </c>
      <c r="E97" s="63">
        <f>SUM(E92:E96)</f>
        <v>0</v>
      </c>
      <c r="F97" s="63">
        <f>SUM(F92:F96)</f>
        <v>0</v>
      </c>
      <c r="G97" s="63">
        <f>SUM(G92:G96)</f>
        <v>0</v>
      </c>
      <c r="H97" s="73">
        <f t="shared" si="14"/>
        <v>200</v>
      </c>
      <c r="I97" s="46">
        <f t="shared" si="15"/>
        <v>1</v>
      </c>
      <c r="J97"/>
      <c r="K97"/>
      <c r="L97"/>
      <c r="M97"/>
      <c r="V97"/>
      <c r="W97"/>
      <c r="X97"/>
      <c r="Y97"/>
      <c r="Z97"/>
      <c r="AA97"/>
      <c r="AB97"/>
      <c r="AC97"/>
    </row>
    <row r="98" spans="1:29" s="3" customFormat="1" ht="14.25" thickTop="1" thickBot="1" x14ac:dyDescent="0.25">
      <c r="A98" s="5"/>
      <c r="B98" s="6"/>
      <c r="C98" s="7"/>
      <c r="D98" s="7"/>
      <c r="E98" s="7"/>
      <c r="F98" s="7"/>
      <c r="G98" s="7"/>
      <c r="H98" s="7"/>
      <c r="I98" s="50"/>
      <c r="J98"/>
      <c r="K98"/>
      <c r="L98"/>
      <c r="M98"/>
      <c r="V98"/>
      <c r="W98"/>
      <c r="X98"/>
      <c r="Y98"/>
      <c r="Z98"/>
      <c r="AA98"/>
      <c r="AB98"/>
      <c r="AC98"/>
    </row>
    <row r="99" spans="1:29" ht="15.75" x14ac:dyDescent="0.2">
      <c r="A99" s="169" t="s">
        <v>34</v>
      </c>
      <c r="B99" s="170"/>
      <c r="C99" s="56" t="s">
        <v>95</v>
      </c>
      <c r="D99" s="56" t="s">
        <v>101</v>
      </c>
      <c r="E99" s="56" t="s">
        <v>96</v>
      </c>
      <c r="F99" s="56" t="s">
        <v>97</v>
      </c>
      <c r="G99" s="56" t="s">
        <v>98</v>
      </c>
      <c r="H99" s="56" t="s">
        <v>88</v>
      </c>
      <c r="I99" s="57" t="s">
        <v>103</v>
      </c>
    </row>
    <row r="100" spans="1:29" ht="15" outlineLevel="1" x14ac:dyDescent="0.25">
      <c r="A100" s="67"/>
      <c r="B100" s="34" t="s">
        <v>35</v>
      </c>
      <c r="D100" s="10"/>
      <c r="E100" s="10"/>
      <c r="F100" s="10"/>
      <c r="G100" s="10"/>
      <c r="H100" s="72">
        <f>SUM(C$100:G$100)</f>
        <v>0</v>
      </c>
      <c r="I100" s="46">
        <f>H100/H$110</f>
        <v>0</v>
      </c>
    </row>
    <row r="101" spans="1:29" ht="15" outlineLevel="1" x14ac:dyDescent="0.25">
      <c r="A101" s="67"/>
      <c r="B101" s="35" t="s">
        <v>80</v>
      </c>
      <c r="C101" s="10"/>
      <c r="D101" s="10"/>
      <c r="E101" s="10"/>
      <c r="F101" s="10"/>
      <c r="G101" s="10"/>
      <c r="H101" s="72">
        <f t="shared" ref="H101:H110" si="16">SUM(C101:G101)</f>
        <v>0</v>
      </c>
      <c r="I101" s="46">
        <f t="shared" ref="I101:I110" si="17">H101/H$110</f>
        <v>0</v>
      </c>
    </row>
    <row r="102" spans="1:29" ht="15" outlineLevel="1" x14ac:dyDescent="0.25">
      <c r="A102" s="67"/>
      <c r="B102" s="35" t="s">
        <v>39</v>
      </c>
      <c r="C102" s="10"/>
      <c r="D102" s="10"/>
      <c r="E102" s="10"/>
      <c r="F102" s="10"/>
      <c r="G102" s="10"/>
      <c r="H102" s="72">
        <f t="shared" si="16"/>
        <v>0</v>
      </c>
      <c r="I102" s="46">
        <f t="shared" si="17"/>
        <v>0</v>
      </c>
    </row>
    <row r="103" spans="1:29" ht="15" outlineLevel="1" x14ac:dyDescent="0.25">
      <c r="A103" s="67"/>
      <c r="B103" s="35" t="s">
        <v>41</v>
      </c>
      <c r="C103" s="10"/>
      <c r="D103" s="10"/>
      <c r="E103" s="10"/>
      <c r="F103" s="10"/>
      <c r="G103" s="10"/>
      <c r="H103" s="72">
        <f t="shared" si="16"/>
        <v>0</v>
      </c>
      <c r="I103" s="46">
        <f t="shared" si="17"/>
        <v>0</v>
      </c>
      <c r="N103" s="98"/>
    </row>
    <row r="104" spans="1:29" ht="15" outlineLevel="1" x14ac:dyDescent="0.25">
      <c r="A104" s="67"/>
      <c r="B104" s="35" t="s">
        <v>36</v>
      </c>
      <c r="C104" s="10"/>
      <c r="D104" s="10"/>
      <c r="E104" s="10"/>
      <c r="F104" s="10"/>
      <c r="G104" s="10"/>
      <c r="H104" s="72">
        <f t="shared" si="16"/>
        <v>0</v>
      </c>
      <c r="I104" s="46">
        <f t="shared" si="17"/>
        <v>0</v>
      </c>
    </row>
    <row r="105" spans="1:29" ht="15" outlineLevel="1" x14ac:dyDescent="0.25">
      <c r="A105" s="67"/>
      <c r="B105" s="35" t="s">
        <v>40</v>
      </c>
      <c r="C105" s="10"/>
      <c r="D105" s="10"/>
      <c r="E105" s="10"/>
      <c r="F105" s="10"/>
      <c r="G105" s="10"/>
      <c r="H105" s="72">
        <f t="shared" si="16"/>
        <v>0</v>
      </c>
      <c r="I105" s="46">
        <f t="shared" si="17"/>
        <v>0</v>
      </c>
    </row>
    <row r="106" spans="1:29" ht="15" outlineLevel="1" x14ac:dyDescent="0.25">
      <c r="A106" s="67"/>
      <c r="B106" s="35" t="s">
        <v>24</v>
      </c>
      <c r="C106" s="10"/>
      <c r="D106" s="10"/>
      <c r="E106" s="10"/>
      <c r="F106" s="10"/>
      <c r="G106" s="10"/>
      <c r="H106" s="72">
        <f t="shared" si="16"/>
        <v>0</v>
      </c>
      <c r="I106" s="46">
        <f t="shared" si="17"/>
        <v>0</v>
      </c>
    </row>
    <row r="107" spans="1:29" ht="15" outlineLevel="1" x14ac:dyDescent="0.25">
      <c r="A107" s="67"/>
      <c r="B107" s="35" t="s">
        <v>42</v>
      </c>
      <c r="C107" s="10"/>
      <c r="D107" s="10"/>
      <c r="E107" s="10"/>
      <c r="F107" s="10"/>
      <c r="G107" s="10"/>
      <c r="H107" s="72">
        <f t="shared" si="16"/>
        <v>0</v>
      </c>
      <c r="I107" s="46">
        <f t="shared" si="17"/>
        <v>0</v>
      </c>
    </row>
    <row r="108" spans="1:29" ht="15" outlineLevel="1" x14ac:dyDescent="0.25">
      <c r="A108" s="67"/>
      <c r="B108" s="35" t="s">
        <v>81</v>
      </c>
      <c r="C108" s="10"/>
      <c r="D108" s="10"/>
      <c r="E108" s="10"/>
      <c r="F108" s="10"/>
      <c r="G108" s="10"/>
      <c r="H108" s="72">
        <f t="shared" si="16"/>
        <v>0</v>
      </c>
      <c r="I108" s="46">
        <f t="shared" si="17"/>
        <v>0</v>
      </c>
    </row>
    <row r="109" spans="1:29" ht="15" outlineLevel="1" x14ac:dyDescent="0.25">
      <c r="A109" s="67"/>
      <c r="B109" s="37" t="s">
        <v>82</v>
      </c>
      <c r="C109" s="24"/>
      <c r="D109" s="24">
        <v>500</v>
      </c>
      <c r="E109" s="24"/>
      <c r="F109" s="24"/>
      <c r="G109" s="24"/>
      <c r="H109" s="75">
        <f t="shared" si="16"/>
        <v>500</v>
      </c>
      <c r="I109" s="46">
        <f t="shared" si="17"/>
        <v>1</v>
      </c>
    </row>
    <row r="110" spans="1:29" ht="16.5" outlineLevel="1" thickBot="1" x14ac:dyDescent="0.3">
      <c r="A110" s="62"/>
      <c r="B110" s="63" t="s">
        <v>88</v>
      </c>
      <c r="C110" s="63">
        <f>SUM(C100:C109)</f>
        <v>0</v>
      </c>
      <c r="D110" s="63">
        <f>SUM(D100:D109)</f>
        <v>500</v>
      </c>
      <c r="E110" s="63">
        <f>SUM(E100:E109)</f>
        <v>0</v>
      </c>
      <c r="F110" s="63">
        <f>SUM(F100:F109)</f>
        <v>0</v>
      </c>
      <c r="G110" s="63">
        <f>SUM(G100:G109)</f>
        <v>0</v>
      </c>
      <c r="H110" s="73">
        <f t="shared" si="16"/>
        <v>500</v>
      </c>
      <c r="I110" s="46">
        <f t="shared" si="17"/>
        <v>1</v>
      </c>
    </row>
    <row r="111" spans="1:29" s="3" customFormat="1" ht="14.25" thickTop="1" thickBot="1" x14ac:dyDescent="0.25">
      <c r="A111" s="5"/>
      <c r="B111" s="6"/>
      <c r="C111" s="7"/>
      <c r="D111" s="7"/>
      <c r="E111" s="7"/>
      <c r="F111" s="7"/>
      <c r="G111" s="7"/>
      <c r="H111" s="7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</row>
    <row r="112" spans="1:29" ht="15.75" x14ac:dyDescent="0.2">
      <c r="A112" s="169" t="s">
        <v>89</v>
      </c>
      <c r="B112" s="170"/>
      <c r="C112" s="56" t="s">
        <v>95</v>
      </c>
      <c r="D112" s="56" t="s">
        <v>101</v>
      </c>
      <c r="E112" s="56" t="s">
        <v>96</v>
      </c>
      <c r="F112" s="56" t="s">
        <v>97</v>
      </c>
      <c r="G112" s="56" t="s">
        <v>98</v>
      </c>
      <c r="H112" s="56" t="s">
        <v>88</v>
      </c>
      <c r="I112" s="57" t="s">
        <v>103</v>
      </c>
    </row>
    <row r="113" spans="1:13" ht="15" outlineLevel="1" x14ac:dyDescent="0.25">
      <c r="A113" s="81"/>
      <c r="B113" s="34" t="s">
        <v>85</v>
      </c>
      <c r="C113" s="16"/>
      <c r="D113" s="16"/>
      <c r="E113" s="16">
        <v>70</v>
      </c>
      <c r="F113" s="16"/>
      <c r="G113" s="16"/>
      <c r="H113" s="76">
        <f t="shared" ref="H113:H118" si="18">SUM(C113:F113)</f>
        <v>70</v>
      </c>
      <c r="I113" s="46">
        <f>H113/H$119</f>
        <v>0.28000000000000003</v>
      </c>
    </row>
    <row r="114" spans="1:13" ht="15" outlineLevel="1" x14ac:dyDescent="0.25">
      <c r="A114" s="67"/>
      <c r="B114" s="35" t="s">
        <v>83</v>
      </c>
      <c r="C114" s="16"/>
      <c r="D114" s="16"/>
      <c r="E114" s="16">
        <v>100</v>
      </c>
      <c r="F114" s="16"/>
      <c r="G114" s="16"/>
      <c r="H114" s="76">
        <f t="shared" si="18"/>
        <v>100</v>
      </c>
      <c r="I114" s="46">
        <f t="shared" ref="I114:I119" si="19">H114/H$119</f>
        <v>0.4</v>
      </c>
    </row>
    <row r="115" spans="1:13" ht="15" x14ac:dyDescent="0.25">
      <c r="A115" s="67"/>
      <c r="B115" s="35" t="s">
        <v>84</v>
      </c>
      <c r="C115" s="16"/>
      <c r="D115" s="16"/>
      <c r="E115" s="16"/>
      <c r="F115" s="16"/>
      <c r="G115" s="16"/>
      <c r="H115" s="76">
        <f t="shared" si="18"/>
        <v>0</v>
      </c>
      <c r="I115" s="46">
        <f t="shared" si="19"/>
        <v>0</v>
      </c>
    </row>
    <row r="116" spans="1:13" ht="15" x14ac:dyDescent="0.25">
      <c r="A116" s="67"/>
      <c r="B116" s="35" t="s">
        <v>14</v>
      </c>
      <c r="C116" s="16"/>
      <c r="D116" s="16"/>
      <c r="E116" s="16"/>
      <c r="F116" s="16"/>
      <c r="G116" s="16"/>
      <c r="H116" s="76">
        <f t="shared" si="18"/>
        <v>0</v>
      </c>
      <c r="I116" s="46">
        <f t="shared" si="19"/>
        <v>0</v>
      </c>
    </row>
    <row r="117" spans="1:13" ht="15" x14ac:dyDescent="0.25">
      <c r="A117" s="67"/>
      <c r="B117" s="35" t="s">
        <v>86</v>
      </c>
      <c r="C117" s="16"/>
      <c r="D117" s="16"/>
      <c r="E117" s="16">
        <v>80</v>
      </c>
      <c r="F117" s="16"/>
      <c r="G117" s="16"/>
      <c r="H117" s="76">
        <f t="shared" si="18"/>
        <v>80</v>
      </c>
      <c r="I117" s="46">
        <f t="shared" si="19"/>
        <v>0.32</v>
      </c>
    </row>
    <row r="118" spans="1:13" ht="15" x14ac:dyDescent="0.25">
      <c r="A118" s="67"/>
      <c r="B118" s="35" t="s">
        <v>87</v>
      </c>
      <c r="C118" s="16"/>
      <c r="D118" s="16"/>
      <c r="E118" s="16"/>
      <c r="F118" s="16"/>
      <c r="G118" s="16"/>
      <c r="H118" s="76">
        <f t="shared" si="18"/>
        <v>0</v>
      </c>
      <c r="I118" s="46">
        <f t="shared" si="19"/>
        <v>0</v>
      </c>
    </row>
    <row r="119" spans="1:13" ht="16.5" thickBot="1" x14ac:dyDescent="0.3">
      <c r="A119" s="62"/>
      <c r="B119" s="78" t="s">
        <v>88</v>
      </c>
      <c r="C119" s="79">
        <f>SUM(C113:C118)</f>
        <v>0</v>
      </c>
      <c r="D119" s="79">
        <f>SUM(D113:D118)</f>
        <v>0</v>
      </c>
      <c r="E119" s="79">
        <f>SUM(E113:E118)</f>
        <v>250</v>
      </c>
      <c r="F119" s="79">
        <f>SUM(F113:F118)</f>
        <v>0</v>
      </c>
      <c r="G119" s="79">
        <f>SUM(G113:G118)</f>
        <v>0</v>
      </c>
      <c r="H119" s="77">
        <f>SUM(C119:G119)</f>
        <v>250</v>
      </c>
      <c r="I119" s="46">
        <f t="shared" si="19"/>
        <v>1</v>
      </c>
    </row>
    <row r="120" spans="1:13" ht="13.5" thickTop="1" x14ac:dyDescent="0.2">
      <c r="A120" s="11"/>
      <c r="B120" s="12"/>
      <c r="C120" s="12"/>
      <c r="D120" s="12"/>
      <c r="E120" s="12"/>
      <c r="F120" s="12"/>
      <c r="G120" s="12"/>
      <c r="H120" s="12"/>
      <c r="I120" s="49"/>
    </row>
    <row r="121" spans="1:13" s="3" customFormat="1" ht="8.1" customHeight="1" x14ac:dyDescent="0.2">
      <c r="A121" s="6"/>
      <c r="B121" s="8"/>
      <c r="C121" s="5"/>
      <c r="D121" s="5"/>
      <c r="E121" s="5"/>
      <c r="F121" s="5"/>
      <c r="G121" s="5"/>
      <c r="H121" s="5"/>
      <c r="I121" s="49"/>
    </row>
    <row r="122" spans="1:13" ht="24.75" customHeight="1" thickBot="1" x14ac:dyDescent="0.3">
      <c r="A122" s="99"/>
      <c r="B122" s="99" t="s">
        <v>45</v>
      </c>
      <c r="C122" s="100" t="s">
        <v>0</v>
      </c>
      <c r="D122" s="17"/>
      <c r="E122" s="17"/>
      <c r="F122" s="17"/>
      <c r="G122" s="17"/>
      <c r="H122" s="17"/>
      <c r="I122" s="49"/>
      <c r="J122" s="18"/>
      <c r="K122" s="18"/>
      <c r="L122" s="18"/>
      <c r="M122" s="18"/>
    </row>
    <row r="123" spans="1:13" ht="17.100000000000001" customHeight="1" outlineLevel="1" x14ac:dyDescent="0.25">
      <c r="A123" s="171" t="s">
        <v>18</v>
      </c>
      <c r="B123" s="172"/>
      <c r="C123" s="101">
        <f>E13</f>
        <v>8830</v>
      </c>
      <c r="D123" s="19"/>
      <c r="E123" s="19"/>
      <c r="F123" s="19"/>
      <c r="G123" s="19"/>
      <c r="H123" s="19"/>
      <c r="J123" s="18"/>
      <c r="K123" s="18"/>
      <c r="L123" s="18"/>
      <c r="M123" s="18"/>
    </row>
    <row r="124" spans="1:13" ht="15.75" customHeight="1" outlineLevel="1" x14ac:dyDescent="0.2">
      <c r="A124" s="173" t="s">
        <v>20</v>
      </c>
      <c r="B124" s="174"/>
      <c r="C124" s="104">
        <f>SUM(H24,H40,H51,H66,H78,H89,H97,H110,H119)</f>
        <v>8803</v>
      </c>
      <c r="D124" s="19"/>
      <c r="E124" s="19"/>
      <c r="F124" s="19"/>
      <c r="G124" s="19"/>
      <c r="H124" s="19"/>
      <c r="I124" s="18"/>
      <c r="J124" s="18"/>
      <c r="K124" s="18"/>
      <c r="L124" s="18"/>
      <c r="M124" s="18"/>
    </row>
    <row r="125" spans="1:13" ht="17.100000000000001" customHeight="1" outlineLevel="1" x14ac:dyDescent="0.25">
      <c r="A125" s="175" t="s">
        <v>22</v>
      </c>
      <c r="B125" s="176"/>
      <c r="C125" s="102">
        <f>C123-C124</f>
        <v>27</v>
      </c>
      <c r="D125" s="19"/>
      <c r="E125" s="19"/>
      <c r="F125" s="19"/>
      <c r="G125" s="19"/>
      <c r="H125" s="20"/>
      <c r="I125" s="18"/>
      <c r="J125" s="18"/>
      <c r="K125" s="18"/>
      <c r="L125" s="18"/>
      <c r="M125" s="18"/>
    </row>
    <row r="126" spans="1:13" ht="18.75" customHeight="1" thickBot="1" x14ac:dyDescent="0.3">
      <c r="A126" s="177" t="s">
        <v>126</v>
      </c>
      <c r="B126" s="178"/>
      <c r="C126" s="103">
        <f>C125+Novembro!C126</f>
        <v>324</v>
      </c>
      <c r="D126" s="19"/>
      <c r="E126" s="19"/>
      <c r="F126" s="19"/>
      <c r="G126" s="19"/>
      <c r="H126" s="20"/>
      <c r="I126" s="18"/>
      <c r="J126" s="18"/>
      <c r="K126" s="18"/>
      <c r="L126" s="18"/>
      <c r="M126" s="18"/>
    </row>
    <row r="127" spans="1:13" s="3" customFormat="1" ht="12.75" customHeight="1" x14ac:dyDescent="0.2">
      <c r="A127" s="11"/>
      <c r="B127" s="12"/>
      <c r="C127" s="12"/>
      <c r="D127" s="12"/>
      <c r="E127" s="12"/>
      <c r="F127" s="12"/>
      <c r="G127" s="12"/>
      <c r="H127" s="12"/>
      <c r="I127" s="18"/>
      <c r="J127" s="18"/>
      <c r="K127" s="18"/>
      <c r="L127" s="18"/>
      <c r="M127" s="18"/>
    </row>
    <row r="128" spans="1:13" ht="15.75" x14ac:dyDescent="0.25">
      <c r="B128" s="119"/>
      <c r="C128" s="119"/>
    </row>
    <row r="129" spans="2:16" ht="15.75" x14ac:dyDescent="0.25">
      <c r="B129" s="109" t="s">
        <v>43</v>
      </c>
      <c r="C129" s="110"/>
    </row>
    <row r="130" spans="2:16" ht="15.75" x14ac:dyDescent="0.25">
      <c r="B130" s="116" t="s">
        <v>37</v>
      </c>
      <c r="C130" s="117">
        <f>E13</f>
        <v>8830</v>
      </c>
    </row>
    <row r="131" spans="2:16" ht="15.75" x14ac:dyDescent="0.25">
      <c r="B131" s="111" t="s">
        <v>79</v>
      </c>
      <c r="C131" s="117">
        <f>H24</f>
        <v>2750</v>
      </c>
    </row>
    <row r="132" spans="2:16" ht="15.75" x14ac:dyDescent="0.25">
      <c r="B132" s="111" t="s">
        <v>5</v>
      </c>
      <c r="C132" s="117">
        <f>H40</f>
        <v>2895</v>
      </c>
    </row>
    <row r="133" spans="2:16" ht="15.75" x14ac:dyDescent="0.25">
      <c r="B133" s="111" t="s">
        <v>10</v>
      </c>
      <c r="C133" s="117">
        <f>H51</f>
        <v>600</v>
      </c>
    </row>
    <row r="134" spans="2:16" ht="15.75" x14ac:dyDescent="0.25">
      <c r="B134" s="111" t="s">
        <v>90</v>
      </c>
      <c r="C134" s="117">
        <f>H66</f>
        <v>555</v>
      </c>
    </row>
    <row r="135" spans="2:16" ht="15.75" x14ac:dyDescent="0.25">
      <c r="B135" s="111" t="s">
        <v>91</v>
      </c>
      <c r="C135" s="117">
        <f>H78</f>
        <v>545</v>
      </c>
    </row>
    <row r="136" spans="2:16" ht="15.75" x14ac:dyDescent="0.25">
      <c r="B136" s="111" t="s">
        <v>28</v>
      </c>
      <c r="C136" s="117">
        <f>H89</f>
        <v>508</v>
      </c>
    </row>
    <row r="137" spans="2:16" ht="15.75" x14ac:dyDescent="0.25">
      <c r="B137" s="111" t="s">
        <v>74</v>
      </c>
      <c r="C137" s="117">
        <f>H97</f>
        <v>200</v>
      </c>
      <c r="G137" s="53"/>
      <c r="H137" s="53"/>
      <c r="I137" s="12"/>
      <c r="J137" s="12"/>
      <c r="K137" s="12"/>
      <c r="L137" s="12"/>
      <c r="M137" s="12"/>
      <c r="N137" s="12"/>
      <c r="O137" s="12"/>
      <c r="P137" s="18"/>
    </row>
    <row r="138" spans="2:16" ht="15.75" x14ac:dyDescent="0.25">
      <c r="B138" s="111" t="s">
        <v>34</v>
      </c>
      <c r="C138" s="117">
        <f>H110</f>
        <v>500</v>
      </c>
      <c r="G138" s="6"/>
      <c r="H138" s="6"/>
      <c r="I138" s="54"/>
      <c r="J138" s="54"/>
      <c r="K138" s="54"/>
      <c r="L138" s="54"/>
      <c r="M138" s="54"/>
      <c r="N138" s="54"/>
      <c r="O138" s="55"/>
      <c r="P138" s="18"/>
    </row>
    <row r="139" spans="2:16" ht="15.75" x14ac:dyDescent="0.25">
      <c r="B139" s="111" t="s">
        <v>89</v>
      </c>
      <c r="C139" s="113">
        <f>H119</f>
        <v>250</v>
      </c>
      <c r="G139" s="6"/>
      <c r="H139" s="6"/>
      <c r="I139" s="54"/>
      <c r="J139" s="54"/>
      <c r="K139" s="54"/>
      <c r="L139" s="54"/>
      <c r="M139" s="54"/>
      <c r="N139" s="54"/>
      <c r="O139" s="55"/>
      <c r="P139" s="18"/>
    </row>
    <row r="140" spans="2:16" ht="15.75" x14ac:dyDescent="0.25">
      <c r="B140" s="114" t="s">
        <v>44</v>
      </c>
      <c r="C140" s="115"/>
      <c r="D140" s="14"/>
      <c r="G140" s="6"/>
      <c r="H140" s="6"/>
      <c r="I140" s="54"/>
      <c r="J140" s="54"/>
      <c r="K140" s="54"/>
      <c r="L140" s="54"/>
      <c r="M140" s="54"/>
      <c r="N140" s="54"/>
      <c r="O140" s="55"/>
      <c r="P140" s="18"/>
    </row>
    <row r="141" spans="2:16" ht="15" x14ac:dyDescent="0.25">
      <c r="D141" s="14"/>
      <c r="G141" s="11"/>
      <c r="H141" s="12"/>
      <c r="I141" s="12"/>
      <c r="J141" s="12"/>
      <c r="K141" s="12"/>
      <c r="L141" s="12"/>
      <c r="M141" s="12"/>
      <c r="N141" s="12"/>
      <c r="O141" s="12"/>
      <c r="P141" s="18"/>
    </row>
    <row r="142" spans="2:16" ht="15" x14ac:dyDescent="0.25">
      <c r="C142" s="13"/>
      <c r="D142" s="14"/>
    </row>
    <row r="143" spans="2:16" ht="15" x14ac:dyDescent="0.25">
      <c r="D143" s="14"/>
    </row>
    <row r="144" spans="2:16" ht="15" x14ac:dyDescent="0.25">
      <c r="D144" s="14"/>
    </row>
    <row r="145" spans="2:6" ht="15" x14ac:dyDescent="0.25">
      <c r="D145" s="14"/>
    </row>
    <row r="146" spans="2:6" ht="15" x14ac:dyDescent="0.25">
      <c r="D146" s="14"/>
    </row>
    <row r="147" spans="2:6" ht="15" x14ac:dyDescent="0.25">
      <c r="D147" s="14"/>
    </row>
    <row r="148" spans="2:6" ht="15" x14ac:dyDescent="0.25">
      <c r="D148" s="52"/>
      <c r="E148" s="13"/>
      <c r="F148" s="13"/>
    </row>
    <row r="151" spans="2:6" x14ac:dyDescent="0.2">
      <c r="C151" s="9"/>
    </row>
    <row r="152" spans="2:6" x14ac:dyDescent="0.2">
      <c r="B152" s="15"/>
    </row>
  </sheetData>
  <mergeCells count="16">
    <mergeCell ref="C1:I4"/>
    <mergeCell ref="A4:B4"/>
    <mergeCell ref="A6:B6"/>
    <mergeCell ref="A15:B15"/>
    <mergeCell ref="A26:B26"/>
    <mergeCell ref="A42:B42"/>
    <mergeCell ref="A123:B123"/>
    <mergeCell ref="A124:B124"/>
    <mergeCell ref="A125:B125"/>
    <mergeCell ref="A126:B126"/>
    <mergeCell ref="A53:B53"/>
    <mergeCell ref="A68:B68"/>
    <mergeCell ref="A80:B80"/>
    <mergeCell ref="A91:B91"/>
    <mergeCell ref="A99:B99"/>
    <mergeCell ref="A112:B112"/>
  </mergeCells>
  <printOptions horizontalCentered="1"/>
  <pageMargins left="0.2" right="0.2" top="0.24" bottom="0.28999999999999998" header="0.17" footer="0.21"/>
  <pageSetup scale="75" orientation="landscape" horizontalDpi="360" verticalDpi="360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163"/>
  <sheetViews>
    <sheetView showGridLines="0" showRowColHeaders="0" workbookViewId="0">
      <selection activeCell="B14" sqref="B14"/>
    </sheetView>
  </sheetViews>
  <sheetFormatPr defaultColWidth="10.85546875" defaultRowHeight="12.75" x14ac:dyDescent="0.2"/>
  <cols>
    <col min="1" max="1" width="10.42578125" style="129" customWidth="1"/>
    <col min="2" max="2" width="54.7109375" style="129" customWidth="1"/>
    <col min="3" max="3" width="11.28515625" style="129" bestFit="1" customWidth="1"/>
    <col min="4" max="15" width="10.85546875" style="129"/>
    <col min="16" max="37" width="10.85546875" style="126"/>
    <col min="38" max="16384" width="10.85546875" style="129"/>
  </cols>
  <sheetData>
    <row r="1" spans="1:15" s="126" customFormat="1" ht="26.1" customHeight="1" x14ac:dyDescent="0.2">
      <c r="A1" s="163"/>
      <c r="B1" s="163"/>
      <c r="C1" s="166" t="s">
        <v>145</v>
      </c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</row>
    <row r="2" spans="1:15" s="126" customFormat="1" ht="26.1" customHeight="1" x14ac:dyDescent="0.2">
      <c r="A2" s="163"/>
      <c r="B2" s="163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</row>
    <row r="3" spans="1:15" s="126" customFormat="1" ht="26.1" customHeight="1" x14ac:dyDescent="0.2">
      <c r="A3" s="163"/>
      <c r="B3" s="163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</row>
    <row r="4" spans="1:15" s="126" customFormat="1" ht="23.1" customHeight="1" x14ac:dyDescent="0.2">
      <c r="A4" s="179" t="s">
        <v>138</v>
      </c>
      <c r="B4" s="179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</row>
    <row r="5" spans="1:15" s="126" customFormat="1" ht="12.75" customHeight="1" thickBot="1" x14ac:dyDescent="0.25">
      <c r="A5" s="122"/>
      <c r="B5" s="122"/>
      <c r="C5" s="123"/>
      <c r="D5" s="123"/>
      <c r="E5" s="123"/>
      <c r="F5" s="123"/>
      <c r="G5" s="123"/>
      <c r="H5" s="123"/>
      <c r="I5" s="123"/>
    </row>
    <row r="6" spans="1:15" ht="27" thickBot="1" x14ac:dyDescent="0.25">
      <c r="A6" s="124"/>
      <c r="B6" s="125"/>
      <c r="C6" s="127" t="s">
        <v>0</v>
      </c>
      <c r="D6" s="127" t="s">
        <v>127</v>
      </c>
      <c r="E6" s="127" t="s">
        <v>128</v>
      </c>
      <c r="F6" s="127" t="s">
        <v>129</v>
      </c>
      <c r="G6" s="127" t="s">
        <v>130</v>
      </c>
      <c r="H6" s="127" t="s">
        <v>131</v>
      </c>
      <c r="I6" s="127" t="s">
        <v>132</v>
      </c>
      <c r="J6" s="127" t="s">
        <v>133</v>
      </c>
      <c r="K6" s="127" t="s">
        <v>134</v>
      </c>
      <c r="L6" s="127" t="s">
        <v>135</v>
      </c>
      <c r="M6" s="127" t="s">
        <v>136</v>
      </c>
      <c r="N6" s="127" t="s">
        <v>137</v>
      </c>
      <c r="O6" s="128" t="s">
        <v>99</v>
      </c>
    </row>
    <row r="7" spans="1:15" ht="16.5" thickBot="1" x14ac:dyDescent="0.25">
      <c r="A7" s="185" t="s">
        <v>37</v>
      </c>
      <c r="B7" s="186"/>
      <c r="C7" s="130">
        <f>Janeiro!E13</f>
        <v>8830</v>
      </c>
      <c r="D7" s="130">
        <f>Fevereiro!E13</f>
        <v>8830</v>
      </c>
      <c r="E7" s="130">
        <f>Março!E13</f>
        <v>8830</v>
      </c>
      <c r="F7" s="130">
        <f>Abril!E13</f>
        <v>8830</v>
      </c>
      <c r="G7" s="130">
        <f>Maio!E13</f>
        <v>8830</v>
      </c>
      <c r="H7" s="130">
        <f>Junho!E13</f>
        <v>8830</v>
      </c>
      <c r="I7" s="130">
        <f>Julho!E13</f>
        <v>8830</v>
      </c>
      <c r="J7" s="130">
        <f>Agosto!E13</f>
        <v>8830</v>
      </c>
      <c r="K7" s="130">
        <f>Setembro!E13</f>
        <v>8830</v>
      </c>
      <c r="L7" s="130">
        <f>Outubro!E13</f>
        <v>8830</v>
      </c>
      <c r="M7" s="130">
        <f>Novembro!E13</f>
        <v>8830</v>
      </c>
      <c r="N7" s="130">
        <f>Dezembro!E13</f>
        <v>8830</v>
      </c>
      <c r="O7" s="131">
        <f>SUM(C7:N7)</f>
        <v>105960</v>
      </c>
    </row>
    <row r="8" spans="1:15" ht="13.5" thickBot="1" x14ac:dyDescent="0.25">
      <c r="A8" s="132"/>
      <c r="B8" s="133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5"/>
    </row>
    <row r="9" spans="1:15" ht="15.75" x14ac:dyDescent="0.2">
      <c r="A9" s="169" t="s">
        <v>79</v>
      </c>
      <c r="B9" s="187"/>
      <c r="C9" s="130">
        <f>Janeiro!H24</f>
        <v>2750</v>
      </c>
      <c r="D9" s="130">
        <f>Fevereiro!H24</f>
        <v>2750</v>
      </c>
      <c r="E9" s="130">
        <f>Março!H24</f>
        <v>2750</v>
      </c>
      <c r="F9" s="130">
        <f>Abril!H24</f>
        <v>2750</v>
      </c>
      <c r="G9" s="130">
        <f>Maio!H24</f>
        <v>2750</v>
      </c>
      <c r="H9" s="130">
        <f>Junho!H24</f>
        <v>2750</v>
      </c>
      <c r="I9" s="130">
        <f>Julho!H24</f>
        <v>2750</v>
      </c>
      <c r="J9" s="130">
        <f>Agosto!H24</f>
        <v>2750</v>
      </c>
      <c r="K9" s="130">
        <f>Setembro!H24</f>
        <v>2750</v>
      </c>
      <c r="L9" s="130">
        <f>Outubro!H24</f>
        <v>2750</v>
      </c>
      <c r="M9" s="130">
        <f>Novembro!H24</f>
        <v>2750</v>
      </c>
      <c r="N9" s="130">
        <f>Dezembro!H24</f>
        <v>2750</v>
      </c>
      <c r="O9" s="131">
        <f>SUM(C9:N9)</f>
        <v>33000</v>
      </c>
    </row>
    <row r="10" spans="1:15" ht="13.5" thickBot="1" x14ac:dyDescent="0.25">
      <c r="A10" s="132"/>
      <c r="B10" s="136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5"/>
    </row>
    <row r="11" spans="1:15" ht="15.75" x14ac:dyDescent="0.2">
      <c r="A11" s="169" t="s">
        <v>5</v>
      </c>
      <c r="B11" s="187"/>
      <c r="C11" s="130">
        <f>Janeiro!H40</f>
        <v>2895</v>
      </c>
      <c r="D11" s="130">
        <f>Fevereiro!H40</f>
        <v>2895</v>
      </c>
      <c r="E11" s="130">
        <f>Março!H40</f>
        <v>2895</v>
      </c>
      <c r="F11" s="130">
        <f>Abril!H40</f>
        <v>2895</v>
      </c>
      <c r="G11" s="130">
        <f>Maio!H40</f>
        <v>2895</v>
      </c>
      <c r="H11" s="130">
        <f>Junho!H40</f>
        <v>2895</v>
      </c>
      <c r="I11" s="130">
        <f>Julho!H40</f>
        <v>2895</v>
      </c>
      <c r="J11" s="130">
        <f>Agosto!H40</f>
        <v>2895</v>
      </c>
      <c r="K11" s="130">
        <f>Setembro!H40</f>
        <v>2895</v>
      </c>
      <c r="L11" s="130">
        <f>Outubro!H40</f>
        <v>2895</v>
      </c>
      <c r="M11" s="130">
        <f>Novembro!H40</f>
        <v>2895</v>
      </c>
      <c r="N11" s="130">
        <f>Dezembro!H40</f>
        <v>2895</v>
      </c>
      <c r="O11" s="131">
        <f t="shared" ref="O11:O25" si="0">SUM(C11:N11)</f>
        <v>34740</v>
      </c>
    </row>
    <row r="12" spans="1:15" ht="13.5" thickBot="1" x14ac:dyDescent="0.25">
      <c r="A12" s="137"/>
      <c r="B12" s="138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5"/>
    </row>
    <row r="13" spans="1:15" ht="15.75" x14ac:dyDescent="0.2">
      <c r="A13" s="169" t="s">
        <v>10</v>
      </c>
      <c r="B13" s="187"/>
      <c r="C13" s="130">
        <f>Janeiro!H51</f>
        <v>600</v>
      </c>
      <c r="D13" s="130">
        <f>Fevereiro!H51</f>
        <v>600</v>
      </c>
      <c r="E13" s="130">
        <f>Março!H51</f>
        <v>600</v>
      </c>
      <c r="F13" s="130">
        <f>Abril!H51</f>
        <v>600</v>
      </c>
      <c r="G13" s="130">
        <f>Maio!H51</f>
        <v>600</v>
      </c>
      <c r="H13" s="130">
        <f>Junho!H51</f>
        <v>600</v>
      </c>
      <c r="I13" s="130">
        <f>Julho!H51</f>
        <v>600</v>
      </c>
      <c r="J13" s="130">
        <f>Agosto!H51</f>
        <v>600</v>
      </c>
      <c r="K13" s="130">
        <f>Setembro!H51</f>
        <v>600</v>
      </c>
      <c r="L13" s="130">
        <f>Outubro!H51</f>
        <v>600</v>
      </c>
      <c r="M13" s="130">
        <f>Novembro!H51</f>
        <v>600</v>
      </c>
      <c r="N13" s="130">
        <f>Dezembro!H51</f>
        <v>600</v>
      </c>
      <c r="O13" s="131">
        <f t="shared" si="0"/>
        <v>7200</v>
      </c>
    </row>
    <row r="14" spans="1:15" ht="13.5" thickBot="1" x14ac:dyDescent="0.25">
      <c r="A14" s="137"/>
      <c r="B14" s="138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5"/>
    </row>
    <row r="15" spans="1:15" ht="15.75" x14ac:dyDescent="0.2">
      <c r="A15" s="169" t="s">
        <v>90</v>
      </c>
      <c r="B15" s="187"/>
      <c r="C15" s="130">
        <f>Janeiro!H66</f>
        <v>555</v>
      </c>
      <c r="D15" s="130">
        <f>Fevereiro!H66</f>
        <v>555</v>
      </c>
      <c r="E15" s="130">
        <f>Março!H66</f>
        <v>555</v>
      </c>
      <c r="F15" s="130">
        <f>Abril!H66</f>
        <v>555</v>
      </c>
      <c r="G15" s="130">
        <f>Maio!H66</f>
        <v>555</v>
      </c>
      <c r="H15" s="130">
        <f>Junho!H66</f>
        <v>555</v>
      </c>
      <c r="I15" s="130">
        <f>Julho!H66</f>
        <v>555</v>
      </c>
      <c r="J15" s="130">
        <f>Agosto!H66</f>
        <v>555</v>
      </c>
      <c r="K15" s="130">
        <f>Setembro!H66</f>
        <v>555</v>
      </c>
      <c r="L15" s="130">
        <f>Outubro!H66</f>
        <v>555</v>
      </c>
      <c r="M15" s="130">
        <f>Novembro!H66</f>
        <v>555</v>
      </c>
      <c r="N15" s="130">
        <f>Dezembro!H66</f>
        <v>555</v>
      </c>
      <c r="O15" s="131">
        <f t="shared" si="0"/>
        <v>6660</v>
      </c>
    </row>
    <row r="16" spans="1:15" ht="13.5" thickBot="1" x14ac:dyDescent="0.25">
      <c r="A16" s="137"/>
      <c r="B16" s="138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5"/>
    </row>
    <row r="17" spans="1:15" ht="15.75" x14ac:dyDescent="0.2">
      <c r="A17" s="169" t="s">
        <v>91</v>
      </c>
      <c r="B17" s="187"/>
      <c r="C17" s="130">
        <f>Janeiro!H78</f>
        <v>545</v>
      </c>
      <c r="D17" s="130">
        <f>Fevereiro!H78</f>
        <v>545</v>
      </c>
      <c r="E17" s="130">
        <f>Março!H78</f>
        <v>545</v>
      </c>
      <c r="F17" s="130">
        <f>Abril!H78</f>
        <v>545</v>
      </c>
      <c r="G17" s="130">
        <f>Maio!H78</f>
        <v>545</v>
      </c>
      <c r="H17" s="130">
        <f>Junho!H78</f>
        <v>545</v>
      </c>
      <c r="I17" s="130">
        <f>Julho!H78</f>
        <v>545</v>
      </c>
      <c r="J17" s="130">
        <f>Agosto!H78</f>
        <v>545</v>
      </c>
      <c r="K17" s="130">
        <f>Setembro!H78</f>
        <v>545</v>
      </c>
      <c r="L17" s="130">
        <f>Outubro!H78</f>
        <v>545</v>
      </c>
      <c r="M17" s="130">
        <f>Novembro!H78</f>
        <v>545</v>
      </c>
      <c r="N17" s="130">
        <f>Dezembro!H78</f>
        <v>545</v>
      </c>
      <c r="O17" s="131">
        <f t="shared" si="0"/>
        <v>6540</v>
      </c>
    </row>
    <row r="18" spans="1:15" ht="13.5" thickBot="1" x14ac:dyDescent="0.25">
      <c r="A18" s="137"/>
      <c r="B18" s="138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5"/>
    </row>
    <row r="19" spans="1:15" ht="15.75" x14ac:dyDescent="0.2">
      <c r="A19" s="169" t="s">
        <v>28</v>
      </c>
      <c r="B19" s="187"/>
      <c r="C19" s="130">
        <f>Janeiro!H89</f>
        <v>508</v>
      </c>
      <c r="D19" s="130">
        <f>Fevereiro!H89</f>
        <v>508</v>
      </c>
      <c r="E19" s="130">
        <f>Março!H89</f>
        <v>508</v>
      </c>
      <c r="F19" s="130">
        <f>Abril!H89</f>
        <v>508</v>
      </c>
      <c r="G19" s="130">
        <f>Maio!H89</f>
        <v>508</v>
      </c>
      <c r="H19" s="130">
        <f>Junho!H89</f>
        <v>508</v>
      </c>
      <c r="I19" s="130">
        <f>Julho!H89</f>
        <v>508</v>
      </c>
      <c r="J19" s="130">
        <f>Agosto!H89</f>
        <v>508</v>
      </c>
      <c r="K19" s="130">
        <f>Setembro!H89</f>
        <v>508</v>
      </c>
      <c r="L19" s="130">
        <f>Outubro!H89</f>
        <v>508</v>
      </c>
      <c r="M19" s="130">
        <f>Novembro!H89</f>
        <v>508</v>
      </c>
      <c r="N19" s="130">
        <f>Dezembro!H89</f>
        <v>508</v>
      </c>
      <c r="O19" s="131">
        <f t="shared" si="0"/>
        <v>6096</v>
      </c>
    </row>
    <row r="20" spans="1:15" ht="13.5" thickBot="1" x14ac:dyDescent="0.25">
      <c r="A20" s="132"/>
      <c r="B20" s="136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1:15" ht="15.75" x14ac:dyDescent="0.2">
      <c r="A21" s="169" t="s">
        <v>74</v>
      </c>
      <c r="B21" s="187"/>
      <c r="C21" s="130">
        <f>Janeiro!H97</f>
        <v>200</v>
      </c>
      <c r="D21" s="130">
        <f>Fevereiro!H97</f>
        <v>200</v>
      </c>
      <c r="E21" s="130">
        <f>Março!H97</f>
        <v>200</v>
      </c>
      <c r="F21" s="130">
        <f>Abril!H97</f>
        <v>200</v>
      </c>
      <c r="G21" s="130">
        <f>Maio!H97</f>
        <v>200</v>
      </c>
      <c r="H21" s="130">
        <f>Junho!H97</f>
        <v>200</v>
      </c>
      <c r="I21" s="130">
        <f>Julho!H97</f>
        <v>200</v>
      </c>
      <c r="J21" s="130">
        <f>Agosto!H97</f>
        <v>200</v>
      </c>
      <c r="K21" s="130">
        <f>Setembro!H97</f>
        <v>200</v>
      </c>
      <c r="L21" s="130">
        <f>Outubro!H97</f>
        <v>200</v>
      </c>
      <c r="M21" s="130">
        <f>Novembro!H97</f>
        <v>200</v>
      </c>
      <c r="N21" s="130">
        <f>Dezembro!H97</f>
        <v>200</v>
      </c>
      <c r="O21" s="131">
        <f>SUM(C21:N21)</f>
        <v>2400</v>
      </c>
    </row>
    <row r="22" spans="1:15" ht="13.5" thickBot="1" x14ac:dyDescent="0.25">
      <c r="A22" s="132"/>
      <c r="B22" s="136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5"/>
    </row>
    <row r="23" spans="1:15" ht="15.75" x14ac:dyDescent="0.2">
      <c r="A23" s="169" t="s">
        <v>34</v>
      </c>
      <c r="B23" s="187"/>
      <c r="C23" s="130">
        <f>Janeiro!H110</f>
        <v>500</v>
      </c>
      <c r="D23" s="130">
        <f>Fevereiro!H110</f>
        <v>500</v>
      </c>
      <c r="E23" s="130">
        <f>Março!H110</f>
        <v>500</v>
      </c>
      <c r="F23" s="130">
        <f>Abril!H110</f>
        <v>500</v>
      </c>
      <c r="G23" s="130">
        <f>Maio!H110</f>
        <v>500</v>
      </c>
      <c r="H23" s="130">
        <f>Junho!H110</f>
        <v>500</v>
      </c>
      <c r="I23" s="130">
        <f>Julho!H110</f>
        <v>500</v>
      </c>
      <c r="J23" s="130">
        <f>Agosto!H110</f>
        <v>500</v>
      </c>
      <c r="K23" s="130">
        <f>Setembro!H110</f>
        <v>500</v>
      </c>
      <c r="L23" s="130">
        <f>Outubro!H110</f>
        <v>500</v>
      </c>
      <c r="M23" s="130">
        <f>Novembro!H110</f>
        <v>500</v>
      </c>
      <c r="N23" s="130">
        <f>Dezembro!H110</f>
        <v>500</v>
      </c>
      <c r="O23" s="131">
        <f t="shared" si="0"/>
        <v>6000</v>
      </c>
    </row>
    <row r="24" spans="1:15" ht="15.75" thickBot="1" x14ac:dyDescent="0.25">
      <c r="A24" s="132"/>
      <c r="B24" s="136"/>
      <c r="C24" s="139"/>
      <c r="D24" s="140"/>
      <c r="E24" s="139"/>
      <c r="F24" s="139"/>
      <c r="G24" s="140"/>
      <c r="H24" s="134"/>
      <c r="I24" s="134"/>
      <c r="J24" s="134"/>
      <c r="K24" s="134"/>
      <c r="L24" s="134"/>
      <c r="M24" s="134"/>
      <c r="N24" s="134"/>
      <c r="O24" s="135"/>
    </row>
    <row r="25" spans="1:15" ht="16.5" thickBot="1" x14ac:dyDescent="0.25">
      <c r="A25" s="183" t="s">
        <v>89</v>
      </c>
      <c r="B25" s="184"/>
      <c r="C25" s="141">
        <f>Janeiro!H119</f>
        <v>250</v>
      </c>
      <c r="D25" s="142">
        <f>Fevereiro!H119</f>
        <v>250</v>
      </c>
      <c r="E25" s="141">
        <f>Março!H119</f>
        <v>250</v>
      </c>
      <c r="F25" s="141">
        <f>Abril!H119</f>
        <v>250</v>
      </c>
      <c r="G25" s="142">
        <f>Abril!H119</f>
        <v>250</v>
      </c>
      <c r="H25" s="143">
        <f>Junho!H119</f>
        <v>250</v>
      </c>
      <c r="I25" s="143">
        <f>Julho!H119</f>
        <v>250</v>
      </c>
      <c r="J25" s="143">
        <f>Agosto!H119</f>
        <v>250</v>
      </c>
      <c r="K25" s="143">
        <f>Setembro!H119</f>
        <v>250</v>
      </c>
      <c r="L25" s="143">
        <f>Outubro!H119</f>
        <v>250</v>
      </c>
      <c r="M25" s="143">
        <f>Novembro!H119</f>
        <v>250</v>
      </c>
      <c r="N25" s="143">
        <f>Dezembro!H119</f>
        <v>250</v>
      </c>
      <c r="O25" s="144">
        <f t="shared" si="0"/>
        <v>3000</v>
      </c>
    </row>
    <row r="26" spans="1:15" s="126" customFormat="1" ht="15" x14ac:dyDescent="0.2">
      <c r="A26" s="145"/>
      <c r="B26" s="146"/>
      <c r="C26" s="147"/>
      <c r="D26" s="148"/>
      <c r="E26" s="149"/>
      <c r="F26" s="147"/>
      <c r="G26" s="148"/>
      <c r="O26" s="150"/>
    </row>
    <row r="27" spans="1:15" s="126" customFormat="1" x14ac:dyDescent="0.2"/>
    <row r="28" spans="1:15" s="126" customFormat="1" ht="15.75" x14ac:dyDescent="0.2">
      <c r="B28" s="151"/>
      <c r="C28" s="151"/>
    </row>
    <row r="29" spans="1:15" s="126" customFormat="1" ht="15.75" x14ac:dyDescent="0.2">
      <c r="B29" s="157" t="s">
        <v>43</v>
      </c>
      <c r="C29" s="156"/>
    </row>
    <row r="30" spans="1:15" s="126" customFormat="1" ht="15.75" x14ac:dyDescent="0.2">
      <c r="B30" s="158" t="s">
        <v>37</v>
      </c>
      <c r="C30" s="152">
        <f>O7</f>
        <v>105960</v>
      </c>
    </row>
    <row r="31" spans="1:15" s="126" customFormat="1" ht="15.75" x14ac:dyDescent="0.2">
      <c r="B31" s="159" t="s">
        <v>79</v>
      </c>
      <c r="C31" s="152">
        <f>O9</f>
        <v>33000</v>
      </c>
    </row>
    <row r="32" spans="1:15" s="126" customFormat="1" ht="15.75" x14ac:dyDescent="0.2">
      <c r="B32" s="159" t="s">
        <v>5</v>
      </c>
      <c r="C32" s="152">
        <f>O11</f>
        <v>34740</v>
      </c>
    </row>
    <row r="33" spans="1:3" s="126" customFormat="1" ht="15.75" x14ac:dyDescent="0.2">
      <c r="B33" s="159" t="s">
        <v>10</v>
      </c>
      <c r="C33" s="152">
        <f>O13</f>
        <v>7200</v>
      </c>
    </row>
    <row r="34" spans="1:3" s="126" customFormat="1" ht="15.75" x14ac:dyDescent="0.2">
      <c r="B34" s="159" t="s">
        <v>90</v>
      </c>
      <c r="C34" s="152">
        <f>O15</f>
        <v>6660</v>
      </c>
    </row>
    <row r="35" spans="1:3" s="126" customFormat="1" ht="15.75" x14ac:dyDescent="0.2">
      <c r="B35" s="159" t="s">
        <v>91</v>
      </c>
      <c r="C35" s="152">
        <f>O17</f>
        <v>6540</v>
      </c>
    </row>
    <row r="36" spans="1:3" s="126" customFormat="1" ht="15.75" x14ac:dyDescent="0.2">
      <c r="B36" s="159" t="s">
        <v>28</v>
      </c>
      <c r="C36" s="152">
        <f>O19</f>
        <v>6096</v>
      </c>
    </row>
    <row r="37" spans="1:3" s="126" customFormat="1" ht="15.75" x14ac:dyDescent="0.2">
      <c r="B37" s="159" t="s">
        <v>74</v>
      </c>
      <c r="C37" s="152">
        <f>O21</f>
        <v>2400</v>
      </c>
    </row>
    <row r="38" spans="1:3" s="126" customFormat="1" ht="15.75" x14ac:dyDescent="0.2">
      <c r="B38" s="159" t="s">
        <v>34</v>
      </c>
      <c r="C38" s="152">
        <f>O23</f>
        <v>6000</v>
      </c>
    </row>
    <row r="39" spans="1:3" s="126" customFormat="1" ht="15.75" x14ac:dyDescent="0.2">
      <c r="B39" s="159" t="s">
        <v>89</v>
      </c>
      <c r="C39" s="153">
        <f>O25</f>
        <v>3000</v>
      </c>
    </row>
    <row r="40" spans="1:3" s="126" customFormat="1" ht="15.75" x14ac:dyDescent="0.2">
      <c r="B40" s="160" t="s">
        <v>44</v>
      </c>
      <c r="C40" s="155"/>
    </row>
    <row r="41" spans="1:3" s="126" customFormat="1" x14ac:dyDescent="0.2"/>
    <row r="42" spans="1:3" s="126" customFormat="1" x14ac:dyDescent="0.2"/>
    <row r="43" spans="1:3" s="126" customFormat="1" x14ac:dyDescent="0.2">
      <c r="A43" s="154"/>
      <c r="B43" s="154"/>
      <c r="C43" s="154"/>
    </row>
    <row r="44" spans="1:3" s="126" customFormat="1" x14ac:dyDescent="0.2">
      <c r="A44" s="154"/>
      <c r="B44" s="154"/>
      <c r="C44" s="154"/>
    </row>
    <row r="45" spans="1:3" s="126" customFormat="1" x14ac:dyDescent="0.2">
      <c r="A45" s="154"/>
      <c r="B45" s="154"/>
      <c r="C45" s="154"/>
    </row>
    <row r="46" spans="1:3" s="126" customFormat="1" x14ac:dyDescent="0.2">
      <c r="A46" s="154"/>
      <c r="B46" s="154"/>
      <c r="C46" s="154"/>
    </row>
    <row r="47" spans="1:3" s="126" customFormat="1" x14ac:dyDescent="0.2">
      <c r="A47" s="154"/>
      <c r="B47" s="154"/>
      <c r="C47" s="154"/>
    </row>
    <row r="48" spans="1:3" s="126" customFormat="1" x14ac:dyDescent="0.2">
      <c r="A48" s="154"/>
      <c r="B48" s="154"/>
      <c r="C48" s="154"/>
    </row>
    <row r="49" spans="1:3" s="126" customFormat="1" x14ac:dyDescent="0.2">
      <c r="A49" s="154"/>
      <c r="B49" s="154"/>
      <c r="C49" s="154"/>
    </row>
    <row r="50" spans="1:3" s="126" customFormat="1" x14ac:dyDescent="0.2">
      <c r="A50" s="154"/>
      <c r="B50" s="154"/>
      <c r="C50" s="154"/>
    </row>
    <row r="51" spans="1:3" s="126" customFormat="1" x14ac:dyDescent="0.2">
      <c r="A51" s="154"/>
      <c r="B51" s="154"/>
      <c r="C51" s="154"/>
    </row>
    <row r="52" spans="1:3" s="126" customFormat="1" x14ac:dyDescent="0.2">
      <c r="A52" s="154"/>
      <c r="B52" s="154"/>
      <c r="C52" s="154"/>
    </row>
    <row r="53" spans="1:3" s="126" customFormat="1" x14ac:dyDescent="0.2">
      <c r="A53" s="154"/>
      <c r="B53" s="154"/>
      <c r="C53" s="154"/>
    </row>
    <row r="54" spans="1:3" s="126" customFormat="1" x14ac:dyDescent="0.2">
      <c r="A54" s="154"/>
      <c r="B54" s="154"/>
      <c r="C54" s="154"/>
    </row>
    <row r="55" spans="1:3" s="126" customFormat="1" x14ac:dyDescent="0.2">
      <c r="A55" s="154"/>
      <c r="B55" s="154"/>
      <c r="C55" s="154"/>
    </row>
    <row r="56" spans="1:3" s="126" customFormat="1" x14ac:dyDescent="0.2">
      <c r="A56" s="154"/>
      <c r="B56" s="154"/>
      <c r="C56" s="154"/>
    </row>
    <row r="57" spans="1:3" s="126" customFormat="1" x14ac:dyDescent="0.2">
      <c r="A57" s="154"/>
      <c r="B57" s="154"/>
      <c r="C57" s="154"/>
    </row>
    <row r="58" spans="1:3" s="126" customFormat="1" x14ac:dyDescent="0.2">
      <c r="A58" s="154"/>
      <c r="B58" s="154"/>
      <c r="C58" s="154"/>
    </row>
    <row r="59" spans="1:3" s="126" customFormat="1" x14ac:dyDescent="0.2">
      <c r="A59" s="154"/>
      <c r="B59" s="154"/>
      <c r="C59" s="154"/>
    </row>
    <row r="60" spans="1:3" s="126" customFormat="1" x14ac:dyDescent="0.2">
      <c r="A60" s="154"/>
      <c r="B60" s="154"/>
      <c r="C60" s="154"/>
    </row>
    <row r="61" spans="1:3" s="126" customFormat="1" x14ac:dyDescent="0.2">
      <c r="A61" s="154"/>
      <c r="B61" s="154"/>
      <c r="C61" s="154"/>
    </row>
    <row r="62" spans="1:3" s="126" customFormat="1" x14ac:dyDescent="0.2">
      <c r="A62" s="154"/>
      <c r="B62" s="154"/>
      <c r="C62" s="154"/>
    </row>
    <row r="63" spans="1:3" s="126" customFormat="1" x14ac:dyDescent="0.2"/>
    <row r="64" spans="1:3" s="126" customFormat="1" x14ac:dyDescent="0.2"/>
    <row r="65" s="126" customFormat="1" x14ac:dyDescent="0.2"/>
    <row r="66" s="126" customFormat="1" x14ac:dyDescent="0.2"/>
    <row r="67" s="126" customFormat="1" x14ac:dyDescent="0.2"/>
    <row r="68" s="126" customFormat="1" x14ac:dyDescent="0.2"/>
    <row r="69" s="126" customFormat="1" x14ac:dyDescent="0.2"/>
    <row r="70" s="126" customFormat="1" x14ac:dyDescent="0.2"/>
    <row r="71" s="126" customFormat="1" x14ac:dyDescent="0.2"/>
    <row r="72" s="126" customFormat="1" x14ac:dyDescent="0.2"/>
    <row r="73" s="126" customFormat="1" x14ac:dyDescent="0.2"/>
    <row r="74" s="126" customFormat="1" x14ac:dyDescent="0.2"/>
    <row r="75" s="126" customFormat="1" x14ac:dyDescent="0.2"/>
    <row r="76" s="126" customFormat="1" x14ac:dyDescent="0.2"/>
    <row r="77" s="126" customFormat="1" x14ac:dyDescent="0.2"/>
    <row r="78" s="126" customFormat="1" x14ac:dyDescent="0.2"/>
    <row r="79" s="126" customFormat="1" x14ac:dyDescent="0.2"/>
    <row r="80" s="126" customFormat="1" x14ac:dyDescent="0.2"/>
    <row r="81" s="126" customFormat="1" x14ac:dyDescent="0.2"/>
    <row r="82" s="126" customFormat="1" x14ac:dyDescent="0.2"/>
    <row r="83" s="126" customFormat="1" x14ac:dyDescent="0.2"/>
    <row r="84" s="126" customFormat="1" x14ac:dyDescent="0.2"/>
    <row r="85" s="126" customFormat="1" x14ac:dyDescent="0.2"/>
    <row r="86" s="126" customFormat="1" x14ac:dyDescent="0.2"/>
    <row r="87" s="126" customFormat="1" x14ac:dyDescent="0.2"/>
    <row r="88" s="126" customFormat="1" x14ac:dyDescent="0.2"/>
    <row r="89" s="126" customFormat="1" x14ac:dyDescent="0.2"/>
    <row r="90" s="126" customFormat="1" x14ac:dyDescent="0.2"/>
    <row r="91" s="126" customFormat="1" x14ac:dyDescent="0.2"/>
    <row r="92" s="126" customFormat="1" x14ac:dyDescent="0.2"/>
    <row r="93" s="126" customFormat="1" x14ac:dyDescent="0.2"/>
    <row r="94" s="126" customFormat="1" x14ac:dyDescent="0.2"/>
    <row r="95" s="126" customFormat="1" x14ac:dyDescent="0.2"/>
    <row r="96" s="126" customFormat="1" x14ac:dyDescent="0.2"/>
    <row r="97" s="126" customFormat="1" x14ac:dyDescent="0.2"/>
    <row r="98" s="126" customFormat="1" x14ac:dyDescent="0.2"/>
    <row r="99" s="126" customFormat="1" x14ac:dyDescent="0.2"/>
    <row r="100" s="126" customFormat="1" x14ac:dyDescent="0.2"/>
    <row r="101" s="126" customFormat="1" x14ac:dyDescent="0.2"/>
    <row r="102" s="126" customFormat="1" x14ac:dyDescent="0.2"/>
    <row r="103" s="126" customFormat="1" x14ac:dyDescent="0.2"/>
    <row r="104" s="126" customFormat="1" x14ac:dyDescent="0.2"/>
    <row r="105" s="126" customFormat="1" x14ac:dyDescent="0.2"/>
    <row r="106" s="126" customFormat="1" x14ac:dyDescent="0.2"/>
    <row r="107" s="126" customFormat="1" x14ac:dyDescent="0.2"/>
    <row r="108" s="126" customFormat="1" x14ac:dyDescent="0.2"/>
    <row r="109" s="126" customFormat="1" x14ac:dyDescent="0.2"/>
    <row r="110" s="126" customFormat="1" x14ac:dyDescent="0.2"/>
    <row r="111" s="126" customFormat="1" x14ac:dyDescent="0.2"/>
    <row r="112" s="126" customFormat="1" x14ac:dyDescent="0.2"/>
    <row r="113" s="126" customFormat="1" x14ac:dyDescent="0.2"/>
    <row r="114" s="126" customFormat="1" x14ac:dyDescent="0.2"/>
    <row r="115" s="126" customFormat="1" x14ac:dyDescent="0.2"/>
    <row r="116" s="126" customFormat="1" x14ac:dyDescent="0.2"/>
    <row r="117" s="126" customFormat="1" x14ac:dyDescent="0.2"/>
    <row r="118" s="126" customFormat="1" x14ac:dyDescent="0.2"/>
    <row r="119" s="126" customFormat="1" x14ac:dyDescent="0.2"/>
    <row r="120" s="126" customFormat="1" x14ac:dyDescent="0.2"/>
    <row r="121" s="126" customFormat="1" x14ac:dyDescent="0.2"/>
    <row r="122" s="126" customFormat="1" x14ac:dyDescent="0.2"/>
    <row r="123" s="126" customFormat="1" x14ac:dyDescent="0.2"/>
    <row r="124" s="126" customFormat="1" x14ac:dyDescent="0.2"/>
    <row r="125" s="126" customFormat="1" x14ac:dyDescent="0.2"/>
    <row r="126" s="126" customFormat="1" x14ac:dyDescent="0.2"/>
    <row r="127" s="126" customFormat="1" x14ac:dyDescent="0.2"/>
    <row r="128" s="126" customFormat="1" x14ac:dyDescent="0.2"/>
    <row r="129" s="126" customFormat="1" x14ac:dyDescent="0.2"/>
    <row r="130" s="126" customFormat="1" x14ac:dyDescent="0.2"/>
    <row r="131" s="126" customFormat="1" x14ac:dyDescent="0.2"/>
    <row r="132" s="126" customFormat="1" x14ac:dyDescent="0.2"/>
    <row r="133" s="126" customFormat="1" x14ac:dyDescent="0.2"/>
    <row r="134" s="126" customFormat="1" x14ac:dyDescent="0.2"/>
    <row r="135" s="126" customFormat="1" x14ac:dyDescent="0.2"/>
    <row r="136" s="126" customFormat="1" x14ac:dyDescent="0.2"/>
    <row r="137" s="126" customFormat="1" x14ac:dyDescent="0.2"/>
    <row r="138" s="126" customFormat="1" x14ac:dyDescent="0.2"/>
    <row r="139" s="126" customFormat="1" x14ac:dyDescent="0.2"/>
    <row r="140" s="126" customFormat="1" x14ac:dyDescent="0.2"/>
    <row r="141" s="126" customFormat="1" x14ac:dyDescent="0.2"/>
    <row r="142" s="126" customFormat="1" x14ac:dyDescent="0.2"/>
    <row r="143" s="126" customFormat="1" x14ac:dyDescent="0.2"/>
    <row r="144" s="126" customFormat="1" x14ac:dyDescent="0.2"/>
    <row r="145" s="126" customFormat="1" x14ac:dyDescent="0.2"/>
    <row r="146" s="126" customFormat="1" x14ac:dyDescent="0.2"/>
    <row r="147" s="126" customFormat="1" x14ac:dyDescent="0.2"/>
    <row r="148" s="126" customFormat="1" x14ac:dyDescent="0.2"/>
    <row r="149" s="126" customFormat="1" x14ac:dyDescent="0.2"/>
    <row r="150" s="126" customFormat="1" x14ac:dyDescent="0.2"/>
    <row r="151" s="126" customFormat="1" x14ac:dyDescent="0.2"/>
    <row r="152" s="126" customFormat="1" x14ac:dyDescent="0.2"/>
    <row r="153" s="126" customFormat="1" x14ac:dyDescent="0.2"/>
    <row r="154" s="126" customFormat="1" x14ac:dyDescent="0.2"/>
    <row r="155" s="126" customFormat="1" x14ac:dyDescent="0.2"/>
    <row r="156" s="126" customFormat="1" x14ac:dyDescent="0.2"/>
    <row r="157" s="126" customFormat="1" x14ac:dyDescent="0.2"/>
    <row r="158" s="126" customFormat="1" x14ac:dyDescent="0.2"/>
    <row r="159" s="126" customFormat="1" x14ac:dyDescent="0.2"/>
    <row r="160" s="126" customFormat="1" x14ac:dyDescent="0.2"/>
    <row r="161" s="126" customFormat="1" x14ac:dyDescent="0.2"/>
    <row r="162" s="126" customFormat="1" x14ac:dyDescent="0.2"/>
    <row r="163" s="126" customFormat="1" x14ac:dyDescent="0.2"/>
  </sheetData>
  <mergeCells count="12">
    <mergeCell ref="C1:O4"/>
    <mergeCell ref="A17:B17"/>
    <mergeCell ref="A19:B19"/>
    <mergeCell ref="A21:B21"/>
    <mergeCell ref="A23:B23"/>
    <mergeCell ref="A25:B25"/>
    <mergeCell ref="A4:B4"/>
    <mergeCell ref="A7:B7"/>
    <mergeCell ref="A9:B9"/>
    <mergeCell ref="A11:B11"/>
    <mergeCell ref="A13:B13"/>
    <mergeCell ref="A15:B15"/>
  </mergeCells>
  <pageMargins left="0.78740157499999996" right="0.78740157499999996" top="0.984251969" bottom="0.984251969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>
    <outlinePr applyStyles="1" summaryBelow="0"/>
  </sheetPr>
  <dimension ref="A1:AC157"/>
  <sheetViews>
    <sheetView showGridLines="0" showRowColHeaders="0" tabSelected="1" zoomScaleNormal="10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C1" sqref="C1:I4"/>
    </sheetView>
  </sheetViews>
  <sheetFormatPr defaultColWidth="11.42578125" defaultRowHeight="12.75" outlineLevelRow="1" x14ac:dyDescent="0.2"/>
  <cols>
    <col min="1" max="1" width="10.42578125" customWidth="1"/>
    <col min="2" max="2" width="45.42578125" customWidth="1"/>
    <col min="3" max="3" width="12.42578125" bestFit="1" customWidth="1"/>
    <col min="4" max="4" width="20.42578125" customWidth="1"/>
    <col min="5" max="5" width="20.85546875" customWidth="1"/>
    <col min="6" max="6" width="19.42578125" customWidth="1"/>
    <col min="7" max="7" width="33.42578125" customWidth="1"/>
    <col min="8" max="8" width="11.28515625" bestFit="1" customWidth="1"/>
    <col min="9" max="9" width="13" customWidth="1"/>
    <col min="10" max="10" width="2.7109375" customWidth="1"/>
    <col min="11" max="11" width="3.7109375" customWidth="1"/>
  </cols>
  <sheetData>
    <row r="1" spans="1:25" s="4" customFormat="1" ht="33" customHeight="1" x14ac:dyDescent="0.2">
      <c r="A1" s="162"/>
      <c r="B1" s="162"/>
      <c r="C1" s="166" t="s">
        <v>143</v>
      </c>
      <c r="D1" s="166"/>
      <c r="E1" s="166"/>
      <c r="F1" s="166"/>
      <c r="G1" s="166"/>
      <c r="H1" s="166"/>
      <c r="I1" s="166"/>
    </row>
    <row r="2" spans="1:25" s="4" customFormat="1" ht="25.5" x14ac:dyDescent="0.2">
      <c r="A2" s="162"/>
      <c r="B2" s="162"/>
      <c r="C2" s="166"/>
      <c r="D2" s="166"/>
      <c r="E2" s="166"/>
      <c r="F2" s="166"/>
      <c r="G2" s="166"/>
      <c r="H2" s="166"/>
      <c r="I2" s="166"/>
    </row>
    <row r="3" spans="1:25" s="4" customFormat="1" ht="27" customHeight="1" x14ac:dyDescent="0.2">
      <c r="A3" s="162"/>
      <c r="B3" s="162"/>
      <c r="C3" s="166"/>
      <c r="D3" s="166"/>
      <c r="E3" s="166"/>
      <c r="F3" s="166"/>
      <c r="G3" s="166"/>
      <c r="H3" s="166"/>
      <c r="I3" s="166"/>
    </row>
    <row r="4" spans="1:25" s="4" customFormat="1" ht="33.75" customHeight="1" x14ac:dyDescent="0.2">
      <c r="A4" s="179" t="s">
        <v>100</v>
      </c>
      <c r="B4" s="179"/>
      <c r="C4" s="166"/>
      <c r="D4" s="166"/>
      <c r="E4" s="166"/>
      <c r="F4" s="166"/>
      <c r="G4" s="166"/>
      <c r="H4" s="166"/>
      <c r="I4" s="166"/>
    </row>
    <row r="5" spans="1:25" s="4" customFormat="1" ht="15.75" customHeight="1" thickBot="1" x14ac:dyDescent="0.25">
      <c r="A5" s="60"/>
      <c r="B5" s="59"/>
      <c r="C5" s="61"/>
      <c r="D5" s="61"/>
      <c r="E5" s="61"/>
      <c r="F5" s="61"/>
      <c r="G5" s="61"/>
      <c r="H5" s="59"/>
      <c r="I5" s="61"/>
    </row>
    <row r="6" spans="1:25" s="2" customFormat="1" ht="18" customHeight="1" thickBot="1" x14ac:dyDescent="0.3">
      <c r="A6" s="180" t="s">
        <v>37</v>
      </c>
      <c r="B6" s="181"/>
      <c r="C6" s="91" t="s">
        <v>95</v>
      </c>
      <c r="D6" s="92" t="s">
        <v>102</v>
      </c>
      <c r="E6" s="92" t="s">
        <v>88</v>
      </c>
      <c r="F6" s="93" t="s">
        <v>103</v>
      </c>
      <c r="G6" s="28"/>
      <c r="I6"/>
      <c r="J6"/>
      <c r="K6"/>
      <c r="Q6"/>
      <c r="R6"/>
      <c r="S6"/>
      <c r="T6"/>
      <c r="U6"/>
      <c r="V6"/>
      <c r="W6"/>
      <c r="X6"/>
      <c r="Y6"/>
    </row>
    <row r="7" spans="1:25" ht="15" outlineLevel="1" x14ac:dyDescent="0.25">
      <c r="A7" s="58"/>
      <c r="B7" s="34" t="s">
        <v>38</v>
      </c>
      <c r="C7" s="30"/>
      <c r="D7" s="30">
        <v>8000</v>
      </c>
      <c r="E7" s="83">
        <f t="shared" ref="E7:E12" si="0">SUM(C7:D7)</f>
        <v>8000</v>
      </c>
      <c r="F7" s="94">
        <f t="shared" ref="F7:F12" si="1">E7/E$13</f>
        <v>0.9060022650056625</v>
      </c>
      <c r="G7" s="29"/>
    </row>
    <row r="8" spans="1:25" ht="15" outlineLevel="1" x14ac:dyDescent="0.25">
      <c r="A8" s="58"/>
      <c r="B8" s="35" t="s">
        <v>1</v>
      </c>
      <c r="C8" s="22"/>
      <c r="D8" s="22"/>
      <c r="E8" s="84">
        <f t="shared" si="0"/>
        <v>0</v>
      </c>
      <c r="F8" s="95">
        <f t="shared" si="1"/>
        <v>0</v>
      </c>
      <c r="G8" s="27"/>
    </row>
    <row r="9" spans="1:25" ht="15" outlineLevel="1" x14ac:dyDescent="0.25">
      <c r="A9" s="58"/>
      <c r="B9" s="35" t="s">
        <v>2</v>
      </c>
      <c r="C9" s="22"/>
      <c r="D9" s="22"/>
      <c r="E9" s="84">
        <f t="shared" si="0"/>
        <v>0</v>
      </c>
      <c r="F9" s="95">
        <f t="shared" si="1"/>
        <v>0</v>
      </c>
      <c r="G9" s="27"/>
    </row>
    <row r="10" spans="1:25" ht="15" outlineLevel="1" x14ac:dyDescent="0.25">
      <c r="A10" s="58"/>
      <c r="B10" s="35" t="s">
        <v>47</v>
      </c>
      <c r="C10" s="22">
        <v>800</v>
      </c>
      <c r="D10" s="22">
        <v>30</v>
      </c>
      <c r="E10" s="84">
        <f t="shared" si="0"/>
        <v>830</v>
      </c>
      <c r="F10" s="95">
        <f t="shared" si="1"/>
        <v>9.3997734994337487E-2</v>
      </c>
      <c r="G10" s="27"/>
    </row>
    <row r="11" spans="1:25" ht="15" outlineLevel="1" x14ac:dyDescent="0.25">
      <c r="A11" s="58"/>
      <c r="B11" s="35" t="s">
        <v>3</v>
      </c>
      <c r="C11" s="22"/>
      <c r="D11" s="22"/>
      <c r="E11" s="84">
        <f t="shared" si="0"/>
        <v>0</v>
      </c>
      <c r="F11" s="95">
        <f t="shared" si="1"/>
        <v>0</v>
      </c>
      <c r="G11" s="96"/>
    </row>
    <row r="12" spans="1:25" ht="45" outlineLevel="1" x14ac:dyDescent="0.25">
      <c r="A12" s="58"/>
      <c r="B12" s="36" t="s">
        <v>104</v>
      </c>
      <c r="C12" s="22"/>
      <c r="D12" s="22"/>
      <c r="E12" s="84">
        <f t="shared" si="0"/>
        <v>0</v>
      </c>
      <c r="F12" s="95">
        <f t="shared" si="1"/>
        <v>0</v>
      </c>
      <c r="G12" s="27"/>
    </row>
    <row r="13" spans="1:25" ht="17.100000000000001" customHeight="1" outlineLevel="1" thickBot="1" x14ac:dyDescent="0.3">
      <c r="A13" s="120"/>
      <c r="B13" s="65" t="s">
        <v>99</v>
      </c>
      <c r="C13" s="64">
        <f>SUM(C7:C12)</f>
        <v>800</v>
      </c>
      <c r="D13" s="64">
        <f>SUM(D7:D12)</f>
        <v>8030</v>
      </c>
      <c r="E13" s="66">
        <f>SUM(C13:D13)</f>
        <v>8830</v>
      </c>
      <c r="F13" s="51">
        <v>1</v>
      </c>
      <c r="G13" s="26"/>
      <c r="H13" s="18"/>
    </row>
    <row r="14" spans="1:25" ht="14.25" outlineLevel="1" thickTop="1" thickBot="1" x14ac:dyDescent="0.25">
      <c r="A14" s="6"/>
      <c r="B14" s="11"/>
      <c r="C14" s="25"/>
      <c r="D14" s="25"/>
      <c r="E14" s="25"/>
      <c r="F14" s="26"/>
      <c r="G14" s="26"/>
      <c r="H14" s="26"/>
    </row>
    <row r="15" spans="1:25" s="2" customFormat="1" ht="18.75" customHeight="1" x14ac:dyDescent="0.2">
      <c r="A15" s="169" t="s">
        <v>79</v>
      </c>
      <c r="B15" s="170"/>
      <c r="C15" s="56" t="s">
        <v>95</v>
      </c>
      <c r="D15" s="56" t="s">
        <v>101</v>
      </c>
      <c r="E15" s="56" t="s">
        <v>96</v>
      </c>
      <c r="F15" s="56" t="s">
        <v>97</v>
      </c>
      <c r="G15" s="56" t="s">
        <v>98</v>
      </c>
      <c r="H15" s="68" t="s">
        <v>88</v>
      </c>
      <c r="I15" s="57" t="s">
        <v>103</v>
      </c>
      <c r="J15"/>
      <c r="K15"/>
      <c r="Q15"/>
      <c r="R15"/>
      <c r="S15"/>
      <c r="T15"/>
      <c r="U15"/>
      <c r="V15"/>
      <c r="W15"/>
      <c r="X15"/>
      <c r="Y15"/>
    </row>
    <row r="16" spans="1:25" ht="15" outlineLevel="1" x14ac:dyDescent="0.25">
      <c r="A16" s="58"/>
      <c r="B16" s="34" t="s">
        <v>123</v>
      </c>
      <c r="C16" s="42"/>
      <c r="D16" s="43">
        <v>2000</v>
      </c>
      <c r="E16" s="43"/>
      <c r="F16" s="43"/>
      <c r="G16" s="43"/>
      <c r="H16" s="82">
        <f>SUM(C16:G16)</f>
        <v>2000</v>
      </c>
      <c r="I16" s="46">
        <f t="shared" ref="I16:I23" si="2">H16/H$24</f>
        <v>0.72727272727272729</v>
      </c>
    </row>
    <row r="17" spans="1:25" ht="15" outlineLevel="1" x14ac:dyDescent="0.25">
      <c r="A17" s="58"/>
      <c r="B17" s="35" t="s">
        <v>72</v>
      </c>
      <c r="C17" s="44"/>
      <c r="D17" s="44"/>
      <c r="E17" s="44"/>
      <c r="F17" s="44"/>
      <c r="G17" s="44"/>
      <c r="H17" s="82">
        <f t="shared" ref="H17:H23" si="3">SUM(C17:G17)</f>
        <v>0</v>
      </c>
      <c r="I17" s="46">
        <f t="shared" si="2"/>
        <v>0</v>
      </c>
    </row>
    <row r="18" spans="1:25" ht="15" outlineLevel="1" x14ac:dyDescent="0.25">
      <c r="A18" s="58"/>
      <c r="B18" s="35" t="s">
        <v>121</v>
      </c>
      <c r="C18" s="44"/>
      <c r="D18" s="44"/>
      <c r="E18" s="44"/>
      <c r="F18" s="44"/>
      <c r="G18" s="44"/>
      <c r="H18" s="82">
        <f t="shared" si="3"/>
        <v>0</v>
      </c>
      <c r="I18" s="46">
        <f t="shared" si="2"/>
        <v>0</v>
      </c>
    </row>
    <row r="19" spans="1:25" ht="15" outlineLevel="1" x14ac:dyDescent="0.25">
      <c r="A19" s="58"/>
      <c r="B19" s="35" t="s">
        <v>122</v>
      </c>
      <c r="C19" s="44"/>
      <c r="D19" s="44">
        <v>500</v>
      </c>
      <c r="E19" s="44"/>
      <c r="F19" s="44"/>
      <c r="G19" s="44"/>
      <c r="H19" s="82">
        <f t="shared" si="3"/>
        <v>500</v>
      </c>
      <c r="I19" s="46">
        <f>H19/H$24</f>
        <v>0.18181818181818182</v>
      </c>
    </row>
    <row r="20" spans="1:25" ht="15" outlineLevel="1" x14ac:dyDescent="0.25">
      <c r="A20" s="58"/>
      <c r="B20" s="35" t="s">
        <v>73</v>
      </c>
      <c r="C20" s="44"/>
      <c r="D20" s="44"/>
      <c r="E20" s="44"/>
      <c r="F20" s="44"/>
      <c r="G20" s="44"/>
      <c r="H20" s="82">
        <f t="shared" si="3"/>
        <v>0</v>
      </c>
      <c r="I20" s="46">
        <f t="shared" si="2"/>
        <v>0</v>
      </c>
    </row>
    <row r="21" spans="1:25" ht="15" outlineLevel="1" x14ac:dyDescent="0.25">
      <c r="A21" s="58"/>
      <c r="B21" s="35" t="s">
        <v>105</v>
      </c>
      <c r="C21" s="44">
        <v>20</v>
      </c>
      <c r="D21" s="44">
        <v>200</v>
      </c>
      <c r="E21" s="44"/>
      <c r="F21" s="44"/>
      <c r="G21" s="44"/>
      <c r="H21" s="82">
        <f t="shared" si="3"/>
        <v>220</v>
      </c>
      <c r="I21" s="46">
        <f t="shared" si="2"/>
        <v>0.08</v>
      </c>
    </row>
    <row r="22" spans="1:25" ht="15" outlineLevel="1" x14ac:dyDescent="0.25">
      <c r="A22" s="58"/>
      <c r="B22" s="35" t="s">
        <v>125</v>
      </c>
      <c r="C22" s="44"/>
      <c r="D22" s="44">
        <v>30</v>
      </c>
      <c r="E22" s="44"/>
      <c r="G22" s="44"/>
      <c r="H22" s="82">
        <f t="shared" si="3"/>
        <v>30</v>
      </c>
      <c r="I22" s="46">
        <f t="shared" si="2"/>
        <v>1.090909090909091E-2</v>
      </c>
    </row>
    <row r="23" spans="1:25" ht="15" outlineLevel="1" x14ac:dyDescent="0.25">
      <c r="A23" s="58"/>
      <c r="B23" s="37" t="s">
        <v>124</v>
      </c>
      <c r="C23" s="45"/>
      <c r="D23" s="45"/>
      <c r="E23" s="45"/>
      <c r="F23" s="45"/>
      <c r="G23" s="45"/>
      <c r="H23" s="82">
        <f t="shared" si="3"/>
        <v>0</v>
      </c>
      <c r="I23" s="46">
        <f t="shared" si="2"/>
        <v>0</v>
      </c>
      <c r="L23" s="97"/>
    </row>
    <row r="24" spans="1:25" ht="15" customHeight="1" outlineLevel="1" thickBot="1" x14ac:dyDescent="0.3">
      <c r="A24" s="62"/>
      <c r="B24" s="63" t="s">
        <v>88</v>
      </c>
      <c r="C24" s="64">
        <f>SUM(C16:C23)</f>
        <v>20</v>
      </c>
      <c r="D24" s="64">
        <f>SUM(D16:D23)</f>
        <v>2730</v>
      </c>
      <c r="E24" s="64">
        <f>SUM(E16:E23)</f>
        <v>0</v>
      </c>
      <c r="F24" s="64">
        <f>SUM(F16:F23)</f>
        <v>0</v>
      </c>
      <c r="G24" s="64">
        <f>SUM(G16:G23)</f>
        <v>0</v>
      </c>
      <c r="H24" s="82">
        <f>SUM(C24:G24)</f>
        <v>2750</v>
      </c>
      <c r="I24" s="48">
        <f>H24/H$24</f>
        <v>1</v>
      </c>
    </row>
    <row r="25" spans="1:25" ht="12.75" customHeight="1" outlineLevel="1" thickTop="1" thickBot="1" x14ac:dyDescent="0.25">
      <c r="A25" s="3"/>
      <c r="B25" s="3"/>
      <c r="C25" s="23"/>
      <c r="D25" s="23"/>
      <c r="E25" s="23"/>
      <c r="F25" s="41"/>
      <c r="G25" s="23"/>
      <c r="H25" s="23"/>
    </row>
    <row r="26" spans="1:25" ht="18" customHeight="1" outlineLevel="1" x14ac:dyDescent="0.2">
      <c r="A26" s="169" t="s">
        <v>5</v>
      </c>
      <c r="B26" s="170"/>
      <c r="C26" s="56" t="s">
        <v>95</v>
      </c>
      <c r="D26" s="56" t="s">
        <v>101</v>
      </c>
      <c r="E26" s="56" t="s">
        <v>96</v>
      </c>
      <c r="F26" s="56" t="s">
        <v>97</v>
      </c>
      <c r="G26" s="56" t="s">
        <v>98</v>
      </c>
      <c r="H26" s="68" t="s">
        <v>88</v>
      </c>
      <c r="I26" s="57" t="s">
        <v>103</v>
      </c>
    </row>
    <row r="27" spans="1:25" ht="15" outlineLevel="1" x14ac:dyDescent="0.25">
      <c r="A27" s="67"/>
      <c r="B27" s="34" t="s">
        <v>6</v>
      </c>
      <c r="C27" s="30"/>
      <c r="D27" s="30">
        <v>500</v>
      </c>
      <c r="E27" s="30"/>
      <c r="F27" s="30"/>
      <c r="G27" s="30"/>
      <c r="H27" s="69">
        <f>SUM(C27:G27)</f>
        <v>500</v>
      </c>
      <c r="I27" s="46">
        <f t="shared" ref="I27:I40" si="4">H27/H$40</f>
        <v>0.17271157167530224</v>
      </c>
    </row>
    <row r="28" spans="1:25" ht="15" outlineLevel="1" x14ac:dyDescent="0.25">
      <c r="A28" s="67"/>
      <c r="B28" s="35" t="s">
        <v>7</v>
      </c>
      <c r="D28" s="22">
        <v>250</v>
      </c>
      <c r="E28" s="22"/>
      <c r="F28" s="22"/>
      <c r="G28" s="22"/>
      <c r="H28" s="69">
        <f t="shared" ref="H28:H39" si="5">SUM(C28:G28)</f>
        <v>250</v>
      </c>
      <c r="I28" s="46">
        <f t="shared" si="4"/>
        <v>8.6355785837651119E-2</v>
      </c>
    </row>
    <row r="29" spans="1:25" ht="15" outlineLevel="1" x14ac:dyDescent="0.25">
      <c r="A29" s="67"/>
      <c r="B29" s="35" t="s">
        <v>52</v>
      </c>
      <c r="C29" s="22"/>
      <c r="D29" s="22">
        <v>280</v>
      </c>
      <c r="E29" s="22"/>
      <c r="F29" s="22"/>
      <c r="G29" s="22"/>
      <c r="H29" s="69">
        <f t="shared" si="5"/>
        <v>280</v>
      </c>
      <c r="I29" s="46">
        <f t="shared" si="4"/>
        <v>9.6718480138169263E-2</v>
      </c>
    </row>
    <row r="30" spans="1:25" ht="15" x14ac:dyDescent="0.25">
      <c r="A30" s="67"/>
      <c r="B30" s="35" t="s">
        <v>8</v>
      </c>
      <c r="C30" s="22"/>
      <c r="D30" s="22">
        <v>120</v>
      </c>
      <c r="E30" s="22"/>
      <c r="F30" s="22"/>
      <c r="G30" s="22"/>
      <c r="H30" s="69">
        <f t="shared" si="5"/>
        <v>120</v>
      </c>
      <c r="I30" s="46">
        <f t="shared" si="4"/>
        <v>4.145077720207254E-2</v>
      </c>
    </row>
    <row r="31" spans="1:25" s="2" customFormat="1" ht="15" x14ac:dyDescent="0.25">
      <c r="A31" s="67"/>
      <c r="B31" s="35" t="s">
        <v>46</v>
      </c>
      <c r="C31" s="22"/>
      <c r="D31" s="22">
        <v>30</v>
      </c>
      <c r="E31" s="22"/>
      <c r="F31" s="22"/>
      <c r="G31" s="22"/>
      <c r="H31" s="69">
        <f t="shared" si="5"/>
        <v>30</v>
      </c>
      <c r="I31" s="46">
        <f t="shared" si="4"/>
        <v>1.0362694300518135E-2</v>
      </c>
      <c r="J31"/>
      <c r="K31"/>
      <c r="L31"/>
      <c r="M31"/>
      <c r="V31"/>
      <c r="W31"/>
      <c r="X31"/>
      <c r="Y31"/>
    </row>
    <row r="32" spans="1:25" ht="15" outlineLevel="1" x14ac:dyDescent="0.25">
      <c r="A32" s="67"/>
      <c r="B32" s="35" t="s">
        <v>93</v>
      </c>
      <c r="C32" s="22"/>
      <c r="D32" s="22">
        <v>150</v>
      </c>
      <c r="E32" s="22" t="s">
        <v>49</v>
      </c>
      <c r="F32" s="22"/>
      <c r="G32" s="22"/>
      <c r="H32" s="69">
        <f t="shared" si="5"/>
        <v>150</v>
      </c>
      <c r="I32" s="46">
        <f t="shared" si="4"/>
        <v>5.181347150259067E-2</v>
      </c>
    </row>
    <row r="33" spans="1:25" ht="15" outlineLevel="1" x14ac:dyDescent="0.25">
      <c r="A33" s="67"/>
      <c r="B33" s="35" t="s">
        <v>48</v>
      </c>
      <c r="C33" s="22"/>
      <c r="D33" s="22">
        <v>30</v>
      </c>
      <c r="E33" s="22"/>
      <c r="F33" s="22"/>
      <c r="G33" s="22"/>
      <c r="H33" s="69">
        <f t="shared" si="5"/>
        <v>30</v>
      </c>
      <c r="I33" s="46">
        <f t="shared" si="4"/>
        <v>1.0362694300518135E-2</v>
      </c>
    </row>
    <row r="34" spans="1:25" ht="15" outlineLevel="1" x14ac:dyDescent="0.25">
      <c r="A34" s="67"/>
      <c r="B34" s="35" t="s">
        <v>142</v>
      </c>
      <c r="C34" s="22"/>
      <c r="D34" s="22"/>
      <c r="E34" s="22">
        <v>15</v>
      </c>
      <c r="F34" s="22"/>
      <c r="G34" s="22"/>
      <c r="H34" s="69">
        <f t="shared" si="5"/>
        <v>15</v>
      </c>
      <c r="I34" s="46">
        <f t="shared" si="4"/>
        <v>5.1813471502590676E-3</v>
      </c>
    </row>
    <row r="35" spans="1:25" ht="15" outlineLevel="1" x14ac:dyDescent="0.25">
      <c r="A35" s="67"/>
      <c r="B35" s="35" t="s">
        <v>54</v>
      </c>
      <c r="C35" s="31">
        <v>300</v>
      </c>
      <c r="D35" s="22"/>
      <c r="E35" s="22">
        <v>600</v>
      </c>
      <c r="F35" s="22"/>
      <c r="G35" s="22"/>
      <c r="H35" s="69">
        <f t="shared" si="5"/>
        <v>900</v>
      </c>
      <c r="I35" s="46">
        <f t="shared" si="4"/>
        <v>0.31088082901554404</v>
      </c>
    </row>
    <row r="36" spans="1:25" ht="15" outlineLevel="1" x14ac:dyDescent="0.25">
      <c r="A36" s="67"/>
      <c r="B36" s="35" t="s">
        <v>50</v>
      </c>
      <c r="C36" s="22">
        <v>320</v>
      </c>
      <c r="D36" s="22"/>
      <c r="E36" s="22"/>
      <c r="F36" s="22"/>
      <c r="G36" s="22"/>
      <c r="H36" s="69">
        <f t="shared" si="5"/>
        <v>320</v>
      </c>
      <c r="I36" s="46">
        <f t="shared" si="4"/>
        <v>0.11053540587219343</v>
      </c>
    </row>
    <row r="37" spans="1:25" ht="15" outlineLevel="1" x14ac:dyDescent="0.25">
      <c r="A37" s="67"/>
      <c r="B37" s="35" t="s">
        <v>9</v>
      </c>
      <c r="C37" s="22"/>
      <c r="D37" s="22"/>
      <c r="E37" s="22"/>
      <c r="F37" s="22"/>
      <c r="G37" s="22"/>
      <c r="H37" s="69">
        <f t="shared" si="5"/>
        <v>0</v>
      </c>
      <c r="I37" s="46">
        <f t="shared" si="4"/>
        <v>0</v>
      </c>
    </row>
    <row r="38" spans="1:25" ht="15" outlineLevel="1" x14ac:dyDescent="0.25">
      <c r="A38" s="67"/>
      <c r="B38" s="35" t="s">
        <v>53</v>
      </c>
      <c r="C38" s="22"/>
      <c r="D38" s="22">
        <v>20</v>
      </c>
      <c r="E38" s="22"/>
      <c r="F38" s="22"/>
      <c r="G38" s="22"/>
      <c r="H38" s="69">
        <f t="shared" si="5"/>
        <v>20</v>
      </c>
      <c r="I38" s="46">
        <f t="shared" si="4"/>
        <v>6.9084628670120895E-3</v>
      </c>
    </row>
    <row r="39" spans="1:25" ht="30" outlineLevel="1" x14ac:dyDescent="0.25">
      <c r="A39" s="67"/>
      <c r="B39" s="38" t="s">
        <v>70</v>
      </c>
      <c r="C39" s="22"/>
      <c r="D39" s="22"/>
      <c r="E39" s="22"/>
      <c r="F39" s="22">
        <v>180</v>
      </c>
      <c r="G39" s="22">
        <v>100</v>
      </c>
      <c r="H39" s="69">
        <f t="shared" si="5"/>
        <v>280</v>
      </c>
      <c r="I39" s="46">
        <f t="shared" si="4"/>
        <v>9.6718480138169263E-2</v>
      </c>
    </row>
    <row r="40" spans="1:25" ht="14.1" customHeight="1" outlineLevel="1" thickBot="1" x14ac:dyDescent="0.3">
      <c r="A40" s="62"/>
      <c r="B40" s="63" t="s">
        <v>88</v>
      </c>
      <c r="C40" s="64">
        <f>SUM(C27:C39)</f>
        <v>620</v>
      </c>
      <c r="D40" s="64">
        <f>SUM(D27:D39)</f>
        <v>1380</v>
      </c>
      <c r="E40" s="64">
        <f>SUM(E27:E39)</f>
        <v>615</v>
      </c>
      <c r="F40" s="64">
        <f>SUM(F27:F39)</f>
        <v>180</v>
      </c>
      <c r="G40" s="64">
        <f>SUM(G27:G39)</f>
        <v>100</v>
      </c>
      <c r="H40" s="70">
        <f>SUM(C40:G40)</f>
        <v>2895</v>
      </c>
      <c r="I40" s="48">
        <f t="shared" si="4"/>
        <v>1</v>
      </c>
    </row>
    <row r="41" spans="1:25" ht="12.75" customHeight="1" thickTop="1" thickBot="1" x14ac:dyDescent="0.25"/>
    <row r="42" spans="1:25" s="2" customFormat="1" ht="15.75" x14ac:dyDescent="0.25">
      <c r="A42" s="167" t="s">
        <v>10</v>
      </c>
      <c r="B42" s="168"/>
      <c r="C42" s="56" t="s">
        <v>95</v>
      </c>
      <c r="D42" s="56" t="s">
        <v>101</v>
      </c>
      <c r="E42" s="56" t="s">
        <v>96</v>
      </c>
      <c r="F42" s="56" t="s">
        <v>97</v>
      </c>
      <c r="G42" s="56" t="s">
        <v>98</v>
      </c>
      <c r="H42" s="56" t="s">
        <v>88</v>
      </c>
      <c r="I42" s="57" t="s">
        <v>103</v>
      </c>
      <c r="J42"/>
      <c r="K42"/>
      <c r="L42"/>
      <c r="M42"/>
      <c r="V42"/>
      <c r="W42"/>
      <c r="X42"/>
      <c r="Y42"/>
    </row>
    <row r="43" spans="1:25" ht="15" outlineLevel="1" x14ac:dyDescent="0.25">
      <c r="A43" s="67"/>
      <c r="B43" s="34" t="s">
        <v>11</v>
      </c>
      <c r="C43" s="32"/>
      <c r="D43" s="32">
        <v>300</v>
      </c>
      <c r="E43" s="32"/>
      <c r="F43" s="32"/>
      <c r="G43" s="32"/>
      <c r="H43" s="71">
        <f t="shared" ref="H43:H51" si="6">SUM(C43:G43)</f>
        <v>300</v>
      </c>
      <c r="I43" s="46">
        <f>H43/H$51</f>
        <v>0.5</v>
      </c>
    </row>
    <row r="44" spans="1:25" ht="15" outlineLevel="1" x14ac:dyDescent="0.25">
      <c r="A44" s="67"/>
      <c r="B44" s="35" t="s">
        <v>12</v>
      </c>
      <c r="C44" s="10"/>
      <c r="D44" s="10"/>
      <c r="E44" s="10"/>
      <c r="F44" s="10"/>
      <c r="G44" s="10">
        <v>150</v>
      </c>
      <c r="H44" s="71">
        <f t="shared" si="6"/>
        <v>150</v>
      </c>
      <c r="I44" s="46">
        <f t="shared" ref="I44:I51" si="7">H44/H$51</f>
        <v>0.25</v>
      </c>
    </row>
    <row r="45" spans="1:25" ht="15" outlineLevel="1" x14ac:dyDescent="0.25">
      <c r="A45" s="67"/>
      <c r="B45" s="35" t="s">
        <v>56</v>
      </c>
      <c r="C45" s="10"/>
      <c r="D45" s="10"/>
      <c r="E45" s="10"/>
      <c r="F45" s="10"/>
      <c r="G45" s="10"/>
      <c r="H45" s="71">
        <f t="shared" si="6"/>
        <v>0</v>
      </c>
      <c r="I45" s="46">
        <f t="shared" si="7"/>
        <v>0</v>
      </c>
    </row>
    <row r="46" spans="1:25" ht="15" outlineLevel="1" x14ac:dyDescent="0.25">
      <c r="A46" s="67"/>
      <c r="B46" s="35" t="s">
        <v>13</v>
      </c>
      <c r="C46" s="10"/>
      <c r="D46" s="10"/>
      <c r="E46" s="10"/>
      <c r="F46" s="10"/>
      <c r="G46" s="10"/>
      <c r="H46" s="71">
        <f t="shared" si="6"/>
        <v>0</v>
      </c>
      <c r="I46" s="46">
        <f t="shared" si="7"/>
        <v>0</v>
      </c>
    </row>
    <row r="47" spans="1:25" ht="15" outlineLevel="1" x14ac:dyDescent="0.25">
      <c r="A47" s="67"/>
      <c r="B47" s="35" t="s">
        <v>14</v>
      </c>
      <c r="C47" s="10">
        <v>10</v>
      </c>
      <c r="D47" s="10"/>
      <c r="E47" s="10">
        <v>60</v>
      </c>
      <c r="F47" s="10"/>
      <c r="G47" s="10"/>
      <c r="H47" s="71">
        <f t="shared" si="6"/>
        <v>70</v>
      </c>
      <c r="I47" s="46">
        <f t="shared" si="7"/>
        <v>0.11666666666666667</v>
      </c>
    </row>
    <row r="48" spans="1:25" ht="15" outlineLevel="1" x14ac:dyDescent="0.25">
      <c r="A48" s="67"/>
      <c r="B48" s="35" t="s">
        <v>55</v>
      </c>
      <c r="C48" s="10"/>
      <c r="D48" s="10"/>
      <c r="E48" s="10"/>
      <c r="F48" s="10"/>
      <c r="G48" s="10"/>
      <c r="H48" s="71">
        <f t="shared" si="6"/>
        <v>0</v>
      </c>
      <c r="I48" s="46">
        <f t="shared" si="7"/>
        <v>0</v>
      </c>
    </row>
    <row r="49" spans="1:25" ht="15" outlineLevel="1" x14ac:dyDescent="0.25">
      <c r="A49" s="67"/>
      <c r="B49" s="35" t="s">
        <v>58</v>
      </c>
      <c r="C49" s="10"/>
      <c r="D49" s="10"/>
      <c r="E49" s="10"/>
      <c r="F49" s="10"/>
      <c r="G49" s="10"/>
      <c r="H49" s="71">
        <f t="shared" si="6"/>
        <v>0</v>
      </c>
      <c r="I49" s="46">
        <f t="shared" si="7"/>
        <v>0</v>
      </c>
    </row>
    <row r="50" spans="1:25" ht="15" outlineLevel="1" x14ac:dyDescent="0.25">
      <c r="A50" s="67"/>
      <c r="B50" s="37" t="s">
        <v>57</v>
      </c>
      <c r="C50" s="24">
        <v>0</v>
      </c>
      <c r="D50" s="24"/>
      <c r="E50" s="24"/>
      <c r="F50" s="24">
        <v>80</v>
      </c>
      <c r="G50" s="24"/>
      <c r="H50" s="71">
        <f t="shared" si="6"/>
        <v>80</v>
      </c>
      <c r="I50" s="46">
        <f t="shared" si="7"/>
        <v>0.13333333333333333</v>
      </c>
    </row>
    <row r="51" spans="1:25" ht="15.75" outlineLevel="1" thickBot="1" x14ac:dyDescent="0.3">
      <c r="A51" s="62"/>
      <c r="B51" s="63" t="s">
        <v>88</v>
      </c>
      <c r="C51" s="63">
        <f>SUM(C43:C50)</f>
        <v>10</v>
      </c>
      <c r="D51" s="63">
        <f>SUM(D43:D50)</f>
        <v>300</v>
      </c>
      <c r="E51" s="63">
        <f>SUM(E43:E50)</f>
        <v>60</v>
      </c>
      <c r="F51" s="63">
        <f>SUM(F43:F50)</f>
        <v>80</v>
      </c>
      <c r="G51" s="63">
        <f>SUM(G43:G50)</f>
        <v>150</v>
      </c>
      <c r="H51" s="71">
        <f t="shared" si="6"/>
        <v>600</v>
      </c>
      <c r="I51" s="48">
        <f t="shared" si="7"/>
        <v>1</v>
      </c>
    </row>
    <row r="52" spans="1:25" ht="12.75" customHeight="1" outlineLevel="1" thickTop="1" thickBot="1" x14ac:dyDescent="0.25">
      <c r="E52" s="13"/>
      <c r="I52" s="47"/>
    </row>
    <row r="53" spans="1:25" ht="15.75" outlineLevel="1" x14ac:dyDescent="0.25">
      <c r="A53" s="167" t="s">
        <v>90</v>
      </c>
      <c r="B53" s="168"/>
      <c r="C53" s="56" t="s">
        <v>95</v>
      </c>
      <c r="D53" s="56" t="s">
        <v>101</v>
      </c>
      <c r="E53" s="56" t="s">
        <v>96</v>
      </c>
      <c r="F53" s="56" t="s">
        <v>97</v>
      </c>
      <c r="G53" s="56" t="s">
        <v>98</v>
      </c>
      <c r="H53" s="56" t="s">
        <v>88</v>
      </c>
      <c r="I53" s="57" t="s">
        <v>103</v>
      </c>
    </row>
    <row r="54" spans="1:25" ht="15" x14ac:dyDescent="0.25">
      <c r="A54" s="67"/>
      <c r="B54" s="34" t="s">
        <v>59</v>
      </c>
      <c r="C54" s="32">
        <v>20</v>
      </c>
      <c r="D54" s="32"/>
      <c r="E54" s="32"/>
      <c r="F54" s="32"/>
      <c r="G54" s="32"/>
      <c r="H54" s="71">
        <f>SUM(C54:G$54)</f>
        <v>20</v>
      </c>
      <c r="I54" s="46">
        <f>H54/H$66</f>
        <v>3.6036036036036036E-2</v>
      </c>
    </row>
    <row r="55" spans="1:25" ht="15" x14ac:dyDescent="0.25">
      <c r="A55" s="67"/>
      <c r="B55" s="35" t="s">
        <v>60</v>
      </c>
      <c r="C55" s="10"/>
      <c r="D55" s="10"/>
      <c r="E55" s="10">
        <v>50</v>
      </c>
      <c r="F55" s="10"/>
      <c r="G55" s="10"/>
      <c r="H55" s="72">
        <f t="shared" ref="H55:H66" si="8">SUM(C55:G55)</f>
        <v>50</v>
      </c>
      <c r="I55" s="46">
        <f t="shared" ref="I55:I66" si="9">H55/H$66</f>
        <v>9.0090090090090086E-2</v>
      </c>
    </row>
    <row r="56" spans="1:25" ht="15" x14ac:dyDescent="0.25">
      <c r="A56" s="67"/>
      <c r="B56" s="35" t="s">
        <v>15</v>
      </c>
      <c r="C56" s="10"/>
      <c r="D56" s="10"/>
      <c r="E56" s="10"/>
      <c r="F56" s="10"/>
      <c r="G56" s="10"/>
      <c r="H56" s="72">
        <f t="shared" si="8"/>
        <v>0</v>
      </c>
      <c r="I56" s="46">
        <f t="shared" si="9"/>
        <v>0</v>
      </c>
    </row>
    <row r="57" spans="1:25" s="2" customFormat="1" ht="15" x14ac:dyDescent="0.25">
      <c r="A57" s="67"/>
      <c r="B57" s="35" t="s">
        <v>69</v>
      </c>
      <c r="C57" s="10"/>
      <c r="D57" s="10">
        <v>200</v>
      </c>
      <c r="E57" s="10"/>
      <c r="F57" s="10"/>
      <c r="G57" s="10"/>
      <c r="H57" s="72">
        <f t="shared" si="8"/>
        <v>200</v>
      </c>
      <c r="I57" s="46">
        <f t="shared" si="9"/>
        <v>0.36036036036036034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5" outlineLevel="1" x14ac:dyDescent="0.25">
      <c r="A58" s="67"/>
      <c r="B58" s="35" t="s">
        <v>16</v>
      </c>
      <c r="C58" s="10"/>
      <c r="D58" s="10"/>
      <c r="E58" s="10">
        <f>120+80</f>
        <v>200</v>
      </c>
      <c r="F58" s="10"/>
      <c r="G58" s="10"/>
      <c r="H58" s="72">
        <f t="shared" si="8"/>
        <v>200</v>
      </c>
      <c r="I58" s="46">
        <f t="shared" si="9"/>
        <v>0.36036036036036034</v>
      </c>
    </row>
    <row r="59" spans="1:25" ht="15" outlineLevel="1" x14ac:dyDescent="0.25">
      <c r="A59" s="67"/>
      <c r="B59" s="35" t="s">
        <v>17</v>
      </c>
      <c r="C59" s="10"/>
      <c r="D59" s="10"/>
      <c r="E59" s="10"/>
      <c r="F59" s="10">
        <v>15</v>
      </c>
      <c r="G59" s="10"/>
      <c r="H59" s="72">
        <f t="shared" si="8"/>
        <v>15</v>
      </c>
      <c r="I59" s="46">
        <f t="shared" si="9"/>
        <v>2.7027027027027029E-2</v>
      </c>
    </row>
    <row r="60" spans="1:25" ht="15" outlineLevel="1" x14ac:dyDescent="0.25">
      <c r="A60" s="67"/>
      <c r="B60" s="35" t="s">
        <v>62</v>
      </c>
      <c r="C60" s="10"/>
      <c r="D60" s="10"/>
      <c r="E60" s="10"/>
      <c r="F60" s="10"/>
      <c r="G60" s="10"/>
      <c r="H60" s="72">
        <f t="shared" si="8"/>
        <v>0</v>
      </c>
      <c r="I60" s="46">
        <f t="shared" si="9"/>
        <v>0</v>
      </c>
    </row>
    <row r="61" spans="1:25" ht="15" outlineLevel="1" x14ac:dyDescent="0.25">
      <c r="A61" s="67"/>
      <c r="B61" s="35" t="s">
        <v>19</v>
      </c>
      <c r="C61" s="10"/>
      <c r="D61" s="10"/>
      <c r="E61" s="10"/>
      <c r="F61" s="10"/>
      <c r="G61" s="10"/>
      <c r="H61" s="72">
        <f t="shared" si="8"/>
        <v>0</v>
      </c>
      <c r="I61" s="46">
        <f t="shared" si="9"/>
        <v>0</v>
      </c>
    </row>
    <row r="62" spans="1:25" ht="15" outlineLevel="1" x14ac:dyDescent="0.25">
      <c r="A62" s="67"/>
      <c r="B62" s="35" t="s">
        <v>21</v>
      </c>
      <c r="C62" s="10"/>
      <c r="D62" s="10"/>
      <c r="E62" s="10"/>
      <c r="F62" s="10"/>
      <c r="G62" s="10"/>
      <c r="H62" s="72">
        <f t="shared" si="8"/>
        <v>0</v>
      </c>
      <c r="I62" s="46">
        <f t="shared" si="9"/>
        <v>0</v>
      </c>
    </row>
    <row r="63" spans="1:25" ht="15" outlineLevel="1" x14ac:dyDescent="0.25">
      <c r="A63" s="67"/>
      <c r="B63" s="35" t="s">
        <v>63</v>
      </c>
      <c r="C63" s="10">
        <v>50</v>
      </c>
      <c r="D63" s="10"/>
      <c r="E63" s="10">
        <v>20</v>
      </c>
      <c r="F63" s="10"/>
      <c r="G63" s="10"/>
      <c r="H63" s="72">
        <f t="shared" si="8"/>
        <v>70</v>
      </c>
      <c r="I63" s="46">
        <f t="shared" si="9"/>
        <v>0.12612612612612611</v>
      </c>
    </row>
    <row r="64" spans="1:25" ht="15" x14ac:dyDescent="0.25">
      <c r="A64" s="67"/>
      <c r="B64" s="35" t="s">
        <v>61</v>
      </c>
      <c r="C64" s="10"/>
      <c r="D64" s="10"/>
      <c r="E64" s="10"/>
      <c r="F64" s="10"/>
      <c r="G64" s="10"/>
      <c r="H64" s="72">
        <f t="shared" si="8"/>
        <v>0</v>
      </c>
      <c r="I64" s="46">
        <f t="shared" si="9"/>
        <v>0</v>
      </c>
    </row>
    <row r="65" spans="1:29" s="2" customFormat="1" ht="15" x14ac:dyDescent="0.25">
      <c r="A65" s="80"/>
      <c r="B65" s="39" t="s">
        <v>64</v>
      </c>
      <c r="C65" s="10"/>
      <c r="D65" s="10"/>
      <c r="E65" s="10"/>
      <c r="F65" s="10"/>
      <c r="G65" s="10"/>
      <c r="H65" s="72">
        <f t="shared" si="8"/>
        <v>0</v>
      </c>
      <c r="I65" s="46">
        <f t="shared" si="9"/>
        <v>0</v>
      </c>
      <c r="J65"/>
      <c r="K65"/>
      <c r="L65"/>
      <c r="M65"/>
      <c r="V65"/>
      <c r="W65"/>
      <c r="X65"/>
      <c r="Y65"/>
      <c r="Z65"/>
      <c r="AA65"/>
      <c r="AB65"/>
      <c r="AC65"/>
    </row>
    <row r="66" spans="1:29" ht="16.5" outlineLevel="1" thickBot="1" x14ac:dyDescent="0.3">
      <c r="A66" s="62"/>
      <c r="B66" s="63" t="s">
        <v>88</v>
      </c>
      <c r="C66" s="63">
        <f>SUM(C54:C65)</f>
        <v>70</v>
      </c>
      <c r="D66" s="63">
        <f>SUM(D54:D65)</f>
        <v>200</v>
      </c>
      <c r="E66" s="63">
        <f>SUM(E54:E65)</f>
        <v>270</v>
      </c>
      <c r="F66" s="63">
        <f>SUM(F54:F65)</f>
        <v>15</v>
      </c>
      <c r="G66" s="63">
        <f>SUM(G54:G65)</f>
        <v>0</v>
      </c>
      <c r="H66" s="73">
        <f t="shared" si="8"/>
        <v>555</v>
      </c>
      <c r="I66" s="46">
        <f t="shared" si="9"/>
        <v>1</v>
      </c>
    </row>
    <row r="67" spans="1:29" ht="12.75" customHeight="1" outlineLevel="1" thickTop="1" thickBot="1" x14ac:dyDescent="0.25"/>
    <row r="68" spans="1:29" ht="15.75" outlineLevel="1" x14ac:dyDescent="0.25">
      <c r="A68" s="167" t="s">
        <v>91</v>
      </c>
      <c r="B68" s="168"/>
      <c r="C68" s="56" t="s">
        <v>95</v>
      </c>
      <c r="D68" s="56" t="s">
        <v>101</v>
      </c>
      <c r="E68" s="56" t="s">
        <v>96</v>
      </c>
      <c r="F68" s="56" t="s">
        <v>97</v>
      </c>
      <c r="G68" s="56" t="s">
        <v>98</v>
      </c>
      <c r="H68" s="56" t="s">
        <v>88</v>
      </c>
      <c r="I68" s="57" t="s">
        <v>103</v>
      </c>
    </row>
    <row r="69" spans="1:29" ht="15" outlineLevel="1" x14ac:dyDescent="0.25">
      <c r="A69" s="67"/>
      <c r="B69" s="34" t="s">
        <v>92</v>
      </c>
      <c r="C69" s="32">
        <v>10</v>
      </c>
      <c r="D69" s="32"/>
      <c r="E69" s="32">
        <v>10</v>
      </c>
      <c r="F69" s="32"/>
      <c r="G69" s="32"/>
      <c r="H69" s="71">
        <f>SUM(C69:G69)</f>
        <v>20</v>
      </c>
      <c r="I69" s="46">
        <f>H69/H$78</f>
        <v>3.669724770642202E-2</v>
      </c>
    </row>
    <row r="70" spans="1:29" ht="15" outlineLevel="1" x14ac:dyDescent="0.25">
      <c r="A70" s="67"/>
      <c r="B70" s="35" t="s">
        <v>23</v>
      </c>
      <c r="C70" s="10">
        <v>20</v>
      </c>
      <c r="D70" s="10"/>
      <c r="E70" s="10">
        <v>60</v>
      </c>
      <c r="F70" s="10"/>
      <c r="G70" s="10"/>
      <c r="H70" s="71">
        <f t="shared" ref="H70:H77" si="10">SUM(C70:G70)</f>
        <v>80</v>
      </c>
      <c r="I70" s="46">
        <f>H70/H$78</f>
        <v>0.14678899082568808</v>
      </c>
    </row>
    <row r="71" spans="1:29" ht="15" outlineLevel="1" x14ac:dyDescent="0.25">
      <c r="A71" s="67"/>
      <c r="B71" s="35" t="s">
        <v>94</v>
      </c>
      <c r="C71" s="10">
        <f>SUM(C69:C70)</f>
        <v>30</v>
      </c>
      <c r="D71" s="10"/>
      <c r="E71" s="10"/>
      <c r="F71" s="10"/>
      <c r="G71" s="10"/>
      <c r="H71" s="71">
        <f t="shared" si="10"/>
        <v>30</v>
      </c>
      <c r="I71" s="46">
        <f>H71/H$78</f>
        <v>5.5045871559633031E-2</v>
      </c>
    </row>
    <row r="72" spans="1:29" ht="15" outlineLevel="1" x14ac:dyDescent="0.25">
      <c r="A72" s="67"/>
      <c r="B72" s="35" t="s">
        <v>24</v>
      </c>
      <c r="C72" s="10">
        <v>50</v>
      </c>
      <c r="D72" s="10"/>
      <c r="E72" s="10"/>
      <c r="F72" s="10"/>
      <c r="G72" s="10">
        <v>20</v>
      </c>
      <c r="H72" s="71">
        <f t="shared" si="10"/>
        <v>70</v>
      </c>
      <c r="I72" s="46">
        <f t="shared" ref="I72:I78" si="11">H72/H$78</f>
        <v>0.12844036697247707</v>
      </c>
    </row>
    <row r="73" spans="1:29" ht="15" outlineLevel="1" x14ac:dyDescent="0.25">
      <c r="A73" s="67"/>
      <c r="B73" s="35" t="s">
        <v>25</v>
      </c>
      <c r="C73" s="10"/>
      <c r="D73" s="10"/>
      <c r="E73" s="10"/>
      <c r="F73" s="10">
        <v>65</v>
      </c>
      <c r="G73" s="10"/>
      <c r="H73" s="71">
        <f>SUM(C73:G73)</f>
        <v>65</v>
      </c>
      <c r="I73" s="46">
        <f t="shared" si="11"/>
        <v>0.11926605504587157</v>
      </c>
    </row>
    <row r="74" spans="1:29" ht="15" outlineLevel="1" x14ac:dyDescent="0.25">
      <c r="A74" s="67"/>
      <c r="B74" s="35" t="s">
        <v>26</v>
      </c>
      <c r="C74" s="10"/>
      <c r="D74" s="10">
        <v>100</v>
      </c>
      <c r="E74" s="10"/>
      <c r="F74" s="10"/>
      <c r="G74" s="10"/>
      <c r="H74" s="71">
        <f t="shared" si="10"/>
        <v>100</v>
      </c>
      <c r="I74" s="46">
        <f t="shared" si="11"/>
        <v>0.1834862385321101</v>
      </c>
    </row>
    <row r="75" spans="1:29" ht="15" outlineLevel="1" x14ac:dyDescent="0.25">
      <c r="A75" s="67"/>
      <c r="B75" s="35" t="s">
        <v>27</v>
      </c>
      <c r="C75" s="10"/>
      <c r="D75" s="10"/>
      <c r="E75" s="10"/>
      <c r="F75" s="10">
        <v>40</v>
      </c>
      <c r="G75" s="10"/>
      <c r="H75" s="71">
        <f t="shared" si="10"/>
        <v>40</v>
      </c>
      <c r="I75" s="46">
        <f t="shared" si="11"/>
        <v>7.3394495412844041E-2</v>
      </c>
    </row>
    <row r="76" spans="1:29" ht="15" x14ac:dyDescent="0.25">
      <c r="A76" s="67"/>
      <c r="B76" s="35" t="s">
        <v>65</v>
      </c>
      <c r="C76" s="10">
        <v>50</v>
      </c>
      <c r="D76" s="10"/>
      <c r="E76" s="10"/>
      <c r="F76" s="10"/>
      <c r="G76" s="10"/>
      <c r="H76" s="71">
        <f>SUM(C76:G76)</f>
        <v>50</v>
      </c>
      <c r="I76" s="46">
        <f t="shared" si="11"/>
        <v>9.1743119266055051E-2</v>
      </c>
    </row>
    <row r="77" spans="1:29" s="2" customFormat="1" ht="15" x14ac:dyDescent="0.25">
      <c r="A77" s="67"/>
      <c r="B77" s="37" t="s">
        <v>4</v>
      </c>
      <c r="C77" s="24"/>
      <c r="D77" s="24"/>
      <c r="E77" s="24"/>
      <c r="F77" s="24"/>
      <c r="G77" s="24">
        <v>90</v>
      </c>
      <c r="H77" s="71">
        <f t="shared" si="10"/>
        <v>90</v>
      </c>
      <c r="I77" s="46">
        <f t="shared" si="11"/>
        <v>0.16513761467889909</v>
      </c>
      <c r="J77"/>
      <c r="K77"/>
      <c r="L77"/>
      <c r="M77"/>
      <c r="V77"/>
      <c r="W77"/>
      <c r="X77"/>
      <c r="Y77"/>
      <c r="Z77"/>
      <c r="AA77"/>
      <c r="AB77"/>
      <c r="AC77"/>
    </row>
    <row r="78" spans="1:29" ht="16.5" outlineLevel="1" thickBot="1" x14ac:dyDescent="0.3">
      <c r="A78" s="62"/>
      <c r="B78" s="63" t="s">
        <v>88</v>
      </c>
      <c r="C78" s="63">
        <f>SUM(C69:C77)</f>
        <v>160</v>
      </c>
      <c r="D78" s="63">
        <f>SUM(D69:D77)</f>
        <v>100</v>
      </c>
      <c r="E78" s="63">
        <f>SUM(E69:E77)</f>
        <v>70</v>
      </c>
      <c r="F78" s="63">
        <f>SUM(F69:F77)</f>
        <v>105</v>
      </c>
      <c r="G78" s="63">
        <f>SUM(G69:G77)</f>
        <v>110</v>
      </c>
      <c r="H78" s="73">
        <f>SUM(C78:G78)</f>
        <v>545</v>
      </c>
      <c r="I78" s="46">
        <f t="shared" si="11"/>
        <v>1</v>
      </c>
    </row>
    <row r="79" spans="1:29" ht="12.75" customHeight="1" outlineLevel="1" thickTop="1" thickBot="1" x14ac:dyDescent="0.25">
      <c r="I79" s="47"/>
    </row>
    <row r="80" spans="1:29" ht="15.75" customHeight="1" outlineLevel="1" x14ac:dyDescent="0.25">
      <c r="A80" s="167" t="s">
        <v>28</v>
      </c>
      <c r="B80" s="168"/>
      <c r="C80" s="56" t="s">
        <v>95</v>
      </c>
      <c r="D80" s="56" t="s">
        <v>101</v>
      </c>
      <c r="E80" s="56" t="s">
        <v>96</v>
      </c>
      <c r="F80" s="56" t="s">
        <v>97</v>
      </c>
      <c r="G80" s="56" t="s">
        <v>98</v>
      </c>
      <c r="H80" s="56" t="s">
        <v>88</v>
      </c>
      <c r="I80" s="57" t="s">
        <v>103</v>
      </c>
    </row>
    <row r="81" spans="1:29" ht="15.75" customHeight="1" outlineLevel="1" x14ac:dyDescent="0.25">
      <c r="A81" s="67"/>
      <c r="B81" s="34" t="s">
        <v>29</v>
      </c>
      <c r="C81" s="32"/>
      <c r="D81" s="32"/>
      <c r="E81" s="32">
        <v>30</v>
      </c>
      <c r="F81" s="32">
        <v>210</v>
      </c>
      <c r="G81" s="32"/>
      <c r="H81" s="71">
        <f>SUM(C81:F81)</f>
        <v>240</v>
      </c>
      <c r="I81" s="46">
        <f>H81/H$89</f>
        <v>0.47244094488188976</v>
      </c>
    </row>
    <row r="82" spans="1:29" ht="15.75" customHeight="1" outlineLevel="1" x14ac:dyDescent="0.25">
      <c r="A82" s="67"/>
      <c r="B82" s="35" t="s">
        <v>71</v>
      </c>
      <c r="C82" s="10">
        <v>20</v>
      </c>
      <c r="D82" s="10"/>
      <c r="E82" s="10">
        <v>5</v>
      </c>
      <c r="F82" s="10"/>
      <c r="G82" s="10"/>
      <c r="H82" s="71">
        <f t="shared" ref="H82:H87" si="12">SUM(C82:F82)</f>
        <v>25</v>
      </c>
      <c r="I82" s="46">
        <f t="shared" ref="I82:I89" si="13">H82/H$89</f>
        <v>4.9212598425196853E-2</v>
      </c>
    </row>
    <row r="83" spans="1:29" ht="15.75" customHeight="1" outlineLevel="1" x14ac:dyDescent="0.25">
      <c r="A83" s="67"/>
      <c r="B83" s="39" t="s">
        <v>66</v>
      </c>
      <c r="C83" s="10"/>
      <c r="D83" s="10"/>
      <c r="E83" s="10"/>
      <c r="F83" s="10">
        <v>240</v>
      </c>
      <c r="G83" s="10"/>
      <c r="H83" s="71">
        <f t="shared" si="12"/>
        <v>240</v>
      </c>
      <c r="I83" s="46">
        <f t="shared" si="13"/>
        <v>0.47244094488188976</v>
      </c>
    </row>
    <row r="84" spans="1:29" ht="15.75" customHeight="1" outlineLevel="1" x14ac:dyDescent="0.25">
      <c r="A84" s="67"/>
      <c r="B84" s="35" t="s">
        <v>30</v>
      </c>
      <c r="C84" s="10"/>
      <c r="D84" s="10"/>
      <c r="E84" s="10">
        <v>3</v>
      </c>
      <c r="F84" s="10"/>
      <c r="G84" s="10"/>
      <c r="H84" s="71">
        <f t="shared" si="12"/>
        <v>3</v>
      </c>
      <c r="I84" s="46">
        <f t="shared" si="13"/>
        <v>5.905511811023622E-3</v>
      </c>
      <c r="N84" s="15"/>
    </row>
    <row r="85" spans="1:29" ht="15.75" customHeight="1" outlineLevel="1" x14ac:dyDescent="0.25">
      <c r="A85" s="67"/>
      <c r="B85" s="35" t="s">
        <v>31</v>
      </c>
      <c r="C85" s="10"/>
      <c r="D85" s="10"/>
      <c r="E85" s="10"/>
      <c r="F85" s="10"/>
      <c r="G85" s="10"/>
      <c r="H85" s="71">
        <f t="shared" si="12"/>
        <v>0</v>
      </c>
      <c r="I85" s="46">
        <f t="shared" si="13"/>
        <v>0</v>
      </c>
    </row>
    <row r="86" spans="1:29" ht="15.75" customHeight="1" outlineLevel="1" x14ac:dyDescent="0.25">
      <c r="A86" s="67"/>
      <c r="B86" s="35" t="s">
        <v>32</v>
      </c>
      <c r="C86" s="10"/>
      <c r="D86" s="10"/>
      <c r="E86" s="10"/>
      <c r="F86" s="10"/>
      <c r="G86" s="10"/>
      <c r="H86" s="71">
        <f t="shared" si="12"/>
        <v>0</v>
      </c>
      <c r="I86" s="46">
        <f t="shared" si="13"/>
        <v>0</v>
      </c>
    </row>
    <row r="87" spans="1:29" ht="15.75" customHeight="1" x14ac:dyDescent="0.25">
      <c r="A87" s="67"/>
      <c r="B87" s="35" t="s">
        <v>67</v>
      </c>
      <c r="C87" s="10"/>
      <c r="D87" s="10"/>
      <c r="E87" s="10"/>
      <c r="F87" s="10"/>
      <c r="G87" s="10"/>
      <c r="H87" s="71">
        <f t="shared" si="12"/>
        <v>0</v>
      </c>
      <c r="I87" s="46">
        <f t="shared" si="13"/>
        <v>0</v>
      </c>
    </row>
    <row r="88" spans="1:29" ht="30" outlineLevel="1" x14ac:dyDescent="0.2">
      <c r="A88" s="67"/>
      <c r="B88" s="40" t="s">
        <v>68</v>
      </c>
      <c r="C88" s="24"/>
      <c r="D88" s="24"/>
      <c r="E88" s="24"/>
      <c r="F88" s="24"/>
      <c r="G88" s="24"/>
      <c r="H88" s="74"/>
      <c r="I88" s="46">
        <f>H88/H$89</f>
        <v>0</v>
      </c>
    </row>
    <row r="89" spans="1:29" ht="15.75" customHeight="1" outlineLevel="1" thickBot="1" x14ac:dyDescent="0.3">
      <c r="A89" s="62"/>
      <c r="B89" s="63" t="s">
        <v>88</v>
      </c>
      <c r="C89" s="63">
        <f>SUM(C81:C88)</f>
        <v>20</v>
      </c>
      <c r="D89" s="63">
        <f>SUM(D81:D88)</f>
        <v>0</v>
      </c>
      <c r="E89" s="63">
        <f>SUM(E81:E88)</f>
        <v>38</v>
      </c>
      <c r="F89" s="63">
        <f>SUM(F81:F88)</f>
        <v>450</v>
      </c>
      <c r="G89" s="63">
        <f>SUM(G81:G88)</f>
        <v>0</v>
      </c>
      <c r="H89" s="73">
        <f>SUM(C89:G89)</f>
        <v>508</v>
      </c>
      <c r="I89" s="46">
        <f t="shared" si="13"/>
        <v>1</v>
      </c>
    </row>
    <row r="90" spans="1:29" s="3" customFormat="1" ht="12.75" customHeight="1" thickTop="1" thickBot="1" x14ac:dyDescent="0.25">
      <c r="J90"/>
      <c r="K90"/>
      <c r="L90"/>
      <c r="M90"/>
      <c r="V90"/>
      <c r="W90"/>
      <c r="X90"/>
      <c r="Y90"/>
      <c r="Z90"/>
      <c r="AA90"/>
      <c r="AB90"/>
      <c r="AC90"/>
    </row>
    <row r="91" spans="1:29" s="21" customFormat="1" ht="15.75" x14ac:dyDescent="0.2">
      <c r="A91" s="169" t="s">
        <v>74</v>
      </c>
      <c r="B91" s="170"/>
      <c r="C91" s="56" t="s">
        <v>95</v>
      </c>
      <c r="D91" s="56" t="s">
        <v>101</v>
      </c>
      <c r="E91" s="56" t="s">
        <v>96</v>
      </c>
      <c r="F91" s="56" t="s">
        <v>97</v>
      </c>
      <c r="G91" s="56" t="s">
        <v>98</v>
      </c>
      <c r="H91" s="56" t="s">
        <v>88</v>
      </c>
      <c r="I91" s="57" t="s">
        <v>103</v>
      </c>
      <c r="J91" s="33"/>
      <c r="K91" s="33"/>
      <c r="L91" s="33"/>
      <c r="M91" s="33"/>
      <c r="V91" s="33"/>
      <c r="W91" s="33"/>
      <c r="X91" s="33"/>
      <c r="Y91" s="33"/>
      <c r="Z91" s="33"/>
      <c r="AA91" s="33"/>
      <c r="AB91" s="33"/>
      <c r="AC91" s="33"/>
    </row>
    <row r="92" spans="1:29" s="3" customFormat="1" ht="15" x14ac:dyDescent="0.25">
      <c r="A92" s="81"/>
      <c r="B92" s="34" t="s">
        <v>76</v>
      </c>
      <c r="C92" s="10"/>
      <c r="D92" s="10"/>
      <c r="E92" s="10"/>
      <c r="F92" s="10"/>
      <c r="G92" s="10"/>
      <c r="H92" s="72">
        <f t="shared" ref="H92:H97" si="14">SUM(C92:G92)</f>
        <v>0</v>
      </c>
      <c r="I92" s="46">
        <f t="shared" ref="I92:I97" si="15">H92/H$97</f>
        <v>0</v>
      </c>
      <c r="J92"/>
      <c r="K92"/>
      <c r="L92"/>
      <c r="M92"/>
      <c r="V92"/>
      <c r="W92"/>
      <c r="X92"/>
      <c r="Y92"/>
      <c r="Z92"/>
      <c r="AA92"/>
      <c r="AB92"/>
      <c r="AC92"/>
    </row>
    <row r="93" spans="1:29" s="3" customFormat="1" ht="15" x14ac:dyDescent="0.25">
      <c r="A93" s="81"/>
      <c r="B93" s="35" t="s">
        <v>77</v>
      </c>
      <c r="C93" s="10"/>
      <c r="D93" s="10"/>
      <c r="E93" s="10"/>
      <c r="F93" s="10"/>
      <c r="G93" s="10"/>
      <c r="H93" s="72">
        <f t="shared" si="14"/>
        <v>0</v>
      </c>
      <c r="I93" s="46">
        <f t="shared" si="15"/>
        <v>0</v>
      </c>
      <c r="J93"/>
      <c r="K93"/>
      <c r="L93"/>
      <c r="M93"/>
      <c r="V93"/>
      <c r="W93"/>
      <c r="X93"/>
      <c r="Y93"/>
      <c r="Z93"/>
      <c r="AA93"/>
      <c r="AB93"/>
      <c r="AC93"/>
    </row>
    <row r="94" spans="1:29" s="3" customFormat="1" ht="15" x14ac:dyDescent="0.25">
      <c r="A94" s="81"/>
      <c r="B94" s="35" t="s">
        <v>78</v>
      </c>
      <c r="C94" s="10"/>
      <c r="D94" s="10"/>
      <c r="E94" s="10"/>
      <c r="F94" s="10"/>
      <c r="G94" s="10"/>
      <c r="H94" s="72">
        <f t="shared" si="14"/>
        <v>0</v>
      </c>
      <c r="I94" s="46">
        <f t="shared" si="15"/>
        <v>0</v>
      </c>
      <c r="J94"/>
      <c r="K94"/>
      <c r="L94"/>
      <c r="M94"/>
      <c r="V94"/>
      <c r="W94"/>
      <c r="X94"/>
      <c r="Y94"/>
      <c r="Z94"/>
      <c r="AA94"/>
      <c r="AB94"/>
      <c r="AC94"/>
    </row>
    <row r="95" spans="1:29" s="3" customFormat="1" ht="15" x14ac:dyDescent="0.25">
      <c r="A95" s="81"/>
      <c r="B95" s="35" t="s">
        <v>75</v>
      </c>
      <c r="C95" s="10"/>
      <c r="D95" s="10">
        <v>200</v>
      </c>
      <c r="E95" s="10"/>
      <c r="F95" s="10"/>
      <c r="G95" s="10"/>
      <c r="H95" s="72">
        <f t="shared" si="14"/>
        <v>200</v>
      </c>
      <c r="I95" s="46">
        <f t="shared" si="15"/>
        <v>1</v>
      </c>
      <c r="J95"/>
      <c r="K95"/>
      <c r="L95"/>
      <c r="M95"/>
      <c r="V95"/>
      <c r="W95"/>
      <c r="X95"/>
      <c r="Y95"/>
      <c r="Z95"/>
      <c r="AA95"/>
      <c r="AB95"/>
      <c r="AC95"/>
    </row>
    <row r="96" spans="1:29" s="3" customFormat="1" ht="15" x14ac:dyDescent="0.25">
      <c r="A96" s="81"/>
      <c r="B96" s="35" t="s">
        <v>4</v>
      </c>
      <c r="C96" s="10"/>
      <c r="D96" s="10"/>
      <c r="E96" s="10"/>
      <c r="F96" s="10"/>
      <c r="G96" s="10"/>
      <c r="H96" s="72">
        <f t="shared" si="14"/>
        <v>0</v>
      </c>
      <c r="I96" s="46">
        <f t="shared" si="15"/>
        <v>0</v>
      </c>
      <c r="J96"/>
      <c r="K96"/>
      <c r="L96"/>
      <c r="M96"/>
      <c r="V96"/>
      <c r="W96"/>
      <c r="X96"/>
      <c r="Y96"/>
      <c r="Z96"/>
      <c r="AA96"/>
      <c r="AB96"/>
      <c r="AC96"/>
    </row>
    <row r="97" spans="1:29" s="3" customFormat="1" ht="16.5" thickBot="1" x14ac:dyDescent="0.3">
      <c r="A97" s="62"/>
      <c r="B97" s="63" t="s">
        <v>88</v>
      </c>
      <c r="C97" s="63">
        <f>SUM(C92:C96)</f>
        <v>0</v>
      </c>
      <c r="D97" s="63">
        <f>SUM(D92:D96)</f>
        <v>200</v>
      </c>
      <c r="E97" s="63">
        <f>SUM(E92:E96)</f>
        <v>0</v>
      </c>
      <c r="F97" s="63">
        <f>SUM(F92:F96)</f>
        <v>0</v>
      </c>
      <c r="G97" s="63">
        <f>SUM(G92:G96)</f>
        <v>0</v>
      </c>
      <c r="H97" s="73">
        <f t="shared" si="14"/>
        <v>200</v>
      </c>
      <c r="I97" s="46">
        <f t="shared" si="15"/>
        <v>1</v>
      </c>
      <c r="J97"/>
      <c r="K97"/>
      <c r="L97"/>
      <c r="M97"/>
      <c r="V97"/>
      <c r="W97"/>
      <c r="X97"/>
      <c r="Y97"/>
      <c r="Z97"/>
      <c r="AA97"/>
      <c r="AB97"/>
      <c r="AC97"/>
    </row>
    <row r="98" spans="1:29" s="3" customFormat="1" ht="14.25" thickTop="1" thickBot="1" x14ac:dyDescent="0.25">
      <c r="A98" s="5"/>
      <c r="B98" s="6"/>
      <c r="C98" s="7"/>
      <c r="D98" s="7"/>
      <c r="E98" s="7"/>
      <c r="F98" s="7"/>
      <c r="G98" s="7"/>
      <c r="H98" s="7"/>
      <c r="I98" s="50"/>
      <c r="J98"/>
      <c r="K98"/>
      <c r="L98"/>
      <c r="M98"/>
      <c r="V98"/>
      <c r="W98"/>
      <c r="X98"/>
      <c r="Y98"/>
      <c r="Z98"/>
      <c r="AA98"/>
      <c r="AB98"/>
      <c r="AC98"/>
    </row>
    <row r="99" spans="1:29" ht="15.75" x14ac:dyDescent="0.2">
      <c r="A99" s="169" t="s">
        <v>34</v>
      </c>
      <c r="B99" s="170"/>
      <c r="C99" s="56" t="s">
        <v>95</v>
      </c>
      <c r="D99" s="56" t="s">
        <v>101</v>
      </c>
      <c r="E99" s="56" t="s">
        <v>96</v>
      </c>
      <c r="F99" s="56" t="s">
        <v>97</v>
      </c>
      <c r="G99" s="56" t="s">
        <v>98</v>
      </c>
      <c r="H99" s="56" t="s">
        <v>88</v>
      </c>
      <c r="I99" s="57" t="s">
        <v>103</v>
      </c>
    </row>
    <row r="100" spans="1:29" ht="15" outlineLevel="1" x14ac:dyDescent="0.25">
      <c r="A100" s="67"/>
      <c r="B100" s="34" t="s">
        <v>35</v>
      </c>
      <c r="D100" s="10"/>
      <c r="E100" s="10"/>
      <c r="F100" s="10"/>
      <c r="G100" s="10"/>
      <c r="H100" s="72">
        <f>SUM(C$100:G$100)</f>
        <v>0</v>
      </c>
      <c r="I100" s="46">
        <f>H100/H$110</f>
        <v>0</v>
      </c>
    </row>
    <row r="101" spans="1:29" ht="15" outlineLevel="1" x14ac:dyDescent="0.25">
      <c r="A101" s="67"/>
      <c r="B101" s="35" t="s">
        <v>80</v>
      </c>
      <c r="C101" s="10"/>
      <c r="D101" s="10"/>
      <c r="E101" s="10"/>
      <c r="F101" s="10"/>
      <c r="G101" s="10"/>
      <c r="H101" s="72">
        <f t="shared" ref="H101:H110" si="16">SUM(C101:G101)</f>
        <v>0</v>
      </c>
      <c r="I101" s="46">
        <f t="shared" ref="I101:I110" si="17">H101/H$110</f>
        <v>0</v>
      </c>
    </row>
    <row r="102" spans="1:29" ht="15" outlineLevel="1" x14ac:dyDescent="0.25">
      <c r="A102" s="67"/>
      <c r="B102" s="35" t="s">
        <v>39</v>
      </c>
      <c r="C102" s="10"/>
      <c r="D102" s="10"/>
      <c r="E102" s="10"/>
      <c r="F102" s="10"/>
      <c r="G102" s="10"/>
      <c r="H102" s="72">
        <f t="shared" si="16"/>
        <v>0</v>
      </c>
      <c r="I102" s="46">
        <f t="shared" si="17"/>
        <v>0</v>
      </c>
    </row>
    <row r="103" spans="1:29" ht="15" outlineLevel="1" x14ac:dyDescent="0.25">
      <c r="A103" s="67"/>
      <c r="B103" s="35" t="s">
        <v>41</v>
      </c>
      <c r="C103" s="10"/>
      <c r="D103" s="10"/>
      <c r="E103" s="10"/>
      <c r="F103" s="10"/>
      <c r="G103" s="10"/>
      <c r="H103" s="72">
        <f t="shared" si="16"/>
        <v>0</v>
      </c>
      <c r="I103" s="46">
        <f t="shared" si="17"/>
        <v>0</v>
      </c>
      <c r="N103" s="98"/>
    </row>
    <row r="104" spans="1:29" ht="15" outlineLevel="1" x14ac:dyDescent="0.25">
      <c r="A104" s="67"/>
      <c r="B104" s="35" t="s">
        <v>36</v>
      </c>
      <c r="C104" s="10"/>
      <c r="D104" s="10"/>
      <c r="E104" s="10"/>
      <c r="F104" s="10"/>
      <c r="G104" s="10"/>
      <c r="H104" s="72">
        <f t="shared" si="16"/>
        <v>0</v>
      </c>
      <c r="I104" s="46">
        <f t="shared" si="17"/>
        <v>0</v>
      </c>
    </row>
    <row r="105" spans="1:29" ht="15" outlineLevel="1" x14ac:dyDescent="0.25">
      <c r="A105" s="67"/>
      <c r="B105" s="35" t="s">
        <v>40</v>
      </c>
      <c r="C105" s="10"/>
      <c r="D105" s="10"/>
      <c r="E105" s="10"/>
      <c r="F105" s="10"/>
      <c r="G105" s="10"/>
      <c r="H105" s="72">
        <f t="shared" si="16"/>
        <v>0</v>
      </c>
      <c r="I105" s="46">
        <f t="shared" si="17"/>
        <v>0</v>
      </c>
    </row>
    <row r="106" spans="1:29" ht="15" outlineLevel="1" x14ac:dyDescent="0.25">
      <c r="A106" s="67"/>
      <c r="B106" s="35" t="s">
        <v>24</v>
      </c>
      <c r="C106" s="10"/>
      <c r="D106" s="10"/>
      <c r="E106" s="10"/>
      <c r="F106" s="10"/>
      <c r="G106" s="10"/>
      <c r="H106" s="72">
        <f t="shared" si="16"/>
        <v>0</v>
      </c>
      <c r="I106" s="46">
        <f t="shared" si="17"/>
        <v>0</v>
      </c>
    </row>
    <row r="107" spans="1:29" ht="15" outlineLevel="1" x14ac:dyDescent="0.25">
      <c r="A107" s="67"/>
      <c r="B107" s="35" t="s">
        <v>42</v>
      </c>
      <c r="C107" s="10"/>
      <c r="D107" s="10"/>
      <c r="E107" s="10"/>
      <c r="F107" s="10"/>
      <c r="G107" s="10"/>
      <c r="H107" s="72">
        <f t="shared" si="16"/>
        <v>0</v>
      </c>
      <c r="I107" s="46">
        <f t="shared" si="17"/>
        <v>0</v>
      </c>
    </row>
    <row r="108" spans="1:29" ht="15" outlineLevel="1" x14ac:dyDescent="0.25">
      <c r="A108" s="67"/>
      <c r="B108" s="35" t="s">
        <v>81</v>
      </c>
      <c r="C108" s="10"/>
      <c r="D108" s="10"/>
      <c r="E108" s="10"/>
      <c r="F108" s="10"/>
      <c r="G108" s="10"/>
      <c r="H108" s="72">
        <f t="shared" si="16"/>
        <v>0</v>
      </c>
      <c r="I108" s="46">
        <f t="shared" si="17"/>
        <v>0</v>
      </c>
    </row>
    <row r="109" spans="1:29" ht="15" outlineLevel="1" x14ac:dyDescent="0.25">
      <c r="A109" s="67"/>
      <c r="B109" s="37" t="s">
        <v>82</v>
      </c>
      <c r="C109" s="24"/>
      <c r="D109" s="24">
        <v>500</v>
      </c>
      <c r="E109" s="24"/>
      <c r="F109" s="24"/>
      <c r="G109" s="24"/>
      <c r="H109" s="75">
        <f t="shared" si="16"/>
        <v>500</v>
      </c>
      <c r="I109" s="46">
        <f t="shared" si="17"/>
        <v>1</v>
      </c>
    </row>
    <row r="110" spans="1:29" ht="16.5" outlineLevel="1" thickBot="1" x14ac:dyDescent="0.3">
      <c r="A110" s="62"/>
      <c r="B110" s="63" t="s">
        <v>88</v>
      </c>
      <c r="C110" s="63">
        <f>SUM(C100:C109)</f>
        <v>0</v>
      </c>
      <c r="D110" s="63">
        <f>SUM(D100:D109)</f>
        <v>500</v>
      </c>
      <c r="E110" s="63">
        <f>SUM(E100:E109)</f>
        <v>0</v>
      </c>
      <c r="F110" s="63">
        <f>SUM(F100:F109)</f>
        <v>0</v>
      </c>
      <c r="G110" s="63">
        <f>SUM(G100:G109)</f>
        <v>0</v>
      </c>
      <c r="H110" s="73">
        <f t="shared" si="16"/>
        <v>500</v>
      </c>
      <c r="I110" s="46">
        <f t="shared" si="17"/>
        <v>1</v>
      </c>
    </row>
    <row r="111" spans="1:29" s="3" customFormat="1" ht="12.75" customHeight="1" thickTop="1" thickBot="1" x14ac:dyDescent="0.25">
      <c r="A111" s="5"/>
      <c r="B111" s="6"/>
      <c r="C111" s="7"/>
      <c r="D111" s="7"/>
      <c r="E111" s="7"/>
      <c r="F111" s="7"/>
      <c r="G111" s="7"/>
      <c r="H111" s="7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</row>
    <row r="112" spans="1:29" ht="15.75" x14ac:dyDescent="0.2">
      <c r="A112" s="169" t="s">
        <v>89</v>
      </c>
      <c r="B112" s="170"/>
      <c r="C112" s="56" t="s">
        <v>95</v>
      </c>
      <c r="D112" s="56" t="s">
        <v>101</v>
      </c>
      <c r="E112" s="56" t="s">
        <v>96</v>
      </c>
      <c r="F112" s="56" t="s">
        <v>97</v>
      </c>
      <c r="G112" s="56" t="s">
        <v>98</v>
      </c>
      <c r="H112" s="56" t="s">
        <v>88</v>
      </c>
      <c r="I112" s="57" t="s">
        <v>103</v>
      </c>
    </row>
    <row r="113" spans="1:13" ht="15" outlineLevel="1" x14ac:dyDescent="0.25">
      <c r="A113" s="81"/>
      <c r="B113" s="34" t="s">
        <v>85</v>
      </c>
      <c r="C113" s="16"/>
      <c r="D113" s="16"/>
      <c r="E113" s="16">
        <v>70</v>
      </c>
      <c r="F113" s="16"/>
      <c r="G113" s="16"/>
      <c r="H113" s="76">
        <f t="shared" ref="H113:H118" si="18">SUM(C113:F113)</f>
        <v>70</v>
      </c>
      <c r="I113" s="46">
        <f>H113/H$119</f>
        <v>0.28000000000000003</v>
      </c>
    </row>
    <row r="114" spans="1:13" ht="15" outlineLevel="1" x14ac:dyDescent="0.25">
      <c r="A114" s="67"/>
      <c r="B114" s="35" t="s">
        <v>83</v>
      </c>
      <c r="C114" s="16"/>
      <c r="D114" s="16"/>
      <c r="E114" s="16">
        <v>100</v>
      </c>
      <c r="F114" s="16"/>
      <c r="G114" s="16"/>
      <c r="H114" s="76">
        <f t="shared" si="18"/>
        <v>100</v>
      </c>
      <c r="I114" s="46">
        <f t="shared" ref="I114:I119" si="19">H114/H$119</f>
        <v>0.4</v>
      </c>
    </row>
    <row r="115" spans="1:13" ht="15" x14ac:dyDescent="0.25">
      <c r="A115" s="67"/>
      <c r="B115" s="35" t="s">
        <v>84</v>
      </c>
      <c r="C115" s="16"/>
      <c r="D115" s="16"/>
      <c r="E115" s="16"/>
      <c r="F115" s="16"/>
      <c r="G115" s="16"/>
      <c r="H115" s="76">
        <f t="shared" si="18"/>
        <v>0</v>
      </c>
      <c r="I115" s="46">
        <f t="shared" si="19"/>
        <v>0</v>
      </c>
    </row>
    <row r="116" spans="1:13" ht="15" x14ac:dyDescent="0.25">
      <c r="A116" s="67"/>
      <c r="B116" s="35" t="s">
        <v>14</v>
      </c>
      <c r="C116" s="16"/>
      <c r="D116" s="16"/>
      <c r="E116" s="16"/>
      <c r="F116" s="16"/>
      <c r="G116" s="16"/>
      <c r="H116" s="76">
        <f t="shared" si="18"/>
        <v>0</v>
      </c>
      <c r="I116" s="46">
        <f t="shared" si="19"/>
        <v>0</v>
      </c>
    </row>
    <row r="117" spans="1:13" ht="15" x14ac:dyDescent="0.25">
      <c r="A117" s="67"/>
      <c r="B117" s="35" t="s">
        <v>86</v>
      </c>
      <c r="C117" s="16"/>
      <c r="D117" s="16"/>
      <c r="E117" s="16">
        <v>80</v>
      </c>
      <c r="F117" s="16"/>
      <c r="G117" s="16"/>
      <c r="H117" s="76">
        <f t="shared" si="18"/>
        <v>80</v>
      </c>
      <c r="I117" s="46">
        <f t="shared" si="19"/>
        <v>0.32</v>
      </c>
    </row>
    <row r="118" spans="1:13" ht="15" x14ac:dyDescent="0.25">
      <c r="A118" s="67"/>
      <c r="B118" s="35" t="s">
        <v>87</v>
      </c>
      <c r="C118" s="16"/>
      <c r="D118" s="16"/>
      <c r="E118" s="16"/>
      <c r="F118" s="16"/>
      <c r="G118" s="16"/>
      <c r="H118" s="76">
        <f t="shared" si="18"/>
        <v>0</v>
      </c>
      <c r="I118" s="46">
        <f t="shared" si="19"/>
        <v>0</v>
      </c>
    </row>
    <row r="119" spans="1:13" ht="16.5" thickBot="1" x14ac:dyDescent="0.3">
      <c r="A119" s="62"/>
      <c r="B119" s="78" t="s">
        <v>88</v>
      </c>
      <c r="C119" s="79">
        <f>SUM(C113:C118)</f>
        <v>0</v>
      </c>
      <c r="D119" s="79">
        <f>SUM(D113:D118)</f>
        <v>0</v>
      </c>
      <c r="E119" s="79">
        <f>SUM(E113:E118)</f>
        <v>250</v>
      </c>
      <c r="F119" s="79">
        <f>SUM(F113:F118)</f>
        <v>0</v>
      </c>
      <c r="G119" s="79">
        <f>SUM(G113:G118)</f>
        <v>0</v>
      </c>
      <c r="H119" s="77">
        <f>SUM(C119:G119)</f>
        <v>250</v>
      </c>
      <c r="I119" s="46">
        <f t="shared" si="19"/>
        <v>1</v>
      </c>
    </row>
    <row r="120" spans="1:13" ht="13.5" thickTop="1" x14ac:dyDescent="0.2">
      <c r="A120" s="11"/>
      <c r="B120" s="12"/>
      <c r="C120" s="12"/>
      <c r="D120" s="12"/>
      <c r="E120" s="12"/>
      <c r="F120" s="12"/>
      <c r="G120" s="12"/>
      <c r="H120" s="12"/>
      <c r="I120" s="49"/>
    </row>
    <row r="121" spans="1:13" s="3" customFormat="1" ht="8.1" customHeight="1" x14ac:dyDescent="0.2">
      <c r="A121" s="6"/>
      <c r="B121" s="8"/>
      <c r="C121" s="5"/>
      <c r="D121" s="5"/>
      <c r="E121" s="5"/>
      <c r="F121" s="5"/>
      <c r="G121" s="5"/>
      <c r="H121" s="5"/>
      <c r="I121" s="49"/>
    </row>
    <row r="122" spans="1:13" ht="24.75" customHeight="1" thickBot="1" x14ac:dyDescent="0.3">
      <c r="A122" s="99"/>
      <c r="B122" s="99" t="s">
        <v>45</v>
      </c>
      <c r="C122" s="100" t="s">
        <v>0</v>
      </c>
      <c r="D122" s="17"/>
      <c r="E122" s="17"/>
      <c r="F122" s="17"/>
      <c r="G122" s="17"/>
      <c r="H122" s="17"/>
      <c r="I122" s="49"/>
      <c r="J122" s="18"/>
      <c r="K122" s="18"/>
      <c r="L122" s="18"/>
      <c r="M122" s="18"/>
    </row>
    <row r="123" spans="1:13" ht="17.100000000000001" customHeight="1" outlineLevel="1" x14ac:dyDescent="0.25">
      <c r="A123" s="171" t="s">
        <v>18</v>
      </c>
      <c r="B123" s="172"/>
      <c r="C123" s="101">
        <f>E13</f>
        <v>8830</v>
      </c>
      <c r="D123" s="19"/>
      <c r="E123" s="19"/>
      <c r="F123" s="19"/>
      <c r="G123" s="19"/>
      <c r="H123" s="19"/>
      <c r="J123" s="18"/>
      <c r="K123" s="18"/>
      <c r="L123" s="18"/>
      <c r="M123" s="18"/>
    </row>
    <row r="124" spans="1:13" ht="15.75" customHeight="1" outlineLevel="1" x14ac:dyDescent="0.2">
      <c r="A124" s="173" t="s">
        <v>20</v>
      </c>
      <c r="B124" s="174"/>
      <c r="C124" s="104">
        <f>SUM(H24,H40,H51,H66,H78,H89,H97,H110,H119)</f>
        <v>8803</v>
      </c>
      <c r="D124" s="19"/>
      <c r="E124" s="19"/>
      <c r="F124" s="19"/>
      <c r="G124" s="19"/>
      <c r="H124" s="19"/>
      <c r="I124" s="18"/>
      <c r="J124" s="18"/>
      <c r="K124" s="18"/>
      <c r="L124" s="18"/>
      <c r="M124" s="18"/>
    </row>
    <row r="125" spans="1:13" ht="17.100000000000001" customHeight="1" outlineLevel="1" x14ac:dyDescent="0.25">
      <c r="A125" s="175" t="s">
        <v>22</v>
      </c>
      <c r="B125" s="176"/>
      <c r="C125" s="102">
        <f>C123-C124</f>
        <v>27</v>
      </c>
      <c r="D125" s="19"/>
      <c r="E125" s="19"/>
      <c r="F125" s="19"/>
      <c r="G125" s="19"/>
      <c r="H125" s="20"/>
      <c r="I125" s="18"/>
      <c r="J125" s="18"/>
      <c r="K125" s="18"/>
      <c r="L125" s="18"/>
      <c r="M125" s="18"/>
    </row>
    <row r="126" spans="1:13" ht="18.75" customHeight="1" thickBot="1" x14ac:dyDescent="0.3">
      <c r="A126" s="177" t="s">
        <v>126</v>
      </c>
      <c r="B126" s="178"/>
      <c r="C126" s="103">
        <f>C125</f>
        <v>27</v>
      </c>
      <c r="D126" s="19"/>
      <c r="E126" s="19"/>
      <c r="F126" s="19"/>
      <c r="G126" s="19"/>
      <c r="H126" s="20"/>
      <c r="I126" s="18"/>
      <c r="J126" s="18"/>
      <c r="K126" s="18"/>
      <c r="L126" s="18"/>
      <c r="M126" s="18"/>
    </row>
    <row r="127" spans="1:13" s="3" customFormat="1" ht="12.75" customHeight="1" x14ac:dyDescent="0.2">
      <c r="A127" s="11"/>
      <c r="B127" s="12"/>
      <c r="C127" s="12"/>
      <c r="D127" s="12"/>
      <c r="E127" s="12"/>
      <c r="F127" s="12"/>
      <c r="G127" s="12"/>
      <c r="H127" s="12"/>
      <c r="I127" s="18"/>
      <c r="J127" s="18"/>
      <c r="K127" s="18"/>
      <c r="L127" s="18"/>
      <c r="M127" s="18"/>
    </row>
    <row r="129" spans="1:16" ht="15.75" x14ac:dyDescent="0.25">
      <c r="B129" s="109" t="s">
        <v>43</v>
      </c>
      <c r="C129" s="110"/>
    </row>
    <row r="130" spans="1:16" ht="15.75" x14ac:dyDescent="0.25">
      <c r="B130" s="111" t="s">
        <v>37</v>
      </c>
      <c r="C130" s="112">
        <f>E13</f>
        <v>8830</v>
      </c>
    </row>
    <row r="131" spans="1:16" ht="15.75" x14ac:dyDescent="0.25">
      <c r="B131" s="111" t="s">
        <v>79</v>
      </c>
      <c r="C131" s="112">
        <f>H24</f>
        <v>2750</v>
      </c>
    </row>
    <row r="132" spans="1:16" ht="15.75" x14ac:dyDescent="0.25">
      <c r="B132" s="111" t="s">
        <v>5</v>
      </c>
      <c r="C132" s="112">
        <f>H40</f>
        <v>2895</v>
      </c>
    </row>
    <row r="133" spans="1:16" ht="15.75" x14ac:dyDescent="0.25">
      <c r="B133" s="111" t="s">
        <v>10</v>
      </c>
      <c r="C133" s="112">
        <f>H51</f>
        <v>600</v>
      </c>
    </row>
    <row r="134" spans="1:16" ht="15.75" x14ac:dyDescent="0.25">
      <c r="B134" s="111" t="s">
        <v>90</v>
      </c>
      <c r="C134" s="112">
        <f>H66</f>
        <v>555</v>
      </c>
    </row>
    <row r="135" spans="1:16" ht="15.75" x14ac:dyDescent="0.25">
      <c r="B135" s="111" t="s">
        <v>91</v>
      </c>
      <c r="C135" s="112">
        <f>H78</f>
        <v>545</v>
      </c>
    </row>
    <row r="136" spans="1:16" ht="15.75" x14ac:dyDescent="0.25">
      <c r="B136" s="111" t="s">
        <v>28</v>
      </c>
      <c r="C136" s="112">
        <f>H89</f>
        <v>508</v>
      </c>
    </row>
    <row r="137" spans="1:16" ht="15.75" x14ac:dyDescent="0.25">
      <c r="B137" s="111" t="s">
        <v>74</v>
      </c>
      <c r="C137" s="112">
        <f>H97</f>
        <v>200</v>
      </c>
      <c r="G137" s="53"/>
      <c r="H137" s="53"/>
      <c r="I137" s="12"/>
      <c r="J137" s="12"/>
      <c r="K137" s="12"/>
      <c r="L137" s="12"/>
      <c r="M137" s="12"/>
      <c r="N137" s="12"/>
      <c r="O137" s="12"/>
      <c r="P137" s="18"/>
    </row>
    <row r="138" spans="1:16" ht="15.75" x14ac:dyDescent="0.25">
      <c r="B138" s="111" t="s">
        <v>34</v>
      </c>
      <c r="C138" s="112">
        <f>H110</f>
        <v>500</v>
      </c>
      <c r="G138" s="6"/>
      <c r="H138" s="6"/>
      <c r="I138" s="54"/>
      <c r="J138" s="54"/>
      <c r="K138" s="54"/>
      <c r="L138" s="54"/>
      <c r="M138" s="54"/>
      <c r="N138" s="54"/>
      <c r="O138" s="55"/>
      <c r="P138" s="18"/>
    </row>
    <row r="139" spans="1:16" ht="15.75" x14ac:dyDescent="0.25">
      <c r="B139" s="111" t="s">
        <v>89</v>
      </c>
      <c r="C139" s="113">
        <f>H119</f>
        <v>250</v>
      </c>
      <c r="G139" s="6"/>
      <c r="H139" s="6"/>
      <c r="I139" s="54"/>
      <c r="J139" s="54"/>
      <c r="K139" s="54"/>
      <c r="L139" s="54"/>
      <c r="M139" s="54"/>
      <c r="N139" s="54"/>
      <c r="O139" s="55"/>
      <c r="P139" s="18"/>
    </row>
    <row r="140" spans="1:16" ht="15.75" x14ac:dyDescent="0.25">
      <c r="B140" s="114" t="s">
        <v>44</v>
      </c>
      <c r="C140" s="115"/>
      <c r="D140" s="14"/>
      <c r="G140" s="6"/>
      <c r="H140" s="6"/>
      <c r="I140" s="54"/>
      <c r="J140" s="54"/>
      <c r="K140" s="54"/>
      <c r="L140" s="54"/>
      <c r="M140" s="54"/>
      <c r="N140" s="54"/>
      <c r="O140" s="55"/>
      <c r="P140" s="18"/>
    </row>
    <row r="141" spans="1:16" ht="15" x14ac:dyDescent="0.25">
      <c r="D141" s="14"/>
      <c r="G141" s="11"/>
      <c r="H141" s="12"/>
      <c r="I141" s="12"/>
      <c r="J141" s="12"/>
      <c r="K141" s="12"/>
      <c r="L141" s="12"/>
      <c r="M141" s="12"/>
      <c r="N141" s="12"/>
      <c r="O141" s="12"/>
      <c r="P141" s="18"/>
    </row>
    <row r="142" spans="1:16" ht="15" x14ac:dyDescent="0.25">
      <c r="C142" s="13"/>
      <c r="D142" s="14"/>
    </row>
    <row r="143" spans="1:16" ht="15" x14ac:dyDescent="0.25">
      <c r="A143" s="105"/>
      <c r="B143" s="105"/>
      <c r="C143" s="105"/>
      <c r="D143" s="107"/>
    </row>
    <row r="144" spans="1:16" ht="15" x14ac:dyDescent="0.25">
      <c r="A144" s="105"/>
      <c r="B144" s="105"/>
      <c r="C144" s="105"/>
      <c r="D144" s="107"/>
    </row>
    <row r="145" spans="1:6" ht="15" x14ac:dyDescent="0.25">
      <c r="A145" s="105"/>
      <c r="B145" s="105"/>
      <c r="C145" s="105"/>
      <c r="D145" s="107"/>
    </row>
    <row r="146" spans="1:6" ht="15" x14ac:dyDescent="0.25">
      <c r="A146" s="105"/>
      <c r="B146" s="105"/>
      <c r="C146" s="105"/>
      <c r="D146" s="107"/>
    </row>
    <row r="147" spans="1:6" ht="15" x14ac:dyDescent="0.25">
      <c r="A147" s="105"/>
      <c r="B147" s="105"/>
      <c r="C147" s="105"/>
      <c r="D147" s="107"/>
    </row>
    <row r="148" spans="1:6" ht="15" x14ac:dyDescent="0.25">
      <c r="A148" s="105"/>
      <c r="B148" s="105"/>
      <c r="C148" s="105"/>
      <c r="D148" s="108"/>
      <c r="E148" s="13"/>
      <c r="F148" s="13"/>
    </row>
    <row r="149" spans="1:6" x14ac:dyDescent="0.2">
      <c r="A149" s="105"/>
      <c r="B149" s="105"/>
      <c r="C149" s="105"/>
      <c r="D149" s="105"/>
    </row>
    <row r="150" spans="1:6" x14ac:dyDescent="0.2">
      <c r="A150" s="105"/>
      <c r="B150" s="105"/>
      <c r="C150" s="105"/>
      <c r="D150" s="105"/>
    </row>
    <row r="151" spans="1:6" x14ac:dyDescent="0.2">
      <c r="A151" s="105"/>
      <c r="B151" s="105"/>
      <c r="C151" s="106"/>
      <c r="D151" s="105"/>
    </row>
    <row r="152" spans="1:6" x14ac:dyDescent="0.2">
      <c r="A152" s="105"/>
      <c r="B152" s="105"/>
      <c r="C152" s="105"/>
      <c r="D152" s="105"/>
    </row>
    <row r="153" spans="1:6" x14ac:dyDescent="0.2">
      <c r="A153" s="105"/>
      <c r="B153" s="105"/>
      <c r="C153" s="105"/>
      <c r="D153" s="105"/>
    </row>
    <row r="154" spans="1:6" x14ac:dyDescent="0.2">
      <c r="A154" s="105"/>
      <c r="B154" s="105"/>
      <c r="C154" s="105"/>
      <c r="D154" s="105"/>
    </row>
    <row r="155" spans="1:6" x14ac:dyDescent="0.2">
      <c r="A155" s="105"/>
      <c r="B155" s="105"/>
      <c r="C155" s="105"/>
      <c r="D155" s="105"/>
    </row>
    <row r="156" spans="1:6" x14ac:dyDescent="0.2">
      <c r="A156" s="105"/>
      <c r="B156" s="105"/>
      <c r="C156" s="105"/>
      <c r="D156" s="105"/>
    </row>
    <row r="157" spans="1:6" x14ac:dyDescent="0.2">
      <c r="A157" s="105"/>
      <c r="B157" s="105"/>
      <c r="C157" s="105"/>
      <c r="D157" s="105"/>
    </row>
  </sheetData>
  <mergeCells count="16">
    <mergeCell ref="A123:B123"/>
    <mergeCell ref="A124:B124"/>
    <mergeCell ref="A125:B125"/>
    <mergeCell ref="A126:B126"/>
    <mergeCell ref="A4:B4"/>
    <mergeCell ref="A6:B6"/>
    <mergeCell ref="A15:B15"/>
    <mergeCell ref="A26:B26"/>
    <mergeCell ref="A42:B42"/>
    <mergeCell ref="A112:B112"/>
    <mergeCell ref="A99:B99"/>
    <mergeCell ref="C1:I4"/>
    <mergeCell ref="A53:B53"/>
    <mergeCell ref="A68:B68"/>
    <mergeCell ref="A80:B80"/>
    <mergeCell ref="A91:B91"/>
  </mergeCells>
  <phoneticPr fontId="4" type="noConversion"/>
  <printOptions horizontalCentered="1"/>
  <pageMargins left="0.2" right="0.2" top="0.24" bottom="0.28999999999999998" header="0.17" footer="0.21"/>
  <pageSetup scale="75" orientation="landscape" horizontalDpi="360" verticalDpi="360" r:id="rId1"/>
  <headerFooter alignWithMargins="0"/>
  <ignoredErrors>
    <ignoredError sqref="I107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applyStyles="1" summaryBelow="0"/>
  </sheetPr>
  <dimension ref="A1:AC160"/>
  <sheetViews>
    <sheetView showGridLines="0" showRowColHeaders="0" zoomScaleNormal="10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C1" sqref="C1:I4"/>
    </sheetView>
  </sheetViews>
  <sheetFormatPr defaultColWidth="11.42578125" defaultRowHeight="12.75" outlineLevelRow="1" x14ac:dyDescent="0.2"/>
  <cols>
    <col min="1" max="1" width="8.85546875" customWidth="1"/>
    <col min="2" max="2" width="45.42578125" customWidth="1"/>
    <col min="3" max="3" width="12.42578125" bestFit="1" customWidth="1"/>
    <col min="4" max="4" width="20.42578125" customWidth="1"/>
    <col min="5" max="5" width="20.85546875" customWidth="1"/>
    <col min="6" max="6" width="19.42578125" customWidth="1"/>
    <col min="7" max="7" width="33.42578125" customWidth="1"/>
    <col min="8" max="8" width="11.28515625" bestFit="1" customWidth="1"/>
    <col min="9" max="9" width="13" customWidth="1"/>
    <col min="10" max="10" width="2.7109375" customWidth="1"/>
    <col min="11" max="11" width="3.7109375" customWidth="1"/>
  </cols>
  <sheetData>
    <row r="1" spans="1:25" s="4" customFormat="1" ht="33" customHeight="1" x14ac:dyDescent="0.2">
      <c r="A1" s="162"/>
      <c r="B1" s="162"/>
      <c r="C1" s="166" t="s">
        <v>143</v>
      </c>
      <c r="D1" s="166"/>
      <c r="E1" s="166"/>
      <c r="F1" s="166"/>
      <c r="G1" s="166"/>
      <c r="H1" s="166"/>
      <c r="I1" s="166"/>
    </row>
    <row r="2" spans="1:25" s="4" customFormat="1" ht="25.5" x14ac:dyDescent="0.2">
      <c r="A2" s="162"/>
      <c r="B2" s="162"/>
      <c r="C2" s="166"/>
      <c r="D2" s="166"/>
      <c r="E2" s="166"/>
      <c r="F2" s="166"/>
      <c r="G2" s="166"/>
      <c r="H2" s="166"/>
      <c r="I2" s="166"/>
    </row>
    <row r="3" spans="1:25" s="4" customFormat="1" ht="27" customHeight="1" x14ac:dyDescent="0.2">
      <c r="A3" s="162"/>
      <c r="B3" s="162"/>
      <c r="C3" s="166"/>
      <c r="D3" s="166"/>
      <c r="E3" s="166"/>
      <c r="F3" s="166"/>
      <c r="G3" s="166"/>
      <c r="H3" s="166"/>
      <c r="I3" s="166"/>
    </row>
    <row r="4" spans="1:25" s="4" customFormat="1" ht="33.75" customHeight="1" x14ac:dyDescent="0.2">
      <c r="A4" s="179" t="s">
        <v>106</v>
      </c>
      <c r="B4" s="179"/>
      <c r="C4" s="166"/>
      <c r="D4" s="166"/>
      <c r="E4" s="166"/>
      <c r="F4" s="166"/>
      <c r="G4" s="166"/>
      <c r="H4" s="166"/>
      <c r="I4" s="166"/>
    </row>
    <row r="5" spans="1:25" s="4" customFormat="1" ht="15.75" customHeight="1" thickBot="1" x14ac:dyDescent="0.25">
      <c r="A5" s="60"/>
      <c r="B5" s="59"/>
      <c r="C5" s="61"/>
      <c r="D5" s="61"/>
      <c r="E5" s="61"/>
      <c r="F5" s="61"/>
      <c r="G5" s="61"/>
      <c r="H5" s="59"/>
      <c r="I5" s="61"/>
    </row>
    <row r="6" spans="1:25" s="2" customFormat="1" ht="16.5" thickBot="1" x14ac:dyDescent="0.3">
      <c r="A6" s="180" t="s">
        <v>37</v>
      </c>
      <c r="B6" s="181"/>
      <c r="C6" s="91" t="s">
        <v>95</v>
      </c>
      <c r="D6" s="92" t="s">
        <v>102</v>
      </c>
      <c r="E6" s="92" t="s">
        <v>88</v>
      </c>
      <c r="F6" s="93" t="s">
        <v>103</v>
      </c>
      <c r="G6" s="28"/>
      <c r="I6"/>
      <c r="J6"/>
      <c r="K6"/>
      <c r="Q6"/>
      <c r="R6"/>
      <c r="S6"/>
      <c r="T6"/>
      <c r="U6"/>
      <c r="V6"/>
      <c r="W6"/>
      <c r="X6"/>
      <c r="Y6"/>
    </row>
    <row r="7" spans="1:25" ht="15" outlineLevel="1" x14ac:dyDescent="0.25">
      <c r="A7" s="58"/>
      <c r="B7" s="34" t="s">
        <v>38</v>
      </c>
      <c r="C7" s="30"/>
      <c r="D7" s="30">
        <v>8000</v>
      </c>
      <c r="E7" s="83">
        <f t="shared" ref="E7:E12" si="0">SUM(C7:D7)</f>
        <v>8000</v>
      </c>
      <c r="F7" s="94">
        <f t="shared" ref="F7:F12" si="1">E7/E$13</f>
        <v>0.9060022650056625</v>
      </c>
      <c r="G7" s="29"/>
    </row>
    <row r="8" spans="1:25" ht="15" outlineLevel="1" x14ac:dyDescent="0.25">
      <c r="A8" s="58"/>
      <c r="B8" s="35" t="s">
        <v>1</v>
      </c>
      <c r="C8" s="22"/>
      <c r="D8" s="22"/>
      <c r="E8" s="84">
        <f t="shared" si="0"/>
        <v>0</v>
      </c>
      <c r="F8" s="95">
        <f t="shared" si="1"/>
        <v>0</v>
      </c>
      <c r="G8" s="27"/>
    </row>
    <row r="9" spans="1:25" ht="15" outlineLevel="1" x14ac:dyDescent="0.25">
      <c r="A9" s="58"/>
      <c r="B9" s="35" t="s">
        <v>2</v>
      </c>
      <c r="C9" s="22"/>
      <c r="D9" s="22"/>
      <c r="E9" s="84">
        <f t="shared" si="0"/>
        <v>0</v>
      </c>
      <c r="F9" s="95">
        <f t="shared" si="1"/>
        <v>0</v>
      </c>
      <c r="G9" s="27"/>
    </row>
    <row r="10" spans="1:25" ht="15" outlineLevel="1" x14ac:dyDescent="0.25">
      <c r="A10" s="58"/>
      <c r="B10" s="35" t="s">
        <v>47</v>
      </c>
      <c r="C10" s="22">
        <v>800</v>
      </c>
      <c r="D10" s="22">
        <v>30</v>
      </c>
      <c r="E10" s="84">
        <f t="shared" si="0"/>
        <v>830</v>
      </c>
      <c r="F10" s="95">
        <f t="shared" si="1"/>
        <v>9.3997734994337487E-2</v>
      </c>
      <c r="G10" s="27"/>
    </row>
    <row r="11" spans="1:25" ht="15" outlineLevel="1" x14ac:dyDescent="0.25">
      <c r="A11" s="58"/>
      <c r="B11" s="35" t="s">
        <v>3</v>
      </c>
      <c r="C11" s="22"/>
      <c r="D11" s="22"/>
      <c r="E11" s="84">
        <f t="shared" si="0"/>
        <v>0</v>
      </c>
      <c r="F11" s="95">
        <f t="shared" si="1"/>
        <v>0</v>
      </c>
      <c r="G11" s="96"/>
    </row>
    <row r="12" spans="1:25" ht="45" outlineLevel="1" x14ac:dyDescent="0.25">
      <c r="A12" s="58"/>
      <c r="B12" s="36" t="s">
        <v>104</v>
      </c>
      <c r="C12" s="22"/>
      <c r="D12" s="22"/>
      <c r="E12" s="84">
        <f t="shared" si="0"/>
        <v>0</v>
      </c>
      <c r="F12" s="95">
        <f t="shared" si="1"/>
        <v>0</v>
      </c>
      <c r="G12" s="27"/>
    </row>
    <row r="13" spans="1:25" ht="16.5" outlineLevel="1" thickBot="1" x14ac:dyDescent="0.3">
      <c r="A13" s="120"/>
      <c r="B13" s="65" t="s">
        <v>99</v>
      </c>
      <c r="C13" s="64">
        <f>SUM(C7:C12)</f>
        <v>800</v>
      </c>
      <c r="D13" s="64">
        <f>SUM(D7:D12)</f>
        <v>8030</v>
      </c>
      <c r="E13" s="66">
        <f>SUM(C13:D13)</f>
        <v>8830</v>
      </c>
      <c r="F13" s="51">
        <v>1</v>
      </c>
      <c r="G13" s="26"/>
      <c r="H13" s="18"/>
    </row>
    <row r="14" spans="1:25" ht="14.25" outlineLevel="1" thickTop="1" thickBot="1" x14ac:dyDescent="0.25">
      <c r="A14" s="6"/>
      <c r="B14" s="11"/>
      <c r="C14" s="25"/>
      <c r="D14" s="25"/>
      <c r="E14" s="25"/>
      <c r="F14" s="26"/>
      <c r="G14" s="26"/>
      <c r="H14" s="26"/>
    </row>
    <row r="15" spans="1:25" s="2" customFormat="1" ht="15.75" x14ac:dyDescent="0.2">
      <c r="A15" s="169" t="s">
        <v>79</v>
      </c>
      <c r="B15" s="170"/>
      <c r="C15" s="56" t="s">
        <v>95</v>
      </c>
      <c r="D15" s="56" t="s">
        <v>101</v>
      </c>
      <c r="E15" s="56" t="s">
        <v>96</v>
      </c>
      <c r="F15" s="56" t="s">
        <v>97</v>
      </c>
      <c r="G15" s="56" t="s">
        <v>98</v>
      </c>
      <c r="H15" s="68" t="s">
        <v>88</v>
      </c>
      <c r="I15" s="57" t="s">
        <v>103</v>
      </c>
      <c r="J15"/>
      <c r="K15"/>
      <c r="Q15"/>
      <c r="R15"/>
      <c r="S15"/>
      <c r="T15"/>
      <c r="U15"/>
      <c r="V15"/>
      <c r="W15"/>
      <c r="X15"/>
      <c r="Y15"/>
    </row>
    <row r="16" spans="1:25" ht="15" outlineLevel="1" x14ac:dyDescent="0.25">
      <c r="A16" s="58"/>
      <c r="B16" s="34" t="s">
        <v>123</v>
      </c>
      <c r="C16" s="42"/>
      <c r="D16" s="43">
        <v>2000</v>
      </c>
      <c r="E16" s="43"/>
      <c r="F16" s="43"/>
      <c r="G16" s="43"/>
      <c r="H16" s="82">
        <f>SUM(C16:G16)</f>
        <v>2000</v>
      </c>
      <c r="I16" s="46">
        <f t="shared" ref="I16:I23" si="2">H16/H$24</f>
        <v>0.72727272727272729</v>
      </c>
    </row>
    <row r="17" spans="1:25" ht="15" outlineLevel="1" x14ac:dyDescent="0.25">
      <c r="A17" s="58"/>
      <c r="B17" s="35" t="s">
        <v>72</v>
      </c>
      <c r="C17" s="44"/>
      <c r="D17" s="44"/>
      <c r="E17" s="44"/>
      <c r="F17" s="44"/>
      <c r="G17" s="44"/>
      <c r="H17" s="82">
        <f t="shared" ref="H17:H23" si="3">SUM(C17:G17)</f>
        <v>0</v>
      </c>
      <c r="I17" s="46">
        <f t="shared" si="2"/>
        <v>0</v>
      </c>
    </row>
    <row r="18" spans="1:25" ht="15" outlineLevel="1" x14ac:dyDescent="0.25">
      <c r="A18" s="58"/>
      <c r="B18" s="35" t="s">
        <v>121</v>
      </c>
      <c r="C18" s="44"/>
      <c r="D18" s="44"/>
      <c r="E18" s="44"/>
      <c r="F18" s="44"/>
      <c r="G18" s="44"/>
      <c r="H18" s="82">
        <f t="shared" si="3"/>
        <v>0</v>
      </c>
      <c r="I18" s="46">
        <f t="shared" si="2"/>
        <v>0</v>
      </c>
    </row>
    <row r="19" spans="1:25" ht="15" outlineLevel="1" x14ac:dyDescent="0.25">
      <c r="A19" s="58"/>
      <c r="B19" s="35" t="s">
        <v>122</v>
      </c>
      <c r="C19" s="44"/>
      <c r="D19" s="44">
        <v>500</v>
      </c>
      <c r="E19" s="44"/>
      <c r="F19" s="44"/>
      <c r="G19" s="44"/>
      <c r="H19" s="82">
        <f t="shared" si="3"/>
        <v>500</v>
      </c>
      <c r="I19" s="46">
        <f>H19/H$24</f>
        <v>0.18181818181818182</v>
      </c>
    </row>
    <row r="20" spans="1:25" ht="15" outlineLevel="1" x14ac:dyDescent="0.25">
      <c r="A20" s="58"/>
      <c r="B20" s="35" t="s">
        <v>73</v>
      </c>
      <c r="C20" s="44"/>
      <c r="D20" s="44"/>
      <c r="E20" s="44"/>
      <c r="F20" s="44"/>
      <c r="G20" s="44"/>
      <c r="H20" s="82">
        <f t="shared" si="3"/>
        <v>0</v>
      </c>
      <c r="I20" s="46">
        <f t="shared" si="2"/>
        <v>0</v>
      </c>
    </row>
    <row r="21" spans="1:25" ht="15" outlineLevel="1" x14ac:dyDescent="0.25">
      <c r="A21" s="58"/>
      <c r="B21" s="35" t="s">
        <v>105</v>
      </c>
      <c r="C21" s="44">
        <v>20</v>
      </c>
      <c r="D21" s="44">
        <v>200</v>
      </c>
      <c r="E21" s="44"/>
      <c r="F21" s="44"/>
      <c r="G21" s="44"/>
      <c r="H21" s="82">
        <f t="shared" si="3"/>
        <v>220</v>
      </c>
      <c r="I21" s="46">
        <f t="shared" si="2"/>
        <v>0.08</v>
      </c>
    </row>
    <row r="22" spans="1:25" ht="15" outlineLevel="1" x14ac:dyDescent="0.25">
      <c r="A22" s="58"/>
      <c r="B22" s="35" t="s">
        <v>125</v>
      </c>
      <c r="C22" s="44"/>
      <c r="D22" s="44">
        <v>30</v>
      </c>
      <c r="E22" s="44"/>
      <c r="G22" s="44"/>
      <c r="H22" s="82">
        <f t="shared" si="3"/>
        <v>30</v>
      </c>
      <c r="I22" s="46">
        <f t="shared" si="2"/>
        <v>1.090909090909091E-2</v>
      </c>
    </row>
    <row r="23" spans="1:25" ht="15" outlineLevel="1" x14ac:dyDescent="0.25">
      <c r="A23" s="58"/>
      <c r="B23" s="37" t="s">
        <v>124</v>
      </c>
      <c r="C23" s="45"/>
      <c r="D23" s="45"/>
      <c r="E23" s="45"/>
      <c r="F23" s="45"/>
      <c r="G23" s="45"/>
      <c r="H23" s="82">
        <f t="shared" si="3"/>
        <v>0</v>
      </c>
      <c r="I23" s="46">
        <f t="shared" si="2"/>
        <v>0</v>
      </c>
      <c r="L23" s="97"/>
    </row>
    <row r="24" spans="1:25" ht="15.75" outlineLevel="1" thickBot="1" x14ac:dyDescent="0.3">
      <c r="A24" s="62"/>
      <c r="B24" s="63" t="s">
        <v>88</v>
      </c>
      <c r="C24" s="64">
        <f>SUM(C16:C23)</f>
        <v>20</v>
      </c>
      <c r="D24" s="64">
        <f>SUM(D16:D23)</f>
        <v>2730</v>
      </c>
      <c r="E24" s="64">
        <f>SUM(E16:E23)</f>
        <v>0</v>
      </c>
      <c r="F24" s="64">
        <f>SUM(F16:F23)</f>
        <v>0</v>
      </c>
      <c r="G24" s="64">
        <f>SUM(G16:G23)</f>
        <v>0</v>
      </c>
      <c r="H24" s="82">
        <f>SUM(C24:G24)</f>
        <v>2750</v>
      </c>
      <c r="I24" s="48">
        <f>H24/H$24</f>
        <v>1</v>
      </c>
    </row>
    <row r="25" spans="1:25" ht="14.25" outlineLevel="1" thickTop="1" thickBot="1" x14ac:dyDescent="0.25">
      <c r="A25" s="3"/>
      <c r="B25" s="3"/>
      <c r="C25" s="23"/>
      <c r="D25" s="23"/>
      <c r="E25" s="23"/>
      <c r="F25" s="41"/>
      <c r="G25" s="23"/>
      <c r="H25" s="23"/>
    </row>
    <row r="26" spans="1:25" ht="15.75" outlineLevel="1" x14ac:dyDescent="0.2">
      <c r="A26" s="169" t="s">
        <v>5</v>
      </c>
      <c r="B26" s="170"/>
      <c r="C26" s="56" t="s">
        <v>95</v>
      </c>
      <c r="D26" s="56" t="s">
        <v>101</v>
      </c>
      <c r="E26" s="56" t="s">
        <v>96</v>
      </c>
      <c r="F26" s="56" t="s">
        <v>97</v>
      </c>
      <c r="G26" s="56" t="s">
        <v>98</v>
      </c>
      <c r="H26" s="68" t="s">
        <v>88</v>
      </c>
      <c r="I26" s="57" t="s">
        <v>103</v>
      </c>
    </row>
    <row r="27" spans="1:25" ht="15" outlineLevel="1" x14ac:dyDescent="0.25">
      <c r="A27" s="67"/>
      <c r="B27" s="34" t="s">
        <v>6</v>
      </c>
      <c r="C27" s="30"/>
      <c r="D27" s="30">
        <v>500</v>
      </c>
      <c r="E27" s="30"/>
      <c r="F27" s="30"/>
      <c r="G27" s="30"/>
      <c r="H27" s="69">
        <f>SUM(C27:G27)</f>
        <v>500</v>
      </c>
      <c r="I27" s="46">
        <f>H27/H$40</f>
        <v>0.17271157167530224</v>
      </c>
    </row>
    <row r="28" spans="1:25" ht="15" outlineLevel="1" x14ac:dyDescent="0.25">
      <c r="A28" s="67"/>
      <c r="B28" s="35" t="s">
        <v>7</v>
      </c>
      <c r="D28" s="22">
        <v>250</v>
      </c>
      <c r="E28" s="22"/>
      <c r="F28" s="22"/>
      <c r="G28" s="22"/>
      <c r="H28" s="69">
        <f t="shared" ref="H28:H39" si="4">SUM(C28:G28)</f>
        <v>250</v>
      </c>
      <c r="I28" s="46">
        <f t="shared" ref="I28:I40" si="5">H28/H$40</f>
        <v>8.6355785837651119E-2</v>
      </c>
    </row>
    <row r="29" spans="1:25" ht="15" outlineLevel="1" x14ac:dyDescent="0.25">
      <c r="A29" s="67"/>
      <c r="B29" s="35" t="s">
        <v>52</v>
      </c>
      <c r="C29" s="22"/>
      <c r="D29" s="22">
        <v>280</v>
      </c>
      <c r="E29" s="22"/>
      <c r="F29" s="22"/>
      <c r="G29" s="22"/>
      <c r="H29" s="69">
        <f t="shared" si="4"/>
        <v>280</v>
      </c>
      <c r="I29" s="46">
        <f t="shared" si="5"/>
        <v>9.6718480138169263E-2</v>
      </c>
    </row>
    <row r="30" spans="1:25" ht="15" x14ac:dyDescent="0.25">
      <c r="A30" s="67"/>
      <c r="B30" s="35" t="s">
        <v>8</v>
      </c>
      <c r="C30" s="22"/>
      <c r="D30" s="22">
        <v>120</v>
      </c>
      <c r="E30" s="22"/>
      <c r="F30" s="22"/>
      <c r="G30" s="22"/>
      <c r="H30" s="69">
        <f t="shared" si="4"/>
        <v>120</v>
      </c>
      <c r="I30" s="46">
        <f t="shared" si="5"/>
        <v>4.145077720207254E-2</v>
      </c>
    </row>
    <row r="31" spans="1:25" s="2" customFormat="1" ht="15" x14ac:dyDescent="0.25">
      <c r="A31" s="67"/>
      <c r="B31" s="35" t="s">
        <v>46</v>
      </c>
      <c r="C31" s="22"/>
      <c r="D31" s="22">
        <v>30</v>
      </c>
      <c r="E31" s="22"/>
      <c r="F31" s="22"/>
      <c r="G31" s="22"/>
      <c r="H31" s="69">
        <f t="shared" si="4"/>
        <v>30</v>
      </c>
      <c r="I31" s="46">
        <f t="shared" si="5"/>
        <v>1.0362694300518135E-2</v>
      </c>
      <c r="J31"/>
      <c r="K31"/>
      <c r="L31"/>
      <c r="M31"/>
      <c r="V31"/>
      <c r="W31"/>
      <c r="X31"/>
      <c r="Y31"/>
    </row>
    <row r="32" spans="1:25" ht="15" outlineLevel="1" x14ac:dyDescent="0.25">
      <c r="A32" s="67"/>
      <c r="B32" s="35" t="s">
        <v>93</v>
      </c>
      <c r="C32" s="22"/>
      <c r="D32" s="22">
        <v>150</v>
      </c>
      <c r="E32" s="22" t="s">
        <v>49</v>
      </c>
      <c r="F32" s="22"/>
      <c r="G32" s="22"/>
      <c r="H32" s="69">
        <f t="shared" si="4"/>
        <v>150</v>
      </c>
      <c r="I32" s="46">
        <f t="shared" si="5"/>
        <v>5.181347150259067E-2</v>
      </c>
    </row>
    <row r="33" spans="1:25" ht="15" outlineLevel="1" x14ac:dyDescent="0.25">
      <c r="A33" s="67"/>
      <c r="B33" s="35" t="s">
        <v>48</v>
      </c>
      <c r="C33" s="22"/>
      <c r="D33" s="22">
        <v>30</v>
      </c>
      <c r="E33" s="22"/>
      <c r="F33" s="22"/>
      <c r="G33" s="22"/>
      <c r="H33" s="69">
        <f t="shared" si="4"/>
        <v>30</v>
      </c>
      <c r="I33" s="46">
        <f t="shared" si="5"/>
        <v>1.0362694300518135E-2</v>
      </c>
    </row>
    <row r="34" spans="1:25" ht="15" outlineLevel="1" x14ac:dyDescent="0.25">
      <c r="A34" s="67"/>
      <c r="B34" s="35" t="s">
        <v>51</v>
      </c>
      <c r="C34" s="22"/>
      <c r="D34" s="22"/>
      <c r="E34" s="22">
        <v>15</v>
      </c>
      <c r="F34" s="22"/>
      <c r="G34" s="22"/>
      <c r="H34" s="69">
        <f t="shared" si="4"/>
        <v>15</v>
      </c>
      <c r="I34" s="46">
        <f t="shared" si="5"/>
        <v>5.1813471502590676E-3</v>
      </c>
    </row>
    <row r="35" spans="1:25" ht="15" outlineLevel="1" x14ac:dyDescent="0.25">
      <c r="A35" s="67"/>
      <c r="B35" s="35" t="s">
        <v>54</v>
      </c>
      <c r="C35" s="31">
        <v>300</v>
      </c>
      <c r="D35" s="22"/>
      <c r="E35" s="22">
        <v>600</v>
      </c>
      <c r="F35" s="22"/>
      <c r="G35" s="22"/>
      <c r="H35" s="69">
        <f t="shared" si="4"/>
        <v>900</v>
      </c>
      <c r="I35" s="46">
        <f t="shared" si="5"/>
        <v>0.31088082901554404</v>
      </c>
    </row>
    <row r="36" spans="1:25" ht="15" outlineLevel="1" x14ac:dyDescent="0.25">
      <c r="A36" s="67"/>
      <c r="B36" s="35" t="s">
        <v>50</v>
      </c>
      <c r="C36" s="22">
        <v>320</v>
      </c>
      <c r="D36" s="22"/>
      <c r="E36" s="22"/>
      <c r="F36" s="22"/>
      <c r="G36" s="22"/>
      <c r="H36" s="69">
        <f t="shared" si="4"/>
        <v>320</v>
      </c>
      <c r="I36" s="46">
        <f t="shared" si="5"/>
        <v>0.11053540587219343</v>
      </c>
    </row>
    <row r="37" spans="1:25" ht="15" outlineLevel="1" x14ac:dyDescent="0.25">
      <c r="A37" s="67"/>
      <c r="B37" s="35" t="s">
        <v>9</v>
      </c>
      <c r="C37" s="22"/>
      <c r="D37" s="22"/>
      <c r="E37" s="22"/>
      <c r="F37" s="22"/>
      <c r="G37" s="22"/>
      <c r="H37" s="69">
        <f t="shared" si="4"/>
        <v>0</v>
      </c>
      <c r="I37" s="46">
        <f t="shared" si="5"/>
        <v>0</v>
      </c>
    </row>
    <row r="38" spans="1:25" ht="15" outlineLevel="1" x14ac:dyDescent="0.25">
      <c r="A38" s="67"/>
      <c r="B38" s="35" t="s">
        <v>53</v>
      </c>
      <c r="C38" s="22"/>
      <c r="D38" s="22">
        <v>20</v>
      </c>
      <c r="E38" s="22"/>
      <c r="F38" s="22"/>
      <c r="G38" s="22"/>
      <c r="H38" s="69">
        <f t="shared" si="4"/>
        <v>20</v>
      </c>
      <c r="I38" s="46">
        <f t="shared" si="5"/>
        <v>6.9084628670120895E-3</v>
      </c>
    </row>
    <row r="39" spans="1:25" ht="30" outlineLevel="1" x14ac:dyDescent="0.25">
      <c r="A39" s="67"/>
      <c r="B39" s="38" t="s">
        <v>70</v>
      </c>
      <c r="C39" s="22"/>
      <c r="D39" s="22"/>
      <c r="E39" s="22"/>
      <c r="F39" s="22">
        <v>180</v>
      </c>
      <c r="G39" s="22">
        <v>100</v>
      </c>
      <c r="H39" s="69">
        <f t="shared" si="4"/>
        <v>280</v>
      </c>
      <c r="I39" s="46">
        <f t="shared" si="5"/>
        <v>9.6718480138169263E-2</v>
      </c>
    </row>
    <row r="40" spans="1:25" ht="16.5" outlineLevel="1" thickBot="1" x14ac:dyDescent="0.3">
      <c r="A40" s="62"/>
      <c r="B40" s="63" t="s">
        <v>88</v>
      </c>
      <c r="C40" s="64">
        <f>SUM(C27:C39)</f>
        <v>620</v>
      </c>
      <c r="D40" s="64">
        <f>SUM(D27:D39)</f>
        <v>1380</v>
      </c>
      <c r="E40" s="64">
        <f>SUM(E27:E39)</f>
        <v>615</v>
      </c>
      <c r="F40" s="64">
        <f>SUM(F27:F39)</f>
        <v>180</v>
      </c>
      <c r="G40" s="64">
        <f>SUM(G27:G39)</f>
        <v>100</v>
      </c>
      <c r="H40" s="70">
        <f>SUM(C40:G40)</f>
        <v>2895</v>
      </c>
      <c r="I40" s="48">
        <f t="shared" si="5"/>
        <v>1</v>
      </c>
    </row>
    <row r="41" spans="1:25" ht="14.25" thickTop="1" thickBot="1" x14ac:dyDescent="0.25"/>
    <row r="42" spans="1:25" s="2" customFormat="1" ht="15.75" x14ac:dyDescent="0.25">
      <c r="A42" s="167" t="s">
        <v>10</v>
      </c>
      <c r="B42" s="168"/>
      <c r="C42" s="56" t="s">
        <v>95</v>
      </c>
      <c r="D42" s="56" t="s">
        <v>101</v>
      </c>
      <c r="E42" s="56" t="s">
        <v>96</v>
      </c>
      <c r="F42" s="56" t="s">
        <v>97</v>
      </c>
      <c r="G42" s="56" t="s">
        <v>98</v>
      </c>
      <c r="H42" s="56" t="s">
        <v>88</v>
      </c>
      <c r="I42" s="57" t="s">
        <v>103</v>
      </c>
      <c r="J42"/>
      <c r="K42"/>
      <c r="L42"/>
      <c r="M42"/>
      <c r="V42"/>
      <c r="W42"/>
      <c r="X42"/>
      <c r="Y42"/>
    </row>
    <row r="43" spans="1:25" ht="15" outlineLevel="1" x14ac:dyDescent="0.25">
      <c r="A43" s="67"/>
      <c r="B43" s="34" t="s">
        <v>11</v>
      </c>
      <c r="C43" s="32"/>
      <c r="D43" s="32">
        <v>300</v>
      </c>
      <c r="E43" s="32"/>
      <c r="F43" s="32"/>
      <c r="G43" s="32"/>
      <c r="H43" s="71">
        <f t="shared" ref="H43:H51" si="6">SUM(C43:G43)</f>
        <v>300</v>
      </c>
      <c r="I43" s="46">
        <f>H43/H$51</f>
        <v>0.5</v>
      </c>
    </row>
    <row r="44" spans="1:25" ht="15" outlineLevel="1" x14ac:dyDescent="0.25">
      <c r="A44" s="67"/>
      <c r="B44" s="35" t="s">
        <v>12</v>
      </c>
      <c r="C44" s="10"/>
      <c r="D44" s="10"/>
      <c r="E44" s="10"/>
      <c r="F44" s="10"/>
      <c r="G44" s="10">
        <v>150</v>
      </c>
      <c r="H44" s="71">
        <f t="shared" si="6"/>
        <v>150</v>
      </c>
      <c r="I44" s="46">
        <f t="shared" ref="I44:I51" si="7">H44/H$51</f>
        <v>0.25</v>
      </c>
    </row>
    <row r="45" spans="1:25" ht="15" outlineLevel="1" x14ac:dyDescent="0.25">
      <c r="A45" s="67"/>
      <c r="B45" s="35" t="s">
        <v>56</v>
      </c>
      <c r="C45" s="10"/>
      <c r="D45" s="10"/>
      <c r="E45" s="10"/>
      <c r="F45" s="10"/>
      <c r="G45" s="10"/>
      <c r="H45" s="71">
        <f t="shared" si="6"/>
        <v>0</v>
      </c>
      <c r="I45" s="46">
        <f t="shared" si="7"/>
        <v>0</v>
      </c>
    </row>
    <row r="46" spans="1:25" ht="15" outlineLevel="1" x14ac:dyDescent="0.25">
      <c r="A46" s="67"/>
      <c r="B46" s="35" t="s">
        <v>13</v>
      </c>
      <c r="C46" s="10"/>
      <c r="D46" s="10"/>
      <c r="E46" s="10"/>
      <c r="F46" s="10"/>
      <c r="G46" s="10"/>
      <c r="H46" s="71">
        <f t="shared" si="6"/>
        <v>0</v>
      </c>
      <c r="I46" s="46">
        <f t="shared" si="7"/>
        <v>0</v>
      </c>
    </row>
    <row r="47" spans="1:25" ht="15" outlineLevel="1" x14ac:dyDescent="0.25">
      <c r="A47" s="67"/>
      <c r="B47" s="35" t="s">
        <v>14</v>
      </c>
      <c r="C47" s="10">
        <v>10</v>
      </c>
      <c r="D47" s="10"/>
      <c r="E47" s="10">
        <v>60</v>
      </c>
      <c r="F47" s="10"/>
      <c r="G47" s="10"/>
      <c r="H47" s="71">
        <f t="shared" si="6"/>
        <v>70</v>
      </c>
      <c r="I47" s="46">
        <f t="shared" si="7"/>
        <v>0.11666666666666667</v>
      </c>
    </row>
    <row r="48" spans="1:25" ht="15" outlineLevel="1" x14ac:dyDescent="0.25">
      <c r="A48" s="67"/>
      <c r="B48" s="35" t="s">
        <v>55</v>
      </c>
      <c r="C48" s="10"/>
      <c r="D48" s="10"/>
      <c r="E48" s="10"/>
      <c r="F48" s="10"/>
      <c r="G48" s="10"/>
      <c r="H48" s="71">
        <f t="shared" si="6"/>
        <v>0</v>
      </c>
      <c r="I48" s="46">
        <f t="shared" si="7"/>
        <v>0</v>
      </c>
    </row>
    <row r="49" spans="1:25" ht="15" outlineLevel="1" x14ac:dyDescent="0.25">
      <c r="A49" s="67"/>
      <c r="B49" s="35" t="s">
        <v>58</v>
      </c>
      <c r="C49" s="10"/>
      <c r="D49" s="10"/>
      <c r="E49" s="10"/>
      <c r="F49" s="10"/>
      <c r="G49" s="10"/>
      <c r="H49" s="71">
        <f t="shared" si="6"/>
        <v>0</v>
      </c>
      <c r="I49" s="46">
        <f t="shared" si="7"/>
        <v>0</v>
      </c>
    </row>
    <row r="50" spans="1:25" ht="15" outlineLevel="1" x14ac:dyDescent="0.25">
      <c r="A50" s="67"/>
      <c r="B50" s="37" t="s">
        <v>57</v>
      </c>
      <c r="C50" s="24">
        <v>0</v>
      </c>
      <c r="D50" s="24"/>
      <c r="E50" s="24"/>
      <c r="F50" s="24">
        <v>80</v>
      </c>
      <c r="G50" s="24"/>
      <c r="H50" s="71">
        <f t="shared" si="6"/>
        <v>80</v>
      </c>
      <c r="I50" s="46">
        <f t="shared" si="7"/>
        <v>0.13333333333333333</v>
      </c>
    </row>
    <row r="51" spans="1:25" ht="15.75" outlineLevel="1" thickBot="1" x14ac:dyDescent="0.3">
      <c r="A51" s="62"/>
      <c r="B51" s="63" t="s">
        <v>88</v>
      </c>
      <c r="C51" s="63">
        <f>SUM(C43:C50)</f>
        <v>10</v>
      </c>
      <c r="D51" s="63">
        <f>SUM(D43:D50)</f>
        <v>300</v>
      </c>
      <c r="E51" s="63">
        <f>SUM(E43:E50)</f>
        <v>60</v>
      </c>
      <c r="F51" s="63">
        <f>SUM(F43:F50)</f>
        <v>80</v>
      </c>
      <c r="G51" s="63">
        <f>SUM(G43:G50)</f>
        <v>150</v>
      </c>
      <c r="H51" s="71">
        <f t="shared" si="6"/>
        <v>600</v>
      </c>
      <c r="I51" s="48">
        <f t="shared" si="7"/>
        <v>1</v>
      </c>
    </row>
    <row r="52" spans="1:25" ht="14.25" outlineLevel="1" thickTop="1" thickBot="1" x14ac:dyDescent="0.25">
      <c r="E52" s="13"/>
      <c r="I52" s="47"/>
    </row>
    <row r="53" spans="1:25" ht="15.75" outlineLevel="1" x14ac:dyDescent="0.25">
      <c r="A53" s="167" t="s">
        <v>90</v>
      </c>
      <c r="B53" s="168"/>
      <c r="C53" s="56" t="s">
        <v>95</v>
      </c>
      <c r="D53" s="56" t="s">
        <v>101</v>
      </c>
      <c r="E53" s="56" t="s">
        <v>96</v>
      </c>
      <c r="F53" s="56" t="s">
        <v>97</v>
      </c>
      <c r="G53" s="56" t="s">
        <v>98</v>
      </c>
      <c r="H53" s="56" t="s">
        <v>88</v>
      </c>
      <c r="I53" s="57" t="s">
        <v>103</v>
      </c>
    </row>
    <row r="54" spans="1:25" ht="15" x14ac:dyDescent="0.25">
      <c r="A54" s="67"/>
      <c r="B54" s="34" t="s">
        <v>59</v>
      </c>
      <c r="C54" s="32">
        <v>20</v>
      </c>
      <c r="D54" s="32"/>
      <c r="E54" s="32"/>
      <c r="F54" s="32"/>
      <c r="G54" s="32"/>
      <c r="H54" s="71">
        <f>SUM(C54:G$54)</f>
        <v>20</v>
      </c>
      <c r="I54" s="46">
        <f>H54/H$66</f>
        <v>3.6036036036036036E-2</v>
      </c>
    </row>
    <row r="55" spans="1:25" ht="15" x14ac:dyDescent="0.25">
      <c r="A55" s="67"/>
      <c r="B55" s="35" t="s">
        <v>60</v>
      </c>
      <c r="C55" s="10"/>
      <c r="D55" s="10"/>
      <c r="E55" s="10">
        <v>50</v>
      </c>
      <c r="F55" s="10"/>
      <c r="G55" s="10"/>
      <c r="H55" s="72">
        <f t="shared" ref="H55:H66" si="8">SUM(C55:G55)</f>
        <v>50</v>
      </c>
      <c r="I55" s="46">
        <f t="shared" ref="I55:I66" si="9">H55/H$66</f>
        <v>9.0090090090090086E-2</v>
      </c>
    </row>
    <row r="56" spans="1:25" ht="15" x14ac:dyDescent="0.25">
      <c r="A56" s="67"/>
      <c r="B56" s="35" t="s">
        <v>15</v>
      </c>
      <c r="C56" s="10"/>
      <c r="D56" s="10"/>
      <c r="E56" s="10"/>
      <c r="F56" s="10"/>
      <c r="G56" s="10"/>
      <c r="H56" s="72">
        <f t="shared" si="8"/>
        <v>0</v>
      </c>
      <c r="I56" s="46">
        <f t="shared" si="9"/>
        <v>0</v>
      </c>
    </row>
    <row r="57" spans="1:25" s="2" customFormat="1" ht="15" x14ac:dyDescent="0.25">
      <c r="A57" s="67"/>
      <c r="B57" s="35" t="s">
        <v>69</v>
      </c>
      <c r="C57" s="10"/>
      <c r="D57" s="10">
        <v>200</v>
      </c>
      <c r="E57" s="10"/>
      <c r="F57" s="10"/>
      <c r="G57" s="10"/>
      <c r="H57" s="72">
        <f t="shared" si="8"/>
        <v>200</v>
      </c>
      <c r="I57" s="46">
        <f t="shared" si="9"/>
        <v>0.36036036036036034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5" outlineLevel="1" x14ac:dyDescent="0.25">
      <c r="A58" s="67"/>
      <c r="B58" s="35" t="s">
        <v>16</v>
      </c>
      <c r="C58" s="10"/>
      <c r="D58" s="10"/>
      <c r="E58" s="10">
        <f>120+80</f>
        <v>200</v>
      </c>
      <c r="F58" s="10"/>
      <c r="G58" s="10"/>
      <c r="H58" s="72">
        <f t="shared" si="8"/>
        <v>200</v>
      </c>
      <c r="I58" s="46">
        <f t="shared" si="9"/>
        <v>0.36036036036036034</v>
      </c>
    </row>
    <row r="59" spans="1:25" ht="15" outlineLevel="1" x14ac:dyDescent="0.25">
      <c r="A59" s="67"/>
      <c r="B59" s="35" t="s">
        <v>17</v>
      </c>
      <c r="C59" s="10"/>
      <c r="D59" s="10"/>
      <c r="E59" s="10"/>
      <c r="F59" s="10">
        <v>15</v>
      </c>
      <c r="G59" s="10"/>
      <c r="H59" s="72">
        <f t="shared" si="8"/>
        <v>15</v>
      </c>
      <c r="I59" s="46">
        <f t="shared" si="9"/>
        <v>2.7027027027027029E-2</v>
      </c>
    </row>
    <row r="60" spans="1:25" ht="15" outlineLevel="1" x14ac:dyDescent="0.25">
      <c r="A60" s="67"/>
      <c r="B60" s="35" t="s">
        <v>62</v>
      </c>
      <c r="C60" s="10"/>
      <c r="D60" s="10"/>
      <c r="E60" s="10"/>
      <c r="F60" s="10"/>
      <c r="G60" s="10"/>
      <c r="H60" s="72">
        <f t="shared" si="8"/>
        <v>0</v>
      </c>
      <c r="I60" s="46">
        <f t="shared" si="9"/>
        <v>0</v>
      </c>
    </row>
    <row r="61" spans="1:25" ht="15" outlineLevel="1" x14ac:dyDescent="0.25">
      <c r="A61" s="67"/>
      <c r="B61" s="35" t="s">
        <v>19</v>
      </c>
      <c r="C61" s="10"/>
      <c r="D61" s="10"/>
      <c r="E61" s="10"/>
      <c r="F61" s="10"/>
      <c r="G61" s="10"/>
      <c r="H61" s="72">
        <f t="shared" si="8"/>
        <v>0</v>
      </c>
      <c r="I61" s="46">
        <f t="shared" si="9"/>
        <v>0</v>
      </c>
    </row>
    <row r="62" spans="1:25" ht="15" outlineLevel="1" x14ac:dyDescent="0.25">
      <c r="A62" s="67"/>
      <c r="B62" s="35" t="s">
        <v>21</v>
      </c>
      <c r="C62" s="10"/>
      <c r="D62" s="10"/>
      <c r="E62" s="10"/>
      <c r="F62" s="10"/>
      <c r="G62" s="10"/>
      <c r="H62" s="72">
        <f t="shared" si="8"/>
        <v>0</v>
      </c>
      <c r="I62" s="46">
        <f t="shared" si="9"/>
        <v>0</v>
      </c>
    </row>
    <row r="63" spans="1:25" ht="15" outlineLevel="1" x14ac:dyDescent="0.25">
      <c r="A63" s="67"/>
      <c r="B63" s="35" t="s">
        <v>63</v>
      </c>
      <c r="C63" s="10">
        <v>50</v>
      </c>
      <c r="D63" s="10"/>
      <c r="E63" s="10">
        <v>20</v>
      </c>
      <c r="F63" s="10"/>
      <c r="G63" s="10"/>
      <c r="H63" s="72">
        <f t="shared" si="8"/>
        <v>70</v>
      </c>
      <c r="I63" s="46">
        <f t="shared" si="9"/>
        <v>0.12612612612612611</v>
      </c>
    </row>
    <row r="64" spans="1:25" ht="15" x14ac:dyDescent="0.25">
      <c r="A64" s="67"/>
      <c r="B64" s="35" t="s">
        <v>61</v>
      </c>
      <c r="C64" s="10"/>
      <c r="D64" s="10"/>
      <c r="E64" s="10"/>
      <c r="F64" s="10"/>
      <c r="G64" s="10"/>
      <c r="H64" s="72">
        <f t="shared" si="8"/>
        <v>0</v>
      </c>
      <c r="I64" s="46">
        <f t="shared" si="9"/>
        <v>0</v>
      </c>
    </row>
    <row r="65" spans="1:29" s="2" customFormat="1" ht="15" x14ac:dyDescent="0.25">
      <c r="A65" s="80"/>
      <c r="B65" s="39" t="s">
        <v>64</v>
      </c>
      <c r="C65" s="10"/>
      <c r="D65" s="10"/>
      <c r="E65" s="10"/>
      <c r="F65" s="10"/>
      <c r="G65" s="10"/>
      <c r="H65" s="72">
        <f t="shared" si="8"/>
        <v>0</v>
      </c>
      <c r="I65" s="46">
        <f t="shared" si="9"/>
        <v>0</v>
      </c>
      <c r="J65"/>
      <c r="K65"/>
      <c r="L65"/>
      <c r="M65"/>
      <c r="V65"/>
      <c r="W65"/>
      <c r="X65"/>
      <c r="Y65"/>
      <c r="Z65"/>
      <c r="AA65"/>
      <c r="AB65"/>
      <c r="AC65"/>
    </row>
    <row r="66" spans="1:29" ht="16.5" outlineLevel="1" thickBot="1" x14ac:dyDescent="0.3">
      <c r="A66" s="62"/>
      <c r="B66" s="63" t="s">
        <v>88</v>
      </c>
      <c r="C66" s="63">
        <f>SUM(C54:C65)</f>
        <v>70</v>
      </c>
      <c r="D66" s="63">
        <f>SUM(D54:D65)</f>
        <v>200</v>
      </c>
      <c r="E66" s="63">
        <f>SUM(E54:E65)</f>
        <v>270</v>
      </c>
      <c r="F66" s="63">
        <f>SUM(F54:F65)</f>
        <v>15</v>
      </c>
      <c r="G66" s="63">
        <f>SUM(G54:G65)</f>
        <v>0</v>
      </c>
      <c r="H66" s="73">
        <f t="shared" si="8"/>
        <v>555</v>
      </c>
      <c r="I66" s="46">
        <f t="shared" si="9"/>
        <v>1</v>
      </c>
    </row>
    <row r="67" spans="1:29" ht="14.25" outlineLevel="1" thickTop="1" thickBot="1" x14ac:dyDescent="0.25"/>
    <row r="68" spans="1:29" ht="15.75" outlineLevel="1" x14ac:dyDescent="0.25">
      <c r="A68" s="167" t="s">
        <v>91</v>
      </c>
      <c r="B68" s="168"/>
      <c r="C68" s="56" t="s">
        <v>95</v>
      </c>
      <c r="D68" s="56" t="s">
        <v>101</v>
      </c>
      <c r="E68" s="56" t="s">
        <v>96</v>
      </c>
      <c r="F68" s="56" t="s">
        <v>97</v>
      </c>
      <c r="G68" s="56" t="s">
        <v>98</v>
      </c>
      <c r="H68" s="56" t="s">
        <v>88</v>
      </c>
      <c r="I68" s="57" t="s">
        <v>103</v>
      </c>
    </row>
    <row r="69" spans="1:29" ht="15" outlineLevel="1" x14ac:dyDescent="0.25">
      <c r="A69" s="67"/>
      <c r="B69" s="34" t="s">
        <v>92</v>
      </c>
      <c r="C69" s="32">
        <v>10</v>
      </c>
      <c r="D69" s="32"/>
      <c r="E69" s="32">
        <v>10</v>
      </c>
      <c r="F69" s="32"/>
      <c r="G69" s="32"/>
      <c r="H69" s="71">
        <f>SUM(C69:G69)</f>
        <v>20</v>
      </c>
      <c r="I69" s="46">
        <f>H69/H$78</f>
        <v>3.669724770642202E-2</v>
      </c>
    </row>
    <row r="70" spans="1:29" ht="15" outlineLevel="1" x14ac:dyDescent="0.25">
      <c r="A70" s="67"/>
      <c r="B70" s="35" t="s">
        <v>23</v>
      </c>
      <c r="C70" s="10">
        <v>20</v>
      </c>
      <c r="D70" s="10"/>
      <c r="E70" s="10">
        <v>60</v>
      </c>
      <c r="F70" s="10"/>
      <c r="G70" s="10"/>
      <c r="H70" s="71">
        <f t="shared" ref="H70:H77" si="10">SUM(C70:G70)</f>
        <v>80</v>
      </c>
      <c r="I70" s="46">
        <f>H70/H$78</f>
        <v>0.14678899082568808</v>
      </c>
    </row>
    <row r="71" spans="1:29" ht="15" outlineLevel="1" x14ac:dyDescent="0.25">
      <c r="A71" s="67"/>
      <c r="B71" s="35" t="s">
        <v>94</v>
      </c>
      <c r="C71" s="10">
        <f>SUM(C69:C70)</f>
        <v>30</v>
      </c>
      <c r="D71" s="10"/>
      <c r="E71" s="10"/>
      <c r="F71" s="10"/>
      <c r="G71" s="10"/>
      <c r="H71" s="71">
        <f t="shared" si="10"/>
        <v>30</v>
      </c>
      <c r="I71" s="46">
        <f>H71/H$78</f>
        <v>5.5045871559633031E-2</v>
      </c>
    </row>
    <row r="72" spans="1:29" ht="15" outlineLevel="1" x14ac:dyDescent="0.25">
      <c r="A72" s="67"/>
      <c r="B72" s="35" t="s">
        <v>24</v>
      </c>
      <c r="C72" s="10">
        <v>50</v>
      </c>
      <c r="D72" s="10"/>
      <c r="E72" s="10"/>
      <c r="F72" s="10"/>
      <c r="G72" s="10">
        <v>20</v>
      </c>
      <c r="H72" s="71">
        <f t="shared" si="10"/>
        <v>70</v>
      </c>
      <c r="I72" s="46">
        <f t="shared" ref="I72:I78" si="11">H72/H$78</f>
        <v>0.12844036697247707</v>
      </c>
    </row>
    <row r="73" spans="1:29" ht="15" outlineLevel="1" x14ac:dyDescent="0.25">
      <c r="A73" s="67"/>
      <c r="B73" s="35" t="s">
        <v>25</v>
      </c>
      <c r="C73" s="10"/>
      <c r="D73" s="10"/>
      <c r="E73" s="10"/>
      <c r="F73" s="10">
        <v>65</v>
      </c>
      <c r="G73" s="10"/>
      <c r="H73" s="71">
        <f>SUM(C73:G73)</f>
        <v>65</v>
      </c>
      <c r="I73" s="46">
        <f t="shared" si="11"/>
        <v>0.11926605504587157</v>
      </c>
    </row>
    <row r="74" spans="1:29" ht="15" outlineLevel="1" x14ac:dyDescent="0.25">
      <c r="A74" s="67"/>
      <c r="B74" s="35" t="s">
        <v>26</v>
      </c>
      <c r="C74" s="10"/>
      <c r="D74" s="10">
        <v>100</v>
      </c>
      <c r="E74" s="10"/>
      <c r="F74" s="10"/>
      <c r="G74" s="10"/>
      <c r="H74" s="71">
        <f t="shared" si="10"/>
        <v>100</v>
      </c>
      <c r="I74" s="46">
        <f t="shared" si="11"/>
        <v>0.1834862385321101</v>
      </c>
    </row>
    <row r="75" spans="1:29" ht="15" outlineLevel="1" x14ac:dyDescent="0.25">
      <c r="A75" s="67"/>
      <c r="B75" s="35" t="s">
        <v>27</v>
      </c>
      <c r="C75" s="10"/>
      <c r="D75" s="10"/>
      <c r="E75" s="10"/>
      <c r="F75" s="10">
        <v>40</v>
      </c>
      <c r="G75" s="10"/>
      <c r="H75" s="71">
        <f t="shared" si="10"/>
        <v>40</v>
      </c>
      <c r="I75" s="46">
        <f t="shared" si="11"/>
        <v>7.3394495412844041E-2</v>
      </c>
    </row>
    <row r="76" spans="1:29" ht="15" x14ac:dyDescent="0.25">
      <c r="A76" s="67"/>
      <c r="B76" s="35" t="s">
        <v>65</v>
      </c>
      <c r="C76" s="10">
        <v>50</v>
      </c>
      <c r="D76" s="10"/>
      <c r="E76" s="10"/>
      <c r="F76" s="10"/>
      <c r="G76" s="10"/>
      <c r="H76" s="71">
        <f>SUM(C76:G76)</f>
        <v>50</v>
      </c>
      <c r="I76" s="46">
        <f t="shared" si="11"/>
        <v>9.1743119266055051E-2</v>
      </c>
    </row>
    <row r="77" spans="1:29" s="2" customFormat="1" ht="15" x14ac:dyDescent="0.25">
      <c r="A77" s="67"/>
      <c r="B77" s="37" t="s">
        <v>4</v>
      </c>
      <c r="C77" s="24"/>
      <c r="D77" s="24"/>
      <c r="E77" s="24"/>
      <c r="F77" s="24"/>
      <c r="G77" s="24">
        <v>90</v>
      </c>
      <c r="H77" s="71">
        <f t="shared" si="10"/>
        <v>90</v>
      </c>
      <c r="I77" s="46">
        <f t="shared" si="11"/>
        <v>0.16513761467889909</v>
      </c>
      <c r="J77"/>
      <c r="K77"/>
      <c r="L77"/>
      <c r="M77"/>
      <c r="V77"/>
      <c r="W77"/>
      <c r="X77"/>
      <c r="Y77"/>
      <c r="Z77"/>
      <c r="AA77"/>
      <c r="AB77"/>
      <c r="AC77"/>
    </row>
    <row r="78" spans="1:29" ht="16.5" outlineLevel="1" thickBot="1" x14ac:dyDescent="0.3">
      <c r="A78" s="62"/>
      <c r="B78" s="63" t="s">
        <v>88</v>
      </c>
      <c r="C78" s="63">
        <f>SUM(C69:C77)</f>
        <v>160</v>
      </c>
      <c r="D78" s="63">
        <f>SUM(D69:D77)</f>
        <v>100</v>
      </c>
      <c r="E78" s="63">
        <f>SUM(E69:E77)</f>
        <v>70</v>
      </c>
      <c r="F78" s="63">
        <f>SUM(F69:F77)</f>
        <v>105</v>
      </c>
      <c r="G78" s="63">
        <f>SUM(G69:G77)</f>
        <v>110</v>
      </c>
      <c r="H78" s="73">
        <f>SUM(C78:G78)</f>
        <v>545</v>
      </c>
      <c r="I78" s="46">
        <f t="shared" si="11"/>
        <v>1</v>
      </c>
    </row>
    <row r="79" spans="1:29" ht="14.25" outlineLevel="1" thickTop="1" thickBot="1" x14ac:dyDescent="0.25">
      <c r="I79" s="47"/>
    </row>
    <row r="80" spans="1:29" ht="15.75" outlineLevel="1" x14ac:dyDescent="0.25">
      <c r="A80" s="167" t="s">
        <v>28</v>
      </c>
      <c r="B80" s="168"/>
      <c r="C80" s="56" t="s">
        <v>95</v>
      </c>
      <c r="D80" s="56" t="s">
        <v>101</v>
      </c>
      <c r="E80" s="56" t="s">
        <v>96</v>
      </c>
      <c r="F80" s="56" t="s">
        <v>97</v>
      </c>
      <c r="G80" s="56" t="s">
        <v>98</v>
      </c>
      <c r="H80" s="56" t="s">
        <v>88</v>
      </c>
      <c r="I80" s="57" t="s">
        <v>103</v>
      </c>
    </row>
    <row r="81" spans="1:29" ht="15" outlineLevel="1" x14ac:dyDescent="0.25">
      <c r="A81" s="67"/>
      <c r="B81" s="34" t="s">
        <v>29</v>
      </c>
      <c r="C81" s="32"/>
      <c r="D81" s="32"/>
      <c r="E81" s="32">
        <v>30</v>
      </c>
      <c r="F81" s="32">
        <v>210</v>
      </c>
      <c r="G81" s="32"/>
      <c r="H81" s="71">
        <f>SUM(C81:F81)</f>
        <v>240</v>
      </c>
      <c r="I81" s="46">
        <f>H81/H$89</f>
        <v>0.47244094488188976</v>
      </c>
    </row>
    <row r="82" spans="1:29" ht="15" outlineLevel="1" x14ac:dyDescent="0.25">
      <c r="A82" s="67"/>
      <c r="B82" s="35" t="s">
        <v>71</v>
      </c>
      <c r="C82" s="10">
        <v>20</v>
      </c>
      <c r="D82" s="10"/>
      <c r="E82" s="10">
        <v>5</v>
      </c>
      <c r="F82" s="10"/>
      <c r="G82" s="10"/>
      <c r="H82" s="71">
        <f t="shared" ref="H82:H87" si="12">SUM(C82:F82)</f>
        <v>25</v>
      </c>
      <c r="I82" s="46">
        <f t="shared" ref="I82:I89" si="13">H82/H$89</f>
        <v>4.9212598425196853E-2</v>
      </c>
    </row>
    <row r="83" spans="1:29" ht="15" outlineLevel="1" x14ac:dyDescent="0.25">
      <c r="A83" s="67"/>
      <c r="B83" s="39" t="s">
        <v>66</v>
      </c>
      <c r="C83" s="10"/>
      <c r="D83" s="10"/>
      <c r="E83" s="10"/>
      <c r="F83" s="10">
        <v>240</v>
      </c>
      <c r="G83" s="10"/>
      <c r="H83" s="71">
        <f t="shared" si="12"/>
        <v>240</v>
      </c>
      <c r="I83" s="46">
        <f t="shared" si="13"/>
        <v>0.47244094488188976</v>
      </c>
    </row>
    <row r="84" spans="1:29" ht="15" outlineLevel="1" x14ac:dyDescent="0.25">
      <c r="A84" s="67"/>
      <c r="B84" s="35" t="s">
        <v>30</v>
      </c>
      <c r="C84" s="10"/>
      <c r="D84" s="10"/>
      <c r="E84" s="10">
        <v>3</v>
      </c>
      <c r="F84" s="10"/>
      <c r="G84" s="10"/>
      <c r="H84" s="71">
        <f t="shared" si="12"/>
        <v>3</v>
      </c>
      <c r="I84" s="46">
        <f t="shared" si="13"/>
        <v>5.905511811023622E-3</v>
      </c>
      <c r="N84" s="15"/>
    </row>
    <row r="85" spans="1:29" ht="15" outlineLevel="1" x14ac:dyDescent="0.25">
      <c r="A85" s="67"/>
      <c r="B85" s="35" t="s">
        <v>31</v>
      </c>
      <c r="C85" s="10"/>
      <c r="D85" s="10"/>
      <c r="E85" s="10"/>
      <c r="F85" s="10"/>
      <c r="G85" s="10"/>
      <c r="H85" s="71">
        <f t="shared" si="12"/>
        <v>0</v>
      </c>
      <c r="I85" s="46">
        <f t="shared" si="13"/>
        <v>0</v>
      </c>
    </row>
    <row r="86" spans="1:29" ht="15" outlineLevel="1" x14ac:dyDescent="0.25">
      <c r="A86" s="67"/>
      <c r="B86" s="35" t="s">
        <v>32</v>
      </c>
      <c r="C86" s="10"/>
      <c r="D86" s="10"/>
      <c r="E86" s="10"/>
      <c r="F86" s="10"/>
      <c r="G86" s="10"/>
      <c r="H86" s="71">
        <f t="shared" si="12"/>
        <v>0</v>
      </c>
      <c r="I86" s="46">
        <f t="shared" si="13"/>
        <v>0</v>
      </c>
    </row>
    <row r="87" spans="1:29" ht="15" x14ac:dyDescent="0.25">
      <c r="A87" s="67"/>
      <c r="B87" s="35" t="s">
        <v>67</v>
      </c>
      <c r="C87" s="10"/>
      <c r="D87" s="10"/>
      <c r="E87" s="10"/>
      <c r="F87" s="10"/>
      <c r="G87" s="10"/>
      <c r="H87" s="71">
        <f t="shared" si="12"/>
        <v>0</v>
      </c>
      <c r="I87" s="46">
        <f t="shared" si="13"/>
        <v>0</v>
      </c>
    </row>
    <row r="88" spans="1:29" ht="30" outlineLevel="1" x14ac:dyDescent="0.2">
      <c r="A88" s="67"/>
      <c r="B88" s="40" t="s">
        <v>68</v>
      </c>
      <c r="C88" s="24"/>
      <c r="D88" s="24"/>
      <c r="E88" s="24"/>
      <c r="F88" s="24"/>
      <c r="G88" s="24"/>
      <c r="H88" s="74"/>
      <c r="I88" s="46">
        <f>H88/H$89</f>
        <v>0</v>
      </c>
    </row>
    <row r="89" spans="1:29" ht="16.5" outlineLevel="1" thickBot="1" x14ac:dyDescent="0.3">
      <c r="A89" s="62"/>
      <c r="B89" s="63" t="s">
        <v>88</v>
      </c>
      <c r="C89" s="63">
        <f>SUM(C81:C88)</f>
        <v>20</v>
      </c>
      <c r="D89" s="63">
        <f>SUM(D81:D88)</f>
        <v>0</v>
      </c>
      <c r="E89" s="63">
        <f>SUM(E81:E88)</f>
        <v>38</v>
      </c>
      <c r="F89" s="63">
        <f>SUM(F81:F88)</f>
        <v>450</v>
      </c>
      <c r="G89" s="63">
        <f>SUM(G81:G88)</f>
        <v>0</v>
      </c>
      <c r="H89" s="73">
        <f>SUM(C89:G89)</f>
        <v>508</v>
      </c>
      <c r="I89" s="46">
        <f t="shared" si="13"/>
        <v>1</v>
      </c>
    </row>
    <row r="90" spans="1:29" s="3" customFormat="1" ht="14.25" thickTop="1" thickBot="1" x14ac:dyDescent="0.25">
      <c r="J90"/>
      <c r="K90"/>
      <c r="L90"/>
      <c r="M90"/>
      <c r="V90"/>
      <c r="W90"/>
      <c r="X90"/>
      <c r="Y90"/>
      <c r="Z90"/>
      <c r="AA90"/>
      <c r="AB90"/>
      <c r="AC90"/>
    </row>
    <row r="91" spans="1:29" s="21" customFormat="1" ht="15.75" x14ac:dyDescent="0.2">
      <c r="A91" s="169" t="s">
        <v>74</v>
      </c>
      <c r="B91" s="170"/>
      <c r="C91" s="56" t="s">
        <v>95</v>
      </c>
      <c r="D91" s="56" t="s">
        <v>101</v>
      </c>
      <c r="E91" s="56" t="s">
        <v>96</v>
      </c>
      <c r="F91" s="56" t="s">
        <v>97</v>
      </c>
      <c r="G91" s="56" t="s">
        <v>98</v>
      </c>
      <c r="H91" s="56" t="s">
        <v>88</v>
      </c>
      <c r="I91" s="57" t="s">
        <v>103</v>
      </c>
      <c r="J91" s="33"/>
      <c r="K91" s="33"/>
      <c r="L91" s="33"/>
      <c r="M91" s="33"/>
      <c r="V91" s="33"/>
      <c r="W91" s="33"/>
      <c r="X91" s="33"/>
      <c r="Y91" s="33"/>
      <c r="Z91" s="33"/>
      <c r="AA91" s="33"/>
      <c r="AB91" s="33"/>
      <c r="AC91" s="33"/>
    </row>
    <row r="92" spans="1:29" s="3" customFormat="1" ht="15" x14ac:dyDescent="0.25">
      <c r="A92" s="81"/>
      <c r="B92" s="34" t="s">
        <v>76</v>
      </c>
      <c r="C92" s="10"/>
      <c r="D92" s="10"/>
      <c r="E92" s="10"/>
      <c r="F92" s="10"/>
      <c r="G92" s="10"/>
      <c r="H92" s="72">
        <f t="shared" ref="H92:H97" si="14">SUM(C92:G92)</f>
        <v>0</v>
      </c>
      <c r="I92" s="46">
        <f t="shared" ref="I92:I97" si="15">H92/H$97</f>
        <v>0</v>
      </c>
      <c r="J92"/>
      <c r="K92"/>
      <c r="L92"/>
      <c r="M92"/>
      <c r="V92"/>
      <c r="W92"/>
      <c r="X92"/>
      <c r="Y92"/>
      <c r="Z92"/>
      <c r="AA92"/>
      <c r="AB92"/>
      <c r="AC92"/>
    </row>
    <row r="93" spans="1:29" s="3" customFormat="1" ht="15" x14ac:dyDescent="0.25">
      <c r="A93" s="81"/>
      <c r="B93" s="35" t="s">
        <v>77</v>
      </c>
      <c r="C93" s="10"/>
      <c r="D93" s="10"/>
      <c r="E93" s="10"/>
      <c r="F93" s="10"/>
      <c r="G93" s="10"/>
      <c r="H93" s="72">
        <f t="shared" si="14"/>
        <v>0</v>
      </c>
      <c r="I93" s="46">
        <f t="shared" si="15"/>
        <v>0</v>
      </c>
      <c r="J93"/>
      <c r="K93"/>
      <c r="L93"/>
      <c r="M93"/>
      <c r="V93"/>
      <c r="W93"/>
      <c r="X93"/>
      <c r="Y93"/>
      <c r="Z93"/>
      <c r="AA93"/>
      <c r="AB93"/>
      <c r="AC93"/>
    </row>
    <row r="94" spans="1:29" s="3" customFormat="1" ht="15" x14ac:dyDescent="0.25">
      <c r="A94" s="81"/>
      <c r="B94" s="35" t="s">
        <v>78</v>
      </c>
      <c r="C94" s="10"/>
      <c r="D94" s="10"/>
      <c r="E94" s="10"/>
      <c r="F94" s="10"/>
      <c r="G94" s="10"/>
      <c r="H94" s="72">
        <f t="shared" si="14"/>
        <v>0</v>
      </c>
      <c r="I94" s="46">
        <f t="shared" si="15"/>
        <v>0</v>
      </c>
      <c r="J94"/>
      <c r="K94"/>
      <c r="L94"/>
      <c r="M94"/>
      <c r="V94"/>
      <c r="W94"/>
      <c r="X94"/>
      <c r="Y94"/>
      <c r="Z94"/>
      <c r="AA94"/>
      <c r="AB94"/>
      <c r="AC94"/>
    </row>
    <row r="95" spans="1:29" s="3" customFormat="1" ht="15" x14ac:dyDescent="0.25">
      <c r="A95" s="81"/>
      <c r="B95" s="35" t="s">
        <v>75</v>
      </c>
      <c r="C95" s="10"/>
      <c r="D95" s="10">
        <v>200</v>
      </c>
      <c r="E95" s="10"/>
      <c r="F95" s="10"/>
      <c r="G95" s="10"/>
      <c r="H95" s="72">
        <f t="shared" si="14"/>
        <v>200</v>
      </c>
      <c r="I95" s="46">
        <f t="shared" si="15"/>
        <v>1</v>
      </c>
      <c r="J95"/>
      <c r="K95"/>
      <c r="L95"/>
      <c r="M95"/>
      <c r="V95"/>
      <c r="W95"/>
      <c r="X95"/>
      <c r="Y95"/>
      <c r="Z95"/>
      <c r="AA95"/>
      <c r="AB95"/>
      <c r="AC95"/>
    </row>
    <row r="96" spans="1:29" s="3" customFormat="1" ht="15" x14ac:dyDescent="0.25">
      <c r="A96" s="81"/>
      <c r="B96" s="35" t="s">
        <v>4</v>
      </c>
      <c r="C96" s="10"/>
      <c r="D96" s="10"/>
      <c r="E96" s="10"/>
      <c r="F96" s="10"/>
      <c r="G96" s="10"/>
      <c r="H96" s="72">
        <f t="shared" si="14"/>
        <v>0</v>
      </c>
      <c r="I96" s="46">
        <f t="shared" si="15"/>
        <v>0</v>
      </c>
      <c r="J96"/>
      <c r="K96"/>
      <c r="L96"/>
      <c r="M96"/>
      <c r="V96"/>
      <c r="W96"/>
      <c r="X96"/>
      <c r="Y96"/>
      <c r="Z96"/>
      <c r="AA96"/>
      <c r="AB96"/>
      <c r="AC96"/>
    </row>
    <row r="97" spans="1:29" s="3" customFormat="1" ht="16.5" thickBot="1" x14ac:dyDescent="0.3">
      <c r="A97" s="62"/>
      <c r="B97" s="63" t="s">
        <v>88</v>
      </c>
      <c r="C97" s="63">
        <f>SUM(C92:C96)</f>
        <v>0</v>
      </c>
      <c r="D97" s="63">
        <f>SUM(D92:D96)</f>
        <v>200</v>
      </c>
      <c r="E97" s="63">
        <f>SUM(E92:E96)</f>
        <v>0</v>
      </c>
      <c r="F97" s="63">
        <f>SUM(F92:F96)</f>
        <v>0</v>
      </c>
      <c r="G97" s="63">
        <f>SUM(G92:G96)</f>
        <v>0</v>
      </c>
      <c r="H97" s="73">
        <f t="shared" si="14"/>
        <v>200</v>
      </c>
      <c r="I97" s="46">
        <f t="shared" si="15"/>
        <v>1</v>
      </c>
      <c r="J97"/>
      <c r="K97"/>
      <c r="L97"/>
      <c r="M97"/>
      <c r="V97"/>
      <c r="W97"/>
      <c r="X97"/>
      <c r="Y97"/>
      <c r="Z97"/>
      <c r="AA97"/>
      <c r="AB97"/>
      <c r="AC97"/>
    </row>
    <row r="98" spans="1:29" s="3" customFormat="1" ht="14.25" thickTop="1" thickBot="1" x14ac:dyDescent="0.25">
      <c r="A98" s="5"/>
      <c r="B98" s="6"/>
      <c r="C98" s="7"/>
      <c r="D98" s="7"/>
      <c r="E98" s="7"/>
      <c r="F98" s="7"/>
      <c r="G98" s="7"/>
      <c r="H98" s="7"/>
      <c r="I98" s="50"/>
      <c r="J98"/>
      <c r="K98"/>
      <c r="L98"/>
      <c r="M98"/>
      <c r="V98"/>
      <c r="W98"/>
      <c r="X98"/>
      <c r="Y98"/>
      <c r="Z98"/>
      <c r="AA98"/>
      <c r="AB98"/>
      <c r="AC98"/>
    </row>
    <row r="99" spans="1:29" ht="15.75" x14ac:dyDescent="0.2">
      <c r="A99" s="169" t="s">
        <v>34</v>
      </c>
      <c r="B99" s="170"/>
      <c r="C99" s="56" t="s">
        <v>95</v>
      </c>
      <c r="D99" s="56" t="s">
        <v>101</v>
      </c>
      <c r="E99" s="56" t="s">
        <v>96</v>
      </c>
      <c r="F99" s="56" t="s">
        <v>97</v>
      </c>
      <c r="G99" s="56" t="s">
        <v>98</v>
      </c>
      <c r="H99" s="56" t="s">
        <v>88</v>
      </c>
      <c r="I99" s="57" t="s">
        <v>103</v>
      </c>
    </row>
    <row r="100" spans="1:29" ht="15" outlineLevel="1" x14ac:dyDescent="0.25">
      <c r="A100" s="67"/>
      <c r="B100" s="34" t="s">
        <v>35</v>
      </c>
      <c r="D100" s="10"/>
      <c r="E100" s="10"/>
      <c r="F100" s="10"/>
      <c r="G100" s="10"/>
      <c r="H100" s="72">
        <f>SUM(C$100:G$100)</f>
        <v>0</v>
      </c>
      <c r="I100" s="46">
        <f>H100/H$110</f>
        <v>0</v>
      </c>
    </row>
    <row r="101" spans="1:29" ht="15" outlineLevel="1" x14ac:dyDescent="0.25">
      <c r="A101" s="67"/>
      <c r="B101" s="35" t="s">
        <v>80</v>
      </c>
      <c r="C101" s="10"/>
      <c r="D101" s="10"/>
      <c r="E101" s="10"/>
      <c r="F101" s="10"/>
      <c r="G101" s="10"/>
      <c r="H101" s="72">
        <f t="shared" ref="H101:H110" si="16">SUM(C101:G101)</f>
        <v>0</v>
      </c>
      <c r="I101" s="46">
        <f t="shared" ref="I101:I110" si="17">H101/H$110</f>
        <v>0</v>
      </c>
    </row>
    <row r="102" spans="1:29" ht="15" outlineLevel="1" x14ac:dyDescent="0.25">
      <c r="A102" s="67"/>
      <c r="B102" s="35" t="s">
        <v>39</v>
      </c>
      <c r="C102" s="10"/>
      <c r="D102" s="10"/>
      <c r="E102" s="10"/>
      <c r="F102" s="10"/>
      <c r="G102" s="10"/>
      <c r="H102" s="72">
        <f t="shared" si="16"/>
        <v>0</v>
      </c>
      <c r="I102" s="46">
        <f t="shared" si="17"/>
        <v>0</v>
      </c>
    </row>
    <row r="103" spans="1:29" ht="15" outlineLevel="1" x14ac:dyDescent="0.25">
      <c r="A103" s="67"/>
      <c r="B103" s="35" t="s">
        <v>41</v>
      </c>
      <c r="C103" s="10"/>
      <c r="D103" s="10"/>
      <c r="E103" s="10"/>
      <c r="F103" s="10"/>
      <c r="G103" s="10"/>
      <c r="H103" s="72">
        <f t="shared" si="16"/>
        <v>0</v>
      </c>
      <c r="I103" s="46">
        <f t="shared" si="17"/>
        <v>0</v>
      </c>
      <c r="N103" s="98"/>
    </row>
    <row r="104" spans="1:29" ht="15" outlineLevel="1" x14ac:dyDescent="0.25">
      <c r="A104" s="67"/>
      <c r="B104" s="35" t="s">
        <v>36</v>
      </c>
      <c r="C104" s="10"/>
      <c r="D104" s="10"/>
      <c r="E104" s="10"/>
      <c r="F104" s="10"/>
      <c r="G104" s="10"/>
      <c r="H104" s="72">
        <f t="shared" si="16"/>
        <v>0</v>
      </c>
      <c r="I104" s="46">
        <f t="shared" si="17"/>
        <v>0</v>
      </c>
    </row>
    <row r="105" spans="1:29" ht="15" outlineLevel="1" x14ac:dyDescent="0.25">
      <c r="A105" s="67"/>
      <c r="B105" s="35" t="s">
        <v>40</v>
      </c>
      <c r="C105" s="10"/>
      <c r="D105" s="10"/>
      <c r="E105" s="10"/>
      <c r="F105" s="10"/>
      <c r="G105" s="10"/>
      <c r="H105" s="72">
        <f t="shared" si="16"/>
        <v>0</v>
      </c>
      <c r="I105" s="46">
        <f t="shared" si="17"/>
        <v>0</v>
      </c>
    </row>
    <row r="106" spans="1:29" ht="15" outlineLevel="1" x14ac:dyDescent="0.25">
      <c r="A106" s="67"/>
      <c r="B106" s="35" t="s">
        <v>24</v>
      </c>
      <c r="C106" s="10"/>
      <c r="D106" s="10"/>
      <c r="E106" s="10"/>
      <c r="F106" s="10"/>
      <c r="G106" s="10"/>
      <c r="H106" s="72">
        <f t="shared" si="16"/>
        <v>0</v>
      </c>
      <c r="I106" s="46">
        <f t="shared" si="17"/>
        <v>0</v>
      </c>
    </row>
    <row r="107" spans="1:29" ht="15" outlineLevel="1" x14ac:dyDescent="0.25">
      <c r="A107" s="67"/>
      <c r="B107" s="35" t="s">
        <v>42</v>
      </c>
      <c r="C107" s="10"/>
      <c r="D107" s="10"/>
      <c r="E107" s="10"/>
      <c r="F107" s="10"/>
      <c r="G107" s="10"/>
      <c r="H107" s="72">
        <f t="shared" si="16"/>
        <v>0</v>
      </c>
      <c r="I107" s="46">
        <f t="shared" si="17"/>
        <v>0</v>
      </c>
    </row>
    <row r="108" spans="1:29" ht="15" outlineLevel="1" x14ac:dyDescent="0.25">
      <c r="A108" s="67"/>
      <c r="B108" s="35" t="s">
        <v>81</v>
      </c>
      <c r="C108" s="10"/>
      <c r="D108" s="10"/>
      <c r="E108" s="10"/>
      <c r="F108" s="10"/>
      <c r="G108" s="10"/>
      <c r="H108" s="72">
        <f t="shared" si="16"/>
        <v>0</v>
      </c>
      <c r="I108" s="46">
        <f t="shared" si="17"/>
        <v>0</v>
      </c>
    </row>
    <row r="109" spans="1:29" ht="15" outlineLevel="1" x14ac:dyDescent="0.25">
      <c r="A109" s="67"/>
      <c r="B109" s="37" t="s">
        <v>82</v>
      </c>
      <c r="C109" s="24"/>
      <c r="D109" s="24">
        <v>500</v>
      </c>
      <c r="E109" s="24"/>
      <c r="F109" s="24"/>
      <c r="G109" s="24"/>
      <c r="H109" s="75">
        <f t="shared" si="16"/>
        <v>500</v>
      </c>
      <c r="I109" s="46">
        <f t="shared" si="17"/>
        <v>1</v>
      </c>
    </row>
    <row r="110" spans="1:29" ht="16.5" outlineLevel="1" thickBot="1" x14ac:dyDescent="0.3">
      <c r="A110" s="62"/>
      <c r="B110" s="63" t="s">
        <v>88</v>
      </c>
      <c r="C110" s="63">
        <f>SUM(C100:C109)</f>
        <v>0</v>
      </c>
      <c r="D110" s="63">
        <f>SUM(D100:D109)</f>
        <v>500</v>
      </c>
      <c r="E110" s="63">
        <f>SUM(E100:E109)</f>
        <v>0</v>
      </c>
      <c r="F110" s="63">
        <f>SUM(F100:F109)</f>
        <v>0</v>
      </c>
      <c r="G110" s="63">
        <f>SUM(G100:G109)</f>
        <v>0</v>
      </c>
      <c r="H110" s="73">
        <f t="shared" si="16"/>
        <v>500</v>
      </c>
      <c r="I110" s="46">
        <f t="shared" si="17"/>
        <v>1</v>
      </c>
    </row>
    <row r="111" spans="1:29" s="3" customFormat="1" ht="14.25" thickTop="1" thickBot="1" x14ac:dyDescent="0.25">
      <c r="A111" s="5"/>
      <c r="B111" s="6"/>
      <c r="C111" s="7"/>
      <c r="D111" s="7"/>
      <c r="E111" s="7"/>
      <c r="F111" s="7"/>
      <c r="G111" s="7"/>
      <c r="H111" s="7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</row>
    <row r="112" spans="1:29" ht="15.75" x14ac:dyDescent="0.2">
      <c r="A112" s="169" t="s">
        <v>89</v>
      </c>
      <c r="B112" s="170"/>
      <c r="C112" s="56" t="s">
        <v>95</v>
      </c>
      <c r="D112" s="56" t="s">
        <v>101</v>
      </c>
      <c r="E112" s="56" t="s">
        <v>96</v>
      </c>
      <c r="F112" s="56" t="s">
        <v>97</v>
      </c>
      <c r="G112" s="56" t="s">
        <v>98</v>
      </c>
      <c r="H112" s="56" t="s">
        <v>88</v>
      </c>
      <c r="I112" s="57" t="s">
        <v>103</v>
      </c>
    </row>
    <row r="113" spans="1:13" ht="15" outlineLevel="1" x14ac:dyDescent="0.25">
      <c r="A113" s="81"/>
      <c r="B113" s="34" t="s">
        <v>85</v>
      </c>
      <c r="C113" s="16"/>
      <c r="D113" s="16"/>
      <c r="E113" s="16">
        <v>70</v>
      </c>
      <c r="F113" s="16"/>
      <c r="G113" s="16"/>
      <c r="H113" s="76">
        <f t="shared" ref="H113:H118" si="18">SUM(C113:F113)</f>
        <v>70</v>
      </c>
      <c r="I113" s="46">
        <f>H113/H$119</f>
        <v>0.28000000000000003</v>
      </c>
    </row>
    <row r="114" spans="1:13" ht="15" outlineLevel="1" x14ac:dyDescent="0.25">
      <c r="A114" s="67"/>
      <c r="B114" s="35" t="s">
        <v>83</v>
      </c>
      <c r="C114" s="16"/>
      <c r="D114" s="16"/>
      <c r="E114" s="16">
        <v>100</v>
      </c>
      <c r="F114" s="16"/>
      <c r="G114" s="16"/>
      <c r="H114" s="76">
        <f t="shared" si="18"/>
        <v>100</v>
      </c>
      <c r="I114" s="46">
        <f t="shared" ref="I114:I119" si="19">H114/H$119</f>
        <v>0.4</v>
      </c>
    </row>
    <row r="115" spans="1:13" ht="15" x14ac:dyDescent="0.25">
      <c r="A115" s="67"/>
      <c r="B115" s="35" t="s">
        <v>84</v>
      </c>
      <c r="C115" s="16"/>
      <c r="D115" s="16"/>
      <c r="E115" s="16"/>
      <c r="F115" s="16"/>
      <c r="G115" s="16"/>
      <c r="H115" s="76">
        <f t="shared" si="18"/>
        <v>0</v>
      </c>
      <c r="I115" s="46">
        <f t="shared" si="19"/>
        <v>0</v>
      </c>
    </row>
    <row r="116" spans="1:13" ht="15" x14ac:dyDescent="0.25">
      <c r="A116" s="67"/>
      <c r="B116" s="35" t="s">
        <v>14</v>
      </c>
      <c r="C116" s="16"/>
      <c r="D116" s="16"/>
      <c r="E116" s="16"/>
      <c r="F116" s="16"/>
      <c r="G116" s="16"/>
      <c r="H116" s="76">
        <f t="shared" si="18"/>
        <v>0</v>
      </c>
      <c r="I116" s="46">
        <f t="shared" si="19"/>
        <v>0</v>
      </c>
    </row>
    <row r="117" spans="1:13" ht="15" x14ac:dyDescent="0.25">
      <c r="A117" s="67"/>
      <c r="B117" s="35" t="s">
        <v>86</v>
      </c>
      <c r="C117" s="16"/>
      <c r="D117" s="16"/>
      <c r="E117" s="16">
        <v>80</v>
      </c>
      <c r="F117" s="16"/>
      <c r="G117" s="16"/>
      <c r="H117" s="76">
        <f t="shared" si="18"/>
        <v>80</v>
      </c>
      <c r="I117" s="46">
        <f t="shared" si="19"/>
        <v>0.32</v>
      </c>
    </row>
    <row r="118" spans="1:13" ht="15" x14ac:dyDescent="0.25">
      <c r="A118" s="67"/>
      <c r="B118" s="35" t="s">
        <v>87</v>
      </c>
      <c r="C118" s="16"/>
      <c r="D118" s="16"/>
      <c r="E118" s="16"/>
      <c r="F118" s="16"/>
      <c r="G118" s="16"/>
      <c r="H118" s="76">
        <f t="shared" si="18"/>
        <v>0</v>
      </c>
      <c r="I118" s="46">
        <f t="shared" si="19"/>
        <v>0</v>
      </c>
    </row>
    <row r="119" spans="1:13" ht="16.5" thickBot="1" x14ac:dyDescent="0.3">
      <c r="A119" s="62"/>
      <c r="B119" s="78" t="s">
        <v>88</v>
      </c>
      <c r="C119" s="79">
        <f>SUM(C113:C118)</f>
        <v>0</v>
      </c>
      <c r="D119" s="79">
        <f>SUM(D113:D118)</f>
        <v>0</v>
      </c>
      <c r="E119" s="79">
        <f>SUM(E113:E118)</f>
        <v>250</v>
      </c>
      <c r="F119" s="79">
        <f>SUM(F113:F118)</f>
        <v>0</v>
      </c>
      <c r="G119" s="79">
        <f>SUM(G113:G118)</f>
        <v>0</v>
      </c>
      <c r="H119" s="77">
        <f>SUM(C119:G119)</f>
        <v>250</v>
      </c>
      <c r="I119" s="46">
        <f t="shared" si="19"/>
        <v>1</v>
      </c>
    </row>
    <row r="120" spans="1:13" ht="13.5" thickTop="1" x14ac:dyDescent="0.2">
      <c r="A120" s="11"/>
      <c r="B120" s="12"/>
      <c r="C120" s="12"/>
      <c r="D120" s="12"/>
      <c r="E120" s="12"/>
      <c r="F120" s="12"/>
      <c r="G120" s="12"/>
      <c r="H120" s="12"/>
      <c r="I120" s="49"/>
    </row>
    <row r="121" spans="1:13" s="3" customFormat="1" ht="8.1" customHeight="1" x14ac:dyDescent="0.2">
      <c r="A121" s="6"/>
      <c r="B121" s="8"/>
      <c r="C121" s="5"/>
      <c r="D121" s="5"/>
      <c r="E121" s="5"/>
      <c r="F121" s="5"/>
      <c r="G121" s="5"/>
      <c r="H121" s="5"/>
      <c r="I121" s="49"/>
    </row>
    <row r="122" spans="1:13" ht="24.75" customHeight="1" thickBot="1" x14ac:dyDescent="0.3">
      <c r="A122" s="99"/>
      <c r="B122" s="99" t="s">
        <v>45</v>
      </c>
      <c r="C122" s="100" t="s">
        <v>0</v>
      </c>
      <c r="D122" s="17"/>
      <c r="E122" s="17"/>
      <c r="F122" s="17"/>
      <c r="G122" s="17"/>
      <c r="H122" s="17"/>
      <c r="I122" s="49"/>
      <c r="J122" s="18"/>
      <c r="K122" s="18"/>
      <c r="L122" s="18"/>
      <c r="M122" s="18"/>
    </row>
    <row r="123" spans="1:13" ht="17.100000000000001" customHeight="1" outlineLevel="1" x14ac:dyDescent="0.25">
      <c r="A123" s="171" t="s">
        <v>18</v>
      </c>
      <c r="B123" s="172"/>
      <c r="C123" s="101">
        <f>E13</f>
        <v>8830</v>
      </c>
      <c r="D123" s="19"/>
      <c r="E123" s="19"/>
      <c r="F123" s="19"/>
      <c r="G123" s="19"/>
      <c r="H123" s="19"/>
      <c r="J123" s="18"/>
      <c r="K123" s="18"/>
      <c r="L123" s="18"/>
      <c r="M123" s="18"/>
    </row>
    <row r="124" spans="1:13" ht="15.75" customHeight="1" outlineLevel="1" x14ac:dyDescent="0.2">
      <c r="A124" s="173" t="s">
        <v>20</v>
      </c>
      <c r="B124" s="174"/>
      <c r="C124" s="104">
        <f>SUM(H24,H40,H51,H66,H78,H89,H97,H110,H119)</f>
        <v>8803</v>
      </c>
      <c r="D124" s="19"/>
      <c r="E124" s="19"/>
      <c r="F124" s="19"/>
      <c r="G124" s="19"/>
      <c r="H124" s="19"/>
      <c r="I124" s="18"/>
      <c r="J124" s="18"/>
      <c r="K124" s="18"/>
      <c r="L124" s="18"/>
      <c r="M124" s="18"/>
    </row>
    <row r="125" spans="1:13" ht="17.100000000000001" customHeight="1" outlineLevel="1" x14ac:dyDescent="0.25">
      <c r="A125" s="175" t="s">
        <v>22</v>
      </c>
      <c r="B125" s="176"/>
      <c r="C125" s="102">
        <f>C123-C124</f>
        <v>27</v>
      </c>
      <c r="D125" s="19"/>
      <c r="E125" s="19"/>
      <c r="F125" s="19"/>
      <c r="G125" s="19"/>
      <c r="H125" s="20"/>
      <c r="I125" s="18"/>
      <c r="J125" s="18"/>
      <c r="K125" s="18"/>
      <c r="L125" s="18"/>
      <c r="M125" s="18"/>
    </row>
    <row r="126" spans="1:13" ht="18.75" customHeight="1" thickBot="1" x14ac:dyDescent="0.3">
      <c r="A126" s="177" t="s">
        <v>126</v>
      </c>
      <c r="B126" s="178"/>
      <c r="C126" s="103">
        <f>Janeiro!C125+Fevereiro!C125</f>
        <v>54</v>
      </c>
      <c r="D126" s="19"/>
      <c r="E126" s="19"/>
      <c r="F126" s="19"/>
      <c r="G126" s="19"/>
      <c r="H126" s="20"/>
      <c r="I126" s="18"/>
      <c r="J126" s="18"/>
      <c r="K126" s="18"/>
      <c r="L126" s="18"/>
      <c r="M126" s="18"/>
    </row>
    <row r="127" spans="1:13" s="3" customFormat="1" ht="12.75" customHeight="1" x14ac:dyDescent="0.2">
      <c r="A127" s="11"/>
      <c r="B127" s="12"/>
      <c r="C127" s="12"/>
      <c r="D127" s="12"/>
      <c r="E127" s="12"/>
      <c r="F127" s="12"/>
      <c r="G127" s="12"/>
      <c r="H127" s="12"/>
      <c r="I127" s="18"/>
      <c r="J127" s="18"/>
      <c r="K127" s="18"/>
      <c r="L127" s="18"/>
      <c r="M127" s="18"/>
    </row>
    <row r="129" spans="1:16" ht="15.75" x14ac:dyDescent="0.25">
      <c r="B129" s="109" t="s">
        <v>43</v>
      </c>
      <c r="C129" s="110"/>
    </row>
    <row r="130" spans="1:16" ht="15.75" x14ac:dyDescent="0.25">
      <c r="B130" s="116" t="s">
        <v>37</v>
      </c>
      <c r="C130" s="117">
        <f>E13</f>
        <v>8830</v>
      </c>
    </row>
    <row r="131" spans="1:16" ht="15.75" x14ac:dyDescent="0.25">
      <c r="B131" s="111" t="s">
        <v>79</v>
      </c>
      <c r="C131" s="112">
        <f>H24</f>
        <v>2750</v>
      </c>
    </row>
    <row r="132" spans="1:16" ht="15.75" x14ac:dyDescent="0.25">
      <c r="B132" s="111" t="s">
        <v>5</v>
      </c>
      <c r="C132" s="112">
        <f>H40</f>
        <v>2895</v>
      </c>
    </row>
    <row r="133" spans="1:16" ht="15.75" x14ac:dyDescent="0.25">
      <c r="B133" s="111" t="s">
        <v>10</v>
      </c>
      <c r="C133" s="112">
        <f>H51</f>
        <v>600</v>
      </c>
    </row>
    <row r="134" spans="1:16" ht="15.75" x14ac:dyDescent="0.25">
      <c r="B134" s="111" t="s">
        <v>90</v>
      </c>
      <c r="C134" s="112">
        <f>H66</f>
        <v>555</v>
      </c>
    </row>
    <row r="135" spans="1:16" ht="15.75" x14ac:dyDescent="0.25">
      <c r="B135" s="111" t="s">
        <v>91</v>
      </c>
      <c r="C135" s="112">
        <f>H78</f>
        <v>545</v>
      </c>
    </row>
    <row r="136" spans="1:16" ht="15.75" x14ac:dyDescent="0.25">
      <c r="B136" s="111" t="s">
        <v>28</v>
      </c>
      <c r="C136" s="112">
        <f>H89</f>
        <v>508</v>
      </c>
    </row>
    <row r="137" spans="1:16" ht="15.75" x14ac:dyDescent="0.25">
      <c r="B137" s="111" t="s">
        <v>74</v>
      </c>
      <c r="C137" s="112">
        <f>H97</f>
        <v>200</v>
      </c>
      <c r="G137" s="53"/>
      <c r="H137" s="53"/>
      <c r="I137" s="12"/>
      <c r="J137" s="12"/>
      <c r="K137" s="12"/>
      <c r="L137" s="12"/>
      <c r="M137" s="12"/>
      <c r="N137" s="12"/>
      <c r="O137" s="12"/>
      <c r="P137" s="18"/>
    </row>
    <row r="138" spans="1:16" ht="15.75" x14ac:dyDescent="0.25">
      <c r="B138" s="111" t="s">
        <v>34</v>
      </c>
      <c r="C138" s="112">
        <f>H110</f>
        <v>500</v>
      </c>
      <c r="G138" s="6"/>
      <c r="H138" s="6"/>
      <c r="I138" s="54"/>
      <c r="J138" s="54"/>
      <c r="K138" s="54"/>
      <c r="L138" s="54"/>
      <c r="M138" s="54"/>
      <c r="N138" s="54"/>
      <c r="O138" s="55"/>
      <c r="P138" s="18"/>
    </row>
    <row r="139" spans="1:16" ht="15.75" x14ac:dyDescent="0.25">
      <c r="B139" s="111" t="s">
        <v>89</v>
      </c>
      <c r="C139" s="113">
        <f>H119</f>
        <v>250</v>
      </c>
      <c r="G139" s="6"/>
      <c r="H139" s="6"/>
      <c r="I139" s="54"/>
      <c r="J139" s="54"/>
      <c r="K139" s="54"/>
      <c r="L139" s="54"/>
      <c r="M139" s="54"/>
      <c r="N139" s="54"/>
      <c r="O139" s="55"/>
      <c r="P139" s="18"/>
    </row>
    <row r="140" spans="1:16" ht="15.75" x14ac:dyDescent="0.25">
      <c r="B140" s="114" t="s">
        <v>44</v>
      </c>
      <c r="C140" s="115"/>
      <c r="D140" s="14"/>
      <c r="G140" s="6"/>
      <c r="H140" s="6"/>
      <c r="I140" s="54"/>
      <c r="J140" s="54"/>
      <c r="K140" s="54"/>
      <c r="L140" s="54"/>
      <c r="M140" s="54"/>
      <c r="N140" s="54"/>
      <c r="O140" s="55"/>
      <c r="P140" s="18"/>
    </row>
    <row r="141" spans="1:16" ht="15" x14ac:dyDescent="0.25">
      <c r="D141" s="14"/>
      <c r="G141" s="11"/>
      <c r="H141" s="12"/>
      <c r="I141" s="12"/>
      <c r="J141" s="12"/>
      <c r="K141" s="12"/>
      <c r="L141" s="12"/>
      <c r="M141" s="12"/>
      <c r="N141" s="12"/>
      <c r="O141" s="12"/>
      <c r="P141" s="18"/>
    </row>
    <row r="142" spans="1:16" ht="15" x14ac:dyDescent="0.25">
      <c r="C142" s="13"/>
      <c r="D142" s="14"/>
    </row>
    <row r="143" spans="1:16" ht="15" x14ac:dyDescent="0.25">
      <c r="D143" s="14"/>
    </row>
    <row r="144" spans="1:16" ht="15" x14ac:dyDescent="0.25">
      <c r="A144" s="105"/>
      <c r="B144" s="105"/>
      <c r="C144" s="105"/>
      <c r="D144" s="14"/>
    </row>
    <row r="145" spans="1:6" ht="15" x14ac:dyDescent="0.25">
      <c r="A145" s="105"/>
      <c r="B145" s="105"/>
      <c r="C145" s="105"/>
      <c r="D145" s="14"/>
    </row>
    <row r="146" spans="1:6" ht="15" x14ac:dyDescent="0.25">
      <c r="A146" s="105"/>
      <c r="B146" s="105"/>
      <c r="C146" s="105"/>
      <c r="D146" s="14"/>
    </row>
    <row r="147" spans="1:6" ht="15" x14ac:dyDescent="0.25">
      <c r="A147" s="105"/>
      <c r="B147" s="105"/>
      <c r="C147" s="105"/>
      <c r="D147" s="14"/>
    </row>
    <row r="148" spans="1:6" ht="15" x14ac:dyDescent="0.25">
      <c r="A148" s="105"/>
      <c r="B148" s="105"/>
      <c r="C148" s="105"/>
      <c r="D148" s="52"/>
      <c r="E148" s="13"/>
      <c r="F148" s="13"/>
    </row>
    <row r="149" spans="1:6" x14ac:dyDescent="0.2">
      <c r="A149" s="105"/>
      <c r="B149" s="105"/>
      <c r="C149" s="105"/>
    </row>
    <row r="150" spans="1:6" x14ac:dyDescent="0.2">
      <c r="A150" s="105"/>
      <c r="B150" s="105"/>
      <c r="C150" s="105"/>
    </row>
    <row r="151" spans="1:6" x14ac:dyDescent="0.2">
      <c r="A151" s="105"/>
      <c r="B151" s="105"/>
      <c r="C151" s="106"/>
    </row>
    <row r="152" spans="1:6" x14ac:dyDescent="0.2">
      <c r="A152" s="105"/>
      <c r="B152" s="105"/>
      <c r="C152" s="105"/>
    </row>
    <row r="153" spans="1:6" x14ac:dyDescent="0.2">
      <c r="A153" s="105"/>
      <c r="B153" s="105"/>
      <c r="C153" s="105"/>
    </row>
    <row r="154" spans="1:6" x14ac:dyDescent="0.2">
      <c r="A154" s="105"/>
      <c r="B154" s="105"/>
      <c r="C154" s="105"/>
    </row>
    <row r="155" spans="1:6" x14ac:dyDescent="0.2">
      <c r="A155" s="105"/>
      <c r="B155" s="105"/>
      <c r="C155" s="105"/>
    </row>
    <row r="156" spans="1:6" x14ac:dyDescent="0.2">
      <c r="A156" s="105"/>
      <c r="B156" s="105"/>
      <c r="C156" s="105"/>
    </row>
    <row r="157" spans="1:6" x14ac:dyDescent="0.2">
      <c r="A157" s="105"/>
      <c r="B157" s="105"/>
      <c r="C157" s="105"/>
    </row>
    <row r="158" spans="1:6" x14ac:dyDescent="0.2">
      <c r="A158" s="105"/>
      <c r="B158" s="105"/>
      <c r="C158" s="105"/>
    </row>
    <row r="159" spans="1:6" x14ac:dyDescent="0.2">
      <c r="A159" s="105"/>
      <c r="B159" s="105"/>
      <c r="C159" s="105"/>
    </row>
    <row r="160" spans="1:6" x14ac:dyDescent="0.2">
      <c r="A160" s="105"/>
      <c r="B160" s="105"/>
      <c r="C160" s="105"/>
    </row>
  </sheetData>
  <mergeCells count="16">
    <mergeCell ref="C1:I4"/>
    <mergeCell ref="A4:B4"/>
    <mergeCell ref="A6:B6"/>
    <mergeCell ref="A15:B15"/>
    <mergeCell ref="A26:B26"/>
    <mergeCell ref="A42:B42"/>
    <mergeCell ref="A123:B123"/>
    <mergeCell ref="A124:B124"/>
    <mergeCell ref="A125:B125"/>
    <mergeCell ref="A126:B126"/>
    <mergeCell ref="A53:B53"/>
    <mergeCell ref="A68:B68"/>
    <mergeCell ref="A80:B80"/>
    <mergeCell ref="A91:B91"/>
    <mergeCell ref="A99:B99"/>
    <mergeCell ref="A112:B112"/>
  </mergeCells>
  <printOptions horizontalCentered="1"/>
  <pageMargins left="0.2" right="0.2" top="0.24" bottom="0.28999999999999998" header="0.17" footer="0.21"/>
  <pageSetup scale="75" orientation="landscape" horizontalDpi="360" verticalDpi="36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applyStyles="1" summaryBelow="0"/>
  </sheetPr>
  <dimension ref="A1:AC152"/>
  <sheetViews>
    <sheetView showGridLines="0" showRowColHeaders="0" zoomScaleNormal="10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C1" sqref="C1:I4"/>
    </sheetView>
  </sheetViews>
  <sheetFormatPr defaultColWidth="11.42578125" defaultRowHeight="12.75" outlineLevelRow="1" x14ac:dyDescent="0.2"/>
  <cols>
    <col min="1" max="1" width="7.85546875" customWidth="1"/>
    <col min="2" max="2" width="45.42578125" customWidth="1"/>
    <col min="3" max="3" width="12.42578125" bestFit="1" customWidth="1"/>
    <col min="4" max="4" width="20.42578125" customWidth="1"/>
    <col min="5" max="5" width="20.85546875" customWidth="1"/>
    <col min="6" max="6" width="19.42578125" customWidth="1"/>
    <col min="7" max="7" width="33.42578125" customWidth="1"/>
    <col min="8" max="8" width="11.28515625" bestFit="1" customWidth="1"/>
    <col min="9" max="9" width="13" customWidth="1"/>
    <col min="10" max="10" width="2.7109375" customWidth="1"/>
    <col min="11" max="11" width="3.7109375" customWidth="1"/>
  </cols>
  <sheetData>
    <row r="1" spans="1:25" s="4" customFormat="1" ht="33" customHeight="1" x14ac:dyDescent="0.2">
      <c r="A1" s="162"/>
      <c r="B1" s="162"/>
      <c r="C1" s="166" t="s">
        <v>143</v>
      </c>
      <c r="D1" s="166"/>
      <c r="E1" s="166"/>
      <c r="F1" s="166"/>
      <c r="G1" s="166"/>
      <c r="H1" s="166"/>
      <c r="I1" s="166"/>
    </row>
    <row r="2" spans="1:25" s="4" customFormat="1" ht="25.5" x14ac:dyDescent="0.2">
      <c r="A2" s="162"/>
      <c r="B2" s="162"/>
      <c r="C2" s="166"/>
      <c r="D2" s="166"/>
      <c r="E2" s="166"/>
      <c r="F2" s="166"/>
      <c r="G2" s="166"/>
      <c r="H2" s="166"/>
      <c r="I2" s="166"/>
    </row>
    <row r="3" spans="1:25" s="4" customFormat="1" ht="27" customHeight="1" x14ac:dyDescent="0.2">
      <c r="A3" s="162"/>
      <c r="B3" s="162"/>
      <c r="C3" s="166"/>
      <c r="D3" s="166"/>
      <c r="E3" s="166"/>
      <c r="F3" s="166"/>
      <c r="G3" s="166"/>
      <c r="H3" s="166"/>
      <c r="I3" s="166"/>
    </row>
    <row r="4" spans="1:25" s="4" customFormat="1" ht="33.75" customHeight="1" x14ac:dyDescent="0.2">
      <c r="A4" s="179" t="s">
        <v>116</v>
      </c>
      <c r="B4" s="179"/>
      <c r="C4" s="166"/>
      <c r="D4" s="166"/>
      <c r="E4" s="166"/>
      <c r="F4" s="166"/>
      <c r="G4" s="166"/>
      <c r="H4" s="166"/>
      <c r="I4" s="166"/>
    </row>
    <row r="5" spans="1:25" s="4" customFormat="1" ht="15.75" customHeight="1" thickBot="1" x14ac:dyDescent="0.25">
      <c r="A5" s="60"/>
      <c r="B5" s="59"/>
      <c r="C5" s="61"/>
      <c r="D5" s="61"/>
      <c r="E5" s="61"/>
      <c r="F5" s="61"/>
      <c r="G5" s="61"/>
      <c r="H5" s="59"/>
      <c r="I5" s="61"/>
    </row>
    <row r="6" spans="1:25" s="2" customFormat="1" ht="16.5" thickBot="1" x14ac:dyDescent="0.3">
      <c r="A6" s="180" t="s">
        <v>37</v>
      </c>
      <c r="B6" s="181"/>
      <c r="C6" s="91" t="s">
        <v>95</v>
      </c>
      <c r="D6" s="92" t="s">
        <v>102</v>
      </c>
      <c r="E6" s="92" t="s">
        <v>88</v>
      </c>
      <c r="F6" s="93" t="s">
        <v>103</v>
      </c>
      <c r="G6" s="28"/>
      <c r="I6"/>
      <c r="J6"/>
      <c r="K6"/>
      <c r="Q6"/>
      <c r="R6"/>
      <c r="S6"/>
      <c r="T6"/>
      <c r="U6"/>
      <c r="V6"/>
      <c r="W6"/>
      <c r="X6"/>
      <c r="Y6"/>
    </row>
    <row r="7" spans="1:25" ht="15" outlineLevel="1" x14ac:dyDescent="0.25">
      <c r="A7" s="58"/>
      <c r="B7" s="34" t="s">
        <v>38</v>
      </c>
      <c r="C7" s="30"/>
      <c r="D7" s="30">
        <v>8000</v>
      </c>
      <c r="E7" s="83">
        <f t="shared" ref="E7:E12" si="0">SUM(C7:D7)</f>
        <v>8000</v>
      </c>
      <c r="F7" s="94">
        <f t="shared" ref="F7:F12" si="1">E7/E$13</f>
        <v>0.9060022650056625</v>
      </c>
      <c r="G7" s="29"/>
    </row>
    <row r="8" spans="1:25" ht="15" outlineLevel="1" x14ac:dyDescent="0.25">
      <c r="A8" s="58"/>
      <c r="B8" s="35" t="s">
        <v>1</v>
      </c>
      <c r="C8" s="22"/>
      <c r="D8" s="22"/>
      <c r="E8" s="84">
        <f t="shared" si="0"/>
        <v>0</v>
      </c>
      <c r="F8" s="95">
        <f t="shared" si="1"/>
        <v>0</v>
      </c>
      <c r="G8" s="27"/>
    </row>
    <row r="9" spans="1:25" ht="15" outlineLevel="1" x14ac:dyDescent="0.25">
      <c r="A9" s="58"/>
      <c r="B9" s="35" t="s">
        <v>2</v>
      </c>
      <c r="C9" s="22"/>
      <c r="D9" s="22"/>
      <c r="E9" s="84">
        <f t="shared" si="0"/>
        <v>0</v>
      </c>
      <c r="F9" s="95">
        <f t="shared" si="1"/>
        <v>0</v>
      </c>
      <c r="G9" s="27"/>
    </row>
    <row r="10" spans="1:25" ht="15" outlineLevel="1" x14ac:dyDescent="0.25">
      <c r="A10" s="58"/>
      <c r="B10" s="35" t="s">
        <v>47</v>
      </c>
      <c r="C10" s="22">
        <v>800</v>
      </c>
      <c r="D10" s="22">
        <v>30</v>
      </c>
      <c r="E10" s="84">
        <f t="shared" si="0"/>
        <v>830</v>
      </c>
      <c r="F10" s="95">
        <f t="shared" si="1"/>
        <v>9.3997734994337487E-2</v>
      </c>
      <c r="G10" s="27"/>
    </row>
    <row r="11" spans="1:25" ht="15" outlineLevel="1" x14ac:dyDescent="0.25">
      <c r="A11" s="58"/>
      <c r="B11" s="35" t="s">
        <v>3</v>
      </c>
      <c r="C11" s="22"/>
      <c r="D11" s="22"/>
      <c r="E11" s="84">
        <f t="shared" si="0"/>
        <v>0</v>
      </c>
      <c r="F11" s="95">
        <f t="shared" si="1"/>
        <v>0</v>
      </c>
      <c r="G11" s="96"/>
    </row>
    <row r="12" spans="1:25" ht="45" outlineLevel="1" x14ac:dyDescent="0.25">
      <c r="A12" s="58"/>
      <c r="B12" s="36" t="s">
        <v>104</v>
      </c>
      <c r="C12" s="22"/>
      <c r="D12" s="22"/>
      <c r="E12" s="84">
        <f t="shared" si="0"/>
        <v>0</v>
      </c>
      <c r="F12" s="95">
        <f t="shared" si="1"/>
        <v>0</v>
      </c>
      <c r="G12" s="27"/>
    </row>
    <row r="13" spans="1:25" ht="16.5" outlineLevel="1" thickBot="1" x14ac:dyDescent="0.3">
      <c r="A13" s="120"/>
      <c r="B13" s="65" t="s">
        <v>99</v>
      </c>
      <c r="C13" s="64">
        <f>SUM(C7:C12)</f>
        <v>800</v>
      </c>
      <c r="D13" s="64">
        <f>SUM(D7:D12)</f>
        <v>8030</v>
      </c>
      <c r="E13" s="66">
        <f>SUM(C13:D13)</f>
        <v>8830</v>
      </c>
      <c r="F13" s="51">
        <v>1</v>
      </c>
      <c r="G13" s="26"/>
      <c r="H13" s="18"/>
    </row>
    <row r="14" spans="1:25" ht="14.25" outlineLevel="1" thickTop="1" thickBot="1" x14ac:dyDescent="0.25">
      <c r="A14" s="6"/>
      <c r="B14" s="11"/>
      <c r="C14" s="25"/>
      <c r="D14" s="25"/>
      <c r="E14" s="25"/>
      <c r="F14" s="26"/>
      <c r="G14" s="26"/>
      <c r="H14" s="26"/>
    </row>
    <row r="15" spans="1:25" s="2" customFormat="1" ht="15.75" x14ac:dyDescent="0.2">
      <c r="A15" s="169" t="s">
        <v>79</v>
      </c>
      <c r="B15" s="170"/>
      <c r="C15" s="56" t="s">
        <v>95</v>
      </c>
      <c r="D15" s="56" t="s">
        <v>101</v>
      </c>
      <c r="E15" s="56" t="s">
        <v>96</v>
      </c>
      <c r="F15" s="56" t="s">
        <v>97</v>
      </c>
      <c r="G15" s="56" t="s">
        <v>98</v>
      </c>
      <c r="H15" s="68" t="s">
        <v>88</v>
      </c>
      <c r="I15" s="57" t="s">
        <v>103</v>
      </c>
      <c r="J15"/>
      <c r="K15"/>
      <c r="Q15"/>
      <c r="R15"/>
      <c r="S15"/>
      <c r="T15"/>
      <c r="U15"/>
      <c r="V15"/>
      <c r="W15"/>
      <c r="X15"/>
      <c r="Y15"/>
    </row>
    <row r="16" spans="1:25" ht="15" outlineLevel="1" x14ac:dyDescent="0.25">
      <c r="A16" s="58"/>
      <c r="B16" s="34" t="s">
        <v>123</v>
      </c>
      <c r="C16" s="42"/>
      <c r="D16" s="43">
        <v>2000</v>
      </c>
      <c r="E16" s="43"/>
      <c r="F16" s="43"/>
      <c r="G16" s="43"/>
      <c r="H16" s="82">
        <f>SUM(C16:G16)</f>
        <v>2000</v>
      </c>
      <c r="I16" s="46">
        <f t="shared" ref="I16:I23" si="2">H16/H$24</f>
        <v>0.72727272727272729</v>
      </c>
    </row>
    <row r="17" spans="1:25" ht="15" outlineLevel="1" x14ac:dyDescent="0.25">
      <c r="A17" s="58"/>
      <c r="B17" s="35" t="s">
        <v>72</v>
      </c>
      <c r="C17" s="44"/>
      <c r="D17" s="44"/>
      <c r="E17" s="44"/>
      <c r="F17" s="44"/>
      <c r="G17" s="44"/>
      <c r="H17" s="82">
        <f t="shared" ref="H17:H23" si="3">SUM(C17:G17)</f>
        <v>0</v>
      </c>
      <c r="I17" s="46">
        <f t="shared" si="2"/>
        <v>0</v>
      </c>
    </row>
    <row r="18" spans="1:25" ht="15" outlineLevel="1" x14ac:dyDescent="0.25">
      <c r="A18" s="58"/>
      <c r="B18" s="35" t="s">
        <v>121</v>
      </c>
      <c r="C18" s="44"/>
      <c r="D18" s="44"/>
      <c r="E18" s="44"/>
      <c r="F18" s="44"/>
      <c r="G18" s="44"/>
      <c r="H18" s="82">
        <f t="shared" si="3"/>
        <v>0</v>
      </c>
      <c r="I18" s="46">
        <f t="shared" si="2"/>
        <v>0</v>
      </c>
    </row>
    <row r="19" spans="1:25" ht="15" outlineLevel="1" x14ac:dyDescent="0.25">
      <c r="A19" s="58"/>
      <c r="B19" s="35" t="s">
        <v>122</v>
      </c>
      <c r="C19" s="44"/>
      <c r="D19" s="44">
        <v>500</v>
      </c>
      <c r="E19" s="44"/>
      <c r="F19" s="44"/>
      <c r="G19" s="44"/>
      <c r="H19" s="82">
        <f t="shared" si="3"/>
        <v>500</v>
      </c>
      <c r="I19" s="46">
        <f>H19/H$24</f>
        <v>0.18181818181818182</v>
      </c>
    </row>
    <row r="20" spans="1:25" ht="15" outlineLevel="1" x14ac:dyDescent="0.25">
      <c r="A20" s="58"/>
      <c r="B20" s="35" t="s">
        <v>73</v>
      </c>
      <c r="C20" s="44"/>
      <c r="D20" s="44"/>
      <c r="E20" s="44"/>
      <c r="F20" s="44"/>
      <c r="G20" s="44"/>
      <c r="H20" s="82">
        <f t="shared" si="3"/>
        <v>0</v>
      </c>
      <c r="I20" s="46">
        <f t="shared" si="2"/>
        <v>0</v>
      </c>
    </row>
    <row r="21" spans="1:25" ht="15" outlineLevel="1" x14ac:dyDescent="0.25">
      <c r="A21" s="58"/>
      <c r="B21" s="35" t="s">
        <v>105</v>
      </c>
      <c r="C21" s="44">
        <v>20</v>
      </c>
      <c r="D21" s="44">
        <v>200</v>
      </c>
      <c r="E21" s="44"/>
      <c r="F21" s="44"/>
      <c r="G21" s="44"/>
      <c r="H21" s="82">
        <f t="shared" si="3"/>
        <v>220</v>
      </c>
      <c r="I21" s="46">
        <f t="shared" si="2"/>
        <v>0.08</v>
      </c>
    </row>
    <row r="22" spans="1:25" ht="15" outlineLevel="1" x14ac:dyDescent="0.25">
      <c r="A22" s="58"/>
      <c r="B22" s="35" t="s">
        <v>125</v>
      </c>
      <c r="C22" s="44"/>
      <c r="D22" s="44">
        <v>30</v>
      </c>
      <c r="E22" s="44"/>
      <c r="G22" s="44"/>
      <c r="H22" s="82">
        <f t="shared" si="3"/>
        <v>30</v>
      </c>
      <c r="I22" s="46">
        <f t="shared" si="2"/>
        <v>1.090909090909091E-2</v>
      </c>
    </row>
    <row r="23" spans="1:25" ht="15" outlineLevel="1" x14ac:dyDescent="0.25">
      <c r="A23" s="58"/>
      <c r="B23" s="37" t="s">
        <v>124</v>
      </c>
      <c r="C23" s="45"/>
      <c r="D23" s="45"/>
      <c r="E23" s="45"/>
      <c r="F23" s="45"/>
      <c r="G23" s="45"/>
      <c r="H23" s="82">
        <f t="shared" si="3"/>
        <v>0</v>
      </c>
      <c r="I23" s="46">
        <f t="shared" si="2"/>
        <v>0</v>
      </c>
      <c r="L23" s="97"/>
    </row>
    <row r="24" spans="1:25" ht="15.75" outlineLevel="1" thickBot="1" x14ac:dyDescent="0.3">
      <c r="A24" s="62"/>
      <c r="B24" s="63" t="s">
        <v>88</v>
      </c>
      <c r="C24" s="64">
        <f>SUM(C16:C23)</f>
        <v>20</v>
      </c>
      <c r="D24" s="64">
        <f>SUM(D16:D23)</f>
        <v>2730</v>
      </c>
      <c r="E24" s="64">
        <f>SUM(E16:E23)</f>
        <v>0</v>
      </c>
      <c r="F24" s="64">
        <f>SUM(F16:F23)</f>
        <v>0</v>
      </c>
      <c r="G24" s="64">
        <f>SUM(G16:G23)</f>
        <v>0</v>
      </c>
      <c r="H24" s="82">
        <f>SUM(C24:G24)</f>
        <v>2750</v>
      </c>
      <c r="I24" s="48">
        <f>H24/H$24</f>
        <v>1</v>
      </c>
    </row>
    <row r="25" spans="1:25" ht="14.25" outlineLevel="1" thickTop="1" thickBot="1" x14ac:dyDescent="0.25">
      <c r="A25" s="3"/>
      <c r="B25" s="3"/>
      <c r="C25" s="23"/>
      <c r="D25" s="23"/>
      <c r="E25" s="23"/>
      <c r="F25" s="41"/>
      <c r="G25" s="23"/>
      <c r="H25" s="23"/>
    </row>
    <row r="26" spans="1:25" ht="15.75" outlineLevel="1" x14ac:dyDescent="0.2">
      <c r="A26" s="169" t="s">
        <v>5</v>
      </c>
      <c r="B26" s="170"/>
      <c r="C26" s="56" t="s">
        <v>95</v>
      </c>
      <c r="D26" s="56" t="s">
        <v>101</v>
      </c>
      <c r="E26" s="56" t="s">
        <v>96</v>
      </c>
      <c r="F26" s="56" t="s">
        <v>97</v>
      </c>
      <c r="G26" s="56" t="s">
        <v>98</v>
      </c>
      <c r="H26" s="68" t="s">
        <v>88</v>
      </c>
      <c r="I26" s="57" t="s">
        <v>103</v>
      </c>
    </row>
    <row r="27" spans="1:25" ht="15" outlineLevel="1" x14ac:dyDescent="0.25">
      <c r="A27" s="67"/>
      <c r="B27" s="34" t="s">
        <v>6</v>
      </c>
      <c r="C27" s="30"/>
      <c r="D27" s="30">
        <v>500</v>
      </c>
      <c r="E27" s="30"/>
      <c r="F27" s="30"/>
      <c r="G27" s="30"/>
      <c r="H27" s="69">
        <f>SUM(C27:G27)</f>
        <v>500</v>
      </c>
      <c r="I27" s="46">
        <f>H27/H$40</f>
        <v>0.17271157167530224</v>
      </c>
    </row>
    <row r="28" spans="1:25" ht="15" outlineLevel="1" x14ac:dyDescent="0.25">
      <c r="A28" s="67"/>
      <c r="B28" s="35" t="s">
        <v>7</v>
      </c>
      <c r="D28" s="22">
        <v>250</v>
      </c>
      <c r="E28" s="22"/>
      <c r="F28" s="22"/>
      <c r="G28" s="22"/>
      <c r="H28" s="69">
        <f t="shared" ref="H28:H39" si="4">SUM(C28:G28)</f>
        <v>250</v>
      </c>
      <c r="I28" s="46">
        <f t="shared" ref="I28:I40" si="5">H28/H$40</f>
        <v>8.6355785837651119E-2</v>
      </c>
    </row>
    <row r="29" spans="1:25" ht="15" outlineLevel="1" x14ac:dyDescent="0.25">
      <c r="A29" s="67"/>
      <c r="B29" s="35" t="s">
        <v>52</v>
      </c>
      <c r="C29" s="22"/>
      <c r="D29" s="22">
        <v>280</v>
      </c>
      <c r="E29" s="22"/>
      <c r="F29" s="22"/>
      <c r="G29" s="22"/>
      <c r="H29" s="69">
        <f t="shared" si="4"/>
        <v>280</v>
      </c>
      <c r="I29" s="46">
        <f t="shared" si="5"/>
        <v>9.6718480138169263E-2</v>
      </c>
    </row>
    <row r="30" spans="1:25" ht="15" x14ac:dyDescent="0.25">
      <c r="A30" s="67"/>
      <c r="B30" s="35" t="s">
        <v>8</v>
      </c>
      <c r="C30" s="22"/>
      <c r="D30" s="22">
        <v>120</v>
      </c>
      <c r="E30" s="22"/>
      <c r="F30" s="22"/>
      <c r="G30" s="22"/>
      <c r="H30" s="69">
        <f t="shared" si="4"/>
        <v>120</v>
      </c>
      <c r="I30" s="46">
        <f t="shared" si="5"/>
        <v>4.145077720207254E-2</v>
      </c>
    </row>
    <row r="31" spans="1:25" s="2" customFormat="1" ht="15" x14ac:dyDescent="0.25">
      <c r="A31" s="67"/>
      <c r="B31" s="35" t="s">
        <v>46</v>
      </c>
      <c r="C31" s="22"/>
      <c r="D31" s="22">
        <v>30</v>
      </c>
      <c r="E31" s="22"/>
      <c r="F31" s="22"/>
      <c r="G31" s="22"/>
      <c r="H31" s="69">
        <f t="shared" si="4"/>
        <v>30</v>
      </c>
      <c r="I31" s="46">
        <f t="shared" si="5"/>
        <v>1.0362694300518135E-2</v>
      </c>
      <c r="J31"/>
      <c r="K31"/>
      <c r="L31"/>
      <c r="M31"/>
      <c r="V31"/>
      <c r="W31"/>
      <c r="X31"/>
      <c r="Y31"/>
    </row>
    <row r="32" spans="1:25" ht="15" outlineLevel="1" x14ac:dyDescent="0.25">
      <c r="A32" s="67"/>
      <c r="B32" s="35" t="s">
        <v>93</v>
      </c>
      <c r="C32" s="22"/>
      <c r="D32" s="22">
        <v>150</v>
      </c>
      <c r="E32" s="22" t="s">
        <v>49</v>
      </c>
      <c r="F32" s="22"/>
      <c r="G32" s="22"/>
      <c r="H32" s="69">
        <f t="shared" si="4"/>
        <v>150</v>
      </c>
      <c r="I32" s="46">
        <f t="shared" si="5"/>
        <v>5.181347150259067E-2</v>
      </c>
    </row>
    <row r="33" spans="1:25" ht="15" outlineLevel="1" x14ac:dyDescent="0.25">
      <c r="A33" s="67"/>
      <c r="B33" s="35" t="s">
        <v>48</v>
      </c>
      <c r="C33" s="22"/>
      <c r="D33" s="22">
        <v>30</v>
      </c>
      <c r="E33" s="22"/>
      <c r="F33" s="22"/>
      <c r="G33" s="22"/>
      <c r="H33" s="69">
        <f t="shared" si="4"/>
        <v>30</v>
      </c>
      <c r="I33" s="46">
        <f t="shared" si="5"/>
        <v>1.0362694300518135E-2</v>
      </c>
    </row>
    <row r="34" spans="1:25" ht="15" outlineLevel="1" x14ac:dyDescent="0.25">
      <c r="A34" s="67"/>
      <c r="B34" s="35" t="s">
        <v>142</v>
      </c>
      <c r="C34" s="22"/>
      <c r="D34" s="22"/>
      <c r="E34" s="22">
        <v>15</v>
      </c>
      <c r="F34" s="22"/>
      <c r="G34" s="22"/>
      <c r="H34" s="69">
        <f t="shared" si="4"/>
        <v>15</v>
      </c>
      <c r="I34" s="46">
        <f t="shared" si="5"/>
        <v>5.1813471502590676E-3</v>
      </c>
    </row>
    <row r="35" spans="1:25" ht="15" outlineLevel="1" x14ac:dyDescent="0.25">
      <c r="A35" s="67"/>
      <c r="B35" s="35" t="s">
        <v>54</v>
      </c>
      <c r="C35" s="31">
        <v>300</v>
      </c>
      <c r="D35" s="22"/>
      <c r="E35" s="22">
        <v>600</v>
      </c>
      <c r="F35" s="22"/>
      <c r="G35" s="22"/>
      <c r="H35" s="69">
        <f t="shared" si="4"/>
        <v>900</v>
      </c>
      <c r="I35" s="46">
        <f t="shared" si="5"/>
        <v>0.31088082901554404</v>
      </c>
    </row>
    <row r="36" spans="1:25" ht="15" outlineLevel="1" x14ac:dyDescent="0.25">
      <c r="A36" s="67"/>
      <c r="B36" s="35" t="s">
        <v>50</v>
      </c>
      <c r="C36" s="22">
        <v>320</v>
      </c>
      <c r="D36" s="22"/>
      <c r="E36" s="22"/>
      <c r="F36" s="22"/>
      <c r="G36" s="22"/>
      <c r="H36" s="69">
        <f t="shared" si="4"/>
        <v>320</v>
      </c>
      <c r="I36" s="46">
        <f t="shared" si="5"/>
        <v>0.11053540587219343</v>
      </c>
    </row>
    <row r="37" spans="1:25" ht="15" outlineLevel="1" x14ac:dyDescent="0.25">
      <c r="A37" s="67"/>
      <c r="B37" s="35" t="s">
        <v>9</v>
      </c>
      <c r="C37" s="22"/>
      <c r="D37" s="22"/>
      <c r="E37" s="22"/>
      <c r="F37" s="22"/>
      <c r="G37" s="22"/>
      <c r="H37" s="69">
        <f t="shared" si="4"/>
        <v>0</v>
      </c>
      <c r="I37" s="46">
        <f t="shared" si="5"/>
        <v>0</v>
      </c>
    </row>
    <row r="38" spans="1:25" ht="15" outlineLevel="1" x14ac:dyDescent="0.25">
      <c r="A38" s="67"/>
      <c r="B38" s="35" t="s">
        <v>53</v>
      </c>
      <c r="C38" s="22"/>
      <c r="D38" s="22">
        <v>20</v>
      </c>
      <c r="E38" s="22"/>
      <c r="F38" s="22"/>
      <c r="G38" s="22"/>
      <c r="H38" s="69">
        <f t="shared" si="4"/>
        <v>20</v>
      </c>
      <c r="I38" s="46">
        <f t="shared" si="5"/>
        <v>6.9084628670120895E-3</v>
      </c>
    </row>
    <row r="39" spans="1:25" ht="30" outlineLevel="1" x14ac:dyDescent="0.25">
      <c r="A39" s="67"/>
      <c r="B39" s="38" t="s">
        <v>70</v>
      </c>
      <c r="C39" s="22"/>
      <c r="D39" s="22"/>
      <c r="E39" s="22"/>
      <c r="F39" s="22">
        <v>180</v>
      </c>
      <c r="G39" s="22">
        <v>100</v>
      </c>
      <c r="H39" s="69">
        <f t="shared" si="4"/>
        <v>280</v>
      </c>
      <c r="I39" s="46">
        <f t="shared" si="5"/>
        <v>9.6718480138169263E-2</v>
      </c>
    </row>
    <row r="40" spans="1:25" ht="16.5" outlineLevel="1" thickBot="1" x14ac:dyDescent="0.3">
      <c r="A40" s="62"/>
      <c r="B40" s="63" t="s">
        <v>88</v>
      </c>
      <c r="C40" s="64">
        <f>SUM(C27:C39)</f>
        <v>620</v>
      </c>
      <c r="D40" s="64">
        <f>SUM(D27:D39)</f>
        <v>1380</v>
      </c>
      <c r="E40" s="64">
        <f>SUM(E27:E39)</f>
        <v>615</v>
      </c>
      <c r="F40" s="64">
        <f>SUM(F27:F39)</f>
        <v>180</v>
      </c>
      <c r="G40" s="64">
        <f>SUM(G27:G39)</f>
        <v>100</v>
      </c>
      <c r="H40" s="70">
        <f>SUM(C40:G40)</f>
        <v>2895</v>
      </c>
      <c r="I40" s="48">
        <f t="shared" si="5"/>
        <v>1</v>
      </c>
    </row>
    <row r="41" spans="1:25" ht="14.25" thickTop="1" thickBot="1" x14ac:dyDescent="0.25"/>
    <row r="42" spans="1:25" s="2" customFormat="1" ht="15.75" x14ac:dyDescent="0.25">
      <c r="A42" s="167" t="s">
        <v>10</v>
      </c>
      <c r="B42" s="168"/>
      <c r="C42" s="56" t="s">
        <v>95</v>
      </c>
      <c r="D42" s="56" t="s">
        <v>101</v>
      </c>
      <c r="E42" s="56" t="s">
        <v>96</v>
      </c>
      <c r="F42" s="56" t="s">
        <v>97</v>
      </c>
      <c r="G42" s="56" t="s">
        <v>98</v>
      </c>
      <c r="H42" s="56" t="s">
        <v>88</v>
      </c>
      <c r="I42" s="57" t="s">
        <v>103</v>
      </c>
      <c r="J42"/>
      <c r="K42"/>
      <c r="L42"/>
      <c r="M42"/>
      <c r="V42"/>
      <c r="W42"/>
      <c r="X42"/>
      <c r="Y42"/>
    </row>
    <row r="43" spans="1:25" ht="15" outlineLevel="1" x14ac:dyDescent="0.25">
      <c r="A43" s="67"/>
      <c r="B43" s="34" t="s">
        <v>11</v>
      </c>
      <c r="C43" s="32"/>
      <c r="D43" s="32">
        <v>300</v>
      </c>
      <c r="E43" s="32"/>
      <c r="F43" s="32"/>
      <c r="G43" s="32"/>
      <c r="H43" s="71">
        <f t="shared" ref="H43:H51" si="6">SUM(C43:G43)</f>
        <v>300</v>
      </c>
      <c r="I43" s="46">
        <f>H43/H$51</f>
        <v>0.5</v>
      </c>
    </row>
    <row r="44" spans="1:25" ht="15" outlineLevel="1" x14ac:dyDescent="0.25">
      <c r="A44" s="67"/>
      <c r="B44" s="35" t="s">
        <v>12</v>
      </c>
      <c r="C44" s="10"/>
      <c r="D44" s="10"/>
      <c r="E44" s="10"/>
      <c r="F44" s="10"/>
      <c r="G44" s="10">
        <v>150</v>
      </c>
      <c r="H44" s="71">
        <f t="shared" si="6"/>
        <v>150</v>
      </c>
      <c r="I44" s="46">
        <f t="shared" ref="I44:I51" si="7">H44/H$51</f>
        <v>0.25</v>
      </c>
    </row>
    <row r="45" spans="1:25" ht="15" outlineLevel="1" x14ac:dyDescent="0.25">
      <c r="A45" s="67"/>
      <c r="B45" s="35" t="s">
        <v>56</v>
      </c>
      <c r="C45" s="10"/>
      <c r="D45" s="10"/>
      <c r="E45" s="10"/>
      <c r="F45" s="10"/>
      <c r="G45" s="10"/>
      <c r="H45" s="71">
        <f t="shared" si="6"/>
        <v>0</v>
      </c>
      <c r="I45" s="46">
        <f t="shared" si="7"/>
        <v>0</v>
      </c>
    </row>
    <row r="46" spans="1:25" ht="15" outlineLevel="1" x14ac:dyDescent="0.25">
      <c r="A46" s="67"/>
      <c r="B46" s="35" t="s">
        <v>13</v>
      </c>
      <c r="C46" s="10"/>
      <c r="D46" s="10"/>
      <c r="E46" s="10"/>
      <c r="F46" s="10"/>
      <c r="G46" s="10"/>
      <c r="H46" s="71">
        <f t="shared" si="6"/>
        <v>0</v>
      </c>
      <c r="I46" s="46">
        <f t="shared" si="7"/>
        <v>0</v>
      </c>
    </row>
    <row r="47" spans="1:25" ht="15" outlineLevel="1" x14ac:dyDescent="0.25">
      <c r="A47" s="67"/>
      <c r="B47" s="35" t="s">
        <v>14</v>
      </c>
      <c r="C47" s="10">
        <v>10</v>
      </c>
      <c r="D47" s="10"/>
      <c r="E47" s="10">
        <v>60</v>
      </c>
      <c r="F47" s="10"/>
      <c r="G47" s="10"/>
      <c r="H47" s="71">
        <f t="shared" si="6"/>
        <v>70</v>
      </c>
      <c r="I47" s="46">
        <f t="shared" si="7"/>
        <v>0.11666666666666667</v>
      </c>
    </row>
    <row r="48" spans="1:25" ht="15" outlineLevel="1" x14ac:dyDescent="0.25">
      <c r="A48" s="67"/>
      <c r="B48" s="35" t="s">
        <v>55</v>
      </c>
      <c r="C48" s="10"/>
      <c r="D48" s="10"/>
      <c r="E48" s="10"/>
      <c r="F48" s="10"/>
      <c r="G48" s="10"/>
      <c r="H48" s="71">
        <f t="shared" si="6"/>
        <v>0</v>
      </c>
      <c r="I48" s="46">
        <f t="shared" si="7"/>
        <v>0</v>
      </c>
    </row>
    <row r="49" spans="1:25" ht="15" outlineLevel="1" x14ac:dyDescent="0.25">
      <c r="A49" s="67"/>
      <c r="B49" s="35" t="s">
        <v>58</v>
      </c>
      <c r="C49" s="10"/>
      <c r="D49" s="10"/>
      <c r="E49" s="10"/>
      <c r="F49" s="10"/>
      <c r="G49" s="10"/>
      <c r="H49" s="71">
        <f t="shared" si="6"/>
        <v>0</v>
      </c>
      <c r="I49" s="46">
        <f t="shared" si="7"/>
        <v>0</v>
      </c>
    </row>
    <row r="50" spans="1:25" ht="15" outlineLevel="1" x14ac:dyDescent="0.25">
      <c r="A50" s="67"/>
      <c r="B50" s="37" t="s">
        <v>57</v>
      </c>
      <c r="C50" s="24">
        <v>0</v>
      </c>
      <c r="D50" s="24"/>
      <c r="E50" s="24"/>
      <c r="F50" s="24">
        <v>80</v>
      </c>
      <c r="G50" s="24"/>
      <c r="H50" s="71">
        <f t="shared" si="6"/>
        <v>80</v>
      </c>
      <c r="I50" s="46">
        <f t="shared" si="7"/>
        <v>0.13333333333333333</v>
      </c>
    </row>
    <row r="51" spans="1:25" ht="15.75" outlineLevel="1" thickBot="1" x14ac:dyDescent="0.3">
      <c r="A51" s="62"/>
      <c r="B51" s="63" t="s">
        <v>88</v>
      </c>
      <c r="C51" s="63">
        <f>SUM(C43:C50)</f>
        <v>10</v>
      </c>
      <c r="D51" s="63">
        <f>SUM(D43:D50)</f>
        <v>300</v>
      </c>
      <c r="E51" s="63">
        <f>SUM(E43:E50)</f>
        <v>60</v>
      </c>
      <c r="F51" s="63">
        <f>SUM(F43:F50)</f>
        <v>80</v>
      </c>
      <c r="G51" s="63">
        <f>SUM(G43:G50)</f>
        <v>150</v>
      </c>
      <c r="H51" s="71">
        <f t="shared" si="6"/>
        <v>600</v>
      </c>
      <c r="I51" s="48">
        <f t="shared" si="7"/>
        <v>1</v>
      </c>
    </row>
    <row r="52" spans="1:25" ht="14.25" outlineLevel="1" thickTop="1" thickBot="1" x14ac:dyDescent="0.25">
      <c r="E52" s="13"/>
      <c r="I52" s="47"/>
    </row>
    <row r="53" spans="1:25" ht="15.75" outlineLevel="1" x14ac:dyDescent="0.25">
      <c r="A53" s="167" t="s">
        <v>90</v>
      </c>
      <c r="B53" s="168"/>
      <c r="C53" s="56" t="s">
        <v>95</v>
      </c>
      <c r="D53" s="56" t="s">
        <v>101</v>
      </c>
      <c r="E53" s="56" t="s">
        <v>96</v>
      </c>
      <c r="F53" s="56" t="s">
        <v>97</v>
      </c>
      <c r="G53" s="56" t="s">
        <v>98</v>
      </c>
      <c r="H53" s="56" t="s">
        <v>88</v>
      </c>
      <c r="I53" s="57" t="s">
        <v>103</v>
      </c>
    </row>
    <row r="54" spans="1:25" ht="15" x14ac:dyDescent="0.25">
      <c r="A54" s="67"/>
      <c r="B54" s="34" t="s">
        <v>59</v>
      </c>
      <c r="C54" s="32">
        <v>20</v>
      </c>
      <c r="D54" s="32"/>
      <c r="E54" s="32"/>
      <c r="F54" s="32"/>
      <c r="G54" s="32"/>
      <c r="H54" s="71">
        <f>SUM(C54:G$54)</f>
        <v>20</v>
      </c>
      <c r="I54" s="46">
        <f>H54/H$66</f>
        <v>3.6036036036036036E-2</v>
      </c>
    </row>
    <row r="55" spans="1:25" ht="15" x14ac:dyDescent="0.25">
      <c r="A55" s="67"/>
      <c r="B55" s="35" t="s">
        <v>60</v>
      </c>
      <c r="C55" s="10"/>
      <c r="D55" s="10"/>
      <c r="E55" s="10">
        <v>50</v>
      </c>
      <c r="F55" s="10"/>
      <c r="G55" s="10"/>
      <c r="H55" s="72">
        <f t="shared" ref="H55:H66" si="8">SUM(C55:G55)</f>
        <v>50</v>
      </c>
      <c r="I55" s="46">
        <f t="shared" ref="I55:I66" si="9">H55/H$66</f>
        <v>9.0090090090090086E-2</v>
      </c>
    </row>
    <row r="56" spans="1:25" ht="15" x14ac:dyDescent="0.25">
      <c r="A56" s="67"/>
      <c r="B56" s="35" t="s">
        <v>15</v>
      </c>
      <c r="C56" s="10"/>
      <c r="D56" s="10"/>
      <c r="E56" s="10"/>
      <c r="F56" s="10"/>
      <c r="G56" s="10"/>
      <c r="H56" s="72">
        <f t="shared" si="8"/>
        <v>0</v>
      </c>
      <c r="I56" s="46">
        <f t="shared" si="9"/>
        <v>0</v>
      </c>
    </row>
    <row r="57" spans="1:25" s="2" customFormat="1" ht="15" x14ac:dyDescent="0.25">
      <c r="A57" s="67"/>
      <c r="B57" s="35" t="s">
        <v>69</v>
      </c>
      <c r="C57" s="10"/>
      <c r="D57" s="10">
        <v>200</v>
      </c>
      <c r="E57" s="10"/>
      <c r="F57" s="10"/>
      <c r="G57" s="10"/>
      <c r="H57" s="72">
        <f t="shared" si="8"/>
        <v>200</v>
      </c>
      <c r="I57" s="46">
        <f t="shared" si="9"/>
        <v>0.36036036036036034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5" outlineLevel="1" x14ac:dyDescent="0.25">
      <c r="A58" s="67"/>
      <c r="B58" s="35" t="s">
        <v>16</v>
      </c>
      <c r="C58" s="10"/>
      <c r="D58" s="10"/>
      <c r="E58" s="10">
        <f>120+80</f>
        <v>200</v>
      </c>
      <c r="F58" s="10"/>
      <c r="G58" s="10"/>
      <c r="H58" s="72">
        <f t="shared" si="8"/>
        <v>200</v>
      </c>
      <c r="I58" s="46">
        <f t="shared" si="9"/>
        <v>0.36036036036036034</v>
      </c>
    </row>
    <row r="59" spans="1:25" ht="15" outlineLevel="1" x14ac:dyDescent="0.25">
      <c r="A59" s="67"/>
      <c r="B59" s="35" t="s">
        <v>17</v>
      </c>
      <c r="C59" s="10"/>
      <c r="D59" s="10"/>
      <c r="E59" s="10"/>
      <c r="F59" s="10">
        <v>15</v>
      </c>
      <c r="G59" s="10"/>
      <c r="H59" s="72">
        <f t="shared" si="8"/>
        <v>15</v>
      </c>
      <c r="I59" s="46">
        <f t="shared" si="9"/>
        <v>2.7027027027027029E-2</v>
      </c>
    </row>
    <row r="60" spans="1:25" ht="15" outlineLevel="1" x14ac:dyDescent="0.25">
      <c r="A60" s="67"/>
      <c r="B60" s="35" t="s">
        <v>62</v>
      </c>
      <c r="C60" s="10"/>
      <c r="D60" s="10"/>
      <c r="E60" s="10"/>
      <c r="F60" s="10"/>
      <c r="G60" s="10"/>
      <c r="H60" s="72">
        <f t="shared" si="8"/>
        <v>0</v>
      </c>
      <c r="I60" s="46">
        <f t="shared" si="9"/>
        <v>0</v>
      </c>
    </row>
    <row r="61" spans="1:25" ht="15" outlineLevel="1" x14ac:dyDescent="0.25">
      <c r="A61" s="67"/>
      <c r="B61" s="35" t="s">
        <v>19</v>
      </c>
      <c r="C61" s="10"/>
      <c r="D61" s="10"/>
      <c r="E61" s="10"/>
      <c r="F61" s="10"/>
      <c r="G61" s="10"/>
      <c r="H61" s="72">
        <f t="shared" si="8"/>
        <v>0</v>
      </c>
      <c r="I61" s="46">
        <f t="shared" si="9"/>
        <v>0</v>
      </c>
    </row>
    <row r="62" spans="1:25" ht="15" outlineLevel="1" x14ac:dyDescent="0.25">
      <c r="A62" s="67"/>
      <c r="B62" s="35" t="s">
        <v>21</v>
      </c>
      <c r="C62" s="10"/>
      <c r="D62" s="10"/>
      <c r="E62" s="10"/>
      <c r="F62" s="10"/>
      <c r="G62" s="10"/>
      <c r="H62" s="72">
        <f t="shared" si="8"/>
        <v>0</v>
      </c>
      <c r="I62" s="46">
        <f t="shared" si="9"/>
        <v>0</v>
      </c>
    </row>
    <row r="63" spans="1:25" ht="15" outlineLevel="1" x14ac:dyDescent="0.25">
      <c r="A63" s="67"/>
      <c r="B63" s="35" t="s">
        <v>63</v>
      </c>
      <c r="C63" s="10">
        <v>50</v>
      </c>
      <c r="D63" s="10"/>
      <c r="E63" s="10">
        <v>20</v>
      </c>
      <c r="F63" s="10"/>
      <c r="G63" s="10"/>
      <c r="H63" s="72">
        <f t="shared" si="8"/>
        <v>70</v>
      </c>
      <c r="I63" s="46">
        <f t="shared" si="9"/>
        <v>0.12612612612612611</v>
      </c>
    </row>
    <row r="64" spans="1:25" ht="15" x14ac:dyDescent="0.25">
      <c r="A64" s="67"/>
      <c r="B64" s="35" t="s">
        <v>61</v>
      </c>
      <c r="C64" s="10"/>
      <c r="D64" s="10"/>
      <c r="E64" s="10"/>
      <c r="F64" s="10"/>
      <c r="G64" s="10"/>
      <c r="H64" s="72">
        <f t="shared" si="8"/>
        <v>0</v>
      </c>
      <c r="I64" s="46">
        <f t="shared" si="9"/>
        <v>0</v>
      </c>
    </row>
    <row r="65" spans="1:29" s="2" customFormat="1" ht="15" x14ac:dyDescent="0.25">
      <c r="A65" s="80"/>
      <c r="B65" s="39" t="s">
        <v>64</v>
      </c>
      <c r="C65" s="10"/>
      <c r="D65" s="10"/>
      <c r="E65" s="10"/>
      <c r="F65" s="10"/>
      <c r="G65" s="10"/>
      <c r="H65" s="72">
        <f t="shared" si="8"/>
        <v>0</v>
      </c>
      <c r="I65" s="46">
        <f t="shared" si="9"/>
        <v>0</v>
      </c>
      <c r="J65"/>
      <c r="K65"/>
      <c r="L65"/>
      <c r="M65"/>
      <c r="V65"/>
      <c r="W65"/>
      <c r="X65"/>
      <c r="Y65"/>
      <c r="Z65"/>
      <c r="AA65"/>
      <c r="AB65"/>
      <c r="AC65"/>
    </row>
    <row r="66" spans="1:29" ht="16.5" outlineLevel="1" thickBot="1" x14ac:dyDescent="0.3">
      <c r="A66" s="62"/>
      <c r="B66" s="63" t="s">
        <v>88</v>
      </c>
      <c r="C66" s="63">
        <f>SUM(C54:C65)</f>
        <v>70</v>
      </c>
      <c r="D66" s="63">
        <f>SUM(D54:D65)</f>
        <v>200</v>
      </c>
      <c r="E66" s="63">
        <f>SUM(E54:E65)</f>
        <v>270</v>
      </c>
      <c r="F66" s="63">
        <f>SUM(F54:F65)</f>
        <v>15</v>
      </c>
      <c r="G66" s="63">
        <f>SUM(G54:G65)</f>
        <v>0</v>
      </c>
      <c r="H66" s="73">
        <f t="shared" si="8"/>
        <v>555</v>
      </c>
      <c r="I66" s="46">
        <f t="shared" si="9"/>
        <v>1</v>
      </c>
    </row>
    <row r="67" spans="1:29" ht="14.25" outlineLevel="1" thickTop="1" thickBot="1" x14ac:dyDescent="0.25"/>
    <row r="68" spans="1:29" ht="15.75" outlineLevel="1" x14ac:dyDescent="0.25">
      <c r="A68" s="167" t="s">
        <v>91</v>
      </c>
      <c r="B68" s="168"/>
      <c r="C68" s="56" t="s">
        <v>95</v>
      </c>
      <c r="D68" s="56" t="s">
        <v>101</v>
      </c>
      <c r="E68" s="56" t="s">
        <v>96</v>
      </c>
      <c r="F68" s="56" t="s">
        <v>97</v>
      </c>
      <c r="G68" s="56" t="s">
        <v>98</v>
      </c>
      <c r="H68" s="56" t="s">
        <v>88</v>
      </c>
      <c r="I68" s="57" t="s">
        <v>103</v>
      </c>
    </row>
    <row r="69" spans="1:29" ht="15" outlineLevel="1" x14ac:dyDescent="0.25">
      <c r="A69" s="67"/>
      <c r="B69" s="34" t="s">
        <v>92</v>
      </c>
      <c r="C69" s="32">
        <v>10</v>
      </c>
      <c r="D69" s="32"/>
      <c r="E69" s="32">
        <v>10</v>
      </c>
      <c r="F69" s="32"/>
      <c r="G69" s="32"/>
      <c r="H69" s="71">
        <f>SUM(C69:G69)</f>
        <v>20</v>
      </c>
      <c r="I69" s="46">
        <f>H69/H$78</f>
        <v>3.669724770642202E-2</v>
      </c>
    </row>
    <row r="70" spans="1:29" ht="15" outlineLevel="1" x14ac:dyDescent="0.25">
      <c r="A70" s="67"/>
      <c r="B70" s="35" t="s">
        <v>23</v>
      </c>
      <c r="C70" s="10">
        <v>20</v>
      </c>
      <c r="D70" s="10"/>
      <c r="E70" s="10">
        <v>60</v>
      </c>
      <c r="F70" s="10"/>
      <c r="G70" s="10"/>
      <c r="H70" s="71">
        <f t="shared" ref="H70:H77" si="10">SUM(C70:G70)</f>
        <v>80</v>
      </c>
      <c r="I70" s="46">
        <f>H70/H$78</f>
        <v>0.14678899082568808</v>
      </c>
    </row>
    <row r="71" spans="1:29" ht="15" outlineLevel="1" x14ac:dyDescent="0.25">
      <c r="A71" s="67"/>
      <c r="B71" s="35" t="s">
        <v>94</v>
      </c>
      <c r="C71" s="10">
        <f>SUM(C69:C70)</f>
        <v>30</v>
      </c>
      <c r="D71" s="10"/>
      <c r="E71" s="10"/>
      <c r="F71" s="10"/>
      <c r="G71" s="10"/>
      <c r="H71" s="71">
        <f t="shared" si="10"/>
        <v>30</v>
      </c>
      <c r="I71" s="46">
        <f>H71/H$78</f>
        <v>5.5045871559633031E-2</v>
      </c>
    </row>
    <row r="72" spans="1:29" ht="15" outlineLevel="1" x14ac:dyDescent="0.25">
      <c r="A72" s="67"/>
      <c r="B72" s="35" t="s">
        <v>24</v>
      </c>
      <c r="C72" s="10">
        <v>50</v>
      </c>
      <c r="D72" s="10"/>
      <c r="E72" s="10"/>
      <c r="F72" s="10"/>
      <c r="G72" s="10">
        <v>20</v>
      </c>
      <c r="H72" s="71">
        <f t="shared" si="10"/>
        <v>70</v>
      </c>
      <c r="I72" s="46">
        <f t="shared" ref="I72:I78" si="11">H72/H$78</f>
        <v>0.12844036697247707</v>
      </c>
    </row>
    <row r="73" spans="1:29" ht="15" outlineLevel="1" x14ac:dyDescent="0.25">
      <c r="A73" s="67"/>
      <c r="B73" s="35" t="s">
        <v>25</v>
      </c>
      <c r="C73" s="10"/>
      <c r="D73" s="10"/>
      <c r="E73" s="10"/>
      <c r="F73" s="10">
        <v>65</v>
      </c>
      <c r="G73" s="10"/>
      <c r="H73" s="71">
        <f>SUM(C73:G73)</f>
        <v>65</v>
      </c>
      <c r="I73" s="46">
        <f t="shared" si="11"/>
        <v>0.11926605504587157</v>
      </c>
    </row>
    <row r="74" spans="1:29" ht="15" outlineLevel="1" x14ac:dyDescent="0.25">
      <c r="A74" s="67"/>
      <c r="B74" s="35" t="s">
        <v>26</v>
      </c>
      <c r="C74" s="10"/>
      <c r="D74" s="10">
        <v>100</v>
      </c>
      <c r="E74" s="10"/>
      <c r="F74" s="10"/>
      <c r="G74" s="10"/>
      <c r="H74" s="71">
        <f t="shared" si="10"/>
        <v>100</v>
      </c>
      <c r="I74" s="46">
        <f t="shared" si="11"/>
        <v>0.1834862385321101</v>
      </c>
    </row>
    <row r="75" spans="1:29" ht="15" outlineLevel="1" x14ac:dyDescent="0.25">
      <c r="A75" s="67"/>
      <c r="B75" s="35" t="s">
        <v>27</v>
      </c>
      <c r="C75" s="10"/>
      <c r="D75" s="10"/>
      <c r="E75" s="10"/>
      <c r="F75" s="10">
        <v>40</v>
      </c>
      <c r="G75" s="10"/>
      <c r="H75" s="71">
        <f t="shared" si="10"/>
        <v>40</v>
      </c>
      <c r="I75" s="46">
        <f t="shared" si="11"/>
        <v>7.3394495412844041E-2</v>
      </c>
    </row>
    <row r="76" spans="1:29" ht="15" x14ac:dyDescent="0.25">
      <c r="A76" s="67"/>
      <c r="B76" s="35" t="s">
        <v>65</v>
      </c>
      <c r="C76" s="10">
        <v>50</v>
      </c>
      <c r="D76" s="10"/>
      <c r="E76" s="10"/>
      <c r="F76" s="10"/>
      <c r="G76" s="10"/>
      <c r="H76" s="71">
        <f>SUM(C76:G76)</f>
        <v>50</v>
      </c>
      <c r="I76" s="46">
        <f t="shared" si="11"/>
        <v>9.1743119266055051E-2</v>
      </c>
    </row>
    <row r="77" spans="1:29" s="2" customFormat="1" ht="15" x14ac:dyDescent="0.25">
      <c r="A77" s="67"/>
      <c r="B77" s="37" t="s">
        <v>4</v>
      </c>
      <c r="C77" s="24"/>
      <c r="D77" s="24"/>
      <c r="E77" s="24"/>
      <c r="F77" s="24"/>
      <c r="G77" s="24">
        <v>90</v>
      </c>
      <c r="H77" s="71">
        <f t="shared" si="10"/>
        <v>90</v>
      </c>
      <c r="I77" s="46">
        <f t="shared" si="11"/>
        <v>0.16513761467889909</v>
      </c>
      <c r="J77"/>
      <c r="K77"/>
      <c r="L77"/>
      <c r="M77"/>
      <c r="V77"/>
      <c r="W77"/>
      <c r="X77"/>
      <c r="Y77"/>
      <c r="Z77"/>
      <c r="AA77"/>
      <c r="AB77"/>
      <c r="AC77"/>
    </row>
    <row r="78" spans="1:29" ht="16.5" outlineLevel="1" thickBot="1" x14ac:dyDescent="0.3">
      <c r="A78" s="62"/>
      <c r="B78" s="63" t="s">
        <v>88</v>
      </c>
      <c r="C78" s="63">
        <f>SUM(C69:C77)</f>
        <v>160</v>
      </c>
      <c r="D78" s="63">
        <f>SUM(D69:D77)</f>
        <v>100</v>
      </c>
      <c r="E78" s="63">
        <f>SUM(E69:E77)</f>
        <v>70</v>
      </c>
      <c r="F78" s="63">
        <f>SUM(F69:F77)</f>
        <v>105</v>
      </c>
      <c r="G78" s="63">
        <f>SUM(G69:G77)</f>
        <v>110</v>
      </c>
      <c r="H78" s="73">
        <f>SUM(C78:G78)</f>
        <v>545</v>
      </c>
      <c r="I78" s="46">
        <f t="shared" si="11"/>
        <v>1</v>
      </c>
    </row>
    <row r="79" spans="1:29" ht="14.25" outlineLevel="1" thickTop="1" thickBot="1" x14ac:dyDescent="0.25">
      <c r="I79" s="47"/>
    </row>
    <row r="80" spans="1:29" ht="15.75" outlineLevel="1" x14ac:dyDescent="0.25">
      <c r="A80" s="167" t="s">
        <v>28</v>
      </c>
      <c r="B80" s="168"/>
      <c r="C80" s="56" t="s">
        <v>95</v>
      </c>
      <c r="D80" s="56" t="s">
        <v>101</v>
      </c>
      <c r="E80" s="56" t="s">
        <v>96</v>
      </c>
      <c r="F80" s="56" t="s">
        <v>97</v>
      </c>
      <c r="G80" s="56" t="s">
        <v>98</v>
      </c>
      <c r="H80" s="56" t="s">
        <v>88</v>
      </c>
      <c r="I80" s="57" t="s">
        <v>103</v>
      </c>
    </row>
    <row r="81" spans="1:29" ht="15" outlineLevel="1" x14ac:dyDescent="0.25">
      <c r="A81" s="67"/>
      <c r="B81" s="34" t="s">
        <v>29</v>
      </c>
      <c r="C81" s="32"/>
      <c r="D81" s="32"/>
      <c r="E81" s="32">
        <v>30</v>
      </c>
      <c r="F81" s="32">
        <v>210</v>
      </c>
      <c r="G81" s="32"/>
      <c r="H81" s="71">
        <f>SUM(C81:F81)</f>
        <v>240</v>
      </c>
      <c r="I81" s="46">
        <f>H81/H$89</f>
        <v>0.47244094488188976</v>
      </c>
    </row>
    <row r="82" spans="1:29" ht="15" outlineLevel="1" x14ac:dyDescent="0.25">
      <c r="A82" s="67"/>
      <c r="B82" s="35" t="s">
        <v>71</v>
      </c>
      <c r="C82" s="10">
        <v>20</v>
      </c>
      <c r="D82" s="10"/>
      <c r="E82" s="10">
        <v>5</v>
      </c>
      <c r="F82" s="10"/>
      <c r="G82" s="10"/>
      <c r="H82" s="71">
        <f t="shared" ref="H82:H87" si="12">SUM(C82:F82)</f>
        <v>25</v>
      </c>
      <c r="I82" s="46">
        <f t="shared" ref="I82:I89" si="13">H82/H$89</f>
        <v>4.9212598425196853E-2</v>
      </c>
    </row>
    <row r="83" spans="1:29" ht="15" outlineLevel="1" x14ac:dyDescent="0.25">
      <c r="A83" s="67"/>
      <c r="B83" s="39" t="s">
        <v>66</v>
      </c>
      <c r="C83" s="10"/>
      <c r="D83" s="10"/>
      <c r="E83" s="10"/>
      <c r="F83" s="10">
        <v>240</v>
      </c>
      <c r="G83" s="10"/>
      <c r="H83" s="71">
        <f t="shared" si="12"/>
        <v>240</v>
      </c>
      <c r="I83" s="46">
        <f t="shared" si="13"/>
        <v>0.47244094488188976</v>
      </c>
    </row>
    <row r="84" spans="1:29" ht="15" outlineLevel="1" x14ac:dyDescent="0.25">
      <c r="A84" s="67"/>
      <c r="B84" s="35" t="s">
        <v>30</v>
      </c>
      <c r="C84" s="10"/>
      <c r="D84" s="10"/>
      <c r="E84" s="10">
        <v>3</v>
      </c>
      <c r="F84" s="10"/>
      <c r="G84" s="10"/>
      <c r="H84" s="71">
        <f t="shared" si="12"/>
        <v>3</v>
      </c>
      <c r="I84" s="46">
        <f t="shared" si="13"/>
        <v>5.905511811023622E-3</v>
      </c>
      <c r="N84" s="15"/>
    </row>
    <row r="85" spans="1:29" ht="15" outlineLevel="1" x14ac:dyDescent="0.25">
      <c r="A85" s="67"/>
      <c r="B85" s="35" t="s">
        <v>31</v>
      </c>
      <c r="C85" s="10"/>
      <c r="D85" s="10"/>
      <c r="E85" s="10"/>
      <c r="F85" s="10"/>
      <c r="G85" s="10"/>
      <c r="H85" s="71">
        <f t="shared" si="12"/>
        <v>0</v>
      </c>
      <c r="I85" s="46">
        <f t="shared" si="13"/>
        <v>0</v>
      </c>
    </row>
    <row r="86" spans="1:29" ht="15" outlineLevel="1" x14ac:dyDescent="0.25">
      <c r="A86" s="67"/>
      <c r="B86" s="35" t="s">
        <v>32</v>
      </c>
      <c r="C86" s="10"/>
      <c r="D86" s="10"/>
      <c r="E86" s="10"/>
      <c r="F86" s="10"/>
      <c r="G86" s="10"/>
      <c r="H86" s="71">
        <f t="shared" si="12"/>
        <v>0</v>
      </c>
      <c r="I86" s="46">
        <f t="shared" si="13"/>
        <v>0</v>
      </c>
    </row>
    <row r="87" spans="1:29" ht="15" x14ac:dyDescent="0.25">
      <c r="A87" s="67"/>
      <c r="B87" s="35" t="s">
        <v>67</v>
      </c>
      <c r="C87" s="10"/>
      <c r="D87" s="10"/>
      <c r="E87" s="10"/>
      <c r="F87" s="10"/>
      <c r="G87" s="10"/>
      <c r="H87" s="71">
        <f t="shared" si="12"/>
        <v>0</v>
      </c>
      <c r="I87" s="46">
        <f t="shared" si="13"/>
        <v>0</v>
      </c>
    </row>
    <row r="88" spans="1:29" ht="30" outlineLevel="1" x14ac:dyDescent="0.2">
      <c r="A88" s="67"/>
      <c r="B88" s="40" t="s">
        <v>68</v>
      </c>
      <c r="C88" s="24"/>
      <c r="D88" s="24"/>
      <c r="E88" s="24"/>
      <c r="F88" s="24"/>
      <c r="G88" s="24"/>
      <c r="H88" s="74"/>
      <c r="I88" s="46">
        <f>H88/H$89</f>
        <v>0</v>
      </c>
    </row>
    <row r="89" spans="1:29" ht="16.5" outlineLevel="1" thickBot="1" x14ac:dyDescent="0.3">
      <c r="A89" s="62"/>
      <c r="B89" s="63" t="s">
        <v>88</v>
      </c>
      <c r="C89" s="63">
        <f>SUM(C81:C88)</f>
        <v>20</v>
      </c>
      <c r="D89" s="63">
        <f>SUM(D81:D88)</f>
        <v>0</v>
      </c>
      <c r="E89" s="63">
        <f>SUM(E81:E88)</f>
        <v>38</v>
      </c>
      <c r="F89" s="63">
        <f>SUM(F81:F88)</f>
        <v>450</v>
      </c>
      <c r="G89" s="63">
        <f>SUM(G81:G88)</f>
        <v>0</v>
      </c>
      <c r="H89" s="73">
        <f>SUM(C89:G89)</f>
        <v>508</v>
      </c>
      <c r="I89" s="46">
        <f t="shared" si="13"/>
        <v>1</v>
      </c>
    </row>
    <row r="90" spans="1:29" s="3" customFormat="1" ht="14.25" thickTop="1" thickBot="1" x14ac:dyDescent="0.25">
      <c r="J90"/>
      <c r="K90"/>
      <c r="L90"/>
      <c r="M90"/>
      <c r="V90"/>
      <c r="W90"/>
      <c r="X90"/>
      <c r="Y90"/>
      <c r="Z90"/>
      <c r="AA90"/>
      <c r="AB90"/>
      <c r="AC90"/>
    </row>
    <row r="91" spans="1:29" s="21" customFormat="1" ht="15.75" x14ac:dyDescent="0.2">
      <c r="A91" s="169" t="s">
        <v>74</v>
      </c>
      <c r="B91" s="170"/>
      <c r="C91" s="56" t="s">
        <v>95</v>
      </c>
      <c r="D91" s="56" t="s">
        <v>101</v>
      </c>
      <c r="E91" s="56" t="s">
        <v>96</v>
      </c>
      <c r="F91" s="56" t="s">
        <v>97</v>
      </c>
      <c r="G91" s="56" t="s">
        <v>98</v>
      </c>
      <c r="H91" s="56" t="s">
        <v>88</v>
      </c>
      <c r="I91" s="57" t="s">
        <v>103</v>
      </c>
      <c r="J91" s="33"/>
      <c r="K91" s="33"/>
      <c r="L91" s="33"/>
      <c r="M91" s="33"/>
      <c r="V91" s="33"/>
      <c r="W91" s="33"/>
      <c r="X91" s="33"/>
      <c r="Y91" s="33"/>
      <c r="Z91" s="33"/>
      <c r="AA91" s="33"/>
      <c r="AB91" s="33"/>
      <c r="AC91" s="33"/>
    </row>
    <row r="92" spans="1:29" s="3" customFormat="1" ht="15" x14ac:dyDescent="0.25">
      <c r="A92" s="81"/>
      <c r="B92" s="34" t="s">
        <v>76</v>
      </c>
      <c r="C92" s="10"/>
      <c r="D92" s="10"/>
      <c r="E92" s="10"/>
      <c r="F92" s="10"/>
      <c r="G92" s="10"/>
      <c r="H92" s="72">
        <f t="shared" ref="H92:H97" si="14">SUM(C92:G92)</f>
        <v>0</v>
      </c>
      <c r="I92" s="46">
        <f t="shared" ref="I92:I97" si="15">H92/H$97</f>
        <v>0</v>
      </c>
      <c r="J92"/>
      <c r="K92"/>
      <c r="L92"/>
      <c r="M92"/>
      <c r="V92"/>
      <c r="W92"/>
      <c r="X92"/>
      <c r="Y92"/>
      <c r="Z92"/>
      <c r="AA92"/>
      <c r="AB92"/>
      <c r="AC92"/>
    </row>
    <row r="93" spans="1:29" s="3" customFormat="1" ht="15" x14ac:dyDescent="0.25">
      <c r="A93" s="81"/>
      <c r="B93" s="35" t="s">
        <v>77</v>
      </c>
      <c r="C93" s="10"/>
      <c r="D93" s="10"/>
      <c r="E93" s="10"/>
      <c r="F93" s="10"/>
      <c r="G93" s="10"/>
      <c r="H93" s="72">
        <f t="shared" si="14"/>
        <v>0</v>
      </c>
      <c r="I93" s="46">
        <f t="shared" si="15"/>
        <v>0</v>
      </c>
      <c r="J93"/>
      <c r="K93"/>
      <c r="L93"/>
      <c r="M93"/>
      <c r="V93"/>
      <c r="W93"/>
      <c r="X93"/>
      <c r="Y93"/>
      <c r="Z93"/>
      <c r="AA93"/>
      <c r="AB93"/>
      <c r="AC93"/>
    </row>
    <row r="94" spans="1:29" s="3" customFormat="1" ht="15" x14ac:dyDescent="0.25">
      <c r="A94" s="81"/>
      <c r="B94" s="35" t="s">
        <v>78</v>
      </c>
      <c r="C94" s="10"/>
      <c r="D94" s="10"/>
      <c r="E94" s="10"/>
      <c r="F94" s="10"/>
      <c r="G94" s="10"/>
      <c r="H94" s="72">
        <f t="shared" si="14"/>
        <v>0</v>
      </c>
      <c r="I94" s="46">
        <f t="shared" si="15"/>
        <v>0</v>
      </c>
      <c r="J94"/>
      <c r="K94"/>
      <c r="L94"/>
      <c r="M94"/>
      <c r="V94"/>
      <c r="W94"/>
      <c r="X94"/>
      <c r="Y94"/>
      <c r="Z94"/>
      <c r="AA94"/>
      <c r="AB94"/>
      <c r="AC94"/>
    </row>
    <row r="95" spans="1:29" s="3" customFormat="1" ht="15" x14ac:dyDescent="0.25">
      <c r="A95" s="81"/>
      <c r="B95" s="35" t="s">
        <v>75</v>
      </c>
      <c r="C95" s="10"/>
      <c r="D95" s="10">
        <v>200</v>
      </c>
      <c r="E95" s="10"/>
      <c r="F95" s="10"/>
      <c r="G95" s="10"/>
      <c r="H95" s="72">
        <f t="shared" si="14"/>
        <v>200</v>
      </c>
      <c r="I95" s="46">
        <f t="shared" si="15"/>
        <v>1</v>
      </c>
      <c r="J95"/>
      <c r="K95"/>
      <c r="L95"/>
      <c r="M95"/>
      <c r="V95"/>
      <c r="W95"/>
      <c r="X95"/>
      <c r="Y95"/>
      <c r="Z95"/>
      <c r="AA95"/>
      <c r="AB95"/>
      <c r="AC95"/>
    </row>
    <row r="96" spans="1:29" s="3" customFormat="1" ht="15" x14ac:dyDescent="0.25">
      <c r="A96" s="81"/>
      <c r="B96" s="35" t="s">
        <v>4</v>
      </c>
      <c r="C96" s="10"/>
      <c r="D96" s="10"/>
      <c r="E96" s="10"/>
      <c r="F96" s="10"/>
      <c r="G96" s="10"/>
      <c r="H96" s="72">
        <f t="shared" si="14"/>
        <v>0</v>
      </c>
      <c r="I96" s="46">
        <f t="shared" si="15"/>
        <v>0</v>
      </c>
      <c r="J96"/>
      <c r="K96"/>
      <c r="L96"/>
      <c r="M96"/>
      <c r="V96"/>
      <c r="W96"/>
      <c r="X96"/>
      <c r="Y96"/>
      <c r="Z96"/>
      <c r="AA96"/>
      <c r="AB96"/>
      <c r="AC96"/>
    </row>
    <row r="97" spans="1:29" s="3" customFormat="1" ht="16.5" thickBot="1" x14ac:dyDescent="0.3">
      <c r="A97" s="62"/>
      <c r="B97" s="63" t="s">
        <v>88</v>
      </c>
      <c r="C97" s="63">
        <f>SUM(C92:C96)</f>
        <v>0</v>
      </c>
      <c r="D97" s="63">
        <f>SUM(D92:D96)</f>
        <v>200</v>
      </c>
      <c r="E97" s="63">
        <f>SUM(E92:E96)</f>
        <v>0</v>
      </c>
      <c r="F97" s="63">
        <f>SUM(F92:F96)</f>
        <v>0</v>
      </c>
      <c r="G97" s="63">
        <f>SUM(G92:G96)</f>
        <v>0</v>
      </c>
      <c r="H97" s="73">
        <f t="shared" si="14"/>
        <v>200</v>
      </c>
      <c r="I97" s="46">
        <f t="shared" si="15"/>
        <v>1</v>
      </c>
      <c r="J97"/>
      <c r="K97"/>
      <c r="L97"/>
      <c r="M97"/>
      <c r="V97"/>
      <c r="W97"/>
      <c r="X97"/>
      <c r="Y97"/>
      <c r="Z97"/>
      <c r="AA97"/>
      <c r="AB97"/>
      <c r="AC97"/>
    </row>
    <row r="98" spans="1:29" s="3" customFormat="1" ht="14.25" thickTop="1" thickBot="1" x14ac:dyDescent="0.25">
      <c r="A98" s="5"/>
      <c r="B98" s="6"/>
      <c r="C98" s="7"/>
      <c r="D98" s="7"/>
      <c r="E98" s="7"/>
      <c r="F98" s="7"/>
      <c r="G98" s="7"/>
      <c r="H98" s="7"/>
      <c r="I98" s="50"/>
      <c r="J98"/>
      <c r="K98"/>
      <c r="L98"/>
      <c r="M98"/>
      <c r="V98"/>
      <c r="W98"/>
      <c r="X98"/>
      <c r="Y98"/>
      <c r="Z98"/>
      <c r="AA98"/>
      <c r="AB98"/>
      <c r="AC98"/>
    </row>
    <row r="99" spans="1:29" ht="15.75" x14ac:dyDescent="0.2">
      <c r="A99" s="169" t="s">
        <v>34</v>
      </c>
      <c r="B99" s="170"/>
      <c r="C99" s="56" t="s">
        <v>95</v>
      </c>
      <c r="D99" s="56" t="s">
        <v>101</v>
      </c>
      <c r="E99" s="56" t="s">
        <v>96</v>
      </c>
      <c r="F99" s="56" t="s">
        <v>97</v>
      </c>
      <c r="G99" s="56" t="s">
        <v>98</v>
      </c>
      <c r="H99" s="56" t="s">
        <v>88</v>
      </c>
      <c r="I99" s="57" t="s">
        <v>103</v>
      </c>
    </row>
    <row r="100" spans="1:29" ht="15" outlineLevel="1" x14ac:dyDescent="0.25">
      <c r="A100" s="67"/>
      <c r="B100" s="34" t="s">
        <v>35</v>
      </c>
      <c r="D100" s="10"/>
      <c r="E100" s="10"/>
      <c r="F100" s="10"/>
      <c r="G100" s="10"/>
      <c r="H100" s="72">
        <f>SUM(C$100:G$100)</f>
        <v>0</v>
      </c>
      <c r="I100" s="46">
        <f>H100/H$110</f>
        <v>0</v>
      </c>
    </row>
    <row r="101" spans="1:29" ht="15" outlineLevel="1" x14ac:dyDescent="0.25">
      <c r="A101" s="67"/>
      <c r="B101" s="35" t="s">
        <v>80</v>
      </c>
      <c r="C101" s="10"/>
      <c r="D101" s="10"/>
      <c r="E101" s="10"/>
      <c r="F101" s="10"/>
      <c r="G101" s="10"/>
      <c r="H101" s="72">
        <f t="shared" ref="H101:H109" si="16">SUM(C101:G101)</f>
        <v>0</v>
      </c>
      <c r="I101" s="46">
        <f t="shared" ref="I101:I110" si="17">H101/H$110</f>
        <v>0</v>
      </c>
    </row>
    <row r="102" spans="1:29" ht="15" outlineLevel="1" x14ac:dyDescent="0.25">
      <c r="A102" s="67"/>
      <c r="B102" s="35" t="s">
        <v>39</v>
      </c>
      <c r="C102" s="10"/>
      <c r="D102" s="10"/>
      <c r="E102" s="10"/>
      <c r="F102" s="10"/>
      <c r="G102" s="10"/>
      <c r="H102" s="72">
        <f t="shared" si="16"/>
        <v>0</v>
      </c>
      <c r="I102" s="46">
        <f t="shared" si="17"/>
        <v>0</v>
      </c>
    </row>
    <row r="103" spans="1:29" ht="15" outlineLevel="1" x14ac:dyDescent="0.25">
      <c r="A103" s="67"/>
      <c r="B103" s="35" t="s">
        <v>41</v>
      </c>
      <c r="C103" s="10"/>
      <c r="D103" s="10"/>
      <c r="E103" s="10"/>
      <c r="F103" s="10"/>
      <c r="G103" s="10"/>
      <c r="H103" s="72">
        <f t="shared" si="16"/>
        <v>0</v>
      </c>
      <c r="I103" s="46">
        <f t="shared" si="17"/>
        <v>0</v>
      </c>
      <c r="N103" s="98"/>
    </row>
    <row r="104" spans="1:29" ht="15" outlineLevel="1" x14ac:dyDescent="0.25">
      <c r="A104" s="67"/>
      <c r="B104" s="35" t="s">
        <v>36</v>
      </c>
      <c r="C104" s="10"/>
      <c r="D104" s="10"/>
      <c r="E104" s="10"/>
      <c r="F104" s="10"/>
      <c r="G104" s="10"/>
      <c r="H104" s="72">
        <f t="shared" si="16"/>
        <v>0</v>
      </c>
      <c r="I104" s="46">
        <f t="shared" si="17"/>
        <v>0</v>
      </c>
    </row>
    <row r="105" spans="1:29" ht="15" outlineLevel="1" x14ac:dyDescent="0.25">
      <c r="A105" s="67"/>
      <c r="B105" s="35" t="s">
        <v>40</v>
      </c>
      <c r="C105" s="10"/>
      <c r="D105" s="10"/>
      <c r="E105" s="10"/>
      <c r="F105" s="10"/>
      <c r="G105" s="10"/>
      <c r="H105" s="72">
        <f t="shared" si="16"/>
        <v>0</v>
      </c>
      <c r="I105" s="46">
        <f t="shared" si="17"/>
        <v>0</v>
      </c>
    </row>
    <row r="106" spans="1:29" ht="15" outlineLevel="1" x14ac:dyDescent="0.25">
      <c r="A106" s="67"/>
      <c r="B106" s="35" t="s">
        <v>24</v>
      </c>
      <c r="C106" s="10"/>
      <c r="D106" s="10"/>
      <c r="E106" s="10"/>
      <c r="F106" s="10"/>
      <c r="G106" s="10"/>
      <c r="H106" s="72">
        <f t="shared" si="16"/>
        <v>0</v>
      </c>
      <c r="I106" s="46">
        <f t="shared" si="17"/>
        <v>0</v>
      </c>
    </row>
    <row r="107" spans="1:29" ht="15" outlineLevel="1" x14ac:dyDescent="0.25">
      <c r="A107" s="67"/>
      <c r="B107" s="35" t="s">
        <v>42</v>
      </c>
      <c r="C107" s="10"/>
      <c r="D107" s="10"/>
      <c r="E107" s="10"/>
      <c r="F107" s="10"/>
      <c r="G107" s="10"/>
      <c r="H107" s="72">
        <f t="shared" si="16"/>
        <v>0</v>
      </c>
      <c r="I107" s="46">
        <f t="shared" si="17"/>
        <v>0</v>
      </c>
    </row>
    <row r="108" spans="1:29" ht="15" outlineLevel="1" x14ac:dyDescent="0.25">
      <c r="A108" s="67"/>
      <c r="B108" s="35" t="s">
        <v>81</v>
      </c>
      <c r="C108" s="10"/>
      <c r="D108" s="10"/>
      <c r="E108" s="10"/>
      <c r="F108" s="10"/>
      <c r="G108" s="10"/>
      <c r="H108" s="72">
        <f t="shared" si="16"/>
        <v>0</v>
      </c>
      <c r="I108" s="46">
        <f t="shared" si="17"/>
        <v>0</v>
      </c>
    </row>
    <row r="109" spans="1:29" ht="15" outlineLevel="1" x14ac:dyDescent="0.25">
      <c r="A109" s="67"/>
      <c r="B109" s="37" t="s">
        <v>82</v>
      </c>
      <c r="C109" s="24"/>
      <c r="D109" s="24">
        <v>500</v>
      </c>
      <c r="E109" s="24"/>
      <c r="F109" s="24"/>
      <c r="G109" s="24"/>
      <c r="H109" s="75">
        <f t="shared" si="16"/>
        <v>500</v>
      </c>
      <c r="I109" s="46">
        <f t="shared" si="17"/>
        <v>1</v>
      </c>
    </row>
    <row r="110" spans="1:29" ht="16.5" outlineLevel="1" thickBot="1" x14ac:dyDescent="0.3">
      <c r="A110" s="62"/>
      <c r="B110" s="63" t="s">
        <v>88</v>
      </c>
      <c r="C110" s="63">
        <f>SUM(C100:C109)</f>
        <v>0</v>
      </c>
      <c r="D110" s="63">
        <f>SUM(D100:D109)</f>
        <v>500</v>
      </c>
      <c r="E110" s="63">
        <f>SUM(E100:E109)</f>
        <v>0</v>
      </c>
      <c r="F110" s="63">
        <f>SUM(F100:F109)</f>
        <v>0</v>
      </c>
      <c r="G110" s="63">
        <f>SUM(G100:G109)</f>
        <v>0</v>
      </c>
      <c r="H110" s="73">
        <f>SUM(C110:G110)</f>
        <v>500</v>
      </c>
      <c r="I110" s="46">
        <f t="shared" si="17"/>
        <v>1</v>
      </c>
    </row>
    <row r="111" spans="1:29" s="3" customFormat="1" ht="14.25" thickTop="1" thickBot="1" x14ac:dyDescent="0.25">
      <c r="A111" s="5"/>
      <c r="B111" s="6"/>
      <c r="C111" s="7"/>
      <c r="D111" s="7"/>
      <c r="E111" s="7"/>
      <c r="F111" s="7"/>
      <c r="G111" s="7"/>
      <c r="H111" s="7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</row>
    <row r="112" spans="1:29" ht="15.75" x14ac:dyDescent="0.2">
      <c r="A112" s="169" t="s">
        <v>89</v>
      </c>
      <c r="B112" s="170"/>
      <c r="C112" s="56" t="s">
        <v>95</v>
      </c>
      <c r="D112" s="56" t="s">
        <v>101</v>
      </c>
      <c r="E112" s="56" t="s">
        <v>96</v>
      </c>
      <c r="F112" s="56" t="s">
        <v>97</v>
      </c>
      <c r="G112" s="56" t="s">
        <v>98</v>
      </c>
      <c r="H112" s="56" t="s">
        <v>88</v>
      </c>
      <c r="I112" s="57" t="s">
        <v>103</v>
      </c>
    </row>
    <row r="113" spans="1:13" ht="15" outlineLevel="1" x14ac:dyDescent="0.25">
      <c r="A113" s="81"/>
      <c r="B113" s="34" t="s">
        <v>85</v>
      </c>
      <c r="C113" s="16"/>
      <c r="D113" s="16"/>
      <c r="E113" s="16">
        <v>70</v>
      </c>
      <c r="F113" s="16"/>
      <c r="G113" s="16"/>
      <c r="H113" s="76">
        <f t="shared" ref="H113:H118" si="18">SUM(C113:F113)</f>
        <v>70</v>
      </c>
      <c r="I113" s="46">
        <f>H113/H$119</f>
        <v>0.28000000000000003</v>
      </c>
    </row>
    <row r="114" spans="1:13" ht="15" outlineLevel="1" x14ac:dyDescent="0.25">
      <c r="A114" s="67"/>
      <c r="B114" s="35" t="s">
        <v>83</v>
      </c>
      <c r="C114" s="16"/>
      <c r="D114" s="16"/>
      <c r="E114" s="16">
        <v>100</v>
      </c>
      <c r="F114" s="16"/>
      <c r="G114" s="16"/>
      <c r="H114" s="76">
        <f t="shared" si="18"/>
        <v>100</v>
      </c>
      <c r="I114" s="46">
        <f t="shared" ref="I114:I119" si="19">H114/H$119</f>
        <v>0.4</v>
      </c>
    </row>
    <row r="115" spans="1:13" ht="15" x14ac:dyDescent="0.25">
      <c r="A115" s="67"/>
      <c r="B115" s="35" t="s">
        <v>84</v>
      </c>
      <c r="C115" s="16"/>
      <c r="D115" s="16"/>
      <c r="E115" s="16"/>
      <c r="F115" s="16"/>
      <c r="G115" s="16"/>
      <c r="H115" s="76">
        <f t="shared" si="18"/>
        <v>0</v>
      </c>
      <c r="I115" s="46">
        <f t="shared" si="19"/>
        <v>0</v>
      </c>
    </row>
    <row r="116" spans="1:13" ht="15" x14ac:dyDescent="0.25">
      <c r="A116" s="67"/>
      <c r="B116" s="35" t="s">
        <v>14</v>
      </c>
      <c r="C116" s="16"/>
      <c r="D116" s="16"/>
      <c r="E116" s="16"/>
      <c r="F116" s="16"/>
      <c r="G116" s="16"/>
      <c r="H116" s="76">
        <f t="shared" si="18"/>
        <v>0</v>
      </c>
      <c r="I116" s="46">
        <f t="shared" si="19"/>
        <v>0</v>
      </c>
    </row>
    <row r="117" spans="1:13" ht="15" x14ac:dyDescent="0.25">
      <c r="A117" s="67"/>
      <c r="B117" s="35" t="s">
        <v>86</v>
      </c>
      <c r="C117" s="16"/>
      <c r="D117" s="16"/>
      <c r="E117" s="16">
        <v>80</v>
      </c>
      <c r="F117" s="16"/>
      <c r="G117" s="16"/>
      <c r="H117" s="76">
        <f t="shared" si="18"/>
        <v>80</v>
      </c>
      <c r="I117" s="46">
        <f t="shared" si="19"/>
        <v>0.32</v>
      </c>
    </row>
    <row r="118" spans="1:13" ht="15" x14ac:dyDescent="0.25">
      <c r="A118" s="67"/>
      <c r="B118" s="35" t="s">
        <v>87</v>
      </c>
      <c r="C118" s="16"/>
      <c r="D118" s="16"/>
      <c r="E118" s="16"/>
      <c r="F118" s="16"/>
      <c r="G118" s="16"/>
      <c r="H118" s="76">
        <f t="shared" si="18"/>
        <v>0</v>
      </c>
      <c r="I118" s="46">
        <f t="shared" si="19"/>
        <v>0</v>
      </c>
    </row>
    <row r="119" spans="1:13" ht="16.5" thickBot="1" x14ac:dyDescent="0.3">
      <c r="A119" s="62"/>
      <c r="B119" s="78" t="s">
        <v>88</v>
      </c>
      <c r="C119" s="79">
        <f>SUM(C113:C118)</f>
        <v>0</v>
      </c>
      <c r="D119" s="79">
        <f>SUM(D113:D118)</f>
        <v>0</v>
      </c>
      <c r="E119" s="79">
        <f>SUM(E113:E118)</f>
        <v>250</v>
      </c>
      <c r="F119" s="79">
        <f>SUM(F113:F118)</f>
        <v>0</v>
      </c>
      <c r="G119" s="79">
        <f>SUM(G113:G118)</f>
        <v>0</v>
      </c>
      <c r="H119" s="77">
        <f>SUM(C119:G119)</f>
        <v>250</v>
      </c>
      <c r="I119" s="46">
        <f t="shared" si="19"/>
        <v>1</v>
      </c>
    </row>
    <row r="120" spans="1:13" ht="13.5" thickTop="1" x14ac:dyDescent="0.2">
      <c r="A120" s="11"/>
      <c r="B120" s="12"/>
      <c r="C120" s="12"/>
      <c r="D120" s="12"/>
      <c r="E120" s="12"/>
      <c r="F120" s="12"/>
      <c r="G120" s="12"/>
      <c r="H120" s="12"/>
      <c r="I120" s="49"/>
    </row>
    <row r="121" spans="1:13" s="3" customFormat="1" ht="8.1" customHeight="1" x14ac:dyDescent="0.2">
      <c r="A121" s="6"/>
      <c r="B121" s="8"/>
      <c r="C121" s="5"/>
      <c r="D121" s="5"/>
      <c r="E121" s="5"/>
      <c r="F121" s="5"/>
      <c r="G121" s="5"/>
      <c r="H121" s="5"/>
      <c r="I121" s="49"/>
    </row>
    <row r="122" spans="1:13" ht="24.75" customHeight="1" thickBot="1" x14ac:dyDescent="0.3">
      <c r="A122" s="99"/>
      <c r="B122" s="99" t="s">
        <v>45</v>
      </c>
      <c r="C122" s="100" t="s">
        <v>0</v>
      </c>
      <c r="D122" s="17"/>
      <c r="E122" s="17"/>
      <c r="F122" s="17"/>
      <c r="G122" s="17"/>
      <c r="H122" s="17"/>
      <c r="I122" s="49"/>
      <c r="J122" s="18"/>
      <c r="K122" s="18"/>
      <c r="L122" s="18"/>
      <c r="M122" s="18"/>
    </row>
    <row r="123" spans="1:13" ht="17.100000000000001" customHeight="1" outlineLevel="1" x14ac:dyDescent="0.25">
      <c r="A123" s="171" t="s">
        <v>18</v>
      </c>
      <c r="B123" s="172"/>
      <c r="C123" s="101">
        <f>E13</f>
        <v>8830</v>
      </c>
      <c r="D123" s="19"/>
      <c r="E123" s="19"/>
      <c r="F123" s="19"/>
      <c r="G123" s="19"/>
      <c r="H123" s="19"/>
      <c r="J123" s="18"/>
      <c r="K123" s="18"/>
      <c r="L123" s="18"/>
      <c r="M123" s="18"/>
    </row>
    <row r="124" spans="1:13" ht="15.75" customHeight="1" outlineLevel="1" x14ac:dyDescent="0.2">
      <c r="A124" s="173" t="s">
        <v>20</v>
      </c>
      <c r="B124" s="174"/>
      <c r="C124" s="104">
        <f>SUM(H24,H40,H51,H66,H78,H89,H97,H110,H119)</f>
        <v>8803</v>
      </c>
      <c r="D124" s="19"/>
      <c r="E124" s="19"/>
      <c r="F124" s="19"/>
      <c r="G124" s="19"/>
      <c r="H124" s="19"/>
      <c r="I124" s="18"/>
      <c r="J124" s="18"/>
      <c r="K124" s="18"/>
      <c r="L124" s="18"/>
      <c r="M124" s="18"/>
    </row>
    <row r="125" spans="1:13" ht="17.100000000000001" customHeight="1" outlineLevel="1" x14ac:dyDescent="0.25">
      <c r="A125" s="175" t="s">
        <v>22</v>
      </c>
      <c r="B125" s="176"/>
      <c r="C125" s="102">
        <f>C123-C124</f>
        <v>27</v>
      </c>
      <c r="D125" s="19"/>
      <c r="E125" s="19"/>
      <c r="F125" s="19"/>
      <c r="G125" s="19"/>
      <c r="H125" s="20"/>
      <c r="I125" s="18"/>
      <c r="J125" s="18"/>
      <c r="K125" s="18"/>
      <c r="L125" s="18"/>
      <c r="M125" s="18"/>
    </row>
    <row r="126" spans="1:13" ht="18.75" customHeight="1" thickBot="1" x14ac:dyDescent="0.3">
      <c r="A126" s="177" t="s">
        <v>126</v>
      </c>
      <c r="B126" s="178"/>
      <c r="C126" s="103">
        <f>Janeiro!C125+Fevereiro!C125+Março!C125</f>
        <v>81</v>
      </c>
      <c r="D126" s="19"/>
      <c r="E126" s="19"/>
      <c r="F126" s="19"/>
      <c r="G126" s="19"/>
      <c r="H126" s="20"/>
      <c r="I126" s="18"/>
      <c r="J126" s="18"/>
      <c r="K126" s="18"/>
      <c r="L126" s="18"/>
      <c r="M126" s="18"/>
    </row>
    <row r="127" spans="1:13" s="3" customFormat="1" ht="12.75" customHeight="1" x14ac:dyDescent="0.2">
      <c r="A127" s="11"/>
      <c r="B127" s="12"/>
      <c r="C127" s="12"/>
      <c r="D127" s="12"/>
      <c r="E127" s="12"/>
      <c r="F127" s="12"/>
      <c r="G127" s="12"/>
      <c r="H127" s="12"/>
      <c r="I127" s="18"/>
      <c r="J127" s="18"/>
      <c r="K127" s="18"/>
      <c r="L127" s="18"/>
      <c r="M127" s="18"/>
    </row>
    <row r="129" spans="2:16" ht="15.75" x14ac:dyDescent="0.25">
      <c r="B129" s="109" t="s">
        <v>43</v>
      </c>
      <c r="C129" s="110"/>
    </row>
    <row r="130" spans="2:16" ht="15.75" x14ac:dyDescent="0.25">
      <c r="B130" s="116" t="s">
        <v>37</v>
      </c>
      <c r="C130" s="117">
        <f>E13</f>
        <v>8830</v>
      </c>
    </row>
    <row r="131" spans="2:16" ht="15.75" x14ac:dyDescent="0.25">
      <c r="B131" s="111" t="s">
        <v>79</v>
      </c>
      <c r="C131" s="117">
        <f>H24</f>
        <v>2750</v>
      </c>
    </row>
    <row r="132" spans="2:16" ht="15.75" x14ac:dyDescent="0.25">
      <c r="B132" s="111" t="s">
        <v>5</v>
      </c>
      <c r="C132" s="117">
        <f>H40</f>
        <v>2895</v>
      </c>
    </row>
    <row r="133" spans="2:16" ht="15.75" x14ac:dyDescent="0.25">
      <c r="B133" s="111" t="s">
        <v>10</v>
      </c>
      <c r="C133" s="117">
        <f>H51</f>
        <v>600</v>
      </c>
    </row>
    <row r="134" spans="2:16" ht="15.75" x14ac:dyDescent="0.25">
      <c r="B134" s="111" t="s">
        <v>90</v>
      </c>
      <c r="C134" s="117">
        <f>H66</f>
        <v>555</v>
      </c>
    </row>
    <row r="135" spans="2:16" ht="15.75" x14ac:dyDescent="0.25">
      <c r="B135" s="111" t="s">
        <v>91</v>
      </c>
      <c r="C135" s="117">
        <f>H78</f>
        <v>545</v>
      </c>
    </row>
    <row r="136" spans="2:16" ht="15.75" x14ac:dyDescent="0.25">
      <c r="B136" s="111" t="s">
        <v>28</v>
      </c>
      <c r="C136" s="117">
        <f>H89</f>
        <v>508</v>
      </c>
    </row>
    <row r="137" spans="2:16" ht="15.75" x14ac:dyDescent="0.25">
      <c r="B137" s="111" t="s">
        <v>74</v>
      </c>
      <c r="C137" s="117">
        <f>H97</f>
        <v>200</v>
      </c>
      <c r="G137" s="53"/>
      <c r="H137" s="53"/>
      <c r="I137" s="12"/>
      <c r="J137" s="12"/>
      <c r="K137" s="12"/>
      <c r="L137" s="12"/>
      <c r="M137" s="12"/>
      <c r="N137" s="12"/>
      <c r="O137" s="12"/>
      <c r="P137" s="18"/>
    </row>
    <row r="138" spans="2:16" ht="15.75" x14ac:dyDescent="0.25">
      <c r="B138" s="111" t="s">
        <v>34</v>
      </c>
      <c r="C138" s="117">
        <f>H110</f>
        <v>500</v>
      </c>
      <c r="G138" s="6"/>
      <c r="H138" s="6"/>
      <c r="I138" s="54"/>
      <c r="J138" s="54"/>
      <c r="K138" s="54"/>
      <c r="L138" s="54"/>
      <c r="M138" s="54"/>
      <c r="N138" s="54"/>
      <c r="O138" s="55"/>
      <c r="P138" s="18"/>
    </row>
    <row r="139" spans="2:16" ht="15.75" x14ac:dyDescent="0.25">
      <c r="B139" s="111" t="s">
        <v>89</v>
      </c>
      <c r="C139" s="113">
        <f>H119</f>
        <v>250</v>
      </c>
      <c r="G139" s="6"/>
      <c r="H139" s="6"/>
      <c r="I139" s="54"/>
      <c r="J139" s="54"/>
      <c r="K139" s="54"/>
      <c r="L139" s="54"/>
      <c r="M139" s="54"/>
      <c r="N139" s="54"/>
      <c r="O139" s="55"/>
      <c r="P139" s="18"/>
    </row>
    <row r="140" spans="2:16" ht="15.75" x14ac:dyDescent="0.25">
      <c r="B140" s="114" t="s">
        <v>44</v>
      </c>
      <c r="C140" s="115"/>
      <c r="D140" s="14"/>
      <c r="G140" s="6"/>
      <c r="H140" s="6"/>
      <c r="I140" s="54"/>
      <c r="J140" s="54"/>
      <c r="K140" s="54"/>
      <c r="L140" s="54"/>
      <c r="M140" s="54"/>
      <c r="N140" s="54"/>
      <c r="O140" s="55"/>
      <c r="P140" s="18"/>
    </row>
    <row r="141" spans="2:16" ht="15" x14ac:dyDescent="0.25">
      <c r="D141" s="14"/>
      <c r="G141" s="11"/>
      <c r="H141" s="12"/>
      <c r="I141" s="12"/>
      <c r="J141" s="12"/>
      <c r="K141" s="12"/>
      <c r="L141" s="12"/>
      <c r="M141" s="12"/>
      <c r="N141" s="12"/>
      <c r="O141" s="12"/>
      <c r="P141" s="18"/>
    </row>
    <row r="142" spans="2:16" ht="15" x14ac:dyDescent="0.25">
      <c r="C142" s="13"/>
      <c r="D142" s="14"/>
    </row>
    <row r="143" spans="2:16" ht="15" x14ac:dyDescent="0.25">
      <c r="D143" s="14"/>
    </row>
    <row r="144" spans="2:16" ht="15" x14ac:dyDescent="0.25">
      <c r="D144" s="14"/>
    </row>
    <row r="145" spans="2:6" ht="15" x14ac:dyDescent="0.25">
      <c r="D145" s="14"/>
    </row>
    <row r="146" spans="2:6" ht="15" x14ac:dyDescent="0.25">
      <c r="D146" s="14"/>
    </row>
    <row r="147" spans="2:6" ht="15" x14ac:dyDescent="0.25">
      <c r="D147" s="14"/>
    </row>
    <row r="148" spans="2:6" ht="15" x14ac:dyDescent="0.25">
      <c r="D148" s="52"/>
      <c r="E148" s="13"/>
      <c r="F148" s="13"/>
    </row>
    <row r="151" spans="2:6" x14ac:dyDescent="0.2">
      <c r="C151" s="9"/>
    </row>
    <row r="152" spans="2:6" x14ac:dyDescent="0.2">
      <c r="B152" s="15"/>
    </row>
  </sheetData>
  <mergeCells count="16">
    <mergeCell ref="C1:I4"/>
    <mergeCell ref="A4:B4"/>
    <mergeCell ref="A6:B6"/>
    <mergeCell ref="A15:B15"/>
    <mergeCell ref="A26:B26"/>
    <mergeCell ref="A42:B42"/>
    <mergeCell ref="A123:B123"/>
    <mergeCell ref="A124:B124"/>
    <mergeCell ref="A125:B125"/>
    <mergeCell ref="A126:B126"/>
    <mergeCell ref="A53:B53"/>
    <mergeCell ref="A68:B68"/>
    <mergeCell ref="A80:B80"/>
    <mergeCell ref="A91:B91"/>
    <mergeCell ref="A99:B99"/>
    <mergeCell ref="A112:B112"/>
  </mergeCells>
  <printOptions horizontalCentered="1"/>
  <pageMargins left="0.2" right="0.2" top="0.24" bottom="0.28999999999999998" header="0.17" footer="0.21"/>
  <pageSetup scale="75" orientation="landscape" horizontalDpi="360" verticalDpi="36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applyStyles="1" summaryBelow="0"/>
  </sheetPr>
  <dimension ref="A1:AC152"/>
  <sheetViews>
    <sheetView showGridLines="0" showRowColHeaders="0" zoomScaleNormal="10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G10" sqref="G10"/>
    </sheetView>
  </sheetViews>
  <sheetFormatPr defaultColWidth="11.42578125" defaultRowHeight="12.75" outlineLevelRow="1" x14ac:dyDescent="0.2"/>
  <cols>
    <col min="1" max="1" width="8.28515625" customWidth="1"/>
    <col min="2" max="2" width="45.42578125" customWidth="1"/>
    <col min="3" max="3" width="12.42578125" bestFit="1" customWidth="1"/>
    <col min="4" max="4" width="20.42578125" customWidth="1"/>
    <col min="5" max="5" width="20.85546875" customWidth="1"/>
    <col min="6" max="6" width="19.42578125" customWidth="1"/>
    <col min="7" max="7" width="33.42578125" customWidth="1"/>
    <col min="8" max="8" width="11.28515625" bestFit="1" customWidth="1"/>
    <col min="9" max="9" width="13" customWidth="1"/>
    <col min="10" max="10" width="2.7109375" customWidth="1"/>
    <col min="11" max="11" width="3.7109375" customWidth="1"/>
  </cols>
  <sheetData>
    <row r="1" spans="1:25" s="4" customFormat="1" ht="33" customHeight="1" x14ac:dyDescent="0.2">
      <c r="A1" s="162"/>
      <c r="B1" s="162"/>
      <c r="C1" s="166" t="s">
        <v>143</v>
      </c>
      <c r="D1" s="166"/>
      <c r="E1" s="166"/>
      <c r="F1" s="166"/>
      <c r="G1" s="166"/>
      <c r="H1" s="166"/>
      <c r="I1" s="166"/>
    </row>
    <row r="2" spans="1:25" s="4" customFormat="1" ht="25.5" x14ac:dyDescent="0.2">
      <c r="A2" s="162"/>
      <c r="B2" s="162"/>
      <c r="C2" s="166"/>
      <c r="D2" s="166"/>
      <c r="E2" s="166"/>
      <c r="F2" s="166"/>
      <c r="G2" s="166"/>
      <c r="H2" s="166"/>
      <c r="I2" s="166"/>
    </row>
    <row r="3" spans="1:25" s="4" customFormat="1" ht="27" customHeight="1" x14ac:dyDescent="0.2">
      <c r="A3" s="162"/>
      <c r="B3" s="162"/>
      <c r="C3" s="166"/>
      <c r="D3" s="166"/>
      <c r="E3" s="166"/>
      <c r="F3" s="166"/>
      <c r="G3" s="166"/>
      <c r="H3" s="166"/>
      <c r="I3" s="166"/>
    </row>
    <row r="4" spans="1:25" s="4" customFormat="1" ht="33.75" customHeight="1" x14ac:dyDescent="0.2">
      <c r="A4" s="179" t="s">
        <v>115</v>
      </c>
      <c r="B4" s="179"/>
      <c r="C4" s="166"/>
      <c r="D4" s="166"/>
      <c r="E4" s="166"/>
      <c r="F4" s="166"/>
      <c r="G4" s="166"/>
      <c r="H4" s="166"/>
      <c r="I4" s="166"/>
    </row>
    <row r="5" spans="1:25" s="4" customFormat="1" ht="15.75" customHeight="1" thickBot="1" x14ac:dyDescent="0.25">
      <c r="A5" s="60"/>
      <c r="B5" s="59"/>
      <c r="C5" s="61"/>
      <c r="D5" s="61"/>
      <c r="E5" s="61"/>
      <c r="F5" s="61"/>
      <c r="G5" s="61"/>
      <c r="H5" s="59"/>
      <c r="I5" s="61"/>
    </row>
    <row r="6" spans="1:25" s="2" customFormat="1" ht="16.5" thickBot="1" x14ac:dyDescent="0.3">
      <c r="A6" s="180" t="s">
        <v>37</v>
      </c>
      <c r="B6" s="181"/>
      <c r="C6" s="91" t="s">
        <v>95</v>
      </c>
      <c r="D6" s="92" t="s">
        <v>102</v>
      </c>
      <c r="E6" s="92" t="s">
        <v>88</v>
      </c>
      <c r="F6" s="93" t="s">
        <v>103</v>
      </c>
      <c r="G6" s="28"/>
      <c r="I6"/>
      <c r="J6"/>
      <c r="K6"/>
      <c r="Q6"/>
      <c r="R6"/>
      <c r="S6"/>
      <c r="T6"/>
      <c r="U6"/>
      <c r="V6"/>
      <c r="W6"/>
      <c r="X6"/>
      <c r="Y6"/>
    </row>
    <row r="7" spans="1:25" ht="15" outlineLevel="1" x14ac:dyDescent="0.25">
      <c r="A7" s="58"/>
      <c r="B7" s="34" t="s">
        <v>38</v>
      </c>
      <c r="C7" s="30"/>
      <c r="D7" s="30">
        <v>8000</v>
      </c>
      <c r="E7" s="83">
        <f t="shared" ref="E7:E12" si="0">SUM(C7:D7)</f>
        <v>8000</v>
      </c>
      <c r="F7" s="94">
        <f t="shared" ref="F7:F12" si="1">E7/E$13</f>
        <v>0.9060022650056625</v>
      </c>
      <c r="G7" s="29"/>
    </row>
    <row r="8" spans="1:25" ht="15" outlineLevel="1" x14ac:dyDescent="0.25">
      <c r="A8" s="58"/>
      <c r="B8" s="35" t="s">
        <v>1</v>
      </c>
      <c r="C8" s="22"/>
      <c r="D8" s="22"/>
      <c r="E8" s="84">
        <f t="shared" si="0"/>
        <v>0</v>
      </c>
      <c r="F8" s="95">
        <f t="shared" si="1"/>
        <v>0</v>
      </c>
      <c r="G8" s="27"/>
    </row>
    <row r="9" spans="1:25" ht="15" outlineLevel="1" x14ac:dyDescent="0.25">
      <c r="A9" s="58"/>
      <c r="B9" s="35" t="s">
        <v>2</v>
      </c>
      <c r="C9" s="22"/>
      <c r="D9" s="22"/>
      <c r="E9" s="84">
        <f t="shared" si="0"/>
        <v>0</v>
      </c>
      <c r="F9" s="95">
        <f t="shared" si="1"/>
        <v>0</v>
      </c>
      <c r="G9" s="27"/>
    </row>
    <row r="10" spans="1:25" ht="15" outlineLevel="1" x14ac:dyDescent="0.25">
      <c r="A10" s="58"/>
      <c r="B10" s="35" t="s">
        <v>47</v>
      </c>
      <c r="C10" s="22">
        <v>800</v>
      </c>
      <c r="D10" s="22">
        <v>30</v>
      </c>
      <c r="E10" s="84">
        <f t="shared" si="0"/>
        <v>830</v>
      </c>
      <c r="F10" s="95">
        <f t="shared" si="1"/>
        <v>9.3997734994337487E-2</v>
      </c>
      <c r="G10" s="27"/>
    </row>
    <row r="11" spans="1:25" ht="15" outlineLevel="1" x14ac:dyDescent="0.25">
      <c r="A11" s="58"/>
      <c r="B11" s="35" t="s">
        <v>3</v>
      </c>
      <c r="C11" s="22"/>
      <c r="D11" s="22"/>
      <c r="E11" s="84">
        <f t="shared" si="0"/>
        <v>0</v>
      </c>
      <c r="F11" s="95">
        <f t="shared" si="1"/>
        <v>0</v>
      </c>
      <c r="G11" s="96"/>
    </row>
    <row r="12" spans="1:25" ht="45" outlineLevel="1" x14ac:dyDescent="0.25">
      <c r="A12" s="58"/>
      <c r="B12" s="36" t="s">
        <v>104</v>
      </c>
      <c r="C12" s="22"/>
      <c r="D12" s="22"/>
      <c r="E12" s="84">
        <f t="shared" si="0"/>
        <v>0</v>
      </c>
      <c r="F12" s="95">
        <f t="shared" si="1"/>
        <v>0</v>
      </c>
      <c r="G12" s="27"/>
    </row>
    <row r="13" spans="1:25" ht="16.5" outlineLevel="1" thickBot="1" x14ac:dyDescent="0.3">
      <c r="A13" s="120"/>
      <c r="B13" s="65" t="s">
        <v>99</v>
      </c>
      <c r="C13" s="64">
        <f>SUM(C7:C12)</f>
        <v>800</v>
      </c>
      <c r="D13" s="64">
        <f>SUM(D7:D12)</f>
        <v>8030</v>
      </c>
      <c r="E13" s="66">
        <f>SUM(C13:D13)</f>
        <v>8830</v>
      </c>
      <c r="F13" s="51">
        <v>1</v>
      </c>
      <c r="G13" s="26"/>
      <c r="H13" s="18"/>
    </row>
    <row r="14" spans="1:25" ht="14.25" outlineLevel="1" thickTop="1" thickBot="1" x14ac:dyDescent="0.25">
      <c r="A14" s="6"/>
      <c r="B14" s="11"/>
      <c r="C14" s="25"/>
      <c r="D14" s="25"/>
      <c r="E14" s="25"/>
      <c r="F14" s="26"/>
      <c r="G14" s="26"/>
      <c r="H14" s="26"/>
    </row>
    <row r="15" spans="1:25" s="2" customFormat="1" ht="15.75" x14ac:dyDescent="0.2">
      <c r="A15" s="169" t="s">
        <v>79</v>
      </c>
      <c r="B15" s="170"/>
      <c r="C15" s="56" t="s">
        <v>95</v>
      </c>
      <c r="D15" s="56" t="s">
        <v>101</v>
      </c>
      <c r="E15" s="56" t="s">
        <v>96</v>
      </c>
      <c r="F15" s="56" t="s">
        <v>97</v>
      </c>
      <c r="G15" s="56" t="s">
        <v>98</v>
      </c>
      <c r="H15" s="68" t="s">
        <v>88</v>
      </c>
      <c r="I15" s="57" t="s">
        <v>103</v>
      </c>
      <c r="J15"/>
      <c r="K15"/>
      <c r="Q15"/>
      <c r="R15"/>
      <c r="S15"/>
      <c r="T15"/>
      <c r="U15"/>
      <c r="V15"/>
      <c r="W15"/>
      <c r="X15"/>
      <c r="Y15"/>
    </row>
    <row r="16" spans="1:25" ht="15" outlineLevel="1" x14ac:dyDescent="0.25">
      <c r="A16" s="58"/>
      <c r="B16" s="34" t="s">
        <v>123</v>
      </c>
      <c r="C16" s="42"/>
      <c r="D16" s="43">
        <v>2000</v>
      </c>
      <c r="E16" s="43"/>
      <c r="F16" s="43"/>
      <c r="G16" s="43"/>
      <c r="H16" s="82">
        <f>SUM(C16:G16)</f>
        <v>2000</v>
      </c>
      <c r="I16" s="46">
        <f t="shared" ref="I16:I23" si="2">H16/H$24</f>
        <v>0.72727272727272729</v>
      </c>
    </row>
    <row r="17" spans="1:25" ht="15" outlineLevel="1" x14ac:dyDescent="0.25">
      <c r="A17" s="58"/>
      <c r="B17" s="35" t="s">
        <v>72</v>
      </c>
      <c r="C17" s="44"/>
      <c r="D17" s="44"/>
      <c r="E17" s="44"/>
      <c r="F17" s="44"/>
      <c r="G17" s="44"/>
      <c r="H17" s="82">
        <f t="shared" ref="H17:H23" si="3">SUM(C17:G17)</f>
        <v>0</v>
      </c>
      <c r="I17" s="46">
        <f t="shared" si="2"/>
        <v>0</v>
      </c>
    </row>
    <row r="18" spans="1:25" ht="15" outlineLevel="1" x14ac:dyDescent="0.25">
      <c r="A18" s="58"/>
      <c r="B18" s="35" t="s">
        <v>121</v>
      </c>
      <c r="C18" s="44"/>
      <c r="D18" s="44"/>
      <c r="E18" s="44"/>
      <c r="F18" s="44"/>
      <c r="G18" s="44"/>
      <c r="H18" s="82">
        <f t="shared" si="3"/>
        <v>0</v>
      </c>
      <c r="I18" s="46">
        <f t="shared" si="2"/>
        <v>0</v>
      </c>
    </row>
    <row r="19" spans="1:25" ht="15" outlineLevel="1" x14ac:dyDescent="0.25">
      <c r="A19" s="58"/>
      <c r="B19" s="35" t="s">
        <v>122</v>
      </c>
      <c r="C19" s="44"/>
      <c r="D19" s="44">
        <v>500</v>
      </c>
      <c r="E19" s="44"/>
      <c r="F19" s="44"/>
      <c r="G19" s="44"/>
      <c r="H19" s="82">
        <f t="shared" si="3"/>
        <v>500</v>
      </c>
      <c r="I19" s="46">
        <f>H19/H$24</f>
        <v>0.18181818181818182</v>
      </c>
    </row>
    <row r="20" spans="1:25" ht="15" outlineLevel="1" x14ac:dyDescent="0.25">
      <c r="A20" s="58"/>
      <c r="B20" s="35" t="s">
        <v>73</v>
      </c>
      <c r="C20" s="44"/>
      <c r="D20" s="44"/>
      <c r="E20" s="44"/>
      <c r="F20" s="44"/>
      <c r="G20" s="44"/>
      <c r="H20" s="82">
        <f t="shared" si="3"/>
        <v>0</v>
      </c>
      <c r="I20" s="46">
        <f t="shared" si="2"/>
        <v>0</v>
      </c>
    </row>
    <row r="21" spans="1:25" ht="15" outlineLevel="1" x14ac:dyDescent="0.25">
      <c r="A21" s="58"/>
      <c r="B21" s="35" t="s">
        <v>105</v>
      </c>
      <c r="C21" s="44">
        <v>20</v>
      </c>
      <c r="D21" s="44">
        <v>200</v>
      </c>
      <c r="E21" s="44"/>
      <c r="F21" s="44"/>
      <c r="G21" s="44"/>
      <c r="H21" s="82">
        <f t="shared" si="3"/>
        <v>220</v>
      </c>
      <c r="I21" s="46">
        <f t="shared" si="2"/>
        <v>0.08</v>
      </c>
    </row>
    <row r="22" spans="1:25" ht="15" outlineLevel="1" x14ac:dyDescent="0.25">
      <c r="A22" s="58"/>
      <c r="B22" s="35" t="s">
        <v>125</v>
      </c>
      <c r="C22" s="44"/>
      <c r="D22" s="44">
        <v>30</v>
      </c>
      <c r="E22" s="44"/>
      <c r="G22" s="44"/>
      <c r="H22" s="82">
        <f t="shared" si="3"/>
        <v>30</v>
      </c>
      <c r="I22" s="46">
        <f t="shared" si="2"/>
        <v>1.090909090909091E-2</v>
      </c>
    </row>
    <row r="23" spans="1:25" ht="15" outlineLevel="1" x14ac:dyDescent="0.25">
      <c r="A23" s="58"/>
      <c r="B23" s="37" t="s">
        <v>124</v>
      </c>
      <c r="C23" s="45"/>
      <c r="D23" s="45"/>
      <c r="E23" s="45"/>
      <c r="F23" s="45"/>
      <c r="G23" s="45"/>
      <c r="H23" s="82">
        <f t="shared" si="3"/>
        <v>0</v>
      </c>
      <c r="I23" s="46">
        <f t="shared" si="2"/>
        <v>0</v>
      </c>
      <c r="L23" s="97"/>
    </row>
    <row r="24" spans="1:25" ht="15.75" outlineLevel="1" thickBot="1" x14ac:dyDescent="0.3">
      <c r="A24" s="62"/>
      <c r="B24" s="63" t="s">
        <v>88</v>
      </c>
      <c r="C24" s="64">
        <f>SUM(C16:C23)</f>
        <v>20</v>
      </c>
      <c r="D24" s="64">
        <f>SUM(D16:D23)</f>
        <v>2730</v>
      </c>
      <c r="E24" s="64">
        <f>SUM(E16:E23)</f>
        <v>0</v>
      </c>
      <c r="F24" s="64">
        <f>SUM(F16:F23)</f>
        <v>0</v>
      </c>
      <c r="G24" s="64">
        <f>SUM(G16:G23)</f>
        <v>0</v>
      </c>
      <c r="H24" s="82">
        <f>SUM(C24:G24)</f>
        <v>2750</v>
      </c>
      <c r="I24" s="48">
        <f>H24/H$24</f>
        <v>1</v>
      </c>
    </row>
    <row r="25" spans="1:25" ht="14.25" outlineLevel="1" thickTop="1" thickBot="1" x14ac:dyDescent="0.25">
      <c r="A25" s="3"/>
      <c r="B25" s="3"/>
      <c r="C25" s="23"/>
      <c r="D25" s="23"/>
      <c r="E25" s="23"/>
      <c r="F25" s="41"/>
      <c r="G25" s="23"/>
      <c r="H25" s="23"/>
    </row>
    <row r="26" spans="1:25" ht="15.75" outlineLevel="1" x14ac:dyDescent="0.2">
      <c r="A26" s="169" t="s">
        <v>5</v>
      </c>
      <c r="B26" s="170"/>
      <c r="C26" s="56" t="s">
        <v>95</v>
      </c>
      <c r="D26" s="56" t="s">
        <v>101</v>
      </c>
      <c r="E26" s="56" t="s">
        <v>96</v>
      </c>
      <c r="F26" s="56" t="s">
        <v>97</v>
      </c>
      <c r="G26" s="56" t="s">
        <v>98</v>
      </c>
      <c r="H26" s="68" t="s">
        <v>88</v>
      </c>
      <c r="I26" s="57" t="s">
        <v>103</v>
      </c>
    </row>
    <row r="27" spans="1:25" ht="15" outlineLevel="1" x14ac:dyDescent="0.25">
      <c r="A27" s="67"/>
      <c r="B27" s="34" t="s">
        <v>6</v>
      </c>
      <c r="C27" s="30"/>
      <c r="D27" s="30">
        <v>500</v>
      </c>
      <c r="E27" s="30"/>
      <c r="F27" s="30"/>
      <c r="G27" s="30"/>
      <c r="H27" s="69">
        <f>SUM(C27:G27)</f>
        <v>500</v>
      </c>
      <c r="I27" s="46">
        <f>H27/H$40</f>
        <v>0.17271157167530224</v>
      </c>
    </row>
    <row r="28" spans="1:25" ht="15" outlineLevel="1" x14ac:dyDescent="0.25">
      <c r="A28" s="67"/>
      <c r="B28" s="35" t="s">
        <v>7</v>
      </c>
      <c r="D28" s="22">
        <v>250</v>
      </c>
      <c r="E28" s="22"/>
      <c r="F28" s="22"/>
      <c r="G28" s="22"/>
      <c r="H28" s="69">
        <f t="shared" ref="H28:H39" si="4">SUM(C28:G28)</f>
        <v>250</v>
      </c>
      <c r="I28" s="46">
        <f t="shared" ref="I28:I40" si="5">H28/H$40</f>
        <v>8.6355785837651119E-2</v>
      </c>
    </row>
    <row r="29" spans="1:25" ht="15" outlineLevel="1" x14ac:dyDescent="0.25">
      <c r="A29" s="67"/>
      <c r="B29" s="35" t="s">
        <v>52</v>
      </c>
      <c r="C29" s="22"/>
      <c r="D29" s="22">
        <v>280</v>
      </c>
      <c r="E29" s="22"/>
      <c r="F29" s="22"/>
      <c r="G29" s="22"/>
      <c r="H29" s="69">
        <f t="shared" si="4"/>
        <v>280</v>
      </c>
      <c r="I29" s="46">
        <f t="shared" si="5"/>
        <v>9.6718480138169263E-2</v>
      </c>
    </row>
    <row r="30" spans="1:25" ht="15" x14ac:dyDescent="0.25">
      <c r="A30" s="67"/>
      <c r="B30" s="35" t="s">
        <v>8</v>
      </c>
      <c r="C30" s="22"/>
      <c r="D30" s="22">
        <v>120</v>
      </c>
      <c r="E30" s="22"/>
      <c r="F30" s="22"/>
      <c r="G30" s="22"/>
      <c r="H30" s="69">
        <f t="shared" si="4"/>
        <v>120</v>
      </c>
      <c r="I30" s="46">
        <f t="shared" si="5"/>
        <v>4.145077720207254E-2</v>
      </c>
    </row>
    <row r="31" spans="1:25" s="2" customFormat="1" ht="15" x14ac:dyDescent="0.25">
      <c r="A31" s="67"/>
      <c r="B31" s="35" t="s">
        <v>46</v>
      </c>
      <c r="C31" s="22"/>
      <c r="D31" s="22">
        <v>30</v>
      </c>
      <c r="E31" s="22"/>
      <c r="F31" s="22"/>
      <c r="G31" s="22"/>
      <c r="H31" s="69">
        <f t="shared" si="4"/>
        <v>30</v>
      </c>
      <c r="I31" s="46">
        <f t="shared" si="5"/>
        <v>1.0362694300518135E-2</v>
      </c>
      <c r="J31"/>
      <c r="K31"/>
      <c r="L31"/>
      <c r="M31"/>
      <c r="V31"/>
      <c r="W31"/>
      <c r="X31"/>
      <c r="Y31"/>
    </row>
    <row r="32" spans="1:25" ht="15" outlineLevel="1" x14ac:dyDescent="0.25">
      <c r="A32" s="67"/>
      <c r="B32" s="35" t="s">
        <v>93</v>
      </c>
      <c r="C32" s="22"/>
      <c r="D32" s="22">
        <v>150</v>
      </c>
      <c r="E32" s="22" t="s">
        <v>49</v>
      </c>
      <c r="F32" s="22"/>
      <c r="G32" s="22"/>
      <c r="H32" s="69">
        <f t="shared" si="4"/>
        <v>150</v>
      </c>
      <c r="I32" s="46">
        <f t="shared" si="5"/>
        <v>5.181347150259067E-2</v>
      </c>
    </row>
    <row r="33" spans="1:25" ht="15" outlineLevel="1" x14ac:dyDescent="0.25">
      <c r="A33" s="67"/>
      <c r="B33" s="35" t="s">
        <v>48</v>
      </c>
      <c r="C33" s="22"/>
      <c r="D33" s="22">
        <v>30</v>
      </c>
      <c r="E33" s="22"/>
      <c r="F33" s="22"/>
      <c r="G33" s="22"/>
      <c r="H33" s="69">
        <f t="shared" si="4"/>
        <v>30</v>
      </c>
      <c r="I33" s="46">
        <f t="shared" si="5"/>
        <v>1.0362694300518135E-2</v>
      </c>
    </row>
    <row r="34" spans="1:25" ht="15" outlineLevel="1" x14ac:dyDescent="0.25">
      <c r="A34" s="67"/>
      <c r="B34" s="35" t="s">
        <v>142</v>
      </c>
      <c r="C34" s="22"/>
      <c r="D34" s="22"/>
      <c r="E34" s="22">
        <v>15</v>
      </c>
      <c r="F34" s="22"/>
      <c r="G34" s="22"/>
      <c r="H34" s="69">
        <f t="shared" si="4"/>
        <v>15</v>
      </c>
      <c r="I34" s="46">
        <f t="shared" si="5"/>
        <v>5.1813471502590676E-3</v>
      </c>
    </row>
    <row r="35" spans="1:25" ht="15" outlineLevel="1" x14ac:dyDescent="0.25">
      <c r="A35" s="67"/>
      <c r="B35" s="35" t="s">
        <v>54</v>
      </c>
      <c r="C35" s="31">
        <v>300</v>
      </c>
      <c r="D35" s="22"/>
      <c r="E35" s="22">
        <v>600</v>
      </c>
      <c r="F35" s="22"/>
      <c r="G35" s="22"/>
      <c r="H35" s="69">
        <f t="shared" si="4"/>
        <v>900</v>
      </c>
      <c r="I35" s="46">
        <f t="shared" si="5"/>
        <v>0.31088082901554404</v>
      </c>
    </row>
    <row r="36" spans="1:25" ht="15" outlineLevel="1" x14ac:dyDescent="0.25">
      <c r="A36" s="67"/>
      <c r="B36" s="35" t="s">
        <v>50</v>
      </c>
      <c r="C36" s="22">
        <v>320</v>
      </c>
      <c r="D36" s="22"/>
      <c r="E36" s="22"/>
      <c r="F36" s="22"/>
      <c r="G36" s="22"/>
      <c r="H36" s="69">
        <f t="shared" si="4"/>
        <v>320</v>
      </c>
      <c r="I36" s="46">
        <f t="shared" si="5"/>
        <v>0.11053540587219343</v>
      </c>
    </row>
    <row r="37" spans="1:25" ht="15" outlineLevel="1" x14ac:dyDescent="0.25">
      <c r="A37" s="67"/>
      <c r="B37" s="35" t="s">
        <v>9</v>
      </c>
      <c r="C37" s="22"/>
      <c r="D37" s="22"/>
      <c r="E37" s="22"/>
      <c r="F37" s="22"/>
      <c r="G37" s="22"/>
      <c r="H37" s="69">
        <f t="shared" si="4"/>
        <v>0</v>
      </c>
      <c r="I37" s="46">
        <f t="shared" si="5"/>
        <v>0</v>
      </c>
    </row>
    <row r="38" spans="1:25" ht="15" outlineLevel="1" x14ac:dyDescent="0.25">
      <c r="A38" s="67"/>
      <c r="B38" s="35" t="s">
        <v>53</v>
      </c>
      <c r="C38" s="22"/>
      <c r="D38" s="22">
        <v>20</v>
      </c>
      <c r="E38" s="22"/>
      <c r="F38" s="22"/>
      <c r="G38" s="22"/>
      <c r="H38" s="69">
        <f t="shared" si="4"/>
        <v>20</v>
      </c>
      <c r="I38" s="46">
        <f t="shared" si="5"/>
        <v>6.9084628670120895E-3</v>
      </c>
    </row>
    <row r="39" spans="1:25" ht="30" outlineLevel="1" x14ac:dyDescent="0.25">
      <c r="A39" s="67"/>
      <c r="B39" s="38" t="s">
        <v>70</v>
      </c>
      <c r="C39" s="22"/>
      <c r="D39" s="22"/>
      <c r="E39" s="22"/>
      <c r="F39" s="22">
        <v>180</v>
      </c>
      <c r="G39" s="22">
        <v>100</v>
      </c>
      <c r="H39" s="69">
        <f t="shared" si="4"/>
        <v>280</v>
      </c>
      <c r="I39" s="46">
        <f t="shared" si="5"/>
        <v>9.6718480138169263E-2</v>
      </c>
    </row>
    <row r="40" spans="1:25" ht="16.5" outlineLevel="1" thickBot="1" x14ac:dyDescent="0.3">
      <c r="A40" s="62"/>
      <c r="B40" s="63" t="s">
        <v>88</v>
      </c>
      <c r="C40" s="64">
        <f>SUM(C27:C39)</f>
        <v>620</v>
      </c>
      <c r="D40" s="64">
        <f>SUM(D27:D39)</f>
        <v>1380</v>
      </c>
      <c r="E40" s="64">
        <f>SUM(E27:E39)</f>
        <v>615</v>
      </c>
      <c r="F40" s="64">
        <f>SUM(F27:F39)</f>
        <v>180</v>
      </c>
      <c r="G40" s="64">
        <f>SUM(G27:G39)</f>
        <v>100</v>
      </c>
      <c r="H40" s="70">
        <f>SUM(C40:G40)</f>
        <v>2895</v>
      </c>
      <c r="I40" s="48">
        <f t="shared" si="5"/>
        <v>1</v>
      </c>
    </row>
    <row r="41" spans="1:25" ht="14.25" thickTop="1" thickBot="1" x14ac:dyDescent="0.25"/>
    <row r="42" spans="1:25" s="2" customFormat="1" ht="15.75" x14ac:dyDescent="0.25">
      <c r="A42" s="167" t="s">
        <v>10</v>
      </c>
      <c r="B42" s="168"/>
      <c r="C42" s="56" t="s">
        <v>95</v>
      </c>
      <c r="D42" s="56" t="s">
        <v>101</v>
      </c>
      <c r="E42" s="56" t="s">
        <v>96</v>
      </c>
      <c r="F42" s="56" t="s">
        <v>97</v>
      </c>
      <c r="G42" s="56" t="s">
        <v>98</v>
      </c>
      <c r="H42" s="56" t="s">
        <v>88</v>
      </c>
      <c r="I42" s="57" t="s">
        <v>103</v>
      </c>
      <c r="J42"/>
      <c r="K42"/>
      <c r="L42"/>
      <c r="M42"/>
      <c r="V42"/>
      <c r="W42"/>
      <c r="X42"/>
      <c r="Y42"/>
    </row>
    <row r="43" spans="1:25" ht="15" outlineLevel="1" x14ac:dyDescent="0.25">
      <c r="A43" s="67"/>
      <c r="B43" s="34" t="s">
        <v>11</v>
      </c>
      <c r="C43" s="32"/>
      <c r="D43" s="32">
        <v>300</v>
      </c>
      <c r="E43" s="32"/>
      <c r="F43" s="32"/>
      <c r="G43" s="32"/>
      <c r="H43" s="71">
        <f t="shared" ref="H43:H51" si="6">SUM(C43:G43)</f>
        <v>300</v>
      </c>
      <c r="I43" s="46">
        <f>H43/H$51</f>
        <v>0.5</v>
      </c>
    </row>
    <row r="44" spans="1:25" ht="15" outlineLevel="1" x14ac:dyDescent="0.25">
      <c r="A44" s="67"/>
      <c r="B44" s="35" t="s">
        <v>12</v>
      </c>
      <c r="C44" s="10"/>
      <c r="D44" s="10"/>
      <c r="E44" s="10"/>
      <c r="F44" s="10"/>
      <c r="G44" s="10">
        <v>150</v>
      </c>
      <c r="H44" s="71">
        <f t="shared" si="6"/>
        <v>150</v>
      </c>
      <c r="I44" s="46">
        <f t="shared" ref="I44:I51" si="7">H44/H$51</f>
        <v>0.25</v>
      </c>
    </row>
    <row r="45" spans="1:25" ht="15" outlineLevel="1" x14ac:dyDescent="0.25">
      <c r="A45" s="67"/>
      <c r="B45" s="35" t="s">
        <v>56</v>
      </c>
      <c r="C45" s="10"/>
      <c r="D45" s="10"/>
      <c r="E45" s="10"/>
      <c r="F45" s="10"/>
      <c r="G45" s="10"/>
      <c r="H45" s="71">
        <f t="shared" si="6"/>
        <v>0</v>
      </c>
      <c r="I45" s="46">
        <f t="shared" si="7"/>
        <v>0</v>
      </c>
    </row>
    <row r="46" spans="1:25" ht="15" outlineLevel="1" x14ac:dyDescent="0.25">
      <c r="A46" s="67"/>
      <c r="B46" s="35" t="s">
        <v>13</v>
      </c>
      <c r="C46" s="10"/>
      <c r="D46" s="10"/>
      <c r="E46" s="10"/>
      <c r="F46" s="10"/>
      <c r="G46" s="10"/>
      <c r="H46" s="71">
        <f t="shared" si="6"/>
        <v>0</v>
      </c>
      <c r="I46" s="46">
        <f t="shared" si="7"/>
        <v>0</v>
      </c>
    </row>
    <row r="47" spans="1:25" ht="15" outlineLevel="1" x14ac:dyDescent="0.25">
      <c r="A47" s="67"/>
      <c r="B47" s="35" t="s">
        <v>14</v>
      </c>
      <c r="C47" s="10">
        <v>10</v>
      </c>
      <c r="D47" s="10"/>
      <c r="E47" s="10">
        <v>60</v>
      </c>
      <c r="F47" s="10"/>
      <c r="G47" s="10"/>
      <c r="H47" s="71">
        <f t="shared" si="6"/>
        <v>70</v>
      </c>
      <c r="I47" s="46">
        <f t="shared" si="7"/>
        <v>0.11666666666666667</v>
      </c>
    </row>
    <row r="48" spans="1:25" ht="15" outlineLevel="1" x14ac:dyDescent="0.25">
      <c r="A48" s="67"/>
      <c r="B48" s="35" t="s">
        <v>55</v>
      </c>
      <c r="C48" s="10"/>
      <c r="D48" s="10"/>
      <c r="E48" s="10"/>
      <c r="F48" s="10"/>
      <c r="G48" s="10"/>
      <c r="H48" s="71">
        <f t="shared" si="6"/>
        <v>0</v>
      </c>
      <c r="I48" s="46">
        <f t="shared" si="7"/>
        <v>0</v>
      </c>
    </row>
    <row r="49" spans="1:25" ht="15" outlineLevel="1" x14ac:dyDescent="0.25">
      <c r="A49" s="67"/>
      <c r="B49" s="35" t="s">
        <v>58</v>
      </c>
      <c r="C49" s="10"/>
      <c r="D49" s="10"/>
      <c r="E49" s="10"/>
      <c r="F49" s="10"/>
      <c r="G49" s="10"/>
      <c r="H49" s="71">
        <f t="shared" si="6"/>
        <v>0</v>
      </c>
      <c r="I49" s="46">
        <f t="shared" si="7"/>
        <v>0</v>
      </c>
    </row>
    <row r="50" spans="1:25" ht="15" outlineLevel="1" x14ac:dyDescent="0.25">
      <c r="A50" s="67"/>
      <c r="B50" s="37" t="s">
        <v>57</v>
      </c>
      <c r="C50" s="24">
        <v>0</v>
      </c>
      <c r="D50" s="24"/>
      <c r="E50" s="24"/>
      <c r="F50" s="24">
        <v>80</v>
      </c>
      <c r="G50" s="24"/>
      <c r="H50" s="71">
        <f t="shared" si="6"/>
        <v>80</v>
      </c>
      <c r="I50" s="46">
        <f t="shared" si="7"/>
        <v>0.13333333333333333</v>
      </c>
    </row>
    <row r="51" spans="1:25" ht="15.75" outlineLevel="1" thickBot="1" x14ac:dyDescent="0.3">
      <c r="A51" s="62"/>
      <c r="B51" s="63" t="s">
        <v>88</v>
      </c>
      <c r="C51" s="63">
        <f>SUM(C43:C50)</f>
        <v>10</v>
      </c>
      <c r="D51" s="63">
        <f>SUM(D43:D50)</f>
        <v>300</v>
      </c>
      <c r="E51" s="63">
        <f>SUM(E43:E50)</f>
        <v>60</v>
      </c>
      <c r="F51" s="63">
        <f>SUM(F43:F50)</f>
        <v>80</v>
      </c>
      <c r="G51" s="63">
        <f>SUM(G43:G50)</f>
        <v>150</v>
      </c>
      <c r="H51" s="71">
        <f t="shared" si="6"/>
        <v>600</v>
      </c>
      <c r="I51" s="48">
        <f t="shared" si="7"/>
        <v>1</v>
      </c>
    </row>
    <row r="52" spans="1:25" ht="14.25" outlineLevel="1" thickTop="1" thickBot="1" x14ac:dyDescent="0.25">
      <c r="E52" s="13"/>
      <c r="I52" s="47"/>
    </row>
    <row r="53" spans="1:25" ht="15.75" outlineLevel="1" x14ac:dyDescent="0.25">
      <c r="A53" s="167" t="s">
        <v>90</v>
      </c>
      <c r="B53" s="168"/>
      <c r="C53" s="56" t="s">
        <v>95</v>
      </c>
      <c r="D53" s="56" t="s">
        <v>101</v>
      </c>
      <c r="E53" s="56" t="s">
        <v>96</v>
      </c>
      <c r="F53" s="56" t="s">
        <v>97</v>
      </c>
      <c r="G53" s="56" t="s">
        <v>98</v>
      </c>
      <c r="H53" s="56" t="s">
        <v>88</v>
      </c>
      <c r="I53" s="57" t="s">
        <v>103</v>
      </c>
    </row>
    <row r="54" spans="1:25" ht="15" x14ac:dyDescent="0.25">
      <c r="A54" s="67"/>
      <c r="B54" s="34" t="s">
        <v>59</v>
      </c>
      <c r="C54" s="32">
        <v>20</v>
      </c>
      <c r="D54" s="32"/>
      <c r="E54" s="32"/>
      <c r="F54" s="32"/>
      <c r="G54" s="32"/>
      <c r="H54" s="71">
        <f>SUM(C54:G$54)</f>
        <v>20</v>
      </c>
      <c r="I54" s="46">
        <f>H54/H$66</f>
        <v>3.6036036036036036E-2</v>
      </c>
    </row>
    <row r="55" spans="1:25" ht="15" x14ac:dyDescent="0.25">
      <c r="A55" s="67"/>
      <c r="B55" s="35" t="s">
        <v>60</v>
      </c>
      <c r="C55" s="10"/>
      <c r="D55" s="10"/>
      <c r="E55" s="10">
        <v>50</v>
      </c>
      <c r="F55" s="10"/>
      <c r="G55" s="10"/>
      <c r="H55" s="72">
        <f t="shared" ref="H55:H66" si="8">SUM(C55:G55)</f>
        <v>50</v>
      </c>
      <c r="I55" s="46">
        <f t="shared" ref="I55:I66" si="9">H55/H$66</f>
        <v>9.0090090090090086E-2</v>
      </c>
    </row>
    <row r="56" spans="1:25" ht="15" x14ac:dyDescent="0.25">
      <c r="A56" s="67"/>
      <c r="B56" s="35" t="s">
        <v>15</v>
      </c>
      <c r="C56" s="10"/>
      <c r="D56" s="10"/>
      <c r="E56" s="10"/>
      <c r="F56" s="10"/>
      <c r="G56" s="10"/>
      <c r="H56" s="72">
        <f t="shared" si="8"/>
        <v>0</v>
      </c>
      <c r="I56" s="46">
        <f t="shared" si="9"/>
        <v>0</v>
      </c>
    </row>
    <row r="57" spans="1:25" s="2" customFormat="1" ht="15" x14ac:dyDescent="0.25">
      <c r="A57" s="67"/>
      <c r="B57" s="35" t="s">
        <v>69</v>
      </c>
      <c r="C57" s="10"/>
      <c r="D57" s="10">
        <v>200</v>
      </c>
      <c r="E57" s="10"/>
      <c r="F57" s="10"/>
      <c r="G57" s="10"/>
      <c r="H57" s="72">
        <f t="shared" si="8"/>
        <v>200</v>
      </c>
      <c r="I57" s="46">
        <f t="shared" si="9"/>
        <v>0.36036036036036034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5" outlineLevel="1" x14ac:dyDescent="0.25">
      <c r="A58" s="67"/>
      <c r="B58" s="35" t="s">
        <v>16</v>
      </c>
      <c r="C58" s="10"/>
      <c r="D58" s="10"/>
      <c r="E58" s="10">
        <f>120+80</f>
        <v>200</v>
      </c>
      <c r="F58" s="10"/>
      <c r="G58" s="10"/>
      <c r="H58" s="72">
        <f t="shared" si="8"/>
        <v>200</v>
      </c>
      <c r="I58" s="46">
        <f t="shared" si="9"/>
        <v>0.36036036036036034</v>
      </c>
    </row>
    <row r="59" spans="1:25" ht="15" outlineLevel="1" x14ac:dyDescent="0.25">
      <c r="A59" s="67"/>
      <c r="B59" s="35" t="s">
        <v>17</v>
      </c>
      <c r="C59" s="10"/>
      <c r="D59" s="10"/>
      <c r="E59" s="10"/>
      <c r="F59" s="10">
        <v>15</v>
      </c>
      <c r="G59" s="10"/>
      <c r="H59" s="72">
        <f t="shared" si="8"/>
        <v>15</v>
      </c>
      <c r="I59" s="46">
        <f t="shared" si="9"/>
        <v>2.7027027027027029E-2</v>
      </c>
    </row>
    <row r="60" spans="1:25" ht="15" outlineLevel="1" x14ac:dyDescent="0.25">
      <c r="A60" s="67"/>
      <c r="B60" s="35" t="s">
        <v>62</v>
      </c>
      <c r="C60" s="10"/>
      <c r="D60" s="10"/>
      <c r="E60" s="10"/>
      <c r="F60" s="10"/>
      <c r="G60" s="10"/>
      <c r="H60" s="72">
        <f t="shared" si="8"/>
        <v>0</v>
      </c>
      <c r="I60" s="46">
        <f t="shared" si="9"/>
        <v>0</v>
      </c>
    </row>
    <row r="61" spans="1:25" ht="15" outlineLevel="1" x14ac:dyDescent="0.25">
      <c r="A61" s="67"/>
      <c r="B61" s="35" t="s">
        <v>19</v>
      </c>
      <c r="C61" s="10"/>
      <c r="D61" s="10"/>
      <c r="E61" s="10"/>
      <c r="F61" s="10"/>
      <c r="G61" s="10"/>
      <c r="H61" s="72">
        <f t="shared" si="8"/>
        <v>0</v>
      </c>
      <c r="I61" s="46">
        <f t="shared" si="9"/>
        <v>0</v>
      </c>
    </row>
    <row r="62" spans="1:25" ht="15" outlineLevel="1" x14ac:dyDescent="0.25">
      <c r="A62" s="67"/>
      <c r="B62" s="35" t="s">
        <v>21</v>
      </c>
      <c r="C62" s="10"/>
      <c r="D62" s="10"/>
      <c r="E62" s="10"/>
      <c r="F62" s="10"/>
      <c r="G62" s="10"/>
      <c r="H62" s="72">
        <f t="shared" si="8"/>
        <v>0</v>
      </c>
      <c r="I62" s="46">
        <f t="shared" si="9"/>
        <v>0</v>
      </c>
    </row>
    <row r="63" spans="1:25" ht="15" outlineLevel="1" x14ac:dyDescent="0.25">
      <c r="A63" s="67"/>
      <c r="B63" s="35" t="s">
        <v>63</v>
      </c>
      <c r="C63" s="10">
        <v>50</v>
      </c>
      <c r="D63" s="10"/>
      <c r="E63" s="10">
        <v>20</v>
      </c>
      <c r="F63" s="10"/>
      <c r="G63" s="10"/>
      <c r="H63" s="72">
        <f t="shared" si="8"/>
        <v>70</v>
      </c>
      <c r="I63" s="46">
        <f t="shared" si="9"/>
        <v>0.12612612612612611</v>
      </c>
    </row>
    <row r="64" spans="1:25" ht="15" x14ac:dyDescent="0.25">
      <c r="A64" s="67"/>
      <c r="B64" s="35" t="s">
        <v>61</v>
      </c>
      <c r="C64" s="10"/>
      <c r="D64" s="10"/>
      <c r="E64" s="10"/>
      <c r="F64" s="10"/>
      <c r="G64" s="10"/>
      <c r="H64" s="72">
        <f t="shared" si="8"/>
        <v>0</v>
      </c>
      <c r="I64" s="46">
        <f t="shared" si="9"/>
        <v>0</v>
      </c>
    </row>
    <row r="65" spans="1:29" s="2" customFormat="1" ht="15" x14ac:dyDescent="0.25">
      <c r="A65" s="80"/>
      <c r="B65" s="39" t="s">
        <v>64</v>
      </c>
      <c r="C65" s="10"/>
      <c r="D65" s="10"/>
      <c r="E65" s="10"/>
      <c r="F65" s="10"/>
      <c r="G65" s="10"/>
      <c r="H65" s="72">
        <f t="shared" si="8"/>
        <v>0</v>
      </c>
      <c r="I65" s="46">
        <f t="shared" si="9"/>
        <v>0</v>
      </c>
      <c r="J65"/>
      <c r="K65"/>
      <c r="L65"/>
      <c r="M65"/>
      <c r="V65"/>
      <c r="W65"/>
      <c r="X65"/>
      <c r="Y65"/>
      <c r="Z65"/>
      <c r="AA65"/>
      <c r="AB65"/>
      <c r="AC65"/>
    </row>
    <row r="66" spans="1:29" ht="16.5" outlineLevel="1" thickBot="1" x14ac:dyDescent="0.3">
      <c r="A66" s="62"/>
      <c r="B66" s="63" t="s">
        <v>88</v>
      </c>
      <c r="C66" s="63">
        <f>SUM(C54:C65)</f>
        <v>70</v>
      </c>
      <c r="D66" s="63">
        <f>SUM(D54:D65)</f>
        <v>200</v>
      </c>
      <c r="E66" s="63">
        <f>SUM(E54:E65)</f>
        <v>270</v>
      </c>
      <c r="F66" s="63">
        <f>SUM(F54:F65)</f>
        <v>15</v>
      </c>
      <c r="G66" s="63">
        <f>SUM(G54:G65)</f>
        <v>0</v>
      </c>
      <c r="H66" s="73">
        <f t="shared" si="8"/>
        <v>555</v>
      </c>
      <c r="I66" s="46">
        <f t="shared" si="9"/>
        <v>1</v>
      </c>
    </row>
    <row r="67" spans="1:29" ht="14.25" outlineLevel="1" thickTop="1" thickBot="1" x14ac:dyDescent="0.25"/>
    <row r="68" spans="1:29" ht="15.75" outlineLevel="1" x14ac:dyDescent="0.25">
      <c r="A68" s="167" t="s">
        <v>91</v>
      </c>
      <c r="B68" s="168"/>
      <c r="C68" s="56" t="s">
        <v>95</v>
      </c>
      <c r="D68" s="56" t="s">
        <v>101</v>
      </c>
      <c r="E68" s="56" t="s">
        <v>96</v>
      </c>
      <c r="F68" s="56" t="s">
        <v>97</v>
      </c>
      <c r="G68" s="56" t="s">
        <v>98</v>
      </c>
      <c r="H68" s="56" t="s">
        <v>88</v>
      </c>
      <c r="I68" s="57" t="s">
        <v>103</v>
      </c>
    </row>
    <row r="69" spans="1:29" ht="15" outlineLevel="1" x14ac:dyDescent="0.25">
      <c r="A69" s="67"/>
      <c r="B69" s="34" t="s">
        <v>92</v>
      </c>
      <c r="C69" s="32">
        <v>10</v>
      </c>
      <c r="D69" s="32"/>
      <c r="E69" s="32">
        <v>10</v>
      </c>
      <c r="F69" s="32"/>
      <c r="G69" s="32"/>
      <c r="H69" s="71">
        <f>SUM(C69:G69)</f>
        <v>20</v>
      </c>
      <c r="I69" s="46">
        <f>H69/H$78</f>
        <v>3.669724770642202E-2</v>
      </c>
    </row>
    <row r="70" spans="1:29" ht="15" outlineLevel="1" x14ac:dyDescent="0.25">
      <c r="A70" s="67"/>
      <c r="B70" s="35" t="s">
        <v>23</v>
      </c>
      <c r="C70" s="10">
        <v>20</v>
      </c>
      <c r="D70" s="10"/>
      <c r="E70" s="10">
        <v>60</v>
      </c>
      <c r="F70" s="10"/>
      <c r="G70" s="10"/>
      <c r="H70" s="71">
        <f t="shared" ref="H70:H77" si="10">SUM(C70:G70)</f>
        <v>80</v>
      </c>
      <c r="I70" s="46">
        <f>H70/H$78</f>
        <v>0.14678899082568808</v>
      </c>
    </row>
    <row r="71" spans="1:29" ht="15" outlineLevel="1" x14ac:dyDescent="0.25">
      <c r="A71" s="67"/>
      <c r="B71" s="35" t="s">
        <v>94</v>
      </c>
      <c r="C71" s="10">
        <f>SUM(C69:C70)</f>
        <v>30</v>
      </c>
      <c r="D71" s="10"/>
      <c r="E71" s="10"/>
      <c r="F71" s="10"/>
      <c r="G71" s="10"/>
      <c r="H71" s="71">
        <f t="shared" si="10"/>
        <v>30</v>
      </c>
      <c r="I71" s="46">
        <f>H71/H$78</f>
        <v>5.5045871559633031E-2</v>
      </c>
    </row>
    <row r="72" spans="1:29" ht="15" outlineLevel="1" x14ac:dyDescent="0.25">
      <c r="A72" s="67"/>
      <c r="B72" s="35" t="s">
        <v>24</v>
      </c>
      <c r="C72" s="10">
        <v>50</v>
      </c>
      <c r="D72" s="10"/>
      <c r="E72" s="10"/>
      <c r="F72" s="10"/>
      <c r="G72" s="10">
        <v>20</v>
      </c>
      <c r="H72" s="71">
        <f t="shared" si="10"/>
        <v>70</v>
      </c>
      <c r="I72" s="46">
        <f t="shared" ref="I72:I78" si="11">H72/H$78</f>
        <v>0.12844036697247707</v>
      </c>
    </row>
    <row r="73" spans="1:29" ht="15" outlineLevel="1" x14ac:dyDescent="0.25">
      <c r="A73" s="67"/>
      <c r="B73" s="35" t="s">
        <v>25</v>
      </c>
      <c r="C73" s="10"/>
      <c r="D73" s="10"/>
      <c r="E73" s="10"/>
      <c r="F73" s="10">
        <v>65</v>
      </c>
      <c r="G73" s="10"/>
      <c r="H73" s="71">
        <f>SUM(C73:G73)</f>
        <v>65</v>
      </c>
      <c r="I73" s="46">
        <f t="shared" si="11"/>
        <v>0.11926605504587157</v>
      </c>
    </row>
    <row r="74" spans="1:29" ht="15" outlineLevel="1" x14ac:dyDescent="0.25">
      <c r="A74" s="67"/>
      <c r="B74" s="35" t="s">
        <v>26</v>
      </c>
      <c r="C74" s="10"/>
      <c r="D74" s="10">
        <v>100</v>
      </c>
      <c r="E74" s="10"/>
      <c r="F74" s="10"/>
      <c r="G74" s="10"/>
      <c r="H74" s="71">
        <f t="shared" si="10"/>
        <v>100</v>
      </c>
      <c r="I74" s="46">
        <f t="shared" si="11"/>
        <v>0.1834862385321101</v>
      </c>
    </row>
    <row r="75" spans="1:29" ht="15" outlineLevel="1" x14ac:dyDescent="0.25">
      <c r="A75" s="67"/>
      <c r="B75" s="35" t="s">
        <v>27</v>
      </c>
      <c r="C75" s="10"/>
      <c r="D75" s="10"/>
      <c r="E75" s="10"/>
      <c r="F75" s="10">
        <v>40</v>
      </c>
      <c r="G75" s="10"/>
      <c r="H75" s="71">
        <f t="shared" si="10"/>
        <v>40</v>
      </c>
      <c r="I75" s="46">
        <f t="shared" si="11"/>
        <v>7.3394495412844041E-2</v>
      </c>
    </row>
    <row r="76" spans="1:29" ht="15" x14ac:dyDescent="0.25">
      <c r="A76" s="67"/>
      <c r="B76" s="35" t="s">
        <v>65</v>
      </c>
      <c r="C76" s="10">
        <v>50</v>
      </c>
      <c r="D76" s="10"/>
      <c r="E76" s="10"/>
      <c r="F76" s="10"/>
      <c r="G76" s="10"/>
      <c r="H76" s="71">
        <f>SUM(C76:G76)</f>
        <v>50</v>
      </c>
      <c r="I76" s="46">
        <f t="shared" si="11"/>
        <v>9.1743119266055051E-2</v>
      </c>
    </row>
    <row r="77" spans="1:29" s="2" customFormat="1" ht="15" x14ac:dyDescent="0.25">
      <c r="A77" s="67"/>
      <c r="B77" s="37" t="s">
        <v>4</v>
      </c>
      <c r="C77" s="24"/>
      <c r="D77" s="24"/>
      <c r="E77" s="24"/>
      <c r="F77" s="24"/>
      <c r="G77" s="24">
        <v>90</v>
      </c>
      <c r="H77" s="71">
        <f t="shared" si="10"/>
        <v>90</v>
      </c>
      <c r="I77" s="46">
        <f t="shared" si="11"/>
        <v>0.16513761467889909</v>
      </c>
      <c r="J77"/>
      <c r="K77"/>
      <c r="L77"/>
      <c r="M77"/>
      <c r="V77"/>
      <c r="W77"/>
      <c r="X77"/>
      <c r="Y77"/>
      <c r="Z77"/>
      <c r="AA77"/>
      <c r="AB77"/>
      <c r="AC77"/>
    </row>
    <row r="78" spans="1:29" ht="16.5" outlineLevel="1" thickBot="1" x14ac:dyDescent="0.3">
      <c r="A78" s="62"/>
      <c r="B78" s="63" t="s">
        <v>88</v>
      </c>
      <c r="C78" s="63">
        <f>SUM(C69:C77)</f>
        <v>160</v>
      </c>
      <c r="D78" s="63">
        <f>SUM(D69:D77)</f>
        <v>100</v>
      </c>
      <c r="E78" s="63">
        <f>SUM(E69:E77)</f>
        <v>70</v>
      </c>
      <c r="F78" s="63">
        <f>SUM(F69:F77)</f>
        <v>105</v>
      </c>
      <c r="G78" s="63">
        <f>SUM(G69:G77)</f>
        <v>110</v>
      </c>
      <c r="H78" s="73">
        <f>SUM(C78:G78)</f>
        <v>545</v>
      </c>
      <c r="I78" s="46">
        <f t="shared" si="11"/>
        <v>1</v>
      </c>
    </row>
    <row r="79" spans="1:29" ht="14.25" outlineLevel="1" thickTop="1" thickBot="1" x14ac:dyDescent="0.25">
      <c r="I79" s="47"/>
    </row>
    <row r="80" spans="1:29" ht="15.75" outlineLevel="1" x14ac:dyDescent="0.25">
      <c r="A80" s="167" t="s">
        <v>28</v>
      </c>
      <c r="B80" s="168"/>
      <c r="C80" s="56" t="s">
        <v>95</v>
      </c>
      <c r="D80" s="56" t="s">
        <v>101</v>
      </c>
      <c r="E80" s="56" t="s">
        <v>96</v>
      </c>
      <c r="F80" s="56" t="s">
        <v>97</v>
      </c>
      <c r="G80" s="56" t="s">
        <v>98</v>
      </c>
      <c r="H80" s="56" t="s">
        <v>88</v>
      </c>
      <c r="I80" s="57" t="s">
        <v>103</v>
      </c>
    </row>
    <row r="81" spans="1:29" ht="15" outlineLevel="1" x14ac:dyDescent="0.25">
      <c r="A81" s="67"/>
      <c r="B81" s="34" t="s">
        <v>29</v>
      </c>
      <c r="C81" s="32"/>
      <c r="D81" s="32"/>
      <c r="E81" s="32">
        <v>30</v>
      </c>
      <c r="F81" s="32">
        <v>210</v>
      </c>
      <c r="G81" s="32"/>
      <c r="H81" s="71">
        <f>SUM(C81:F81)</f>
        <v>240</v>
      </c>
      <c r="I81" s="46">
        <f>H81/H$89</f>
        <v>0.47244094488188976</v>
      </c>
    </row>
    <row r="82" spans="1:29" ht="15" outlineLevel="1" x14ac:dyDescent="0.25">
      <c r="A82" s="67"/>
      <c r="B82" s="35" t="s">
        <v>71</v>
      </c>
      <c r="C82" s="10">
        <v>20</v>
      </c>
      <c r="D82" s="10"/>
      <c r="E82" s="10">
        <v>5</v>
      </c>
      <c r="F82" s="10"/>
      <c r="G82" s="10"/>
      <c r="H82" s="71">
        <f t="shared" ref="H82:H87" si="12">SUM(C82:F82)</f>
        <v>25</v>
      </c>
      <c r="I82" s="46">
        <f t="shared" ref="I82:I89" si="13">H82/H$89</f>
        <v>4.9212598425196853E-2</v>
      </c>
    </row>
    <row r="83" spans="1:29" ht="15" outlineLevel="1" x14ac:dyDescent="0.25">
      <c r="A83" s="67"/>
      <c r="B83" s="39" t="s">
        <v>66</v>
      </c>
      <c r="C83" s="10"/>
      <c r="D83" s="10"/>
      <c r="E83" s="10"/>
      <c r="F83" s="10">
        <v>240</v>
      </c>
      <c r="G83" s="10"/>
      <c r="H83" s="71">
        <f t="shared" si="12"/>
        <v>240</v>
      </c>
      <c r="I83" s="46">
        <f t="shared" si="13"/>
        <v>0.47244094488188976</v>
      </c>
    </row>
    <row r="84" spans="1:29" ht="15" outlineLevel="1" x14ac:dyDescent="0.25">
      <c r="A84" s="67"/>
      <c r="B84" s="35" t="s">
        <v>30</v>
      </c>
      <c r="C84" s="10"/>
      <c r="D84" s="10"/>
      <c r="E84" s="10">
        <v>3</v>
      </c>
      <c r="F84" s="10"/>
      <c r="G84" s="10"/>
      <c r="H84" s="71">
        <f t="shared" si="12"/>
        <v>3</v>
      </c>
      <c r="I84" s="46">
        <f t="shared" si="13"/>
        <v>5.905511811023622E-3</v>
      </c>
      <c r="N84" s="15"/>
    </row>
    <row r="85" spans="1:29" ht="15" outlineLevel="1" x14ac:dyDescent="0.25">
      <c r="A85" s="67"/>
      <c r="B85" s="35" t="s">
        <v>31</v>
      </c>
      <c r="C85" s="10"/>
      <c r="D85" s="10"/>
      <c r="E85" s="10"/>
      <c r="F85" s="10"/>
      <c r="G85" s="10"/>
      <c r="H85" s="71">
        <f t="shared" si="12"/>
        <v>0</v>
      </c>
      <c r="I85" s="46">
        <f t="shared" si="13"/>
        <v>0</v>
      </c>
    </row>
    <row r="86" spans="1:29" ht="15" outlineLevel="1" x14ac:dyDescent="0.25">
      <c r="A86" s="67"/>
      <c r="B86" s="35" t="s">
        <v>32</v>
      </c>
      <c r="C86" s="10"/>
      <c r="D86" s="10"/>
      <c r="E86" s="10"/>
      <c r="F86" s="10"/>
      <c r="G86" s="10"/>
      <c r="H86" s="71">
        <f t="shared" si="12"/>
        <v>0</v>
      </c>
      <c r="I86" s="46">
        <f t="shared" si="13"/>
        <v>0</v>
      </c>
    </row>
    <row r="87" spans="1:29" ht="15" x14ac:dyDescent="0.25">
      <c r="A87" s="67"/>
      <c r="B87" s="35" t="s">
        <v>67</v>
      </c>
      <c r="C87" s="10"/>
      <c r="D87" s="10"/>
      <c r="E87" s="10"/>
      <c r="F87" s="10"/>
      <c r="G87" s="10"/>
      <c r="H87" s="71">
        <f t="shared" si="12"/>
        <v>0</v>
      </c>
      <c r="I87" s="46">
        <f t="shared" si="13"/>
        <v>0</v>
      </c>
    </row>
    <row r="88" spans="1:29" ht="30" outlineLevel="1" x14ac:dyDescent="0.2">
      <c r="A88" s="67"/>
      <c r="B88" s="40" t="s">
        <v>68</v>
      </c>
      <c r="C88" s="24"/>
      <c r="D88" s="24"/>
      <c r="E88" s="24"/>
      <c r="F88" s="24"/>
      <c r="G88" s="24"/>
      <c r="H88" s="74"/>
      <c r="I88" s="46">
        <f>H88/H$89</f>
        <v>0</v>
      </c>
    </row>
    <row r="89" spans="1:29" ht="16.5" outlineLevel="1" thickBot="1" x14ac:dyDescent="0.3">
      <c r="A89" s="62"/>
      <c r="B89" s="63" t="s">
        <v>88</v>
      </c>
      <c r="C89" s="63">
        <f>SUM(C81:C88)</f>
        <v>20</v>
      </c>
      <c r="D89" s="63">
        <f>SUM(D81:D88)</f>
        <v>0</v>
      </c>
      <c r="E89" s="63">
        <f>SUM(E81:E88)</f>
        <v>38</v>
      </c>
      <c r="F89" s="63">
        <f>SUM(F81:F88)</f>
        <v>450</v>
      </c>
      <c r="G89" s="63">
        <f>SUM(G81:G88)</f>
        <v>0</v>
      </c>
      <c r="H89" s="73">
        <f>SUM(C89:G89)</f>
        <v>508</v>
      </c>
      <c r="I89" s="46">
        <f t="shared" si="13"/>
        <v>1</v>
      </c>
    </row>
    <row r="90" spans="1:29" s="3" customFormat="1" ht="14.25" thickTop="1" thickBot="1" x14ac:dyDescent="0.25">
      <c r="J90"/>
      <c r="K90"/>
      <c r="L90"/>
      <c r="M90"/>
      <c r="V90"/>
      <c r="W90"/>
      <c r="X90"/>
      <c r="Y90"/>
      <c r="Z90"/>
      <c r="AA90"/>
      <c r="AB90"/>
      <c r="AC90"/>
    </row>
    <row r="91" spans="1:29" s="21" customFormat="1" ht="15.75" x14ac:dyDescent="0.2">
      <c r="A91" s="169" t="s">
        <v>74</v>
      </c>
      <c r="B91" s="170"/>
      <c r="C91" s="56" t="s">
        <v>95</v>
      </c>
      <c r="D91" s="56" t="s">
        <v>101</v>
      </c>
      <c r="E91" s="56" t="s">
        <v>96</v>
      </c>
      <c r="F91" s="56" t="s">
        <v>97</v>
      </c>
      <c r="G91" s="56" t="s">
        <v>98</v>
      </c>
      <c r="H91" s="56" t="s">
        <v>88</v>
      </c>
      <c r="I91" s="57" t="s">
        <v>103</v>
      </c>
      <c r="J91" s="33"/>
      <c r="K91" s="33"/>
      <c r="L91" s="33"/>
      <c r="M91" s="33"/>
      <c r="V91" s="33"/>
      <c r="W91" s="33"/>
      <c r="X91" s="33"/>
      <c r="Y91" s="33"/>
      <c r="Z91" s="33"/>
      <c r="AA91" s="33"/>
      <c r="AB91" s="33"/>
      <c r="AC91" s="33"/>
    </row>
    <row r="92" spans="1:29" s="3" customFormat="1" ht="15" x14ac:dyDescent="0.25">
      <c r="A92" s="81"/>
      <c r="B92" s="34" t="s">
        <v>76</v>
      </c>
      <c r="C92" s="10"/>
      <c r="D92" s="10"/>
      <c r="E92" s="10"/>
      <c r="F92" s="10"/>
      <c r="G92" s="10"/>
      <c r="H92" s="72">
        <f t="shared" ref="H92:H97" si="14">SUM(C92:G92)</f>
        <v>0</v>
      </c>
      <c r="I92" s="46">
        <f t="shared" ref="I92:I97" si="15">H92/H$97</f>
        <v>0</v>
      </c>
      <c r="J92"/>
      <c r="K92"/>
      <c r="L92"/>
      <c r="M92"/>
      <c r="V92"/>
      <c r="W92"/>
      <c r="X92"/>
      <c r="Y92"/>
      <c r="Z92"/>
      <c r="AA92"/>
      <c r="AB92"/>
      <c r="AC92"/>
    </row>
    <row r="93" spans="1:29" s="3" customFormat="1" ht="15" x14ac:dyDescent="0.25">
      <c r="A93" s="81"/>
      <c r="B93" s="35" t="s">
        <v>77</v>
      </c>
      <c r="C93" s="10"/>
      <c r="D93" s="10"/>
      <c r="E93" s="10"/>
      <c r="F93" s="10"/>
      <c r="G93" s="10"/>
      <c r="H93" s="72">
        <f t="shared" si="14"/>
        <v>0</v>
      </c>
      <c r="I93" s="46">
        <f t="shared" si="15"/>
        <v>0</v>
      </c>
      <c r="J93"/>
      <c r="K93"/>
      <c r="L93"/>
      <c r="M93"/>
      <c r="V93"/>
      <c r="W93"/>
      <c r="X93"/>
      <c r="Y93"/>
      <c r="Z93"/>
      <c r="AA93"/>
      <c r="AB93"/>
      <c r="AC93"/>
    </row>
    <row r="94" spans="1:29" s="3" customFormat="1" ht="15" x14ac:dyDescent="0.25">
      <c r="A94" s="81"/>
      <c r="B94" s="35" t="s">
        <v>78</v>
      </c>
      <c r="C94" s="10"/>
      <c r="D94" s="10"/>
      <c r="E94" s="10"/>
      <c r="F94" s="10"/>
      <c r="G94" s="10"/>
      <c r="H94" s="72">
        <f t="shared" si="14"/>
        <v>0</v>
      </c>
      <c r="I94" s="46">
        <f t="shared" si="15"/>
        <v>0</v>
      </c>
      <c r="J94"/>
      <c r="K94"/>
      <c r="L94"/>
      <c r="M94"/>
      <c r="V94"/>
      <c r="W94"/>
      <c r="X94"/>
      <c r="Y94"/>
      <c r="Z94"/>
      <c r="AA94"/>
      <c r="AB94"/>
      <c r="AC94"/>
    </row>
    <row r="95" spans="1:29" s="3" customFormat="1" ht="15" x14ac:dyDescent="0.25">
      <c r="A95" s="81"/>
      <c r="B95" s="35" t="s">
        <v>75</v>
      </c>
      <c r="C95" s="10"/>
      <c r="D95" s="10">
        <v>200</v>
      </c>
      <c r="E95" s="10"/>
      <c r="F95" s="10"/>
      <c r="G95" s="10"/>
      <c r="H95" s="72">
        <f t="shared" si="14"/>
        <v>200</v>
      </c>
      <c r="I95" s="46">
        <f t="shared" si="15"/>
        <v>1</v>
      </c>
      <c r="J95"/>
      <c r="K95"/>
      <c r="L95"/>
      <c r="M95"/>
      <c r="V95"/>
      <c r="W95"/>
      <c r="X95"/>
      <c r="Y95"/>
      <c r="Z95"/>
      <c r="AA95"/>
      <c r="AB95"/>
      <c r="AC95"/>
    </row>
    <row r="96" spans="1:29" s="3" customFormat="1" ht="15" x14ac:dyDescent="0.25">
      <c r="A96" s="81"/>
      <c r="B96" s="35" t="s">
        <v>4</v>
      </c>
      <c r="C96" s="10"/>
      <c r="D96" s="10"/>
      <c r="E96" s="10"/>
      <c r="F96" s="10"/>
      <c r="G96" s="10"/>
      <c r="H96" s="72">
        <f t="shared" si="14"/>
        <v>0</v>
      </c>
      <c r="I96" s="46">
        <f t="shared" si="15"/>
        <v>0</v>
      </c>
      <c r="J96"/>
      <c r="K96"/>
      <c r="L96"/>
      <c r="M96"/>
      <c r="V96"/>
      <c r="W96"/>
      <c r="X96"/>
      <c r="Y96"/>
      <c r="Z96"/>
      <c r="AA96"/>
      <c r="AB96"/>
      <c r="AC96"/>
    </row>
    <row r="97" spans="1:29" s="3" customFormat="1" ht="16.5" thickBot="1" x14ac:dyDescent="0.3">
      <c r="A97" s="62"/>
      <c r="B97" s="63" t="s">
        <v>88</v>
      </c>
      <c r="C97" s="63">
        <f>SUM(C92:C96)</f>
        <v>0</v>
      </c>
      <c r="D97" s="63">
        <f>SUM(D92:D96)</f>
        <v>200</v>
      </c>
      <c r="E97" s="63">
        <f>SUM(E92:E96)</f>
        <v>0</v>
      </c>
      <c r="F97" s="63">
        <f>SUM(F92:F96)</f>
        <v>0</v>
      </c>
      <c r="G97" s="63">
        <f>SUM(G92:G96)</f>
        <v>0</v>
      </c>
      <c r="H97" s="73">
        <f t="shared" si="14"/>
        <v>200</v>
      </c>
      <c r="I97" s="46">
        <f t="shared" si="15"/>
        <v>1</v>
      </c>
      <c r="J97"/>
      <c r="K97"/>
      <c r="L97"/>
      <c r="M97"/>
      <c r="V97"/>
      <c r="W97"/>
      <c r="X97"/>
      <c r="Y97"/>
      <c r="Z97"/>
      <c r="AA97"/>
      <c r="AB97"/>
      <c r="AC97"/>
    </row>
    <row r="98" spans="1:29" s="3" customFormat="1" ht="14.25" thickTop="1" thickBot="1" x14ac:dyDescent="0.25">
      <c r="A98" s="5"/>
      <c r="B98" s="6"/>
      <c r="C98" s="7"/>
      <c r="D98" s="7"/>
      <c r="E98" s="7"/>
      <c r="F98" s="7"/>
      <c r="G98" s="7"/>
      <c r="H98" s="7"/>
      <c r="I98" s="50"/>
      <c r="J98"/>
      <c r="K98"/>
      <c r="L98"/>
      <c r="M98"/>
      <c r="V98"/>
      <c r="W98"/>
      <c r="X98"/>
      <c r="Y98"/>
      <c r="Z98"/>
      <c r="AA98"/>
      <c r="AB98"/>
      <c r="AC98"/>
    </row>
    <row r="99" spans="1:29" ht="15.75" x14ac:dyDescent="0.2">
      <c r="A99" s="169" t="s">
        <v>34</v>
      </c>
      <c r="B99" s="170"/>
      <c r="C99" s="56" t="s">
        <v>95</v>
      </c>
      <c r="D99" s="56" t="s">
        <v>101</v>
      </c>
      <c r="E99" s="56" t="s">
        <v>96</v>
      </c>
      <c r="F99" s="56" t="s">
        <v>97</v>
      </c>
      <c r="G99" s="56" t="s">
        <v>98</v>
      </c>
      <c r="H99" s="56" t="s">
        <v>88</v>
      </c>
      <c r="I99" s="57" t="s">
        <v>103</v>
      </c>
    </row>
    <row r="100" spans="1:29" ht="15" outlineLevel="1" x14ac:dyDescent="0.25">
      <c r="A100" s="67"/>
      <c r="B100" s="34" t="s">
        <v>35</v>
      </c>
      <c r="D100" s="10"/>
      <c r="E100" s="10"/>
      <c r="F100" s="10"/>
      <c r="G100" s="10"/>
      <c r="H100" s="72">
        <f>SUM(C$100:G$100)</f>
        <v>0</v>
      </c>
      <c r="I100" s="46">
        <f t="shared" ref="I100:I110" si="16">H100/H$110</f>
        <v>0</v>
      </c>
    </row>
    <row r="101" spans="1:29" ht="15" outlineLevel="1" x14ac:dyDescent="0.25">
      <c r="A101" s="67"/>
      <c r="B101" s="35" t="s">
        <v>80</v>
      </c>
      <c r="C101" s="10"/>
      <c r="D101" s="10"/>
      <c r="E101" s="10"/>
      <c r="F101" s="10"/>
      <c r="G101" s="10"/>
      <c r="H101" s="72">
        <f t="shared" ref="H101:H109" si="17">SUM(C101:G101)</f>
        <v>0</v>
      </c>
      <c r="I101" s="46">
        <f t="shared" si="16"/>
        <v>0</v>
      </c>
    </row>
    <row r="102" spans="1:29" ht="15" outlineLevel="1" x14ac:dyDescent="0.25">
      <c r="A102" s="67"/>
      <c r="B102" s="35" t="s">
        <v>39</v>
      </c>
      <c r="C102" s="10"/>
      <c r="D102" s="10"/>
      <c r="E102" s="10"/>
      <c r="F102" s="10"/>
      <c r="G102" s="10"/>
      <c r="H102" s="72">
        <f t="shared" si="17"/>
        <v>0</v>
      </c>
      <c r="I102" s="46">
        <f t="shared" si="16"/>
        <v>0</v>
      </c>
    </row>
    <row r="103" spans="1:29" ht="15" outlineLevel="1" x14ac:dyDescent="0.25">
      <c r="A103" s="67"/>
      <c r="B103" s="35" t="s">
        <v>41</v>
      </c>
      <c r="C103" s="10"/>
      <c r="D103" s="10"/>
      <c r="E103" s="10"/>
      <c r="F103" s="10"/>
      <c r="G103" s="10"/>
      <c r="H103" s="72">
        <f t="shared" si="17"/>
        <v>0</v>
      </c>
      <c r="I103" s="46">
        <f t="shared" si="16"/>
        <v>0</v>
      </c>
      <c r="N103" s="98"/>
    </row>
    <row r="104" spans="1:29" ht="15" outlineLevel="1" x14ac:dyDescent="0.25">
      <c r="A104" s="67"/>
      <c r="B104" s="35" t="s">
        <v>36</v>
      </c>
      <c r="C104" s="10"/>
      <c r="D104" s="10"/>
      <c r="E104" s="10"/>
      <c r="F104" s="10"/>
      <c r="G104" s="10"/>
      <c r="H104" s="72">
        <f t="shared" si="17"/>
        <v>0</v>
      </c>
      <c r="I104" s="46">
        <f t="shared" si="16"/>
        <v>0</v>
      </c>
    </row>
    <row r="105" spans="1:29" ht="15" outlineLevel="1" x14ac:dyDescent="0.25">
      <c r="A105" s="67"/>
      <c r="B105" s="35" t="s">
        <v>40</v>
      </c>
      <c r="C105" s="10"/>
      <c r="D105" s="10"/>
      <c r="E105" s="10"/>
      <c r="F105" s="10"/>
      <c r="G105" s="10"/>
      <c r="H105" s="72">
        <f t="shared" si="17"/>
        <v>0</v>
      </c>
      <c r="I105" s="46">
        <f t="shared" si="16"/>
        <v>0</v>
      </c>
    </row>
    <row r="106" spans="1:29" ht="15" outlineLevel="1" x14ac:dyDescent="0.25">
      <c r="A106" s="67"/>
      <c r="B106" s="35" t="s">
        <v>24</v>
      </c>
      <c r="C106" s="10"/>
      <c r="D106" s="10"/>
      <c r="E106" s="10"/>
      <c r="F106" s="10"/>
      <c r="G106" s="10"/>
      <c r="H106" s="72">
        <f t="shared" si="17"/>
        <v>0</v>
      </c>
      <c r="I106" s="46">
        <f t="shared" si="16"/>
        <v>0</v>
      </c>
    </row>
    <row r="107" spans="1:29" ht="15" outlineLevel="1" x14ac:dyDescent="0.25">
      <c r="A107" s="67"/>
      <c r="B107" s="35" t="s">
        <v>42</v>
      </c>
      <c r="C107" s="10"/>
      <c r="D107" s="10"/>
      <c r="E107" s="10"/>
      <c r="F107" s="10"/>
      <c r="G107" s="10"/>
      <c r="H107" s="72">
        <f t="shared" si="17"/>
        <v>0</v>
      </c>
      <c r="I107" s="46">
        <f t="shared" si="16"/>
        <v>0</v>
      </c>
    </row>
    <row r="108" spans="1:29" ht="15" outlineLevel="1" x14ac:dyDescent="0.25">
      <c r="A108" s="67"/>
      <c r="B108" s="35" t="s">
        <v>81</v>
      </c>
      <c r="C108" s="10"/>
      <c r="D108" s="10"/>
      <c r="E108" s="10"/>
      <c r="F108" s="10"/>
      <c r="G108" s="10"/>
      <c r="H108" s="72">
        <f t="shared" si="17"/>
        <v>0</v>
      </c>
      <c r="I108" s="46">
        <f t="shared" si="16"/>
        <v>0</v>
      </c>
    </row>
    <row r="109" spans="1:29" ht="15" outlineLevel="1" x14ac:dyDescent="0.25">
      <c r="A109" s="67"/>
      <c r="B109" s="37" t="s">
        <v>82</v>
      </c>
      <c r="C109" s="24"/>
      <c r="D109" s="24">
        <v>500</v>
      </c>
      <c r="E109" s="24"/>
      <c r="F109" s="24"/>
      <c r="G109" s="24"/>
      <c r="H109" s="75">
        <f t="shared" si="17"/>
        <v>500</v>
      </c>
      <c r="I109" s="46">
        <f t="shared" si="16"/>
        <v>1</v>
      </c>
    </row>
    <row r="110" spans="1:29" ht="16.5" outlineLevel="1" thickBot="1" x14ac:dyDescent="0.3">
      <c r="A110" s="62"/>
      <c r="B110" s="63" t="s">
        <v>88</v>
      </c>
      <c r="C110" s="63">
        <f>SUM(C100:C109)</f>
        <v>0</v>
      </c>
      <c r="D110" s="63">
        <f>SUM(D100:D109)</f>
        <v>500</v>
      </c>
      <c r="E110" s="63">
        <f>SUM(E100:E109)</f>
        <v>0</v>
      </c>
      <c r="F110" s="63">
        <f>SUM(F100:F109)</f>
        <v>0</v>
      </c>
      <c r="G110" s="63">
        <f>SUM(G100:G109)</f>
        <v>0</v>
      </c>
      <c r="H110" s="73">
        <f>SUM(C110:G110)</f>
        <v>500</v>
      </c>
      <c r="I110" s="46">
        <f t="shared" si="16"/>
        <v>1</v>
      </c>
    </row>
    <row r="111" spans="1:29" s="3" customFormat="1" ht="14.25" thickTop="1" thickBot="1" x14ac:dyDescent="0.25">
      <c r="A111" s="5"/>
      <c r="B111" s="6"/>
      <c r="C111" s="7"/>
      <c r="D111" s="7"/>
      <c r="E111" s="7"/>
      <c r="F111" s="7"/>
      <c r="G111" s="7"/>
      <c r="H111" s="7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</row>
    <row r="112" spans="1:29" ht="15.75" x14ac:dyDescent="0.2">
      <c r="A112" s="169" t="s">
        <v>89</v>
      </c>
      <c r="B112" s="170"/>
      <c r="C112" s="56" t="s">
        <v>95</v>
      </c>
      <c r="D112" s="56" t="s">
        <v>101</v>
      </c>
      <c r="E112" s="56" t="s">
        <v>96</v>
      </c>
      <c r="F112" s="56" t="s">
        <v>97</v>
      </c>
      <c r="G112" s="56" t="s">
        <v>98</v>
      </c>
      <c r="H112" s="56" t="s">
        <v>88</v>
      </c>
      <c r="I112" s="57" t="s">
        <v>103</v>
      </c>
    </row>
    <row r="113" spans="1:13" ht="15" outlineLevel="1" x14ac:dyDescent="0.25">
      <c r="A113" s="81"/>
      <c r="B113" s="34" t="s">
        <v>85</v>
      </c>
      <c r="C113" s="16"/>
      <c r="D113" s="16"/>
      <c r="E113" s="16">
        <v>70</v>
      </c>
      <c r="F113" s="16"/>
      <c r="G113" s="16"/>
      <c r="H113" s="76">
        <f t="shared" ref="H113:H118" si="18">SUM(C113:F113)</f>
        <v>70</v>
      </c>
      <c r="I113" s="46">
        <f>H113/H$119</f>
        <v>0.28000000000000003</v>
      </c>
    </row>
    <row r="114" spans="1:13" ht="15" outlineLevel="1" x14ac:dyDescent="0.25">
      <c r="A114" s="67"/>
      <c r="B114" s="35" t="s">
        <v>83</v>
      </c>
      <c r="C114" s="16"/>
      <c r="D114" s="16"/>
      <c r="E114" s="16">
        <v>100</v>
      </c>
      <c r="F114" s="16"/>
      <c r="G114" s="16"/>
      <c r="H114" s="76">
        <f t="shared" si="18"/>
        <v>100</v>
      </c>
      <c r="I114" s="46">
        <f t="shared" ref="I114:I119" si="19">H114/H$119</f>
        <v>0.4</v>
      </c>
    </row>
    <row r="115" spans="1:13" ht="15" x14ac:dyDescent="0.25">
      <c r="A115" s="67"/>
      <c r="B115" s="35" t="s">
        <v>84</v>
      </c>
      <c r="C115" s="16"/>
      <c r="D115" s="16"/>
      <c r="E115" s="16"/>
      <c r="F115" s="16"/>
      <c r="G115" s="16"/>
      <c r="H115" s="76">
        <f t="shared" si="18"/>
        <v>0</v>
      </c>
      <c r="I115" s="46">
        <f t="shared" si="19"/>
        <v>0</v>
      </c>
    </row>
    <row r="116" spans="1:13" ht="15" x14ac:dyDescent="0.25">
      <c r="A116" s="67"/>
      <c r="B116" s="35" t="s">
        <v>14</v>
      </c>
      <c r="C116" s="16"/>
      <c r="D116" s="16"/>
      <c r="E116" s="16"/>
      <c r="F116" s="16"/>
      <c r="G116" s="16"/>
      <c r="H116" s="76">
        <f t="shared" si="18"/>
        <v>0</v>
      </c>
      <c r="I116" s="46">
        <f t="shared" si="19"/>
        <v>0</v>
      </c>
    </row>
    <row r="117" spans="1:13" ht="15" x14ac:dyDescent="0.25">
      <c r="A117" s="67"/>
      <c r="B117" s="35" t="s">
        <v>86</v>
      </c>
      <c r="C117" s="16"/>
      <c r="D117" s="16"/>
      <c r="E117" s="16">
        <v>80</v>
      </c>
      <c r="F117" s="16"/>
      <c r="G117" s="16"/>
      <c r="H117" s="76">
        <f t="shared" si="18"/>
        <v>80</v>
      </c>
      <c r="I117" s="46">
        <f t="shared" si="19"/>
        <v>0.32</v>
      </c>
    </row>
    <row r="118" spans="1:13" ht="15" x14ac:dyDescent="0.25">
      <c r="A118" s="67"/>
      <c r="B118" s="35" t="s">
        <v>87</v>
      </c>
      <c r="C118" s="16"/>
      <c r="D118" s="16"/>
      <c r="E118" s="16"/>
      <c r="F118" s="16"/>
      <c r="G118" s="16"/>
      <c r="H118" s="76">
        <f t="shared" si="18"/>
        <v>0</v>
      </c>
      <c r="I118" s="46">
        <f t="shared" si="19"/>
        <v>0</v>
      </c>
    </row>
    <row r="119" spans="1:13" ht="16.5" thickBot="1" x14ac:dyDescent="0.3">
      <c r="A119" s="62"/>
      <c r="B119" s="78" t="s">
        <v>88</v>
      </c>
      <c r="C119" s="79">
        <f>SUM(C113:C118)</f>
        <v>0</v>
      </c>
      <c r="D119" s="79">
        <f>SUM(D113:D118)</f>
        <v>0</v>
      </c>
      <c r="E119" s="79">
        <f>SUM(E113:E118)</f>
        <v>250</v>
      </c>
      <c r="F119" s="79">
        <f>SUM(F113:F118)</f>
        <v>0</v>
      </c>
      <c r="G119" s="79">
        <f>SUM(G113:G118)</f>
        <v>0</v>
      </c>
      <c r="H119" s="77">
        <f>SUM(C119:G119)</f>
        <v>250</v>
      </c>
      <c r="I119" s="46">
        <f t="shared" si="19"/>
        <v>1</v>
      </c>
    </row>
    <row r="120" spans="1:13" ht="13.5" thickTop="1" x14ac:dyDescent="0.2">
      <c r="A120" s="11"/>
      <c r="B120" s="12"/>
      <c r="C120" s="12"/>
      <c r="D120" s="12"/>
      <c r="E120" s="12"/>
      <c r="F120" s="12"/>
      <c r="G120" s="12"/>
      <c r="H120" s="12"/>
      <c r="I120" s="49"/>
    </row>
    <row r="121" spans="1:13" s="3" customFormat="1" ht="8.1" customHeight="1" x14ac:dyDescent="0.2">
      <c r="A121" s="6"/>
      <c r="B121" s="8"/>
      <c r="C121" s="5"/>
      <c r="D121" s="5"/>
      <c r="E121" s="5"/>
      <c r="F121" s="5"/>
      <c r="G121" s="5"/>
      <c r="H121" s="5"/>
      <c r="I121" s="49"/>
    </row>
    <row r="122" spans="1:13" ht="24.75" customHeight="1" thickBot="1" x14ac:dyDescent="0.3">
      <c r="A122" s="99"/>
      <c r="B122" s="99" t="s">
        <v>45</v>
      </c>
      <c r="C122" s="100" t="s">
        <v>0</v>
      </c>
      <c r="D122" s="17"/>
      <c r="E122" s="17"/>
      <c r="F122" s="17"/>
      <c r="G122" s="17"/>
      <c r="H122" s="17"/>
      <c r="I122" s="49"/>
      <c r="J122" s="18"/>
      <c r="K122" s="18"/>
      <c r="L122" s="18"/>
      <c r="M122" s="18"/>
    </row>
    <row r="123" spans="1:13" ht="17.100000000000001" customHeight="1" outlineLevel="1" x14ac:dyDescent="0.25">
      <c r="A123" s="171" t="s">
        <v>18</v>
      </c>
      <c r="B123" s="172"/>
      <c r="C123" s="101">
        <f>E13</f>
        <v>8830</v>
      </c>
      <c r="D123" s="19"/>
      <c r="E123" s="19"/>
      <c r="F123" s="19"/>
      <c r="G123" s="19"/>
      <c r="H123" s="19"/>
      <c r="J123" s="18"/>
      <c r="K123" s="18"/>
      <c r="L123" s="18"/>
      <c r="M123" s="18"/>
    </row>
    <row r="124" spans="1:13" ht="15.75" customHeight="1" outlineLevel="1" x14ac:dyDescent="0.2">
      <c r="A124" s="173" t="s">
        <v>20</v>
      </c>
      <c r="B124" s="174"/>
      <c r="C124" s="104">
        <f>SUM(H24,H40,H51,H66,H78,H89,H97,H110,H119)</f>
        <v>8803</v>
      </c>
      <c r="D124" s="19"/>
      <c r="E124" s="19"/>
      <c r="F124" s="19"/>
      <c r="G124" s="19"/>
      <c r="H124" s="19"/>
      <c r="I124" s="18"/>
      <c r="J124" s="18"/>
      <c r="K124" s="18"/>
      <c r="L124" s="18"/>
      <c r="M124" s="18"/>
    </row>
    <row r="125" spans="1:13" ht="17.100000000000001" customHeight="1" outlineLevel="1" x14ac:dyDescent="0.25">
      <c r="A125" s="175" t="s">
        <v>22</v>
      </c>
      <c r="B125" s="176"/>
      <c r="C125" s="102">
        <f>C123-C124</f>
        <v>27</v>
      </c>
      <c r="D125" s="19"/>
      <c r="E125" s="19"/>
      <c r="F125" s="19"/>
      <c r="G125" s="19"/>
      <c r="H125" s="20"/>
      <c r="I125" s="18"/>
      <c r="J125" s="18"/>
      <c r="K125" s="18"/>
      <c r="L125" s="18"/>
      <c r="M125" s="18"/>
    </row>
    <row r="126" spans="1:13" ht="18.75" customHeight="1" thickBot="1" x14ac:dyDescent="0.3">
      <c r="A126" s="177" t="s">
        <v>126</v>
      </c>
      <c r="B126" s="178"/>
      <c r="C126" s="103">
        <f>C125+Março!C126</f>
        <v>108</v>
      </c>
      <c r="D126" s="19"/>
      <c r="E126" s="19"/>
      <c r="F126" s="19"/>
      <c r="G126" s="19"/>
      <c r="H126" s="20"/>
      <c r="I126" s="18"/>
      <c r="J126" s="18"/>
      <c r="K126" s="18"/>
      <c r="L126" s="18"/>
      <c r="M126" s="18"/>
    </row>
    <row r="127" spans="1:13" s="3" customFormat="1" ht="12.75" customHeight="1" x14ac:dyDescent="0.2">
      <c r="A127" s="11"/>
      <c r="B127" s="12"/>
      <c r="C127" s="12"/>
      <c r="D127" s="12"/>
      <c r="E127" s="12"/>
      <c r="F127" s="12"/>
      <c r="G127" s="12"/>
      <c r="H127" s="12"/>
      <c r="I127" s="18"/>
      <c r="J127" s="18"/>
      <c r="K127" s="18"/>
      <c r="L127" s="18"/>
      <c r="M127" s="18"/>
    </row>
    <row r="129" spans="2:16" ht="15.75" x14ac:dyDescent="0.25">
      <c r="B129" s="109" t="s">
        <v>43</v>
      </c>
      <c r="C129" s="110"/>
    </row>
    <row r="130" spans="2:16" ht="15.75" x14ac:dyDescent="0.25">
      <c r="B130" s="116" t="s">
        <v>37</v>
      </c>
      <c r="C130" s="117">
        <f>E13</f>
        <v>8830</v>
      </c>
    </row>
    <row r="131" spans="2:16" ht="15.75" x14ac:dyDescent="0.25">
      <c r="B131" s="111" t="s">
        <v>79</v>
      </c>
      <c r="C131" s="117">
        <f>H24</f>
        <v>2750</v>
      </c>
    </row>
    <row r="132" spans="2:16" ht="15.75" x14ac:dyDescent="0.25">
      <c r="B132" s="111" t="s">
        <v>5</v>
      </c>
      <c r="C132" s="117">
        <f>H40</f>
        <v>2895</v>
      </c>
    </row>
    <row r="133" spans="2:16" ht="15.75" x14ac:dyDescent="0.25">
      <c r="B133" s="111" t="s">
        <v>10</v>
      </c>
      <c r="C133" s="117">
        <f>H51</f>
        <v>600</v>
      </c>
    </row>
    <row r="134" spans="2:16" ht="15.75" x14ac:dyDescent="0.25">
      <c r="B134" s="111" t="s">
        <v>90</v>
      </c>
      <c r="C134" s="117">
        <f>H66</f>
        <v>555</v>
      </c>
    </row>
    <row r="135" spans="2:16" ht="15.75" x14ac:dyDescent="0.25">
      <c r="B135" s="111" t="s">
        <v>91</v>
      </c>
      <c r="C135" s="117">
        <f>H78</f>
        <v>545</v>
      </c>
    </row>
    <row r="136" spans="2:16" ht="15.75" x14ac:dyDescent="0.25">
      <c r="B136" s="111" t="s">
        <v>28</v>
      </c>
      <c r="C136" s="117">
        <f>H89</f>
        <v>508</v>
      </c>
    </row>
    <row r="137" spans="2:16" ht="15.75" x14ac:dyDescent="0.25">
      <c r="B137" s="111" t="s">
        <v>74</v>
      </c>
      <c r="C137" s="117">
        <f>H97</f>
        <v>200</v>
      </c>
      <c r="G137" s="53"/>
      <c r="H137" s="53"/>
      <c r="I137" s="12"/>
      <c r="J137" s="12"/>
      <c r="K137" s="12"/>
      <c r="L137" s="12"/>
      <c r="M137" s="12"/>
      <c r="N137" s="12"/>
      <c r="O137" s="12"/>
      <c r="P137" s="18"/>
    </row>
    <row r="138" spans="2:16" ht="15.75" x14ac:dyDescent="0.25">
      <c r="B138" s="111" t="s">
        <v>34</v>
      </c>
      <c r="C138" s="117">
        <f>H110</f>
        <v>500</v>
      </c>
      <c r="G138" s="6"/>
      <c r="H138" s="6"/>
      <c r="I138" s="54"/>
      <c r="J138" s="54"/>
      <c r="K138" s="54"/>
      <c r="L138" s="54"/>
      <c r="M138" s="54"/>
      <c r="N138" s="54"/>
      <c r="O138" s="55"/>
      <c r="P138" s="18"/>
    </row>
    <row r="139" spans="2:16" ht="15.75" x14ac:dyDescent="0.25">
      <c r="B139" s="111" t="s">
        <v>89</v>
      </c>
      <c r="C139" s="113">
        <f>H119</f>
        <v>250</v>
      </c>
      <c r="G139" s="6"/>
      <c r="H139" s="6"/>
      <c r="I139" s="54"/>
      <c r="J139" s="54"/>
      <c r="K139" s="54"/>
      <c r="L139" s="54"/>
      <c r="M139" s="54"/>
      <c r="N139" s="54"/>
      <c r="O139" s="55"/>
      <c r="P139" s="18"/>
    </row>
    <row r="140" spans="2:16" ht="15.75" x14ac:dyDescent="0.25">
      <c r="B140" s="114" t="s">
        <v>44</v>
      </c>
      <c r="C140" s="115"/>
      <c r="D140" s="14"/>
      <c r="G140" s="6"/>
      <c r="H140" s="6"/>
      <c r="I140" s="54"/>
      <c r="J140" s="54"/>
      <c r="K140" s="54"/>
      <c r="L140" s="54"/>
      <c r="M140" s="54"/>
      <c r="N140" s="54"/>
      <c r="O140" s="55"/>
      <c r="P140" s="18"/>
    </row>
    <row r="141" spans="2:16" ht="15" x14ac:dyDescent="0.25">
      <c r="D141" s="14"/>
      <c r="G141" s="11"/>
      <c r="H141" s="12"/>
      <c r="I141" s="12"/>
      <c r="J141" s="12"/>
      <c r="K141" s="12"/>
      <c r="L141" s="12"/>
      <c r="M141" s="12"/>
      <c r="N141" s="12"/>
      <c r="O141" s="12"/>
      <c r="P141" s="18"/>
    </row>
    <row r="142" spans="2:16" ht="15" x14ac:dyDescent="0.25">
      <c r="C142" s="13"/>
      <c r="D142" s="14"/>
    </row>
    <row r="143" spans="2:16" ht="15" x14ac:dyDescent="0.25">
      <c r="D143" s="14"/>
    </row>
    <row r="144" spans="2:16" ht="15" x14ac:dyDescent="0.25">
      <c r="D144" s="14"/>
    </row>
    <row r="145" spans="2:6" ht="15" x14ac:dyDescent="0.25">
      <c r="D145" s="14"/>
    </row>
    <row r="146" spans="2:6" ht="15" x14ac:dyDescent="0.25">
      <c r="D146" s="14"/>
    </row>
    <row r="147" spans="2:6" ht="15" x14ac:dyDescent="0.25">
      <c r="D147" s="14"/>
    </row>
    <row r="148" spans="2:6" ht="15" x14ac:dyDescent="0.25">
      <c r="D148" s="52"/>
      <c r="E148" s="13"/>
      <c r="F148" s="13"/>
    </row>
    <row r="151" spans="2:6" x14ac:dyDescent="0.2">
      <c r="C151" s="9"/>
    </row>
    <row r="152" spans="2:6" x14ac:dyDescent="0.2">
      <c r="B152" s="15"/>
    </row>
  </sheetData>
  <mergeCells count="16">
    <mergeCell ref="C1:I4"/>
    <mergeCell ref="A4:B4"/>
    <mergeCell ref="A6:B6"/>
    <mergeCell ref="A15:B15"/>
    <mergeCell ref="A26:B26"/>
    <mergeCell ref="A42:B42"/>
    <mergeCell ref="A123:B123"/>
    <mergeCell ref="A124:B124"/>
    <mergeCell ref="A125:B125"/>
    <mergeCell ref="A126:B126"/>
    <mergeCell ref="A53:B53"/>
    <mergeCell ref="A68:B68"/>
    <mergeCell ref="A80:B80"/>
    <mergeCell ref="A91:B91"/>
    <mergeCell ref="A99:B99"/>
    <mergeCell ref="A112:B112"/>
  </mergeCells>
  <printOptions horizontalCentered="1"/>
  <pageMargins left="0.2" right="0.2" top="0.24" bottom="0.28999999999999998" header="0.17" footer="0.21"/>
  <pageSetup scale="75" orientation="landscape" horizontalDpi="360" verticalDpi="36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applyStyles="1" summaryBelow="0"/>
  </sheetPr>
  <dimension ref="A1:AC152"/>
  <sheetViews>
    <sheetView showGridLines="0" showRowColHeaders="0" zoomScaleNormal="10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C1" sqref="C1:I4"/>
    </sheetView>
  </sheetViews>
  <sheetFormatPr defaultColWidth="11.42578125" defaultRowHeight="12.75" outlineLevelRow="1" x14ac:dyDescent="0.2"/>
  <cols>
    <col min="1" max="1" width="7.7109375" customWidth="1"/>
    <col min="2" max="2" width="45.42578125" customWidth="1"/>
    <col min="3" max="3" width="12.42578125" bestFit="1" customWidth="1"/>
    <col min="4" max="4" width="20.42578125" customWidth="1"/>
    <col min="5" max="5" width="20.85546875" customWidth="1"/>
    <col min="6" max="6" width="19.42578125" customWidth="1"/>
    <col min="7" max="7" width="33.42578125" customWidth="1"/>
    <col min="8" max="8" width="11.28515625" bestFit="1" customWidth="1"/>
    <col min="9" max="9" width="13" customWidth="1"/>
    <col min="10" max="10" width="2.7109375" customWidth="1"/>
    <col min="11" max="11" width="3.7109375" customWidth="1"/>
  </cols>
  <sheetData>
    <row r="1" spans="1:25" s="4" customFormat="1" ht="33" customHeight="1" x14ac:dyDescent="0.2">
      <c r="A1" s="162"/>
      <c r="B1" s="162"/>
      <c r="C1" s="166" t="s">
        <v>143</v>
      </c>
      <c r="D1" s="166"/>
      <c r="E1" s="166"/>
      <c r="F1" s="166"/>
      <c r="G1" s="166"/>
      <c r="H1" s="166"/>
      <c r="I1" s="166"/>
    </row>
    <row r="2" spans="1:25" s="4" customFormat="1" ht="25.5" x14ac:dyDescent="0.2">
      <c r="A2" s="162"/>
      <c r="B2" s="162"/>
      <c r="C2" s="166"/>
      <c r="D2" s="166"/>
      <c r="E2" s="166"/>
      <c r="F2" s="166"/>
      <c r="G2" s="166"/>
      <c r="H2" s="166"/>
      <c r="I2" s="166"/>
    </row>
    <row r="3" spans="1:25" s="4" customFormat="1" ht="27" customHeight="1" x14ac:dyDescent="0.2">
      <c r="A3" s="162"/>
      <c r="B3" s="162"/>
      <c r="C3" s="166"/>
      <c r="D3" s="166"/>
      <c r="E3" s="166"/>
      <c r="F3" s="166"/>
      <c r="G3" s="166"/>
      <c r="H3" s="166"/>
      <c r="I3" s="166"/>
    </row>
    <row r="4" spans="1:25" s="4" customFormat="1" ht="33.75" customHeight="1" x14ac:dyDescent="0.2">
      <c r="A4" s="179" t="s">
        <v>114</v>
      </c>
      <c r="B4" s="179"/>
      <c r="C4" s="166"/>
      <c r="D4" s="166"/>
      <c r="E4" s="166"/>
      <c r="F4" s="166"/>
      <c r="G4" s="166"/>
      <c r="H4" s="166"/>
      <c r="I4" s="166"/>
    </row>
    <row r="5" spans="1:25" s="4" customFormat="1" ht="15.75" customHeight="1" thickBot="1" x14ac:dyDescent="0.25">
      <c r="A5" s="60"/>
      <c r="B5" s="59"/>
      <c r="C5" s="61"/>
      <c r="D5" s="61"/>
      <c r="E5" s="61"/>
      <c r="F5" s="61"/>
      <c r="G5" s="61"/>
      <c r="H5" s="59"/>
      <c r="I5" s="61"/>
    </row>
    <row r="6" spans="1:25" s="2" customFormat="1" ht="16.5" thickBot="1" x14ac:dyDescent="0.3">
      <c r="A6" s="180" t="s">
        <v>37</v>
      </c>
      <c r="B6" s="181"/>
      <c r="C6" s="91" t="s">
        <v>95</v>
      </c>
      <c r="D6" s="92" t="s">
        <v>102</v>
      </c>
      <c r="E6" s="92" t="s">
        <v>88</v>
      </c>
      <c r="F6" s="93" t="s">
        <v>103</v>
      </c>
      <c r="G6" s="28"/>
      <c r="I6"/>
      <c r="J6"/>
      <c r="K6"/>
      <c r="Q6"/>
      <c r="R6"/>
      <c r="S6"/>
      <c r="T6"/>
      <c r="U6"/>
      <c r="V6"/>
      <c r="W6"/>
      <c r="X6"/>
      <c r="Y6"/>
    </row>
    <row r="7" spans="1:25" ht="15" outlineLevel="1" x14ac:dyDescent="0.25">
      <c r="A7" s="58"/>
      <c r="B7" s="34" t="s">
        <v>38</v>
      </c>
      <c r="C7" s="30"/>
      <c r="D7" s="30">
        <v>8000</v>
      </c>
      <c r="E7" s="83">
        <f t="shared" ref="E7:E12" si="0">SUM(C7:D7)</f>
        <v>8000</v>
      </c>
      <c r="F7" s="94">
        <f t="shared" ref="F7:F12" si="1">E7/E$13</f>
        <v>0.9060022650056625</v>
      </c>
      <c r="G7" s="29"/>
    </row>
    <row r="8" spans="1:25" ht="15" outlineLevel="1" x14ac:dyDescent="0.25">
      <c r="A8" s="58"/>
      <c r="B8" s="35" t="s">
        <v>1</v>
      </c>
      <c r="C8" s="22"/>
      <c r="D8" s="22"/>
      <c r="E8" s="84">
        <f t="shared" si="0"/>
        <v>0</v>
      </c>
      <c r="F8" s="95">
        <f t="shared" si="1"/>
        <v>0</v>
      </c>
      <c r="G8" s="27"/>
    </row>
    <row r="9" spans="1:25" ht="15" outlineLevel="1" x14ac:dyDescent="0.25">
      <c r="A9" s="58"/>
      <c r="B9" s="35" t="s">
        <v>2</v>
      </c>
      <c r="C9" s="22"/>
      <c r="D9" s="22"/>
      <c r="E9" s="84">
        <f t="shared" si="0"/>
        <v>0</v>
      </c>
      <c r="F9" s="95">
        <f t="shared" si="1"/>
        <v>0</v>
      </c>
      <c r="G9" s="27"/>
    </row>
    <row r="10" spans="1:25" ht="15" outlineLevel="1" x14ac:dyDescent="0.25">
      <c r="A10" s="58"/>
      <c r="B10" s="35" t="s">
        <v>47</v>
      </c>
      <c r="C10" s="22">
        <v>800</v>
      </c>
      <c r="D10" s="22">
        <v>30</v>
      </c>
      <c r="E10" s="84">
        <f t="shared" si="0"/>
        <v>830</v>
      </c>
      <c r="F10" s="95">
        <f t="shared" si="1"/>
        <v>9.3997734994337487E-2</v>
      </c>
      <c r="G10" s="27"/>
    </row>
    <row r="11" spans="1:25" ht="15" outlineLevel="1" x14ac:dyDescent="0.25">
      <c r="A11" s="58"/>
      <c r="B11" s="35" t="s">
        <v>3</v>
      </c>
      <c r="C11" s="22"/>
      <c r="D11" s="22"/>
      <c r="E11" s="84">
        <f t="shared" si="0"/>
        <v>0</v>
      </c>
      <c r="F11" s="95">
        <f t="shared" si="1"/>
        <v>0</v>
      </c>
      <c r="G11" s="96"/>
    </row>
    <row r="12" spans="1:25" ht="45" outlineLevel="1" x14ac:dyDescent="0.25">
      <c r="A12" s="58"/>
      <c r="B12" s="36" t="s">
        <v>104</v>
      </c>
      <c r="C12" s="22"/>
      <c r="D12" s="22"/>
      <c r="E12" s="84">
        <f t="shared" si="0"/>
        <v>0</v>
      </c>
      <c r="F12" s="95">
        <f t="shared" si="1"/>
        <v>0</v>
      </c>
      <c r="G12" s="27"/>
    </row>
    <row r="13" spans="1:25" ht="16.5" outlineLevel="1" thickBot="1" x14ac:dyDescent="0.3">
      <c r="A13" s="120"/>
      <c r="B13" s="65" t="s">
        <v>99</v>
      </c>
      <c r="C13" s="64">
        <f>SUM(C7:C12)</f>
        <v>800</v>
      </c>
      <c r="D13" s="64">
        <f>SUM(D7:D12)</f>
        <v>8030</v>
      </c>
      <c r="E13" s="66">
        <f>SUM(C13:D13)</f>
        <v>8830</v>
      </c>
      <c r="F13" s="51">
        <v>1</v>
      </c>
      <c r="G13" s="26"/>
      <c r="H13" s="18"/>
    </row>
    <row r="14" spans="1:25" ht="14.25" outlineLevel="1" thickTop="1" thickBot="1" x14ac:dyDescent="0.25">
      <c r="A14" s="6"/>
      <c r="B14" s="11"/>
      <c r="C14" s="25"/>
      <c r="D14" s="25"/>
      <c r="E14" s="25"/>
      <c r="F14" s="26"/>
      <c r="G14" s="26"/>
      <c r="H14" s="26"/>
    </row>
    <row r="15" spans="1:25" s="2" customFormat="1" ht="15.75" x14ac:dyDescent="0.2">
      <c r="A15" s="169" t="s">
        <v>79</v>
      </c>
      <c r="B15" s="170"/>
      <c r="C15" s="56" t="s">
        <v>95</v>
      </c>
      <c r="D15" s="56" t="s">
        <v>101</v>
      </c>
      <c r="E15" s="56" t="s">
        <v>96</v>
      </c>
      <c r="F15" s="56" t="s">
        <v>97</v>
      </c>
      <c r="G15" s="56" t="s">
        <v>98</v>
      </c>
      <c r="H15" s="68" t="s">
        <v>88</v>
      </c>
      <c r="I15" s="57" t="s">
        <v>103</v>
      </c>
      <c r="J15"/>
      <c r="K15"/>
      <c r="Q15"/>
      <c r="R15"/>
      <c r="S15"/>
      <c r="T15"/>
      <c r="U15"/>
      <c r="V15"/>
      <c r="W15"/>
      <c r="X15"/>
      <c r="Y15"/>
    </row>
    <row r="16" spans="1:25" ht="15" outlineLevel="1" x14ac:dyDescent="0.25">
      <c r="A16" s="58"/>
      <c r="B16" s="34" t="s">
        <v>123</v>
      </c>
      <c r="C16" s="42"/>
      <c r="D16" s="43">
        <v>2000</v>
      </c>
      <c r="E16" s="43"/>
      <c r="F16" s="43"/>
      <c r="G16" s="43"/>
      <c r="H16" s="82">
        <f>SUM(C16:G16)</f>
        <v>2000</v>
      </c>
      <c r="I16" s="46">
        <f t="shared" ref="I16:I23" si="2">H16/H$24</f>
        <v>0.72727272727272729</v>
      </c>
    </row>
    <row r="17" spans="1:25" ht="15" outlineLevel="1" x14ac:dyDescent="0.25">
      <c r="A17" s="58"/>
      <c r="B17" s="35" t="s">
        <v>72</v>
      </c>
      <c r="C17" s="44"/>
      <c r="D17" s="44"/>
      <c r="E17" s="44"/>
      <c r="F17" s="44"/>
      <c r="G17" s="44"/>
      <c r="H17" s="82">
        <f t="shared" ref="H17:H23" si="3">SUM(C17:G17)</f>
        <v>0</v>
      </c>
      <c r="I17" s="46">
        <f t="shared" si="2"/>
        <v>0</v>
      </c>
    </row>
    <row r="18" spans="1:25" ht="15" outlineLevel="1" x14ac:dyDescent="0.25">
      <c r="A18" s="58"/>
      <c r="B18" s="35" t="s">
        <v>121</v>
      </c>
      <c r="C18" s="44"/>
      <c r="D18" s="44"/>
      <c r="E18" s="44"/>
      <c r="F18" s="44"/>
      <c r="G18" s="44"/>
      <c r="H18" s="82">
        <f t="shared" si="3"/>
        <v>0</v>
      </c>
      <c r="I18" s="46">
        <f t="shared" si="2"/>
        <v>0</v>
      </c>
    </row>
    <row r="19" spans="1:25" ht="15" outlineLevel="1" x14ac:dyDescent="0.25">
      <c r="A19" s="58"/>
      <c r="B19" s="35" t="s">
        <v>122</v>
      </c>
      <c r="C19" s="44"/>
      <c r="D19" s="44">
        <v>500</v>
      </c>
      <c r="E19" s="44"/>
      <c r="F19" s="44"/>
      <c r="G19" s="44"/>
      <c r="H19" s="82">
        <f t="shared" si="3"/>
        <v>500</v>
      </c>
      <c r="I19" s="46">
        <f>H19/H$24</f>
        <v>0.18181818181818182</v>
      </c>
    </row>
    <row r="20" spans="1:25" ht="15" outlineLevel="1" x14ac:dyDescent="0.25">
      <c r="A20" s="58"/>
      <c r="B20" s="35" t="s">
        <v>73</v>
      </c>
      <c r="C20" s="44"/>
      <c r="D20" s="44"/>
      <c r="E20" s="44"/>
      <c r="F20" s="44"/>
      <c r="G20" s="44"/>
      <c r="H20" s="82">
        <f t="shared" si="3"/>
        <v>0</v>
      </c>
      <c r="I20" s="46">
        <f t="shared" si="2"/>
        <v>0</v>
      </c>
    </row>
    <row r="21" spans="1:25" ht="15" outlineLevel="1" x14ac:dyDescent="0.25">
      <c r="A21" s="58"/>
      <c r="B21" s="35" t="s">
        <v>105</v>
      </c>
      <c r="C21" s="44">
        <v>20</v>
      </c>
      <c r="D21" s="44">
        <v>200</v>
      </c>
      <c r="E21" s="44"/>
      <c r="F21" s="44"/>
      <c r="G21" s="44"/>
      <c r="H21" s="82">
        <f t="shared" si="3"/>
        <v>220</v>
      </c>
      <c r="I21" s="46">
        <f t="shared" si="2"/>
        <v>0.08</v>
      </c>
    </row>
    <row r="22" spans="1:25" ht="15" outlineLevel="1" x14ac:dyDescent="0.25">
      <c r="A22" s="58"/>
      <c r="B22" s="35" t="s">
        <v>125</v>
      </c>
      <c r="C22" s="44"/>
      <c r="D22" s="44">
        <v>30</v>
      </c>
      <c r="E22" s="44"/>
      <c r="G22" s="44"/>
      <c r="H22" s="82">
        <f t="shared" si="3"/>
        <v>30</v>
      </c>
      <c r="I22" s="46">
        <f t="shared" si="2"/>
        <v>1.090909090909091E-2</v>
      </c>
    </row>
    <row r="23" spans="1:25" ht="15" outlineLevel="1" x14ac:dyDescent="0.25">
      <c r="A23" s="58"/>
      <c r="B23" s="37" t="s">
        <v>124</v>
      </c>
      <c r="C23" s="45"/>
      <c r="D23" s="45"/>
      <c r="E23" s="45"/>
      <c r="F23" s="45"/>
      <c r="G23" s="45"/>
      <c r="H23" s="82">
        <f t="shared" si="3"/>
        <v>0</v>
      </c>
      <c r="I23" s="46">
        <f t="shared" si="2"/>
        <v>0</v>
      </c>
      <c r="L23" s="97"/>
    </row>
    <row r="24" spans="1:25" ht="15.75" outlineLevel="1" thickBot="1" x14ac:dyDescent="0.3">
      <c r="A24" s="62"/>
      <c r="B24" s="63" t="s">
        <v>88</v>
      </c>
      <c r="C24" s="64">
        <f>SUM(C16:C23)</f>
        <v>20</v>
      </c>
      <c r="D24" s="64">
        <f>SUM(D16:D23)</f>
        <v>2730</v>
      </c>
      <c r="E24" s="64">
        <f>SUM(E16:E23)</f>
        <v>0</v>
      </c>
      <c r="F24" s="64">
        <f>SUM(F16:F23)</f>
        <v>0</v>
      </c>
      <c r="G24" s="64">
        <f>SUM(G16:G23)</f>
        <v>0</v>
      </c>
      <c r="H24" s="82">
        <f>SUM(C24:G24)</f>
        <v>2750</v>
      </c>
      <c r="I24" s="48">
        <f>H24/H$24</f>
        <v>1</v>
      </c>
    </row>
    <row r="25" spans="1:25" ht="14.25" outlineLevel="1" thickTop="1" thickBot="1" x14ac:dyDescent="0.25">
      <c r="A25" s="3"/>
      <c r="B25" s="3"/>
      <c r="C25" s="23"/>
      <c r="D25" s="23"/>
      <c r="E25" s="23"/>
      <c r="F25" s="41"/>
      <c r="G25" s="23"/>
      <c r="H25" s="23"/>
    </row>
    <row r="26" spans="1:25" ht="15.75" outlineLevel="1" x14ac:dyDescent="0.2">
      <c r="A26" s="169" t="s">
        <v>5</v>
      </c>
      <c r="B26" s="170"/>
      <c r="C26" s="56" t="s">
        <v>95</v>
      </c>
      <c r="D26" s="56" t="s">
        <v>101</v>
      </c>
      <c r="E26" s="56" t="s">
        <v>96</v>
      </c>
      <c r="F26" s="56" t="s">
        <v>97</v>
      </c>
      <c r="G26" s="56" t="s">
        <v>98</v>
      </c>
      <c r="H26" s="68" t="s">
        <v>88</v>
      </c>
      <c r="I26" s="57" t="s">
        <v>103</v>
      </c>
    </row>
    <row r="27" spans="1:25" ht="15" outlineLevel="1" x14ac:dyDescent="0.25">
      <c r="A27" s="67"/>
      <c r="B27" s="34" t="s">
        <v>6</v>
      </c>
      <c r="C27" s="30"/>
      <c r="D27" s="30">
        <v>500</v>
      </c>
      <c r="E27" s="30"/>
      <c r="F27" s="30"/>
      <c r="G27" s="30"/>
      <c r="H27" s="69">
        <f>SUM(C27:G27)</f>
        <v>500</v>
      </c>
      <c r="I27" s="46">
        <f>H27/H$40</f>
        <v>0.17271157167530224</v>
      </c>
    </row>
    <row r="28" spans="1:25" ht="15" outlineLevel="1" x14ac:dyDescent="0.25">
      <c r="A28" s="67"/>
      <c r="B28" s="35" t="s">
        <v>7</v>
      </c>
      <c r="D28" s="22">
        <v>250</v>
      </c>
      <c r="E28" s="22"/>
      <c r="F28" s="22"/>
      <c r="G28" s="22"/>
      <c r="H28" s="69">
        <f t="shared" ref="H28:H39" si="4">SUM(C28:G28)</f>
        <v>250</v>
      </c>
      <c r="I28" s="46">
        <f t="shared" ref="I28:I40" si="5">H28/H$40</f>
        <v>8.6355785837651119E-2</v>
      </c>
    </row>
    <row r="29" spans="1:25" ht="15" outlineLevel="1" x14ac:dyDescent="0.25">
      <c r="A29" s="67"/>
      <c r="B29" s="35" t="s">
        <v>52</v>
      </c>
      <c r="C29" s="22"/>
      <c r="D29" s="22">
        <v>280</v>
      </c>
      <c r="E29" s="22"/>
      <c r="F29" s="22"/>
      <c r="G29" s="22"/>
      <c r="H29" s="69">
        <f t="shared" si="4"/>
        <v>280</v>
      </c>
      <c r="I29" s="46">
        <f t="shared" si="5"/>
        <v>9.6718480138169263E-2</v>
      </c>
    </row>
    <row r="30" spans="1:25" ht="15" x14ac:dyDescent="0.25">
      <c r="A30" s="67"/>
      <c r="B30" s="35" t="s">
        <v>8</v>
      </c>
      <c r="C30" s="22"/>
      <c r="D30" s="22">
        <v>120</v>
      </c>
      <c r="E30" s="22"/>
      <c r="F30" s="22"/>
      <c r="G30" s="22"/>
      <c r="H30" s="69">
        <f t="shared" si="4"/>
        <v>120</v>
      </c>
      <c r="I30" s="46">
        <f t="shared" si="5"/>
        <v>4.145077720207254E-2</v>
      </c>
    </row>
    <row r="31" spans="1:25" s="2" customFormat="1" ht="15" x14ac:dyDescent="0.25">
      <c r="A31" s="67"/>
      <c r="B31" s="35" t="s">
        <v>46</v>
      </c>
      <c r="C31" s="22"/>
      <c r="D31" s="22">
        <v>30</v>
      </c>
      <c r="E31" s="22"/>
      <c r="F31" s="22"/>
      <c r="G31" s="22"/>
      <c r="H31" s="69">
        <f t="shared" si="4"/>
        <v>30</v>
      </c>
      <c r="I31" s="46">
        <f t="shared" si="5"/>
        <v>1.0362694300518135E-2</v>
      </c>
      <c r="J31"/>
      <c r="K31"/>
      <c r="L31"/>
      <c r="M31"/>
      <c r="V31"/>
      <c r="W31"/>
      <c r="X31"/>
      <c r="Y31"/>
    </row>
    <row r="32" spans="1:25" ht="15" outlineLevel="1" x14ac:dyDescent="0.25">
      <c r="A32" s="67"/>
      <c r="B32" s="35" t="s">
        <v>93</v>
      </c>
      <c r="C32" s="22"/>
      <c r="D32" s="22">
        <v>150</v>
      </c>
      <c r="E32" s="22" t="s">
        <v>49</v>
      </c>
      <c r="F32" s="22"/>
      <c r="G32" s="22"/>
      <c r="H32" s="69">
        <f t="shared" si="4"/>
        <v>150</v>
      </c>
      <c r="I32" s="46">
        <f t="shared" si="5"/>
        <v>5.181347150259067E-2</v>
      </c>
    </row>
    <row r="33" spans="1:25" ht="15" outlineLevel="1" x14ac:dyDescent="0.25">
      <c r="A33" s="67"/>
      <c r="B33" s="35" t="s">
        <v>48</v>
      </c>
      <c r="C33" s="22"/>
      <c r="D33" s="22">
        <v>30</v>
      </c>
      <c r="E33" s="22"/>
      <c r="F33" s="22"/>
      <c r="G33" s="22"/>
      <c r="H33" s="69">
        <f t="shared" si="4"/>
        <v>30</v>
      </c>
      <c r="I33" s="46">
        <f t="shared" si="5"/>
        <v>1.0362694300518135E-2</v>
      </c>
    </row>
    <row r="34" spans="1:25" ht="15" outlineLevel="1" x14ac:dyDescent="0.25">
      <c r="A34" s="67"/>
      <c r="B34" s="35" t="s">
        <v>142</v>
      </c>
      <c r="C34" s="22"/>
      <c r="D34" s="22"/>
      <c r="E34" s="22">
        <v>15</v>
      </c>
      <c r="F34" s="22"/>
      <c r="G34" s="22"/>
      <c r="H34" s="69">
        <f t="shared" si="4"/>
        <v>15</v>
      </c>
      <c r="I34" s="46">
        <f t="shared" si="5"/>
        <v>5.1813471502590676E-3</v>
      </c>
    </row>
    <row r="35" spans="1:25" ht="15" outlineLevel="1" x14ac:dyDescent="0.25">
      <c r="A35" s="67"/>
      <c r="B35" s="35" t="s">
        <v>54</v>
      </c>
      <c r="C35" s="31">
        <v>300</v>
      </c>
      <c r="D35" s="22"/>
      <c r="E35" s="22">
        <v>600</v>
      </c>
      <c r="F35" s="22"/>
      <c r="G35" s="22"/>
      <c r="H35" s="69">
        <f t="shared" si="4"/>
        <v>900</v>
      </c>
      <c r="I35" s="46">
        <f t="shared" si="5"/>
        <v>0.31088082901554404</v>
      </c>
    </row>
    <row r="36" spans="1:25" ht="15" outlineLevel="1" x14ac:dyDescent="0.25">
      <c r="A36" s="67"/>
      <c r="B36" s="35" t="s">
        <v>50</v>
      </c>
      <c r="C36" s="22">
        <v>320</v>
      </c>
      <c r="D36" s="22"/>
      <c r="E36" s="22"/>
      <c r="F36" s="22"/>
      <c r="G36" s="22"/>
      <c r="H36" s="69">
        <f t="shared" si="4"/>
        <v>320</v>
      </c>
      <c r="I36" s="46">
        <f t="shared" si="5"/>
        <v>0.11053540587219343</v>
      </c>
    </row>
    <row r="37" spans="1:25" ht="15" outlineLevel="1" x14ac:dyDescent="0.25">
      <c r="A37" s="67"/>
      <c r="B37" s="35" t="s">
        <v>9</v>
      </c>
      <c r="C37" s="22"/>
      <c r="D37" s="22"/>
      <c r="E37" s="22"/>
      <c r="F37" s="22"/>
      <c r="G37" s="22"/>
      <c r="H37" s="69">
        <f t="shared" si="4"/>
        <v>0</v>
      </c>
      <c r="I37" s="46">
        <f t="shared" si="5"/>
        <v>0</v>
      </c>
    </row>
    <row r="38" spans="1:25" ht="15" outlineLevel="1" x14ac:dyDescent="0.25">
      <c r="A38" s="67"/>
      <c r="B38" s="35" t="s">
        <v>53</v>
      </c>
      <c r="C38" s="22"/>
      <c r="D38" s="22">
        <v>20</v>
      </c>
      <c r="E38" s="22"/>
      <c r="F38" s="22"/>
      <c r="G38" s="22"/>
      <c r="H38" s="69">
        <f t="shared" si="4"/>
        <v>20</v>
      </c>
      <c r="I38" s="46">
        <f t="shared" si="5"/>
        <v>6.9084628670120895E-3</v>
      </c>
    </row>
    <row r="39" spans="1:25" ht="30" outlineLevel="1" x14ac:dyDescent="0.25">
      <c r="A39" s="67"/>
      <c r="B39" s="38" t="s">
        <v>70</v>
      </c>
      <c r="C39" s="22"/>
      <c r="D39" s="22"/>
      <c r="E39" s="22"/>
      <c r="F39" s="22">
        <v>180</v>
      </c>
      <c r="G39" s="22">
        <v>100</v>
      </c>
      <c r="H39" s="69">
        <f t="shared" si="4"/>
        <v>280</v>
      </c>
      <c r="I39" s="46">
        <f t="shared" si="5"/>
        <v>9.6718480138169263E-2</v>
      </c>
    </row>
    <row r="40" spans="1:25" ht="16.5" outlineLevel="1" thickBot="1" x14ac:dyDescent="0.3">
      <c r="A40" s="62"/>
      <c r="B40" s="63" t="s">
        <v>88</v>
      </c>
      <c r="C40" s="64">
        <f>SUM(C27:C39)</f>
        <v>620</v>
      </c>
      <c r="D40" s="64">
        <f>SUM(D27:D39)</f>
        <v>1380</v>
      </c>
      <c r="E40" s="64">
        <f>SUM(E27:E39)</f>
        <v>615</v>
      </c>
      <c r="F40" s="64">
        <f>SUM(F27:F39)</f>
        <v>180</v>
      </c>
      <c r="G40" s="64">
        <f>SUM(G27:G39)</f>
        <v>100</v>
      </c>
      <c r="H40" s="70">
        <f>SUM(C40:G40)</f>
        <v>2895</v>
      </c>
      <c r="I40" s="48">
        <f t="shared" si="5"/>
        <v>1</v>
      </c>
    </row>
    <row r="41" spans="1:25" ht="14.25" thickTop="1" thickBot="1" x14ac:dyDescent="0.25"/>
    <row r="42" spans="1:25" s="2" customFormat="1" ht="15.75" x14ac:dyDescent="0.25">
      <c r="A42" s="167" t="s">
        <v>10</v>
      </c>
      <c r="B42" s="168"/>
      <c r="C42" s="56" t="s">
        <v>95</v>
      </c>
      <c r="D42" s="56" t="s">
        <v>101</v>
      </c>
      <c r="E42" s="56" t="s">
        <v>96</v>
      </c>
      <c r="F42" s="56" t="s">
        <v>97</v>
      </c>
      <c r="G42" s="56" t="s">
        <v>98</v>
      </c>
      <c r="H42" s="56" t="s">
        <v>88</v>
      </c>
      <c r="I42" s="57" t="s">
        <v>103</v>
      </c>
      <c r="J42"/>
      <c r="K42"/>
      <c r="L42"/>
      <c r="M42"/>
      <c r="V42"/>
      <c r="W42"/>
      <c r="X42"/>
      <c r="Y42"/>
    </row>
    <row r="43" spans="1:25" ht="15" outlineLevel="1" x14ac:dyDescent="0.25">
      <c r="A43" s="67"/>
      <c r="B43" s="34" t="s">
        <v>11</v>
      </c>
      <c r="C43" s="32"/>
      <c r="D43" s="32">
        <v>300</v>
      </c>
      <c r="E43" s="32"/>
      <c r="F43" s="32"/>
      <c r="G43" s="32"/>
      <c r="H43" s="71">
        <f t="shared" ref="H43:H51" si="6">SUM(C43:G43)</f>
        <v>300</v>
      </c>
      <c r="I43" s="46">
        <f>H43/H$51</f>
        <v>0.5</v>
      </c>
    </row>
    <row r="44" spans="1:25" ht="15" outlineLevel="1" x14ac:dyDescent="0.25">
      <c r="A44" s="67"/>
      <c r="B44" s="35" t="s">
        <v>12</v>
      </c>
      <c r="C44" s="10"/>
      <c r="D44" s="10"/>
      <c r="E44" s="10"/>
      <c r="F44" s="10"/>
      <c r="G44" s="10">
        <v>150</v>
      </c>
      <c r="H44" s="71">
        <f t="shared" si="6"/>
        <v>150</v>
      </c>
      <c r="I44" s="46">
        <f t="shared" ref="I44:I51" si="7">H44/H$51</f>
        <v>0.25</v>
      </c>
    </row>
    <row r="45" spans="1:25" ht="15" outlineLevel="1" x14ac:dyDescent="0.25">
      <c r="A45" s="67"/>
      <c r="B45" s="35" t="s">
        <v>56</v>
      </c>
      <c r="C45" s="10"/>
      <c r="D45" s="10"/>
      <c r="E45" s="10"/>
      <c r="F45" s="10"/>
      <c r="G45" s="10"/>
      <c r="H45" s="71">
        <f t="shared" si="6"/>
        <v>0</v>
      </c>
      <c r="I45" s="46">
        <f t="shared" si="7"/>
        <v>0</v>
      </c>
    </row>
    <row r="46" spans="1:25" ht="15" outlineLevel="1" x14ac:dyDescent="0.25">
      <c r="A46" s="67"/>
      <c r="B46" s="35" t="s">
        <v>13</v>
      </c>
      <c r="C46" s="10"/>
      <c r="D46" s="10"/>
      <c r="E46" s="10"/>
      <c r="F46" s="10"/>
      <c r="G46" s="10"/>
      <c r="H46" s="71">
        <f t="shared" si="6"/>
        <v>0</v>
      </c>
      <c r="I46" s="46">
        <f t="shared" si="7"/>
        <v>0</v>
      </c>
    </row>
    <row r="47" spans="1:25" ht="15" outlineLevel="1" x14ac:dyDescent="0.25">
      <c r="A47" s="67"/>
      <c r="B47" s="35" t="s">
        <v>14</v>
      </c>
      <c r="C47" s="10">
        <v>10</v>
      </c>
      <c r="D47" s="10"/>
      <c r="E47" s="10">
        <v>60</v>
      </c>
      <c r="F47" s="10"/>
      <c r="G47" s="10"/>
      <c r="H47" s="71">
        <f t="shared" si="6"/>
        <v>70</v>
      </c>
      <c r="I47" s="46">
        <f t="shared" si="7"/>
        <v>0.11666666666666667</v>
      </c>
    </row>
    <row r="48" spans="1:25" ht="15" outlineLevel="1" x14ac:dyDescent="0.25">
      <c r="A48" s="67"/>
      <c r="B48" s="35" t="s">
        <v>55</v>
      </c>
      <c r="C48" s="10"/>
      <c r="D48" s="10"/>
      <c r="E48" s="10"/>
      <c r="F48" s="10"/>
      <c r="G48" s="10"/>
      <c r="H48" s="71">
        <f t="shared" si="6"/>
        <v>0</v>
      </c>
      <c r="I48" s="46">
        <f t="shared" si="7"/>
        <v>0</v>
      </c>
    </row>
    <row r="49" spans="1:25" ht="15" outlineLevel="1" x14ac:dyDescent="0.25">
      <c r="A49" s="67"/>
      <c r="B49" s="35" t="s">
        <v>58</v>
      </c>
      <c r="C49" s="10"/>
      <c r="D49" s="10"/>
      <c r="E49" s="10"/>
      <c r="F49" s="10"/>
      <c r="G49" s="10"/>
      <c r="H49" s="71">
        <f t="shared" si="6"/>
        <v>0</v>
      </c>
      <c r="I49" s="46">
        <f t="shared" si="7"/>
        <v>0</v>
      </c>
    </row>
    <row r="50" spans="1:25" ht="15" outlineLevel="1" x14ac:dyDescent="0.25">
      <c r="A50" s="67"/>
      <c r="B50" s="37" t="s">
        <v>57</v>
      </c>
      <c r="C50" s="24">
        <v>0</v>
      </c>
      <c r="D50" s="24"/>
      <c r="E50" s="24"/>
      <c r="F50" s="24">
        <v>80</v>
      </c>
      <c r="G50" s="24"/>
      <c r="H50" s="71">
        <f t="shared" si="6"/>
        <v>80</v>
      </c>
      <c r="I50" s="46">
        <f t="shared" si="7"/>
        <v>0.13333333333333333</v>
      </c>
    </row>
    <row r="51" spans="1:25" ht="15.75" outlineLevel="1" thickBot="1" x14ac:dyDescent="0.3">
      <c r="A51" s="62"/>
      <c r="B51" s="63" t="s">
        <v>88</v>
      </c>
      <c r="C51" s="63">
        <f>SUM(C43:C50)</f>
        <v>10</v>
      </c>
      <c r="D51" s="63">
        <f>SUM(D43:D50)</f>
        <v>300</v>
      </c>
      <c r="E51" s="63">
        <f>SUM(E43:E50)</f>
        <v>60</v>
      </c>
      <c r="F51" s="63">
        <f>SUM(F43:F50)</f>
        <v>80</v>
      </c>
      <c r="G51" s="63">
        <f>SUM(G43:G50)</f>
        <v>150</v>
      </c>
      <c r="H51" s="71">
        <f t="shared" si="6"/>
        <v>600</v>
      </c>
      <c r="I51" s="48">
        <f t="shared" si="7"/>
        <v>1</v>
      </c>
    </row>
    <row r="52" spans="1:25" ht="14.25" outlineLevel="1" thickTop="1" thickBot="1" x14ac:dyDescent="0.25">
      <c r="E52" s="13"/>
      <c r="I52" s="47"/>
    </row>
    <row r="53" spans="1:25" ht="15.75" outlineLevel="1" x14ac:dyDescent="0.25">
      <c r="A53" s="167" t="s">
        <v>90</v>
      </c>
      <c r="B53" s="168"/>
      <c r="C53" s="56" t="s">
        <v>95</v>
      </c>
      <c r="D53" s="56" t="s">
        <v>101</v>
      </c>
      <c r="E53" s="56" t="s">
        <v>96</v>
      </c>
      <c r="F53" s="56" t="s">
        <v>97</v>
      </c>
      <c r="G53" s="56" t="s">
        <v>98</v>
      </c>
      <c r="H53" s="56" t="s">
        <v>88</v>
      </c>
      <c r="I53" s="57" t="s">
        <v>103</v>
      </c>
    </row>
    <row r="54" spans="1:25" ht="15" x14ac:dyDescent="0.25">
      <c r="A54" s="67"/>
      <c r="B54" s="34" t="s">
        <v>59</v>
      </c>
      <c r="C54" s="32">
        <v>20</v>
      </c>
      <c r="D54" s="32"/>
      <c r="E54" s="32"/>
      <c r="F54" s="32"/>
      <c r="G54" s="32"/>
      <c r="H54" s="71">
        <f>SUM(C54:G$54)</f>
        <v>20</v>
      </c>
      <c r="I54" s="46">
        <f>H54/H$66</f>
        <v>3.6036036036036036E-2</v>
      </c>
    </row>
    <row r="55" spans="1:25" ht="15" x14ac:dyDescent="0.25">
      <c r="A55" s="67"/>
      <c r="B55" s="35" t="s">
        <v>60</v>
      </c>
      <c r="C55" s="10"/>
      <c r="D55" s="10"/>
      <c r="E55" s="10">
        <v>50</v>
      </c>
      <c r="F55" s="10"/>
      <c r="G55" s="10"/>
      <c r="H55" s="72">
        <f t="shared" ref="H55:H66" si="8">SUM(C55:G55)</f>
        <v>50</v>
      </c>
      <c r="I55" s="46">
        <f t="shared" ref="I55:I66" si="9">H55/H$66</f>
        <v>9.0090090090090086E-2</v>
      </c>
    </row>
    <row r="56" spans="1:25" ht="15" x14ac:dyDescent="0.25">
      <c r="A56" s="67"/>
      <c r="B56" s="35" t="s">
        <v>15</v>
      </c>
      <c r="C56" s="10"/>
      <c r="D56" s="10"/>
      <c r="E56" s="10"/>
      <c r="F56" s="10"/>
      <c r="G56" s="10"/>
      <c r="H56" s="72">
        <f t="shared" si="8"/>
        <v>0</v>
      </c>
      <c r="I56" s="46">
        <f t="shared" si="9"/>
        <v>0</v>
      </c>
    </row>
    <row r="57" spans="1:25" s="2" customFormat="1" ht="15" x14ac:dyDescent="0.25">
      <c r="A57" s="67"/>
      <c r="B57" s="35" t="s">
        <v>69</v>
      </c>
      <c r="C57" s="10"/>
      <c r="D57" s="10">
        <v>200</v>
      </c>
      <c r="E57" s="10"/>
      <c r="F57" s="10"/>
      <c r="G57" s="10"/>
      <c r="H57" s="72">
        <f t="shared" si="8"/>
        <v>200</v>
      </c>
      <c r="I57" s="46">
        <f t="shared" si="9"/>
        <v>0.36036036036036034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5" outlineLevel="1" x14ac:dyDescent="0.25">
      <c r="A58" s="67"/>
      <c r="B58" s="35" t="s">
        <v>16</v>
      </c>
      <c r="C58" s="10"/>
      <c r="D58" s="10"/>
      <c r="E58" s="10">
        <f>120+80</f>
        <v>200</v>
      </c>
      <c r="F58" s="10"/>
      <c r="G58" s="10"/>
      <c r="H58" s="72">
        <f t="shared" si="8"/>
        <v>200</v>
      </c>
      <c r="I58" s="46">
        <f t="shared" si="9"/>
        <v>0.36036036036036034</v>
      </c>
    </row>
    <row r="59" spans="1:25" ht="15" outlineLevel="1" x14ac:dyDescent="0.25">
      <c r="A59" s="67"/>
      <c r="B59" s="35" t="s">
        <v>17</v>
      </c>
      <c r="C59" s="10"/>
      <c r="D59" s="10"/>
      <c r="E59" s="10"/>
      <c r="F59" s="10">
        <v>15</v>
      </c>
      <c r="G59" s="10"/>
      <c r="H59" s="72">
        <f t="shared" si="8"/>
        <v>15</v>
      </c>
      <c r="I59" s="46">
        <f t="shared" si="9"/>
        <v>2.7027027027027029E-2</v>
      </c>
    </row>
    <row r="60" spans="1:25" ht="15" outlineLevel="1" x14ac:dyDescent="0.25">
      <c r="A60" s="67"/>
      <c r="B60" s="35" t="s">
        <v>62</v>
      </c>
      <c r="C60" s="10"/>
      <c r="D60" s="10"/>
      <c r="E60" s="10"/>
      <c r="F60" s="10"/>
      <c r="G60" s="10"/>
      <c r="H60" s="72">
        <f t="shared" si="8"/>
        <v>0</v>
      </c>
      <c r="I60" s="46">
        <f t="shared" si="9"/>
        <v>0</v>
      </c>
    </row>
    <row r="61" spans="1:25" ht="15" outlineLevel="1" x14ac:dyDescent="0.25">
      <c r="A61" s="67"/>
      <c r="B61" s="35" t="s">
        <v>19</v>
      </c>
      <c r="C61" s="10"/>
      <c r="D61" s="10"/>
      <c r="E61" s="10"/>
      <c r="F61" s="10"/>
      <c r="G61" s="10"/>
      <c r="H61" s="72">
        <f t="shared" si="8"/>
        <v>0</v>
      </c>
      <c r="I61" s="46">
        <f t="shared" si="9"/>
        <v>0</v>
      </c>
    </row>
    <row r="62" spans="1:25" ht="15" outlineLevel="1" x14ac:dyDescent="0.25">
      <c r="A62" s="67"/>
      <c r="B62" s="35" t="s">
        <v>21</v>
      </c>
      <c r="C62" s="10"/>
      <c r="D62" s="10"/>
      <c r="E62" s="10"/>
      <c r="F62" s="10"/>
      <c r="G62" s="10"/>
      <c r="H62" s="72">
        <f t="shared" si="8"/>
        <v>0</v>
      </c>
      <c r="I62" s="46">
        <f t="shared" si="9"/>
        <v>0</v>
      </c>
    </row>
    <row r="63" spans="1:25" ht="15" outlineLevel="1" x14ac:dyDescent="0.25">
      <c r="A63" s="67"/>
      <c r="B63" s="35" t="s">
        <v>63</v>
      </c>
      <c r="C63" s="10">
        <v>50</v>
      </c>
      <c r="D63" s="10"/>
      <c r="E63" s="10">
        <v>20</v>
      </c>
      <c r="F63" s="10"/>
      <c r="G63" s="10"/>
      <c r="H63" s="72">
        <f t="shared" si="8"/>
        <v>70</v>
      </c>
      <c r="I63" s="46">
        <f t="shared" si="9"/>
        <v>0.12612612612612611</v>
      </c>
    </row>
    <row r="64" spans="1:25" ht="15" x14ac:dyDescent="0.25">
      <c r="A64" s="67"/>
      <c r="B64" s="35" t="s">
        <v>61</v>
      </c>
      <c r="C64" s="10"/>
      <c r="D64" s="10"/>
      <c r="E64" s="10"/>
      <c r="F64" s="10"/>
      <c r="G64" s="10"/>
      <c r="H64" s="72">
        <f t="shared" si="8"/>
        <v>0</v>
      </c>
      <c r="I64" s="46">
        <f t="shared" si="9"/>
        <v>0</v>
      </c>
    </row>
    <row r="65" spans="1:29" s="2" customFormat="1" ht="15" x14ac:dyDescent="0.25">
      <c r="A65" s="80"/>
      <c r="B65" s="39" t="s">
        <v>64</v>
      </c>
      <c r="C65" s="10"/>
      <c r="D65" s="10"/>
      <c r="E65" s="10"/>
      <c r="F65" s="10"/>
      <c r="G65" s="10"/>
      <c r="H65" s="72">
        <f t="shared" si="8"/>
        <v>0</v>
      </c>
      <c r="I65" s="46">
        <f t="shared" si="9"/>
        <v>0</v>
      </c>
      <c r="J65"/>
      <c r="K65"/>
      <c r="L65"/>
      <c r="M65"/>
      <c r="V65"/>
      <c r="W65"/>
      <c r="X65"/>
      <c r="Y65"/>
      <c r="Z65"/>
      <c r="AA65"/>
      <c r="AB65"/>
      <c r="AC65"/>
    </row>
    <row r="66" spans="1:29" ht="16.5" outlineLevel="1" thickBot="1" x14ac:dyDescent="0.3">
      <c r="A66" s="62"/>
      <c r="B66" s="63" t="s">
        <v>88</v>
      </c>
      <c r="C66" s="63">
        <f>SUM(C54:C65)</f>
        <v>70</v>
      </c>
      <c r="D66" s="63">
        <f>SUM(D54:D65)</f>
        <v>200</v>
      </c>
      <c r="E66" s="63">
        <f>SUM(E54:E65)</f>
        <v>270</v>
      </c>
      <c r="F66" s="63">
        <f>SUM(F54:F65)</f>
        <v>15</v>
      </c>
      <c r="G66" s="63">
        <f>SUM(G54:G65)</f>
        <v>0</v>
      </c>
      <c r="H66" s="73">
        <f t="shared" si="8"/>
        <v>555</v>
      </c>
      <c r="I66" s="46">
        <f t="shared" si="9"/>
        <v>1</v>
      </c>
    </row>
    <row r="67" spans="1:29" ht="14.25" outlineLevel="1" thickTop="1" thickBot="1" x14ac:dyDescent="0.25"/>
    <row r="68" spans="1:29" ht="15.75" outlineLevel="1" x14ac:dyDescent="0.25">
      <c r="A68" s="167" t="s">
        <v>91</v>
      </c>
      <c r="B68" s="168"/>
      <c r="C68" s="56" t="s">
        <v>95</v>
      </c>
      <c r="D68" s="56" t="s">
        <v>101</v>
      </c>
      <c r="E68" s="56" t="s">
        <v>96</v>
      </c>
      <c r="F68" s="56" t="s">
        <v>97</v>
      </c>
      <c r="G68" s="56" t="s">
        <v>98</v>
      </c>
      <c r="H68" s="56" t="s">
        <v>88</v>
      </c>
      <c r="I68" s="57" t="s">
        <v>103</v>
      </c>
    </row>
    <row r="69" spans="1:29" ht="15" outlineLevel="1" x14ac:dyDescent="0.25">
      <c r="A69" s="67"/>
      <c r="B69" s="34" t="s">
        <v>92</v>
      </c>
      <c r="C69" s="32">
        <v>10</v>
      </c>
      <c r="D69" s="32"/>
      <c r="E69" s="32">
        <v>10</v>
      </c>
      <c r="F69" s="32"/>
      <c r="G69" s="32"/>
      <c r="H69" s="71">
        <f>SUM(C69:G69)</f>
        <v>20</v>
      </c>
      <c r="I69" s="46">
        <f>H69/H$78</f>
        <v>3.669724770642202E-2</v>
      </c>
    </row>
    <row r="70" spans="1:29" ht="15" outlineLevel="1" x14ac:dyDescent="0.25">
      <c r="A70" s="67"/>
      <c r="B70" s="35" t="s">
        <v>23</v>
      </c>
      <c r="C70" s="10">
        <v>20</v>
      </c>
      <c r="D70" s="10"/>
      <c r="E70" s="10">
        <v>60</v>
      </c>
      <c r="F70" s="10"/>
      <c r="G70" s="10"/>
      <c r="H70" s="71">
        <f t="shared" ref="H70:H77" si="10">SUM(C70:G70)</f>
        <v>80</v>
      </c>
      <c r="I70" s="46">
        <f>H70/H$78</f>
        <v>0.14678899082568808</v>
      </c>
    </row>
    <row r="71" spans="1:29" ht="15" outlineLevel="1" x14ac:dyDescent="0.25">
      <c r="A71" s="67"/>
      <c r="B71" s="35" t="s">
        <v>94</v>
      </c>
      <c r="C71" s="10">
        <f>SUM(C69:C70)</f>
        <v>30</v>
      </c>
      <c r="D71" s="10"/>
      <c r="E71" s="10"/>
      <c r="F71" s="10"/>
      <c r="G71" s="10"/>
      <c r="H71" s="71">
        <f t="shared" si="10"/>
        <v>30</v>
      </c>
      <c r="I71" s="46">
        <f>H71/H$78</f>
        <v>5.5045871559633031E-2</v>
      </c>
    </row>
    <row r="72" spans="1:29" ht="15" outlineLevel="1" x14ac:dyDescent="0.25">
      <c r="A72" s="67"/>
      <c r="B72" s="35" t="s">
        <v>24</v>
      </c>
      <c r="C72" s="10">
        <v>50</v>
      </c>
      <c r="D72" s="10"/>
      <c r="E72" s="10"/>
      <c r="F72" s="10"/>
      <c r="G72" s="10">
        <v>20</v>
      </c>
      <c r="H72" s="71">
        <f t="shared" si="10"/>
        <v>70</v>
      </c>
      <c r="I72" s="46">
        <f t="shared" ref="I72:I78" si="11">H72/H$78</f>
        <v>0.12844036697247707</v>
      </c>
    </row>
    <row r="73" spans="1:29" ht="15" outlineLevel="1" x14ac:dyDescent="0.25">
      <c r="A73" s="67"/>
      <c r="B73" s="35" t="s">
        <v>25</v>
      </c>
      <c r="C73" s="10"/>
      <c r="D73" s="10"/>
      <c r="E73" s="10"/>
      <c r="F73" s="10">
        <v>65</v>
      </c>
      <c r="G73" s="10"/>
      <c r="H73" s="71">
        <f>SUM(C73:G73)</f>
        <v>65</v>
      </c>
      <c r="I73" s="46">
        <f t="shared" si="11"/>
        <v>0.11926605504587157</v>
      </c>
    </row>
    <row r="74" spans="1:29" ht="15" outlineLevel="1" x14ac:dyDescent="0.25">
      <c r="A74" s="67"/>
      <c r="B74" s="35" t="s">
        <v>26</v>
      </c>
      <c r="C74" s="10"/>
      <c r="D74" s="10">
        <v>100</v>
      </c>
      <c r="E74" s="10"/>
      <c r="F74" s="10"/>
      <c r="G74" s="10"/>
      <c r="H74" s="71">
        <f>SUM(C74:G74)</f>
        <v>100</v>
      </c>
      <c r="I74" s="46">
        <f t="shared" si="11"/>
        <v>0.1834862385321101</v>
      </c>
    </row>
    <row r="75" spans="1:29" ht="15" outlineLevel="1" x14ac:dyDescent="0.25">
      <c r="A75" s="67"/>
      <c r="B75" s="35" t="s">
        <v>27</v>
      </c>
      <c r="C75" s="10"/>
      <c r="D75" s="10"/>
      <c r="E75" s="10"/>
      <c r="F75" s="10">
        <v>40</v>
      </c>
      <c r="G75" s="10"/>
      <c r="H75" s="71">
        <f t="shared" si="10"/>
        <v>40</v>
      </c>
      <c r="I75" s="46">
        <f t="shared" si="11"/>
        <v>7.3394495412844041E-2</v>
      </c>
    </row>
    <row r="76" spans="1:29" ht="15" x14ac:dyDescent="0.25">
      <c r="A76" s="67"/>
      <c r="B76" s="35" t="s">
        <v>65</v>
      </c>
      <c r="C76" s="10">
        <v>50</v>
      </c>
      <c r="D76" s="10"/>
      <c r="E76" s="10"/>
      <c r="F76" s="10"/>
      <c r="G76" s="10"/>
      <c r="H76" s="71">
        <f>SUM(C76:G76)</f>
        <v>50</v>
      </c>
      <c r="I76" s="46">
        <f t="shared" si="11"/>
        <v>9.1743119266055051E-2</v>
      </c>
    </row>
    <row r="77" spans="1:29" s="2" customFormat="1" ht="15" x14ac:dyDescent="0.25">
      <c r="A77" s="67"/>
      <c r="B77" s="37" t="s">
        <v>4</v>
      </c>
      <c r="C77" s="24"/>
      <c r="D77" s="24"/>
      <c r="E77" s="24"/>
      <c r="F77" s="24"/>
      <c r="G77" s="24">
        <v>90</v>
      </c>
      <c r="H77" s="71">
        <f t="shared" si="10"/>
        <v>90</v>
      </c>
      <c r="I77" s="46">
        <f t="shared" si="11"/>
        <v>0.16513761467889909</v>
      </c>
      <c r="J77"/>
      <c r="K77"/>
      <c r="L77"/>
      <c r="M77"/>
      <c r="V77"/>
      <c r="W77"/>
      <c r="X77"/>
      <c r="Y77"/>
      <c r="Z77"/>
      <c r="AA77"/>
      <c r="AB77"/>
      <c r="AC77"/>
    </row>
    <row r="78" spans="1:29" ht="16.5" outlineLevel="1" thickBot="1" x14ac:dyDescent="0.3">
      <c r="A78" s="62"/>
      <c r="B78" s="63" t="s">
        <v>88</v>
      </c>
      <c r="C78" s="63">
        <f>SUM(C69:C77)</f>
        <v>160</v>
      </c>
      <c r="D78" s="63">
        <f>SUM(D69:D77)</f>
        <v>100</v>
      </c>
      <c r="E78" s="63">
        <f>SUM(E69:E77)</f>
        <v>70</v>
      </c>
      <c r="F78" s="63">
        <f>SUM(F69:F77)</f>
        <v>105</v>
      </c>
      <c r="G78" s="63">
        <f>SUM(G69:G77)</f>
        <v>110</v>
      </c>
      <c r="H78" s="73">
        <f>SUM(C78:G78)</f>
        <v>545</v>
      </c>
      <c r="I78" s="46">
        <f t="shared" si="11"/>
        <v>1</v>
      </c>
    </row>
    <row r="79" spans="1:29" ht="14.25" outlineLevel="1" thickTop="1" thickBot="1" x14ac:dyDescent="0.25">
      <c r="I79" s="47"/>
    </row>
    <row r="80" spans="1:29" ht="15.75" outlineLevel="1" x14ac:dyDescent="0.25">
      <c r="A80" s="167" t="s">
        <v>28</v>
      </c>
      <c r="B80" s="168"/>
      <c r="C80" s="56" t="s">
        <v>95</v>
      </c>
      <c r="D80" s="56" t="s">
        <v>101</v>
      </c>
      <c r="E80" s="56" t="s">
        <v>96</v>
      </c>
      <c r="F80" s="56" t="s">
        <v>97</v>
      </c>
      <c r="G80" s="56" t="s">
        <v>98</v>
      </c>
      <c r="H80" s="56" t="s">
        <v>88</v>
      </c>
      <c r="I80" s="57" t="s">
        <v>103</v>
      </c>
    </row>
    <row r="81" spans="1:29" ht="15" outlineLevel="1" x14ac:dyDescent="0.25">
      <c r="A81" s="67"/>
      <c r="B81" s="34" t="s">
        <v>29</v>
      </c>
      <c r="C81" s="32"/>
      <c r="D81" s="32"/>
      <c r="E81" s="32">
        <v>30</v>
      </c>
      <c r="F81" s="32">
        <v>210</v>
      </c>
      <c r="G81" s="32"/>
      <c r="H81" s="71">
        <f>SUM(C81:F81)</f>
        <v>240</v>
      </c>
      <c r="I81" s="46">
        <f>H81/H$89</f>
        <v>0.47244094488188976</v>
      </c>
    </row>
    <row r="82" spans="1:29" ht="15" outlineLevel="1" x14ac:dyDescent="0.25">
      <c r="A82" s="67"/>
      <c r="B82" s="35" t="s">
        <v>71</v>
      </c>
      <c r="C82" s="10">
        <v>20</v>
      </c>
      <c r="D82" s="10"/>
      <c r="E82" s="10">
        <v>5</v>
      </c>
      <c r="F82" s="10"/>
      <c r="G82" s="10"/>
      <c r="H82" s="71">
        <f t="shared" ref="H82:H87" si="12">SUM(C82:F82)</f>
        <v>25</v>
      </c>
      <c r="I82" s="46">
        <f t="shared" ref="I82:I89" si="13">H82/H$89</f>
        <v>4.9212598425196853E-2</v>
      </c>
    </row>
    <row r="83" spans="1:29" ht="15" outlineLevel="1" x14ac:dyDescent="0.25">
      <c r="A83" s="67"/>
      <c r="B83" s="39" t="s">
        <v>66</v>
      </c>
      <c r="C83" s="10"/>
      <c r="D83" s="10"/>
      <c r="E83" s="10"/>
      <c r="F83" s="10">
        <v>240</v>
      </c>
      <c r="G83" s="10"/>
      <c r="H83" s="71">
        <f t="shared" si="12"/>
        <v>240</v>
      </c>
      <c r="I83" s="46">
        <f t="shared" si="13"/>
        <v>0.47244094488188976</v>
      </c>
    </row>
    <row r="84" spans="1:29" ht="15" outlineLevel="1" x14ac:dyDescent="0.25">
      <c r="A84" s="67"/>
      <c r="B84" s="35" t="s">
        <v>30</v>
      </c>
      <c r="C84" s="10"/>
      <c r="D84" s="10"/>
      <c r="E84" s="10">
        <v>3</v>
      </c>
      <c r="F84" s="10"/>
      <c r="G84" s="10"/>
      <c r="H84" s="71">
        <f t="shared" si="12"/>
        <v>3</v>
      </c>
      <c r="I84" s="46">
        <f t="shared" si="13"/>
        <v>5.905511811023622E-3</v>
      </c>
      <c r="N84" s="15"/>
    </row>
    <row r="85" spans="1:29" ht="15" outlineLevel="1" x14ac:dyDescent="0.25">
      <c r="A85" s="67"/>
      <c r="B85" s="35" t="s">
        <v>31</v>
      </c>
      <c r="C85" s="10"/>
      <c r="D85" s="10"/>
      <c r="E85" s="10"/>
      <c r="F85" s="10"/>
      <c r="G85" s="10"/>
      <c r="H85" s="71">
        <f t="shared" si="12"/>
        <v>0</v>
      </c>
      <c r="I85" s="46">
        <f t="shared" si="13"/>
        <v>0</v>
      </c>
    </row>
    <row r="86" spans="1:29" ht="15" outlineLevel="1" x14ac:dyDescent="0.25">
      <c r="A86" s="67"/>
      <c r="B86" s="35" t="s">
        <v>32</v>
      </c>
      <c r="C86" s="10"/>
      <c r="D86" s="10"/>
      <c r="E86" s="10"/>
      <c r="F86" s="10"/>
      <c r="G86" s="10"/>
      <c r="H86" s="71">
        <f t="shared" si="12"/>
        <v>0</v>
      </c>
      <c r="I86" s="46">
        <f t="shared" si="13"/>
        <v>0</v>
      </c>
    </row>
    <row r="87" spans="1:29" ht="15" x14ac:dyDescent="0.25">
      <c r="A87" s="67"/>
      <c r="B87" s="35" t="s">
        <v>67</v>
      </c>
      <c r="C87" s="10"/>
      <c r="D87" s="10"/>
      <c r="E87" s="10"/>
      <c r="F87" s="10"/>
      <c r="G87" s="10"/>
      <c r="H87" s="71">
        <f t="shared" si="12"/>
        <v>0</v>
      </c>
      <c r="I87" s="46">
        <f t="shared" si="13"/>
        <v>0</v>
      </c>
    </row>
    <row r="88" spans="1:29" ht="30" outlineLevel="1" x14ac:dyDescent="0.2">
      <c r="A88" s="67"/>
      <c r="B88" s="40" t="s">
        <v>68</v>
      </c>
      <c r="C88" s="24"/>
      <c r="D88" s="24"/>
      <c r="E88" s="24"/>
      <c r="F88" s="24"/>
      <c r="G88" s="24"/>
      <c r="H88" s="74"/>
      <c r="I88" s="46">
        <f>H88/H$89</f>
        <v>0</v>
      </c>
    </row>
    <row r="89" spans="1:29" ht="16.5" outlineLevel="1" thickBot="1" x14ac:dyDescent="0.3">
      <c r="A89" s="62"/>
      <c r="B89" s="63" t="s">
        <v>88</v>
      </c>
      <c r="C89" s="63">
        <f>SUM(C81:C88)</f>
        <v>20</v>
      </c>
      <c r="D89" s="63">
        <f>SUM(D81:D88)</f>
        <v>0</v>
      </c>
      <c r="E89" s="63">
        <f>SUM(E81:E88)</f>
        <v>38</v>
      </c>
      <c r="F89" s="63">
        <f>SUM(F81:F88)</f>
        <v>450</v>
      </c>
      <c r="G89" s="63">
        <f>SUM(G81:G88)</f>
        <v>0</v>
      </c>
      <c r="H89" s="73">
        <f>SUM(C89:G89)</f>
        <v>508</v>
      </c>
      <c r="I89" s="46">
        <f t="shared" si="13"/>
        <v>1</v>
      </c>
    </row>
    <row r="90" spans="1:29" s="3" customFormat="1" ht="14.25" thickTop="1" thickBot="1" x14ac:dyDescent="0.25">
      <c r="J90"/>
      <c r="K90"/>
      <c r="L90"/>
      <c r="M90"/>
      <c r="V90"/>
      <c r="W90"/>
      <c r="X90"/>
      <c r="Y90"/>
      <c r="Z90"/>
      <c r="AA90"/>
      <c r="AB90"/>
      <c r="AC90"/>
    </row>
    <row r="91" spans="1:29" s="21" customFormat="1" ht="15.75" x14ac:dyDescent="0.2">
      <c r="A91" s="169" t="s">
        <v>74</v>
      </c>
      <c r="B91" s="170"/>
      <c r="C91" s="56" t="s">
        <v>95</v>
      </c>
      <c r="D91" s="56" t="s">
        <v>101</v>
      </c>
      <c r="E91" s="56" t="s">
        <v>96</v>
      </c>
      <c r="F91" s="56" t="s">
        <v>97</v>
      </c>
      <c r="G91" s="56" t="s">
        <v>98</v>
      </c>
      <c r="H91" s="56" t="s">
        <v>88</v>
      </c>
      <c r="I91" s="57" t="s">
        <v>103</v>
      </c>
      <c r="J91" s="33"/>
      <c r="K91" s="33"/>
      <c r="L91" s="33"/>
      <c r="M91" s="33"/>
      <c r="V91" s="33"/>
      <c r="W91" s="33"/>
      <c r="X91" s="33"/>
      <c r="Y91" s="33"/>
      <c r="Z91" s="33"/>
      <c r="AA91" s="33"/>
      <c r="AB91" s="33"/>
      <c r="AC91" s="33"/>
    </row>
    <row r="92" spans="1:29" s="3" customFormat="1" ht="15" x14ac:dyDescent="0.25">
      <c r="A92" s="81"/>
      <c r="B92" s="34" t="s">
        <v>76</v>
      </c>
      <c r="C92" s="10"/>
      <c r="D92" s="10"/>
      <c r="E92" s="10"/>
      <c r="F92" s="10"/>
      <c r="G92" s="10"/>
      <c r="H92" s="72">
        <f t="shared" ref="H92:H97" si="14">SUM(C92:G92)</f>
        <v>0</v>
      </c>
      <c r="I92" s="46">
        <f t="shared" ref="I92:I97" si="15">H92/H$97</f>
        <v>0</v>
      </c>
      <c r="J92"/>
      <c r="K92"/>
      <c r="L92"/>
      <c r="M92"/>
      <c r="V92"/>
      <c r="W92"/>
      <c r="X92"/>
      <c r="Y92"/>
      <c r="Z92"/>
      <c r="AA92"/>
      <c r="AB92"/>
      <c r="AC92"/>
    </row>
    <row r="93" spans="1:29" s="3" customFormat="1" ht="15" x14ac:dyDescent="0.25">
      <c r="A93" s="81"/>
      <c r="B93" s="35" t="s">
        <v>77</v>
      </c>
      <c r="C93" s="10"/>
      <c r="D93" s="10"/>
      <c r="E93" s="10"/>
      <c r="F93" s="10"/>
      <c r="G93" s="10"/>
      <c r="H93" s="72">
        <f t="shared" si="14"/>
        <v>0</v>
      </c>
      <c r="I93" s="46">
        <f t="shared" si="15"/>
        <v>0</v>
      </c>
      <c r="J93"/>
      <c r="K93"/>
      <c r="L93"/>
      <c r="M93"/>
      <c r="V93"/>
      <c r="W93"/>
      <c r="X93"/>
      <c r="Y93"/>
      <c r="Z93"/>
      <c r="AA93"/>
      <c r="AB93"/>
      <c r="AC93"/>
    </row>
    <row r="94" spans="1:29" s="3" customFormat="1" ht="15" x14ac:dyDescent="0.25">
      <c r="A94" s="81"/>
      <c r="B94" s="35" t="s">
        <v>78</v>
      </c>
      <c r="C94" s="10"/>
      <c r="D94" s="10"/>
      <c r="E94" s="10"/>
      <c r="F94" s="10"/>
      <c r="G94" s="10"/>
      <c r="H94" s="72">
        <f t="shared" si="14"/>
        <v>0</v>
      </c>
      <c r="I94" s="46">
        <f t="shared" si="15"/>
        <v>0</v>
      </c>
      <c r="J94"/>
      <c r="K94"/>
      <c r="L94"/>
      <c r="M94"/>
      <c r="V94"/>
      <c r="W94"/>
      <c r="X94"/>
      <c r="Y94"/>
      <c r="Z94"/>
      <c r="AA94"/>
      <c r="AB94"/>
      <c r="AC94"/>
    </row>
    <row r="95" spans="1:29" s="3" customFormat="1" ht="15" x14ac:dyDescent="0.25">
      <c r="A95" s="81"/>
      <c r="B95" s="35" t="s">
        <v>75</v>
      </c>
      <c r="C95" s="10"/>
      <c r="D95" s="10">
        <v>200</v>
      </c>
      <c r="E95" s="10"/>
      <c r="F95" s="10"/>
      <c r="G95" s="10"/>
      <c r="H95" s="72">
        <f t="shared" si="14"/>
        <v>200</v>
      </c>
      <c r="I95" s="46">
        <f t="shared" si="15"/>
        <v>1</v>
      </c>
      <c r="J95"/>
      <c r="K95"/>
      <c r="L95"/>
      <c r="M95"/>
      <c r="V95"/>
      <c r="W95"/>
      <c r="X95"/>
      <c r="Y95"/>
      <c r="Z95"/>
      <c r="AA95"/>
      <c r="AB95"/>
      <c r="AC95"/>
    </row>
    <row r="96" spans="1:29" s="3" customFormat="1" ht="15" x14ac:dyDescent="0.25">
      <c r="A96" s="81"/>
      <c r="B96" s="35" t="s">
        <v>4</v>
      </c>
      <c r="C96" s="10"/>
      <c r="D96" s="10"/>
      <c r="E96" s="10"/>
      <c r="F96" s="10"/>
      <c r="G96" s="10"/>
      <c r="H96" s="72">
        <f t="shared" si="14"/>
        <v>0</v>
      </c>
      <c r="I96" s="46">
        <f t="shared" si="15"/>
        <v>0</v>
      </c>
      <c r="J96"/>
      <c r="K96"/>
      <c r="L96"/>
      <c r="M96"/>
      <c r="V96"/>
      <c r="W96"/>
      <c r="X96"/>
      <c r="Y96"/>
      <c r="Z96"/>
      <c r="AA96"/>
      <c r="AB96"/>
      <c r="AC96"/>
    </row>
    <row r="97" spans="1:29" s="3" customFormat="1" ht="16.5" thickBot="1" x14ac:dyDescent="0.3">
      <c r="A97" s="62"/>
      <c r="B97" s="63" t="s">
        <v>88</v>
      </c>
      <c r="C97" s="63">
        <f>SUM(C92:C96)</f>
        <v>0</v>
      </c>
      <c r="D97" s="63">
        <f>SUM(D92:D96)</f>
        <v>200</v>
      </c>
      <c r="E97" s="63">
        <f>SUM(E92:E96)</f>
        <v>0</v>
      </c>
      <c r="F97" s="63">
        <f>SUM(F92:F96)</f>
        <v>0</v>
      </c>
      <c r="G97" s="63">
        <f>SUM(G92:G96)</f>
        <v>0</v>
      </c>
      <c r="H97" s="73">
        <f t="shared" si="14"/>
        <v>200</v>
      </c>
      <c r="I97" s="46">
        <f t="shared" si="15"/>
        <v>1</v>
      </c>
      <c r="J97"/>
      <c r="K97"/>
      <c r="L97"/>
      <c r="M97"/>
      <c r="V97"/>
      <c r="W97"/>
      <c r="X97"/>
      <c r="Y97"/>
      <c r="Z97"/>
      <c r="AA97"/>
      <c r="AB97"/>
      <c r="AC97"/>
    </row>
    <row r="98" spans="1:29" s="3" customFormat="1" ht="14.25" thickTop="1" thickBot="1" x14ac:dyDescent="0.25">
      <c r="A98" s="5"/>
      <c r="B98" s="6"/>
      <c r="C98" s="7"/>
      <c r="D98" s="7"/>
      <c r="E98" s="7"/>
      <c r="F98" s="7"/>
      <c r="G98" s="7"/>
      <c r="H98" s="7"/>
      <c r="I98" s="50"/>
      <c r="J98"/>
      <c r="K98"/>
      <c r="L98"/>
      <c r="M98"/>
      <c r="V98"/>
      <c r="W98"/>
      <c r="X98"/>
      <c r="Y98"/>
      <c r="Z98"/>
      <c r="AA98"/>
      <c r="AB98"/>
      <c r="AC98"/>
    </row>
    <row r="99" spans="1:29" ht="15.75" x14ac:dyDescent="0.2">
      <c r="A99" s="169" t="s">
        <v>34</v>
      </c>
      <c r="B99" s="170"/>
      <c r="C99" s="56" t="s">
        <v>95</v>
      </c>
      <c r="D99" s="56" t="s">
        <v>101</v>
      </c>
      <c r="E99" s="56" t="s">
        <v>96</v>
      </c>
      <c r="F99" s="56" t="s">
        <v>97</v>
      </c>
      <c r="G99" s="56" t="s">
        <v>98</v>
      </c>
      <c r="H99" s="56" t="s">
        <v>88</v>
      </c>
      <c r="I99" s="57" t="s">
        <v>103</v>
      </c>
    </row>
    <row r="100" spans="1:29" ht="15" outlineLevel="1" x14ac:dyDescent="0.25">
      <c r="A100" s="67"/>
      <c r="B100" s="34" t="s">
        <v>35</v>
      </c>
      <c r="D100" s="10"/>
      <c r="E100" s="10"/>
      <c r="F100" s="10"/>
      <c r="G100" s="10"/>
      <c r="H100" s="72">
        <f>SUM(C$100:G$100)</f>
        <v>0</v>
      </c>
      <c r="I100" s="46">
        <f>H100/H$110</f>
        <v>0</v>
      </c>
    </row>
    <row r="101" spans="1:29" ht="15" outlineLevel="1" x14ac:dyDescent="0.25">
      <c r="A101" s="67"/>
      <c r="B101" s="35" t="s">
        <v>80</v>
      </c>
      <c r="C101" s="10"/>
      <c r="D101" s="10"/>
      <c r="E101" s="10"/>
      <c r="F101" s="10"/>
      <c r="G101" s="10"/>
      <c r="H101" s="72">
        <f t="shared" ref="H101:H109" si="16">SUM(C101:G101)</f>
        <v>0</v>
      </c>
      <c r="I101" s="46">
        <f t="shared" ref="I101:I110" si="17">H101/H$110</f>
        <v>0</v>
      </c>
    </row>
    <row r="102" spans="1:29" ht="15" outlineLevel="1" x14ac:dyDescent="0.25">
      <c r="A102" s="67"/>
      <c r="B102" s="35" t="s">
        <v>39</v>
      </c>
      <c r="C102" s="10"/>
      <c r="D102" s="10"/>
      <c r="E102" s="10"/>
      <c r="F102" s="10"/>
      <c r="G102" s="10"/>
      <c r="H102" s="72">
        <f t="shared" si="16"/>
        <v>0</v>
      </c>
      <c r="I102" s="46">
        <f t="shared" si="17"/>
        <v>0</v>
      </c>
    </row>
    <row r="103" spans="1:29" ht="15" outlineLevel="1" x14ac:dyDescent="0.25">
      <c r="A103" s="67"/>
      <c r="B103" s="35" t="s">
        <v>41</v>
      </c>
      <c r="C103" s="10"/>
      <c r="D103" s="10"/>
      <c r="E103" s="10"/>
      <c r="F103" s="10"/>
      <c r="G103" s="10"/>
      <c r="H103" s="72">
        <f t="shared" si="16"/>
        <v>0</v>
      </c>
      <c r="I103" s="46">
        <f t="shared" si="17"/>
        <v>0</v>
      </c>
      <c r="N103" s="98"/>
    </row>
    <row r="104" spans="1:29" ht="15" outlineLevel="1" x14ac:dyDescent="0.25">
      <c r="A104" s="67"/>
      <c r="B104" s="35" t="s">
        <v>36</v>
      </c>
      <c r="C104" s="10"/>
      <c r="D104" s="10"/>
      <c r="E104" s="10"/>
      <c r="F104" s="10"/>
      <c r="G104" s="10"/>
      <c r="H104" s="72">
        <f t="shared" si="16"/>
        <v>0</v>
      </c>
      <c r="I104" s="46">
        <f t="shared" si="17"/>
        <v>0</v>
      </c>
    </row>
    <row r="105" spans="1:29" ht="15" outlineLevel="1" x14ac:dyDescent="0.25">
      <c r="A105" s="67"/>
      <c r="B105" s="35" t="s">
        <v>40</v>
      </c>
      <c r="C105" s="10"/>
      <c r="D105" s="10"/>
      <c r="E105" s="10"/>
      <c r="F105" s="10"/>
      <c r="G105" s="10"/>
      <c r="H105" s="72">
        <f t="shared" si="16"/>
        <v>0</v>
      </c>
      <c r="I105" s="46">
        <f t="shared" si="17"/>
        <v>0</v>
      </c>
    </row>
    <row r="106" spans="1:29" ht="15" outlineLevel="1" x14ac:dyDescent="0.25">
      <c r="A106" s="67"/>
      <c r="B106" s="35" t="s">
        <v>24</v>
      </c>
      <c r="C106" s="10"/>
      <c r="D106" s="10"/>
      <c r="E106" s="10"/>
      <c r="F106" s="10"/>
      <c r="G106" s="10"/>
      <c r="H106" s="72">
        <f t="shared" si="16"/>
        <v>0</v>
      </c>
      <c r="I106" s="46">
        <f t="shared" si="17"/>
        <v>0</v>
      </c>
    </row>
    <row r="107" spans="1:29" ht="15" outlineLevel="1" x14ac:dyDescent="0.25">
      <c r="A107" s="67"/>
      <c r="B107" s="35" t="s">
        <v>42</v>
      </c>
      <c r="C107" s="10"/>
      <c r="D107" s="10"/>
      <c r="E107" s="10"/>
      <c r="F107" s="10"/>
      <c r="G107" s="10"/>
      <c r="H107" s="72">
        <f t="shared" si="16"/>
        <v>0</v>
      </c>
      <c r="I107" s="46">
        <f t="shared" si="17"/>
        <v>0</v>
      </c>
    </row>
    <row r="108" spans="1:29" ht="15" outlineLevel="1" x14ac:dyDescent="0.25">
      <c r="A108" s="67"/>
      <c r="B108" s="35" t="s">
        <v>81</v>
      </c>
      <c r="C108" s="10"/>
      <c r="D108" s="10"/>
      <c r="E108" s="10"/>
      <c r="F108" s="10"/>
      <c r="G108" s="10"/>
      <c r="H108" s="72">
        <f t="shared" si="16"/>
        <v>0</v>
      </c>
      <c r="I108" s="46">
        <f t="shared" si="17"/>
        <v>0</v>
      </c>
    </row>
    <row r="109" spans="1:29" ht="15" outlineLevel="1" x14ac:dyDescent="0.25">
      <c r="A109" s="67"/>
      <c r="B109" s="37" t="s">
        <v>82</v>
      </c>
      <c r="C109" s="24"/>
      <c r="D109" s="24">
        <v>500</v>
      </c>
      <c r="E109" s="24"/>
      <c r="F109" s="24"/>
      <c r="G109" s="24"/>
      <c r="H109" s="75">
        <f t="shared" si="16"/>
        <v>500</v>
      </c>
      <c r="I109" s="46">
        <f t="shared" si="17"/>
        <v>1</v>
      </c>
    </row>
    <row r="110" spans="1:29" ht="16.5" outlineLevel="1" thickBot="1" x14ac:dyDescent="0.3">
      <c r="A110" s="62"/>
      <c r="B110" s="63" t="s">
        <v>88</v>
      </c>
      <c r="C110" s="63">
        <f>SUM(C100:C109)</f>
        <v>0</v>
      </c>
      <c r="D110" s="63">
        <f>SUM(D100:D109)</f>
        <v>500</v>
      </c>
      <c r="E110" s="63">
        <f>SUM(E100:E109)</f>
        <v>0</v>
      </c>
      <c r="F110" s="63">
        <f>SUM(F100:F109)</f>
        <v>0</v>
      </c>
      <c r="G110" s="63">
        <f>SUM(G100:G109)</f>
        <v>0</v>
      </c>
      <c r="H110" s="73">
        <f>SUM(C110:G110)</f>
        <v>500</v>
      </c>
      <c r="I110" s="46">
        <f t="shared" si="17"/>
        <v>1</v>
      </c>
    </row>
    <row r="111" spans="1:29" s="3" customFormat="1" ht="14.25" thickTop="1" thickBot="1" x14ac:dyDescent="0.25">
      <c r="A111" s="5"/>
      <c r="B111" s="6"/>
      <c r="C111" s="7"/>
      <c r="D111" s="7"/>
      <c r="E111" s="7"/>
      <c r="F111" s="7"/>
      <c r="G111" s="7"/>
      <c r="H111" s="7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</row>
    <row r="112" spans="1:29" ht="15.75" x14ac:dyDescent="0.2">
      <c r="A112" s="169" t="s">
        <v>89</v>
      </c>
      <c r="B112" s="170"/>
      <c r="C112" s="56" t="s">
        <v>95</v>
      </c>
      <c r="D112" s="56" t="s">
        <v>101</v>
      </c>
      <c r="E112" s="56" t="s">
        <v>96</v>
      </c>
      <c r="F112" s="56" t="s">
        <v>97</v>
      </c>
      <c r="G112" s="56" t="s">
        <v>98</v>
      </c>
      <c r="H112" s="56" t="s">
        <v>88</v>
      </c>
      <c r="I112" s="57" t="s">
        <v>103</v>
      </c>
    </row>
    <row r="113" spans="1:13" ht="15" outlineLevel="1" x14ac:dyDescent="0.25">
      <c r="A113" s="81"/>
      <c r="B113" s="34" t="s">
        <v>85</v>
      </c>
      <c r="C113" s="16"/>
      <c r="D113" s="16"/>
      <c r="E113" s="16">
        <v>70</v>
      </c>
      <c r="F113" s="16"/>
      <c r="G113" s="16"/>
      <c r="H113" s="76">
        <f t="shared" ref="H113:H118" si="18">SUM(C113:F113)</f>
        <v>70</v>
      </c>
      <c r="I113" s="46">
        <f>H113/H$119</f>
        <v>0.28000000000000003</v>
      </c>
    </row>
    <row r="114" spans="1:13" ht="15" outlineLevel="1" x14ac:dyDescent="0.25">
      <c r="A114" s="67"/>
      <c r="B114" s="35" t="s">
        <v>83</v>
      </c>
      <c r="C114" s="16"/>
      <c r="D114" s="16"/>
      <c r="E114" s="16">
        <v>100</v>
      </c>
      <c r="F114" s="16"/>
      <c r="G114" s="16"/>
      <c r="H114" s="76">
        <f t="shared" si="18"/>
        <v>100</v>
      </c>
      <c r="I114" s="46">
        <f t="shared" ref="I114:I119" si="19">H114/H$119</f>
        <v>0.4</v>
      </c>
    </row>
    <row r="115" spans="1:13" ht="15" x14ac:dyDescent="0.25">
      <c r="A115" s="67"/>
      <c r="B115" s="35" t="s">
        <v>84</v>
      </c>
      <c r="C115" s="16"/>
      <c r="D115" s="16"/>
      <c r="E115" s="16"/>
      <c r="F115" s="16"/>
      <c r="G115" s="16"/>
      <c r="H115" s="76">
        <f t="shared" si="18"/>
        <v>0</v>
      </c>
      <c r="I115" s="46">
        <f t="shared" si="19"/>
        <v>0</v>
      </c>
    </row>
    <row r="116" spans="1:13" ht="15" x14ac:dyDescent="0.25">
      <c r="A116" s="67"/>
      <c r="B116" s="35" t="s">
        <v>14</v>
      </c>
      <c r="C116" s="16"/>
      <c r="D116" s="16"/>
      <c r="E116" s="16"/>
      <c r="F116" s="16"/>
      <c r="G116" s="16"/>
      <c r="H116" s="76">
        <f t="shared" si="18"/>
        <v>0</v>
      </c>
      <c r="I116" s="46">
        <f t="shared" si="19"/>
        <v>0</v>
      </c>
    </row>
    <row r="117" spans="1:13" ht="15" x14ac:dyDescent="0.25">
      <c r="A117" s="67"/>
      <c r="B117" s="35" t="s">
        <v>86</v>
      </c>
      <c r="C117" s="16"/>
      <c r="D117" s="16"/>
      <c r="E117" s="16">
        <v>80</v>
      </c>
      <c r="F117" s="16"/>
      <c r="G117" s="16"/>
      <c r="H117" s="76">
        <f t="shared" si="18"/>
        <v>80</v>
      </c>
      <c r="I117" s="46">
        <f t="shared" si="19"/>
        <v>0.32</v>
      </c>
    </row>
    <row r="118" spans="1:13" ht="15" x14ac:dyDescent="0.25">
      <c r="A118" s="67"/>
      <c r="B118" s="35" t="s">
        <v>87</v>
      </c>
      <c r="C118" s="16"/>
      <c r="D118" s="16"/>
      <c r="E118" s="16"/>
      <c r="F118" s="16"/>
      <c r="G118" s="16"/>
      <c r="H118" s="76">
        <f t="shared" si="18"/>
        <v>0</v>
      </c>
      <c r="I118" s="46">
        <f t="shared" si="19"/>
        <v>0</v>
      </c>
    </row>
    <row r="119" spans="1:13" ht="16.5" thickBot="1" x14ac:dyDescent="0.3">
      <c r="A119" s="62"/>
      <c r="B119" s="78" t="s">
        <v>88</v>
      </c>
      <c r="C119" s="79">
        <f>SUM(C113:C118)</f>
        <v>0</v>
      </c>
      <c r="D119" s="79">
        <f>SUM(D113:D118)</f>
        <v>0</v>
      </c>
      <c r="E119" s="79">
        <f>SUM(E113:E118)</f>
        <v>250</v>
      </c>
      <c r="F119" s="79">
        <f>SUM(F113:F118)</f>
        <v>0</v>
      </c>
      <c r="G119" s="79">
        <f>SUM(G113:G118)</f>
        <v>0</v>
      </c>
      <c r="H119" s="77">
        <f>SUM(C119:G119)</f>
        <v>250</v>
      </c>
      <c r="I119" s="46">
        <f t="shared" si="19"/>
        <v>1</v>
      </c>
    </row>
    <row r="120" spans="1:13" ht="13.5" thickTop="1" x14ac:dyDescent="0.2">
      <c r="A120" s="11"/>
      <c r="B120" s="12"/>
      <c r="C120" s="12"/>
      <c r="D120" s="12"/>
      <c r="E120" s="12"/>
      <c r="F120" s="12"/>
      <c r="G120" s="12"/>
      <c r="H120" s="12"/>
      <c r="I120" s="49"/>
    </row>
    <row r="121" spans="1:13" s="3" customFormat="1" ht="8.1" customHeight="1" x14ac:dyDescent="0.2">
      <c r="A121" s="6"/>
      <c r="B121" s="8"/>
      <c r="C121" s="5"/>
      <c r="D121" s="5"/>
      <c r="E121" s="5"/>
      <c r="F121" s="5"/>
      <c r="G121" s="5"/>
      <c r="H121" s="5"/>
      <c r="I121" s="49"/>
    </row>
    <row r="122" spans="1:13" ht="24.75" customHeight="1" thickBot="1" x14ac:dyDescent="0.3">
      <c r="A122" s="99"/>
      <c r="B122" s="99" t="s">
        <v>45</v>
      </c>
      <c r="C122" s="100" t="s">
        <v>0</v>
      </c>
      <c r="D122" s="17"/>
      <c r="E122" s="17"/>
      <c r="F122" s="17"/>
      <c r="G122" s="17"/>
      <c r="H122" s="17"/>
      <c r="I122" s="49"/>
      <c r="J122" s="18"/>
      <c r="K122" s="18"/>
      <c r="L122" s="18"/>
      <c r="M122" s="18"/>
    </row>
    <row r="123" spans="1:13" ht="17.100000000000001" customHeight="1" outlineLevel="1" x14ac:dyDescent="0.25">
      <c r="A123" s="171" t="s">
        <v>18</v>
      </c>
      <c r="B123" s="172"/>
      <c r="C123" s="101">
        <f>E13</f>
        <v>8830</v>
      </c>
      <c r="D123" s="19"/>
      <c r="E123" s="19"/>
      <c r="F123" s="19"/>
      <c r="G123" s="19"/>
      <c r="H123" s="19"/>
      <c r="J123" s="18"/>
      <c r="K123" s="18"/>
      <c r="L123" s="18"/>
      <c r="M123" s="18"/>
    </row>
    <row r="124" spans="1:13" ht="15.75" customHeight="1" outlineLevel="1" x14ac:dyDescent="0.2">
      <c r="A124" s="173" t="s">
        <v>20</v>
      </c>
      <c r="B124" s="174"/>
      <c r="C124" s="104">
        <f>SUM(H24,H40,H51,H66,H78,H89,H97,H110,H119)</f>
        <v>8803</v>
      </c>
      <c r="D124" s="19"/>
      <c r="E124" s="19"/>
      <c r="F124" s="19"/>
      <c r="G124" s="19"/>
      <c r="H124" s="19"/>
      <c r="I124" s="18"/>
      <c r="J124" s="18"/>
      <c r="K124" s="18"/>
      <c r="L124" s="18"/>
      <c r="M124" s="18"/>
    </row>
    <row r="125" spans="1:13" ht="17.100000000000001" customHeight="1" outlineLevel="1" x14ac:dyDescent="0.25">
      <c r="A125" s="175" t="s">
        <v>22</v>
      </c>
      <c r="B125" s="176"/>
      <c r="C125" s="102">
        <f>C123-C124</f>
        <v>27</v>
      </c>
      <c r="D125" s="19"/>
      <c r="E125" s="19"/>
      <c r="F125" s="19"/>
      <c r="G125" s="19"/>
      <c r="H125" s="20"/>
      <c r="I125" s="18"/>
      <c r="J125" s="18"/>
      <c r="K125" s="18"/>
      <c r="L125" s="18"/>
      <c r="M125" s="18"/>
    </row>
    <row r="126" spans="1:13" ht="18.75" customHeight="1" thickBot="1" x14ac:dyDescent="0.3">
      <c r="A126" s="177" t="s">
        <v>126</v>
      </c>
      <c r="B126" s="178"/>
      <c r="C126" s="103">
        <f>C125+Abril!C126</f>
        <v>135</v>
      </c>
      <c r="D126" s="19"/>
      <c r="E126" s="19"/>
      <c r="F126" s="19"/>
      <c r="G126" s="19"/>
      <c r="H126" s="20"/>
      <c r="I126" s="18"/>
      <c r="J126" s="18"/>
      <c r="K126" s="18"/>
      <c r="L126" s="18"/>
      <c r="M126" s="18"/>
    </row>
    <row r="127" spans="1:13" s="3" customFormat="1" ht="12.75" customHeight="1" x14ac:dyDescent="0.2">
      <c r="A127" s="11"/>
      <c r="B127" s="12"/>
      <c r="C127" s="12"/>
      <c r="D127" s="12"/>
      <c r="E127" s="12"/>
      <c r="F127" s="12"/>
      <c r="G127" s="12"/>
      <c r="H127" s="12"/>
      <c r="I127" s="18"/>
      <c r="J127" s="18"/>
      <c r="K127" s="18"/>
      <c r="L127" s="18"/>
      <c r="M127" s="18"/>
    </row>
    <row r="129" spans="2:16" ht="15.75" x14ac:dyDescent="0.25">
      <c r="B129" s="109" t="s">
        <v>43</v>
      </c>
      <c r="C129" s="110"/>
    </row>
    <row r="130" spans="2:16" ht="15.75" x14ac:dyDescent="0.25">
      <c r="B130" s="116" t="s">
        <v>37</v>
      </c>
      <c r="C130" s="117">
        <f>E13</f>
        <v>8830</v>
      </c>
    </row>
    <row r="131" spans="2:16" ht="15.75" x14ac:dyDescent="0.25">
      <c r="B131" s="111" t="s">
        <v>79</v>
      </c>
      <c r="C131" s="117">
        <f>H24</f>
        <v>2750</v>
      </c>
    </row>
    <row r="132" spans="2:16" ht="15.75" x14ac:dyDescent="0.25">
      <c r="B132" s="111" t="s">
        <v>5</v>
      </c>
      <c r="C132" s="117">
        <f>H40</f>
        <v>2895</v>
      </c>
    </row>
    <row r="133" spans="2:16" ht="15.75" x14ac:dyDescent="0.25">
      <c r="B133" s="111" t="s">
        <v>10</v>
      </c>
      <c r="C133" s="117">
        <f>H51</f>
        <v>600</v>
      </c>
    </row>
    <row r="134" spans="2:16" ht="15.75" x14ac:dyDescent="0.25">
      <c r="B134" s="111" t="s">
        <v>90</v>
      </c>
      <c r="C134" s="117">
        <f>H66</f>
        <v>555</v>
      </c>
    </row>
    <row r="135" spans="2:16" ht="15.75" x14ac:dyDescent="0.25">
      <c r="B135" s="111" t="s">
        <v>91</v>
      </c>
      <c r="C135" s="117">
        <f>H78</f>
        <v>545</v>
      </c>
    </row>
    <row r="136" spans="2:16" ht="15.75" x14ac:dyDescent="0.25">
      <c r="B136" s="111" t="s">
        <v>28</v>
      </c>
      <c r="C136" s="117">
        <f>H89</f>
        <v>508</v>
      </c>
    </row>
    <row r="137" spans="2:16" ht="15.75" x14ac:dyDescent="0.25">
      <c r="B137" s="111" t="s">
        <v>74</v>
      </c>
      <c r="C137" s="117">
        <f>H97</f>
        <v>200</v>
      </c>
      <c r="G137" s="53"/>
      <c r="H137" s="53"/>
      <c r="I137" s="12"/>
      <c r="J137" s="12"/>
      <c r="K137" s="12"/>
      <c r="L137" s="12"/>
      <c r="M137" s="12"/>
      <c r="N137" s="12"/>
      <c r="O137" s="12"/>
      <c r="P137" s="18"/>
    </row>
    <row r="138" spans="2:16" ht="15.75" x14ac:dyDescent="0.25">
      <c r="B138" s="111" t="s">
        <v>34</v>
      </c>
      <c r="C138" s="117">
        <f>H110</f>
        <v>500</v>
      </c>
      <c r="G138" s="6"/>
      <c r="H138" s="6"/>
      <c r="I138" s="54"/>
      <c r="J138" s="54"/>
      <c r="K138" s="54"/>
      <c r="L138" s="54"/>
      <c r="M138" s="54"/>
      <c r="N138" s="54"/>
      <c r="O138" s="55"/>
      <c r="P138" s="18"/>
    </row>
    <row r="139" spans="2:16" ht="15.75" x14ac:dyDescent="0.25">
      <c r="B139" s="111" t="s">
        <v>89</v>
      </c>
      <c r="C139" s="113">
        <f>H119</f>
        <v>250</v>
      </c>
      <c r="G139" s="6"/>
      <c r="H139" s="6"/>
      <c r="I139" s="54"/>
      <c r="J139" s="54"/>
      <c r="K139" s="54"/>
      <c r="L139" s="54"/>
      <c r="M139" s="54"/>
      <c r="N139" s="54"/>
      <c r="O139" s="55"/>
      <c r="P139" s="18"/>
    </row>
    <row r="140" spans="2:16" ht="15.75" x14ac:dyDescent="0.25">
      <c r="B140" s="114" t="s">
        <v>44</v>
      </c>
      <c r="C140" s="115"/>
      <c r="D140" s="14"/>
      <c r="G140" s="6"/>
      <c r="H140" s="6"/>
      <c r="I140" s="54"/>
      <c r="J140" s="54"/>
      <c r="K140" s="54"/>
      <c r="L140" s="54"/>
      <c r="M140" s="54"/>
      <c r="N140" s="54"/>
      <c r="O140" s="55"/>
      <c r="P140" s="18"/>
    </row>
    <row r="141" spans="2:16" ht="15" x14ac:dyDescent="0.25">
      <c r="D141" s="14"/>
      <c r="G141" s="11"/>
      <c r="H141" s="12"/>
      <c r="I141" s="12"/>
      <c r="J141" s="12"/>
      <c r="K141" s="12"/>
      <c r="L141" s="12"/>
      <c r="M141" s="12"/>
      <c r="N141" s="12"/>
      <c r="O141" s="12"/>
      <c r="P141" s="18"/>
    </row>
    <row r="142" spans="2:16" ht="15" x14ac:dyDescent="0.25">
      <c r="C142" s="13"/>
      <c r="D142" s="14"/>
    </row>
    <row r="143" spans="2:16" ht="15" x14ac:dyDescent="0.25">
      <c r="D143" s="14"/>
    </row>
    <row r="144" spans="2:16" ht="15" x14ac:dyDescent="0.25">
      <c r="D144" s="14"/>
    </row>
    <row r="145" spans="2:6" ht="15" x14ac:dyDescent="0.25">
      <c r="D145" s="14"/>
    </row>
    <row r="146" spans="2:6" ht="15" x14ac:dyDescent="0.25">
      <c r="D146" s="14"/>
    </row>
    <row r="147" spans="2:6" ht="15" x14ac:dyDescent="0.25">
      <c r="D147" s="14"/>
    </row>
    <row r="148" spans="2:6" ht="15" x14ac:dyDescent="0.25">
      <c r="D148" s="52"/>
      <c r="E148" s="13"/>
      <c r="F148" s="13"/>
    </row>
    <row r="151" spans="2:6" x14ac:dyDescent="0.2">
      <c r="C151" s="9"/>
    </row>
    <row r="152" spans="2:6" x14ac:dyDescent="0.2">
      <c r="B152" s="15"/>
    </row>
  </sheetData>
  <mergeCells count="16">
    <mergeCell ref="C1:I4"/>
    <mergeCell ref="A4:B4"/>
    <mergeCell ref="A6:B6"/>
    <mergeCell ref="A15:B15"/>
    <mergeCell ref="A26:B26"/>
    <mergeCell ref="A42:B42"/>
    <mergeCell ref="A123:B123"/>
    <mergeCell ref="A124:B124"/>
    <mergeCell ref="A125:B125"/>
    <mergeCell ref="A126:B126"/>
    <mergeCell ref="A53:B53"/>
    <mergeCell ref="A68:B68"/>
    <mergeCell ref="A80:B80"/>
    <mergeCell ref="A91:B91"/>
    <mergeCell ref="A99:B99"/>
    <mergeCell ref="A112:B112"/>
  </mergeCells>
  <printOptions horizontalCentered="1"/>
  <pageMargins left="0.2" right="0.2" top="0.24" bottom="0.28999999999999998" header="0.17" footer="0.21"/>
  <pageSetup scale="75" orientation="landscape" horizontalDpi="360" verticalDpi="36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applyStyles="1" summaryBelow="0"/>
  </sheetPr>
  <dimension ref="A1:AC152"/>
  <sheetViews>
    <sheetView showGridLines="0" showRowColHeaders="0" zoomScaleNormal="10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C1" sqref="C1:I4"/>
    </sheetView>
  </sheetViews>
  <sheetFormatPr defaultColWidth="11.42578125" defaultRowHeight="12.75" outlineLevelRow="1" x14ac:dyDescent="0.2"/>
  <cols>
    <col min="1" max="1" width="7.140625" customWidth="1"/>
    <col min="2" max="2" width="45.42578125" customWidth="1"/>
    <col min="3" max="3" width="12.42578125" bestFit="1" customWidth="1"/>
    <col min="4" max="4" width="20.42578125" customWidth="1"/>
    <col min="5" max="5" width="20.85546875" customWidth="1"/>
    <col min="6" max="6" width="19.42578125" customWidth="1"/>
    <col min="7" max="7" width="33.42578125" customWidth="1"/>
    <col min="8" max="8" width="11.28515625" bestFit="1" customWidth="1"/>
    <col min="9" max="9" width="13" customWidth="1"/>
    <col min="10" max="10" width="2.7109375" customWidth="1"/>
    <col min="11" max="11" width="3.7109375" customWidth="1"/>
  </cols>
  <sheetData>
    <row r="1" spans="1:25" s="4" customFormat="1" ht="33" customHeight="1" x14ac:dyDescent="0.2">
      <c r="A1" s="162"/>
      <c r="B1" s="162"/>
      <c r="C1" s="166" t="s">
        <v>143</v>
      </c>
      <c r="D1" s="166"/>
      <c r="E1" s="166"/>
      <c r="F1" s="166"/>
      <c r="G1" s="166"/>
      <c r="H1" s="166"/>
      <c r="I1" s="166"/>
    </row>
    <row r="2" spans="1:25" s="4" customFormat="1" ht="25.5" x14ac:dyDescent="0.2">
      <c r="A2" s="162"/>
      <c r="B2" s="162"/>
      <c r="C2" s="166"/>
      <c r="D2" s="166"/>
      <c r="E2" s="166"/>
      <c r="F2" s="166"/>
      <c r="G2" s="166"/>
      <c r="H2" s="166"/>
      <c r="I2" s="166"/>
    </row>
    <row r="3" spans="1:25" s="4" customFormat="1" ht="27" customHeight="1" x14ac:dyDescent="0.2">
      <c r="A3" s="162"/>
      <c r="B3" s="162"/>
      <c r="C3" s="166"/>
      <c r="D3" s="166"/>
      <c r="E3" s="166"/>
      <c r="F3" s="166"/>
      <c r="G3" s="166"/>
      <c r="H3" s="166"/>
      <c r="I3" s="166"/>
    </row>
    <row r="4" spans="1:25" s="4" customFormat="1" ht="33.75" customHeight="1" x14ac:dyDescent="0.2">
      <c r="A4" s="179" t="s">
        <v>113</v>
      </c>
      <c r="B4" s="179"/>
      <c r="C4" s="166"/>
      <c r="D4" s="166"/>
      <c r="E4" s="166"/>
      <c r="F4" s="166"/>
      <c r="G4" s="166"/>
      <c r="H4" s="166"/>
      <c r="I4" s="166"/>
    </row>
    <row r="5" spans="1:25" s="4" customFormat="1" ht="15.75" customHeight="1" thickBot="1" x14ac:dyDescent="0.25">
      <c r="A5" s="60"/>
      <c r="B5" s="59"/>
      <c r="C5" s="61"/>
      <c r="D5" s="61"/>
      <c r="E5" s="61"/>
      <c r="F5" s="61"/>
      <c r="G5" s="61"/>
      <c r="H5" s="59"/>
      <c r="I5" s="61"/>
    </row>
    <row r="6" spans="1:25" s="2" customFormat="1" ht="16.5" thickBot="1" x14ac:dyDescent="0.3">
      <c r="A6" s="180" t="s">
        <v>37</v>
      </c>
      <c r="B6" s="181"/>
      <c r="C6" s="91" t="s">
        <v>95</v>
      </c>
      <c r="D6" s="92" t="s">
        <v>102</v>
      </c>
      <c r="E6" s="92" t="s">
        <v>88</v>
      </c>
      <c r="F6" s="93" t="s">
        <v>103</v>
      </c>
      <c r="G6" s="28"/>
      <c r="I6"/>
      <c r="J6"/>
      <c r="K6"/>
      <c r="Q6"/>
      <c r="R6"/>
      <c r="S6"/>
      <c r="T6"/>
      <c r="U6"/>
      <c r="V6"/>
      <c r="W6"/>
      <c r="X6"/>
      <c r="Y6"/>
    </row>
    <row r="7" spans="1:25" ht="15" outlineLevel="1" x14ac:dyDescent="0.25">
      <c r="A7" s="58"/>
      <c r="B7" s="34" t="s">
        <v>38</v>
      </c>
      <c r="C7" s="30"/>
      <c r="D7" s="30">
        <v>8000</v>
      </c>
      <c r="E7" s="83">
        <f t="shared" ref="E7:E12" si="0">SUM(C7:D7)</f>
        <v>8000</v>
      </c>
      <c r="F7" s="94">
        <f t="shared" ref="F7:F12" si="1">E7/E$13</f>
        <v>0.9060022650056625</v>
      </c>
      <c r="G7" s="29"/>
    </row>
    <row r="8" spans="1:25" ht="15" outlineLevel="1" x14ac:dyDescent="0.25">
      <c r="A8" s="58"/>
      <c r="B8" s="35" t="s">
        <v>1</v>
      </c>
      <c r="C8" s="22"/>
      <c r="D8" s="22"/>
      <c r="E8" s="84">
        <f t="shared" si="0"/>
        <v>0</v>
      </c>
      <c r="F8" s="95">
        <f t="shared" si="1"/>
        <v>0</v>
      </c>
      <c r="G8" s="27"/>
    </row>
    <row r="9" spans="1:25" ht="15" outlineLevel="1" x14ac:dyDescent="0.25">
      <c r="A9" s="58"/>
      <c r="B9" s="35" t="s">
        <v>2</v>
      </c>
      <c r="C9" s="22"/>
      <c r="D9" s="22"/>
      <c r="E9" s="84">
        <f t="shared" si="0"/>
        <v>0</v>
      </c>
      <c r="F9" s="95">
        <f t="shared" si="1"/>
        <v>0</v>
      </c>
      <c r="G9" s="27"/>
    </row>
    <row r="10" spans="1:25" ht="15" outlineLevel="1" x14ac:dyDescent="0.25">
      <c r="A10" s="58"/>
      <c r="B10" s="35" t="s">
        <v>47</v>
      </c>
      <c r="C10" s="22">
        <v>800</v>
      </c>
      <c r="D10" s="22">
        <v>30</v>
      </c>
      <c r="E10" s="84">
        <f t="shared" si="0"/>
        <v>830</v>
      </c>
      <c r="F10" s="95">
        <f t="shared" si="1"/>
        <v>9.3997734994337487E-2</v>
      </c>
      <c r="G10" s="27"/>
    </row>
    <row r="11" spans="1:25" ht="15" outlineLevel="1" x14ac:dyDescent="0.25">
      <c r="A11" s="58"/>
      <c r="B11" s="35" t="s">
        <v>3</v>
      </c>
      <c r="C11" s="22"/>
      <c r="D11" s="22"/>
      <c r="E11" s="84">
        <f t="shared" si="0"/>
        <v>0</v>
      </c>
      <c r="F11" s="95">
        <f t="shared" si="1"/>
        <v>0</v>
      </c>
      <c r="G11" s="96"/>
    </row>
    <row r="12" spans="1:25" ht="45" outlineLevel="1" x14ac:dyDescent="0.25">
      <c r="A12" s="58"/>
      <c r="B12" s="36" t="s">
        <v>104</v>
      </c>
      <c r="C12" s="22"/>
      <c r="D12" s="22"/>
      <c r="E12" s="84">
        <f t="shared" si="0"/>
        <v>0</v>
      </c>
      <c r="F12" s="95">
        <f t="shared" si="1"/>
        <v>0</v>
      </c>
      <c r="G12" s="27"/>
    </row>
    <row r="13" spans="1:25" ht="16.5" outlineLevel="1" thickBot="1" x14ac:dyDescent="0.3">
      <c r="A13" s="120"/>
      <c r="B13" s="65" t="s">
        <v>99</v>
      </c>
      <c r="C13" s="64">
        <f>SUM(C7:C12)</f>
        <v>800</v>
      </c>
      <c r="D13" s="64">
        <f>SUM(D7:D12)</f>
        <v>8030</v>
      </c>
      <c r="E13" s="66">
        <f>SUM(C13:D13)</f>
        <v>8830</v>
      </c>
      <c r="F13" s="51">
        <v>1</v>
      </c>
      <c r="G13" s="26"/>
      <c r="H13" s="18"/>
    </row>
    <row r="14" spans="1:25" ht="14.25" outlineLevel="1" thickTop="1" thickBot="1" x14ac:dyDescent="0.25">
      <c r="A14" s="6"/>
      <c r="B14" s="11"/>
      <c r="C14" s="25"/>
      <c r="D14" s="25"/>
      <c r="E14" s="25"/>
      <c r="F14" s="26"/>
      <c r="G14" s="26"/>
      <c r="H14" s="26"/>
    </row>
    <row r="15" spans="1:25" s="2" customFormat="1" ht="15.75" x14ac:dyDescent="0.2">
      <c r="A15" s="169" t="s">
        <v>79</v>
      </c>
      <c r="B15" s="170"/>
      <c r="C15" s="56" t="s">
        <v>95</v>
      </c>
      <c r="D15" s="56" t="s">
        <v>101</v>
      </c>
      <c r="E15" s="56" t="s">
        <v>96</v>
      </c>
      <c r="F15" s="56" t="s">
        <v>97</v>
      </c>
      <c r="G15" s="56" t="s">
        <v>98</v>
      </c>
      <c r="H15" s="68" t="s">
        <v>88</v>
      </c>
      <c r="I15" s="57" t="s">
        <v>103</v>
      </c>
      <c r="J15"/>
      <c r="K15"/>
      <c r="Q15"/>
      <c r="R15"/>
      <c r="S15"/>
      <c r="T15"/>
      <c r="U15"/>
      <c r="V15"/>
      <c r="W15"/>
      <c r="X15"/>
      <c r="Y15"/>
    </row>
    <row r="16" spans="1:25" ht="15" outlineLevel="1" x14ac:dyDescent="0.25">
      <c r="A16" s="58"/>
      <c r="B16" s="34" t="s">
        <v>123</v>
      </c>
      <c r="C16" s="42"/>
      <c r="D16" s="43">
        <v>2000</v>
      </c>
      <c r="E16" s="43"/>
      <c r="F16" s="43"/>
      <c r="G16" s="43"/>
      <c r="H16" s="82">
        <f>SUM(C16:G16)</f>
        <v>2000</v>
      </c>
      <c r="I16" s="46">
        <f t="shared" ref="I16:I23" si="2">H16/H$24</f>
        <v>0.72727272727272729</v>
      </c>
    </row>
    <row r="17" spans="1:25" ht="15" outlineLevel="1" x14ac:dyDescent="0.25">
      <c r="A17" s="58"/>
      <c r="B17" s="35" t="s">
        <v>72</v>
      </c>
      <c r="C17" s="44"/>
      <c r="D17" s="44"/>
      <c r="E17" s="44"/>
      <c r="F17" s="44"/>
      <c r="G17" s="44"/>
      <c r="H17" s="82">
        <f t="shared" ref="H17:H23" si="3">SUM(C17:G17)</f>
        <v>0</v>
      </c>
      <c r="I17" s="46">
        <f t="shared" si="2"/>
        <v>0</v>
      </c>
    </row>
    <row r="18" spans="1:25" ht="15" outlineLevel="1" x14ac:dyDescent="0.25">
      <c r="A18" s="58"/>
      <c r="B18" s="35" t="s">
        <v>121</v>
      </c>
      <c r="C18" s="44"/>
      <c r="D18" s="44"/>
      <c r="E18" s="44"/>
      <c r="F18" s="44"/>
      <c r="G18" s="44"/>
      <c r="H18" s="82">
        <f t="shared" si="3"/>
        <v>0</v>
      </c>
      <c r="I18" s="46">
        <f t="shared" si="2"/>
        <v>0</v>
      </c>
    </row>
    <row r="19" spans="1:25" ht="15" outlineLevel="1" x14ac:dyDescent="0.25">
      <c r="A19" s="58"/>
      <c r="B19" s="35" t="s">
        <v>122</v>
      </c>
      <c r="C19" s="44"/>
      <c r="D19" s="44">
        <v>500</v>
      </c>
      <c r="E19" s="44"/>
      <c r="F19" s="44"/>
      <c r="G19" s="44"/>
      <c r="H19" s="82">
        <f t="shared" si="3"/>
        <v>500</v>
      </c>
      <c r="I19" s="46">
        <f>H19/H$24</f>
        <v>0.18181818181818182</v>
      </c>
    </row>
    <row r="20" spans="1:25" ht="15" outlineLevel="1" x14ac:dyDescent="0.25">
      <c r="A20" s="58"/>
      <c r="B20" s="35" t="s">
        <v>73</v>
      </c>
      <c r="C20" s="44"/>
      <c r="D20" s="44"/>
      <c r="E20" s="44"/>
      <c r="F20" s="44"/>
      <c r="G20" s="44"/>
      <c r="H20" s="82">
        <f t="shared" si="3"/>
        <v>0</v>
      </c>
      <c r="I20" s="46">
        <f t="shared" si="2"/>
        <v>0</v>
      </c>
    </row>
    <row r="21" spans="1:25" ht="15" outlineLevel="1" x14ac:dyDescent="0.25">
      <c r="A21" s="58"/>
      <c r="B21" s="35" t="s">
        <v>105</v>
      </c>
      <c r="C21" s="44">
        <v>20</v>
      </c>
      <c r="D21" s="44">
        <v>200</v>
      </c>
      <c r="E21" s="44"/>
      <c r="F21" s="44"/>
      <c r="G21" s="44"/>
      <c r="H21" s="82">
        <f t="shared" si="3"/>
        <v>220</v>
      </c>
      <c r="I21" s="46">
        <f t="shared" si="2"/>
        <v>0.08</v>
      </c>
    </row>
    <row r="22" spans="1:25" ht="15" outlineLevel="1" x14ac:dyDescent="0.25">
      <c r="A22" s="58"/>
      <c r="B22" s="35" t="s">
        <v>125</v>
      </c>
      <c r="C22" s="44"/>
      <c r="D22" s="44">
        <v>30</v>
      </c>
      <c r="E22" s="44"/>
      <c r="G22" s="44"/>
      <c r="H22" s="82">
        <f t="shared" si="3"/>
        <v>30</v>
      </c>
      <c r="I22" s="46">
        <f t="shared" si="2"/>
        <v>1.090909090909091E-2</v>
      </c>
    </row>
    <row r="23" spans="1:25" ht="15" outlineLevel="1" x14ac:dyDescent="0.25">
      <c r="A23" s="58"/>
      <c r="B23" s="37" t="s">
        <v>124</v>
      </c>
      <c r="C23" s="45"/>
      <c r="D23" s="45"/>
      <c r="E23" s="45"/>
      <c r="F23" s="45"/>
      <c r="G23" s="45"/>
      <c r="H23" s="82">
        <f t="shared" si="3"/>
        <v>0</v>
      </c>
      <c r="I23" s="46">
        <f t="shared" si="2"/>
        <v>0</v>
      </c>
      <c r="L23" s="97"/>
    </row>
    <row r="24" spans="1:25" ht="15.75" outlineLevel="1" thickBot="1" x14ac:dyDescent="0.3">
      <c r="A24" s="62"/>
      <c r="B24" s="63" t="s">
        <v>88</v>
      </c>
      <c r="C24" s="64">
        <f>SUM(C16:C23)</f>
        <v>20</v>
      </c>
      <c r="D24" s="64">
        <f>SUM(D16:D23)</f>
        <v>2730</v>
      </c>
      <c r="E24" s="64">
        <f>SUM(E16:E23)</f>
        <v>0</v>
      </c>
      <c r="F24" s="64">
        <f>SUM(F16:F23)</f>
        <v>0</v>
      </c>
      <c r="G24" s="64">
        <f>SUM(G16:G23)</f>
        <v>0</v>
      </c>
      <c r="H24" s="82">
        <f>SUM(C24:G24)</f>
        <v>2750</v>
      </c>
      <c r="I24" s="48">
        <f>H24/H$24</f>
        <v>1</v>
      </c>
    </row>
    <row r="25" spans="1:25" ht="14.25" outlineLevel="1" thickTop="1" thickBot="1" x14ac:dyDescent="0.25">
      <c r="A25" s="3"/>
      <c r="B25" s="3"/>
      <c r="C25" s="23"/>
      <c r="D25" s="23"/>
      <c r="E25" s="23"/>
      <c r="F25" s="41"/>
      <c r="G25" s="23"/>
      <c r="H25" s="23"/>
    </row>
    <row r="26" spans="1:25" ht="15.75" outlineLevel="1" x14ac:dyDescent="0.2">
      <c r="A26" s="169" t="s">
        <v>5</v>
      </c>
      <c r="B26" s="170"/>
      <c r="C26" s="56" t="s">
        <v>95</v>
      </c>
      <c r="D26" s="56" t="s">
        <v>101</v>
      </c>
      <c r="E26" s="56" t="s">
        <v>96</v>
      </c>
      <c r="F26" s="56" t="s">
        <v>97</v>
      </c>
      <c r="G26" s="56" t="s">
        <v>98</v>
      </c>
      <c r="H26" s="68" t="s">
        <v>88</v>
      </c>
      <c r="I26" s="57" t="s">
        <v>103</v>
      </c>
    </row>
    <row r="27" spans="1:25" ht="15" outlineLevel="1" x14ac:dyDescent="0.25">
      <c r="A27" s="67"/>
      <c r="B27" s="34" t="s">
        <v>6</v>
      </c>
      <c r="C27" s="30"/>
      <c r="D27" s="30">
        <v>500</v>
      </c>
      <c r="E27" s="30"/>
      <c r="F27" s="30"/>
      <c r="G27" s="30"/>
      <c r="H27" s="69">
        <f>SUM(C27:G27)</f>
        <v>500</v>
      </c>
      <c r="I27" s="46">
        <f>H27/H$40</f>
        <v>0.17271157167530224</v>
      </c>
    </row>
    <row r="28" spans="1:25" ht="15" outlineLevel="1" x14ac:dyDescent="0.25">
      <c r="A28" s="67"/>
      <c r="B28" s="35" t="s">
        <v>7</v>
      </c>
      <c r="D28" s="22">
        <v>250</v>
      </c>
      <c r="E28" s="22"/>
      <c r="F28" s="22"/>
      <c r="G28" s="22"/>
      <c r="H28" s="69">
        <f t="shared" ref="H28:H39" si="4">SUM(C28:G28)</f>
        <v>250</v>
      </c>
      <c r="I28" s="46">
        <f t="shared" ref="I28:I40" si="5">H28/H$40</f>
        <v>8.6355785837651119E-2</v>
      </c>
    </row>
    <row r="29" spans="1:25" ht="15" outlineLevel="1" x14ac:dyDescent="0.25">
      <c r="A29" s="67"/>
      <c r="B29" s="35" t="s">
        <v>52</v>
      </c>
      <c r="C29" s="22"/>
      <c r="D29" s="22">
        <v>280</v>
      </c>
      <c r="E29" s="22"/>
      <c r="F29" s="22"/>
      <c r="G29" s="22"/>
      <c r="H29" s="69">
        <f t="shared" si="4"/>
        <v>280</v>
      </c>
      <c r="I29" s="46">
        <f t="shared" si="5"/>
        <v>9.6718480138169263E-2</v>
      </c>
    </row>
    <row r="30" spans="1:25" ht="15" x14ac:dyDescent="0.25">
      <c r="A30" s="67"/>
      <c r="B30" s="35" t="s">
        <v>8</v>
      </c>
      <c r="C30" s="22"/>
      <c r="D30" s="22">
        <v>120</v>
      </c>
      <c r="E30" s="22"/>
      <c r="F30" s="22"/>
      <c r="G30" s="22"/>
      <c r="H30" s="69">
        <f t="shared" si="4"/>
        <v>120</v>
      </c>
      <c r="I30" s="46">
        <f t="shared" si="5"/>
        <v>4.145077720207254E-2</v>
      </c>
    </row>
    <row r="31" spans="1:25" s="2" customFormat="1" ht="15" x14ac:dyDescent="0.25">
      <c r="A31" s="67"/>
      <c r="B31" s="35" t="s">
        <v>46</v>
      </c>
      <c r="C31" s="22"/>
      <c r="D31" s="22">
        <v>30</v>
      </c>
      <c r="E31" s="22"/>
      <c r="F31" s="22"/>
      <c r="G31" s="22"/>
      <c r="H31" s="69">
        <f t="shared" si="4"/>
        <v>30</v>
      </c>
      <c r="I31" s="46">
        <f t="shared" si="5"/>
        <v>1.0362694300518135E-2</v>
      </c>
      <c r="J31"/>
      <c r="K31"/>
      <c r="L31"/>
      <c r="M31"/>
      <c r="V31"/>
      <c r="W31"/>
      <c r="X31"/>
      <c r="Y31"/>
    </row>
    <row r="32" spans="1:25" ht="15" outlineLevel="1" x14ac:dyDescent="0.25">
      <c r="A32" s="67"/>
      <c r="B32" s="35" t="s">
        <v>93</v>
      </c>
      <c r="C32" s="22"/>
      <c r="D32" s="22">
        <v>150</v>
      </c>
      <c r="E32" s="22" t="s">
        <v>49</v>
      </c>
      <c r="F32" s="22"/>
      <c r="G32" s="22"/>
      <c r="H32" s="69">
        <f t="shared" si="4"/>
        <v>150</v>
      </c>
      <c r="I32" s="46">
        <f t="shared" si="5"/>
        <v>5.181347150259067E-2</v>
      </c>
    </row>
    <row r="33" spans="1:25" ht="15" outlineLevel="1" x14ac:dyDescent="0.25">
      <c r="A33" s="67"/>
      <c r="B33" s="35" t="s">
        <v>48</v>
      </c>
      <c r="C33" s="22"/>
      <c r="D33" s="22">
        <v>30</v>
      </c>
      <c r="E33" s="22"/>
      <c r="F33" s="22"/>
      <c r="G33" s="22"/>
      <c r="H33" s="69">
        <f t="shared" si="4"/>
        <v>30</v>
      </c>
      <c r="I33" s="46">
        <f t="shared" si="5"/>
        <v>1.0362694300518135E-2</v>
      </c>
    </row>
    <row r="34" spans="1:25" ht="15" outlineLevel="1" x14ac:dyDescent="0.25">
      <c r="A34" s="67"/>
      <c r="B34" s="35" t="s">
        <v>142</v>
      </c>
      <c r="C34" s="22"/>
      <c r="D34" s="22"/>
      <c r="E34" s="22">
        <v>15</v>
      </c>
      <c r="F34" s="22"/>
      <c r="G34" s="22"/>
      <c r="H34" s="69">
        <f t="shared" si="4"/>
        <v>15</v>
      </c>
      <c r="I34" s="46">
        <f t="shared" si="5"/>
        <v>5.1813471502590676E-3</v>
      </c>
    </row>
    <row r="35" spans="1:25" ht="15" outlineLevel="1" x14ac:dyDescent="0.25">
      <c r="A35" s="67"/>
      <c r="B35" s="35" t="s">
        <v>54</v>
      </c>
      <c r="C35" s="31">
        <v>300</v>
      </c>
      <c r="D35" s="22"/>
      <c r="E35" s="22">
        <v>600</v>
      </c>
      <c r="F35" s="22"/>
      <c r="G35" s="22"/>
      <c r="H35" s="69">
        <f t="shared" si="4"/>
        <v>900</v>
      </c>
      <c r="I35" s="46">
        <f t="shared" si="5"/>
        <v>0.31088082901554404</v>
      </c>
    </row>
    <row r="36" spans="1:25" ht="15" outlineLevel="1" x14ac:dyDescent="0.25">
      <c r="A36" s="67"/>
      <c r="B36" s="35" t="s">
        <v>50</v>
      </c>
      <c r="C36" s="22">
        <v>320</v>
      </c>
      <c r="D36" s="22"/>
      <c r="E36" s="22"/>
      <c r="F36" s="22"/>
      <c r="G36" s="22"/>
      <c r="H36" s="69">
        <f t="shared" si="4"/>
        <v>320</v>
      </c>
      <c r="I36" s="46">
        <f t="shared" si="5"/>
        <v>0.11053540587219343</v>
      </c>
    </row>
    <row r="37" spans="1:25" ht="15" outlineLevel="1" x14ac:dyDescent="0.25">
      <c r="A37" s="67"/>
      <c r="B37" s="35" t="s">
        <v>9</v>
      </c>
      <c r="C37" s="22"/>
      <c r="D37" s="22"/>
      <c r="E37" s="22"/>
      <c r="F37" s="22"/>
      <c r="G37" s="22"/>
      <c r="H37" s="69">
        <f t="shared" si="4"/>
        <v>0</v>
      </c>
      <c r="I37" s="46">
        <f t="shared" si="5"/>
        <v>0</v>
      </c>
    </row>
    <row r="38" spans="1:25" ht="15" outlineLevel="1" x14ac:dyDescent="0.25">
      <c r="A38" s="67"/>
      <c r="B38" s="35" t="s">
        <v>53</v>
      </c>
      <c r="C38" s="22"/>
      <c r="D38" s="22">
        <v>20</v>
      </c>
      <c r="E38" s="22"/>
      <c r="F38" s="22"/>
      <c r="G38" s="22"/>
      <c r="H38" s="69">
        <f t="shared" si="4"/>
        <v>20</v>
      </c>
      <c r="I38" s="46">
        <f t="shared" si="5"/>
        <v>6.9084628670120895E-3</v>
      </c>
    </row>
    <row r="39" spans="1:25" ht="30" outlineLevel="1" x14ac:dyDescent="0.25">
      <c r="A39" s="67"/>
      <c r="B39" s="38" t="s">
        <v>70</v>
      </c>
      <c r="C39" s="22"/>
      <c r="D39" s="22"/>
      <c r="E39" s="22"/>
      <c r="F39" s="22">
        <v>180</v>
      </c>
      <c r="G39" s="22">
        <v>100</v>
      </c>
      <c r="H39" s="69">
        <f t="shared" si="4"/>
        <v>280</v>
      </c>
      <c r="I39" s="46">
        <f t="shared" si="5"/>
        <v>9.6718480138169263E-2</v>
      </c>
    </row>
    <row r="40" spans="1:25" ht="16.5" outlineLevel="1" thickBot="1" x14ac:dyDescent="0.3">
      <c r="A40" s="62"/>
      <c r="B40" s="63" t="s">
        <v>88</v>
      </c>
      <c r="C40" s="64">
        <f>SUM(C27:C39)</f>
        <v>620</v>
      </c>
      <c r="D40" s="64">
        <f>SUM(D27:D39)</f>
        <v>1380</v>
      </c>
      <c r="E40" s="64">
        <f>SUM(E27:E39)</f>
        <v>615</v>
      </c>
      <c r="F40" s="64">
        <f>SUM(F27:F39)</f>
        <v>180</v>
      </c>
      <c r="G40" s="64">
        <f>SUM(G27:G39)</f>
        <v>100</v>
      </c>
      <c r="H40" s="70">
        <f>SUM(C40:G40)</f>
        <v>2895</v>
      </c>
      <c r="I40" s="48">
        <f t="shared" si="5"/>
        <v>1</v>
      </c>
    </row>
    <row r="41" spans="1:25" ht="14.25" thickTop="1" thickBot="1" x14ac:dyDescent="0.25"/>
    <row r="42" spans="1:25" s="2" customFormat="1" ht="15.75" x14ac:dyDescent="0.25">
      <c r="A42" s="167" t="s">
        <v>10</v>
      </c>
      <c r="B42" s="168"/>
      <c r="C42" s="56" t="s">
        <v>95</v>
      </c>
      <c r="D42" s="56" t="s">
        <v>101</v>
      </c>
      <c r="E42" s="56" t="s">
        <v>96</v>
      </c>
      <c r="F42" s="56" t="s">
        <v>97</v>
      </c>
      <c r="G42" s="56" t="s">
        <v>98</v>
      </c>
      <c r="H42" s="56" t="s">
        <v>88</v>
      </c>
      <c r="I42" s="57" t="s">
        <v>103</v>
      </c>
      <c r="J42"/>
      <c r="K42"/>
      <c r="L42"/>
      <c r="M42"/>
      <c r="V42"/>
      <c r="W42"/>
      <c r="X42"/>
      <c r="Y42"/>
    </row>
    <row r="43" spans="1:25" ht="15" outlineLevel="1" x14ac:dyDescent="0.25">
      <c r="A43" s="67"/>
      <c r="B43" s="34" t="s">
        <v>11</v>
      </c>
      <c r="C43" s="32"/>
      <c r="D43" s="32">
        <v>300</v>
      </c>
      <c r="E43" s="32"/>
      <c r="F43" s="32"/>
      <c r="G43" s="32"/>
      <c r="H43" s="71">
        <f t="shared" ref="H43:H51" si="6">SUM(C43:G43)</f>
        <v>300</v>
      </c>
      <c r="I43" s="46">
        <f>H43/H$51</f>
        <v>0.5</v>
      </c>
    </row>
    <row r="44" spans="1:25" ht="15" outlineLevel="1" x14ac:dyDescent="0.25">
      <c r="A44" s="67"/>
      <c r="B44" s="35" t="s">
        <v>12</v>
      </c>
      <c r="C44" s="10"/>
      <c r="D44" s="10"/>
      <c r="E44" s="10"/>
      <c r="F44" s="10"/>
      <c r="G44" s="10">
        <v>150</v>
      </c>
      <c r="H44" s="71">
        <f t="shared" si="6"/>
        <v>150</v>
      </c>
      <c r="I44" s="46">
        <f t="shared" ref="I44:I51" si="7">H44/H$51</f>
        <v>0.25</v>
      </c>
    </row>
    <row r="45" spans="1:25" ht="15" outlineLevel="1" x14ac:dyDescent="0.25">
      <c r="A45" s="67"/>
      <c r="B45" s="35" t="s">
        <v>56</v>
      </c>
      <c r="C45" s="10"/>
      <c r="D45" s="10"/>
      <c r="E45" s="10"/>
      <c r="F45" s="10"/>
      <c r="G45" s="10"/>
      <c r="H45" s="71">
        <f t="shared" si="6"/>
        <v>0</v>
      </c>
      <c r="I45" s="46">
        <f t="shared" si="7"/>
        <v>0</v>
      </c>
    </row>
    <row r="46" spans="1:25" ht="15" outlineLevel="1" x14ac:dyDescent="0.25">
      <c r="A46" s="67"/>
      <c r="B46" s="35" t="s">
        <v>13</v>
      </c>
      <c r="C46" s="10"/>
      <c r="D46" s="10"/>
      <c r="E46" s="10"/>
      <c r="F46" s="10"/>
      <c r="G46" s="10"/>
      <c r="H46" s="71">
        <f t="shared" si="6"/>
        <v>0</v>
      </c>
      <c r="I46" s="46">
        <f t="shared" si="7"/>
        <v>0</v>
      </c>
    </row>
    <row r="47" spans="1:25" ht="15" outlineLevel="1" x14ac:dyDescent="0.25">
      <c r="A47" s="67"/>
      <c r="B47" s="35" t="s">
        <v>14</v>
      </c>
      <c r="C47" s="10">
        <v>10</v>
      </c>
      <c r="D47" s="10"/>
      <c r="E47" s="10">
        <v>60</v>
      </c>
      <c r="F47" s="10"/>
      <c r="G47" s="10"/>
      <c r="H47" s="71">
        <f t="shared" si="6"/>
        <v>70</v>
      </c>
      <c r="I47" s="46">
        <f t="shared" si="7"/>
        <v>0.11666666666666667</v>
      </c>
    </row>
    <row r="48" spans="1:25" ht="15" outlineLevel="1" x14ac:dyDescent="0.25">
      <c r="A48" s="67"/>
      <c r="B48" s="35" t="s">
        <v>55</v>
      </c>
      <c r="C48" s="10"/>
      <c r="D48" s="10"/>
      <c r="E48" s="10"/>
      <c r="F48" s="10"/>
      <c r="G48" s="10"/>
      <c r="H48" s="71">
        <f t="shared" si="6"/>
        <v>0</v>
      </c>
      <c r="I48" s="46">
        <f t="shared" si="7"/>
        <v>0</v>
      </c>
    </row>
    <row r="49" spans="1:25" ht="15" outlineLevel="1" x14ac:dyDescent="0.25">
      <c r="A49" s="67"/>
      <c r="B49" s="35" t="s">
        <v>58</v>
      </c>
      <c r="C49" s="10"/>
      <c r="D49" s="10"/>
      <c r="E49" s="10"/>
      <c r="F49" s="10"/>
      <c r="G49" s="10"/>
      <c r="H49" s="71">
        <f t="shared" si="6"/>
        <v>0</v>
      </c>
      <c r="I49" s="46">
        <f t="shared" si="7"/>
        <v>0</v>
      </c>
    </row>
    <row r="50" spans="1:25" ht="15" outlineLevel="1" x14ac:dyDescent="0.25">
      <c r="A50" s="67"/>
      <c r="B50" s="37" t="s">
        <v>57</v>
      </c>
      <c r="C50" s="24">
        <v>0</v>
      </c>
      <c r="D50" s="24"/>
      <c r="E50" s="24"/>
      <c r="F50" s="24">
        <v>80</v>
      </c>
      <c r="G50" s="24"/>
      <c r="H50" s="71">
        <f t="shared" si="6"/>
        <v>80</v>
      </c>
      <c r="I50" s="46">
        <f t="shared" si="7"/>
        <v>0.13333333333333333</v>
      </c>
    </row>
    <row r="51" spans="1:25" ht="15.75" outlineLevel="1" thickBot="1" x14ac:dyDescent="0.3">
      <c r="A51" s="62"/>
      <c r="B51" s="63" t="s">
        <v>88</v>
      </c>
      <c r="C51" s="63">
        <f>SUM(C43:C50)</f>
        <v>10</v>
      </c>
      <c r="D51" s="63">
        <f>SUM(D43:D50)</f>
        <v>300</v>
      </c>
      <c r="E51" s="63">
        <f>SUM(E43:E50)</f>
        <v>60</v>
      </c>
      <c r="F51" s="63">
        <f>SUM(F43:F50)</f>
        <v>80</v>
      </c>
      <c r="G51" s="63">
        <f>SUM(G43:G50)</f>
        <v>150</v>
      </c>
      <c r="H51" s="71">
        <f t="shared" si="6"/>
        <v>600</v>
      </c>
      <c r="I51" s="48">
        <f t="shared" si="7"/>
        <v>1</v>
      </c>
    </row>
    <row r="52" spans="1:25" ht="14.25" outlineLevel="1" thickTop="1" thickBot="1" x14ac:dyDescent="0.25">
      <c r="E52" s="13"/>
      <c r="I52" s="47"/>
    </row>
    <row r="53" spans="1:25" ht="15.75" outlineLevel="1" x14ac:dyDescent="0.25">
      <c r="A53" s="167" t="s">
        <v>90</v>
      </c>
      <c r="B53" s="168"/>
      <c r="C53" s="56" t="s">
        <v>95</v>
      </c>
      <c r="D53" s="56" t="s">
        <v>101</v>
      </c>
      <c r="E53" s="56" t="s">
        <v>96</v>
      </c>
      <c r="F53" s="56" t="s">
        <v>97</v>
      </c>
      <c r="G53" s="56" t="s">
        <v>98</v>
      </c>
      <c r="H53" s="56" t="s">
        <v>88</v>
      </c>
      <c r="I53" s="57" t="s">
        <v>103</v>
      </c>
    </row>
    <row r="54" spans="1:25" ht="15" x14ac:dyDescent="0.25">
      <c r="A54" s="67"/>
      <c r="B54" s="34" t="s">
        <v>59</v>
      </c>
      <c r="C54" s="32">
        <v>20</v>
      </c>
      <c r="D54" s="32"/>
      <c r="E54" s="32"/>
      <c r="F54" s="32"/>
      <c r="G54" s="32"/>
      <c r="H54" s="71">
        <f>SUM(C54:G$54)</f>
        <v>20</v>
      </c>
      <c r="I54" s="46">
        <f>H54/H$66</f>
        <v>3.6036036036036036E-2</v>
      </c>
    </row>
    <row r="55" spans="1:25" ht="15" x14ac:dyDescent="0.25">
      <c r="A55" s="67"/>
      <c r="B55" s="35" t="s">
        <v>60</v>
      </c>
      <c r="C55" s="10"/>
      <c r="D55" s="10"/>
      <c r="E55" s="10">
        <v>50</v>
      </c>
      <c r="F55" s="10"/>
      <c r="G55" s="10"/>
      <c r="H55" s="72">
        <f t="shared" ref="H55:H66" si="8">SUM(C55:G55)</f>
        <v>50</v>
      </c>
      <c r="I55" s="46">
        <f t="shared" ref="I55:I66" si="9">H55/H$66</f>
        <v>9.0090090090090086E-2</v>
      </c>
    </row>
    <row r="56" spans="1:25" ht="15" x14ac:dyDescent="0.25">
      <c r="A56" s="67"/>
      <c r="B56" s="35" t="s">
        <v>15</v>
      </c>
      <c r="C56" s="10"/>
      <c r="D56" s="10"/>
      <c r="E56" s="10"/>
      <c r="F56" s="10"/>
      <c r="G56" s="10"/>
      <c r="H56" s="72">
        <f t="shared" si="8"/>
        <v>0</v>
      </c>
      <c r="I56" s="46">
        <f t="shared" si="9"/>
        <v>0</v>
      </c>
    </row>
    <row r="57" spans="1:25" s="2" customFormat="1" ht="15" x14ac:dyDescent="0.25">
      <c r="A57" s="67"/>
      <c r="B57" s="35" t="s">
        <v>69</v>
      </c>
      <c r="C57" s="10"/>
      <c r="D57" s="10">
        <v>200</v>
      </c>
      <c r="E57" s="10"/>
      <c r="F57" s="10"/>
      <c r="G57" s="10"/>
      <c r="H57" s="72">
        <f t="shared" si="8"/>
        <v>200</v>
      </c>
      <c r="I57" s="46">
        <f t="shared" si="9"/>
        <v>0.36036036036036034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5" outlineLevel="1" x14ac:dyDescent="0.25">
      <c r="A58" s="67"/>
      <c r="B58" s="35" t="s">
        <v>16</v>
      </c>
      <c r="C58" s="10"/>
      <c r="D58" s="10"/>
      <c r="E58" s="10">
        <f>120+80</f>
        <v>200</v>
      </c>
      <c r="F58" s="10"/>
      <c r="G58" s="10"/>
      <c r="H58" s="72">
        <f t="shared" si="8"/>
        <v>200</v>
      </c>
      <c r="I58" s="46">
        <f t="shared" si="9"/>
        <v>0.36036036036036034</v>
      </c>
    </row>
    <row r="59" spans="1:25" ht="15" outlineLevel="1" x14ac:dyDescent="0.25">
      <c r="A59" s="67"/>
      <c r="B59" s="35" t="s">
        <v>17</v>
      </c>
      <c r="C59" s="10"/>
      <c r="D59" s="10"/>
      <c r="E59" s="10"/>
      <c r="F59" s="10">
        <v>15</v>
      </c>
      <c r="G59" s="10"/>
      <c r="H59" s="72">
        <f t="shared" si="8"/>
        <v>15</v>
      </c>
      <c r="I59" s="46">
        <f t="shared" si="9"/>
        <v>2.7027027027027029E-2</v>
      </c>
    </row>
    <row r="60" spans="1:25" ht="15" outlineLevel="1" x14ac:dyDescent="0.25">
      <c r="A60" s="67"/>
      <c r="B60" s="35" t="s">
        <v>62</v>
      </c>
      <c r="C60" s="10"/>
      <c r="D60" s="10"/>
      <c r="E60" s="10"/>
      <c r="F60" s="10"/>
      <c r="G60" s="10"/>
      <c r="H60" s="72">
        <f t="shared" si="8"/>
        <v>0</v>
      </c>
      <c r="I60" s="46">
        <f t="shared" si="9"/>
        <v>0</v>
      </c>
    </row>
    <row r="61" spans="1:25" ht="15" outlineLevel="1" x14ac:dyDescent="0.25">
      <c r="A61" s="67"/>
      <c r="B61" s="35" t="s">
        <v>19</v>
      </c>
      <c r="C61" s="10"/>
      <c r="D61" s="10"/>
      <c r="E61" s="10"/>
      <c r="F61" s="10"/>
      <c r="G61" s="10"/>
      <c r="H61" s="72">
        <f t="shared" si="8"/>
        <v>0</v>
      </c>
      <c r="I61" s="46">
        <f t="shared" si="9"/>
        <v>0</v>
      </c>
    </row>
    <row r="62" spans="1:25" ht="15" outlineLevel="1" x14ac:dyDescent="0.25">
      <c r="A62" s="67"/>
      <c r="B62" s="35" t="s">
        <v>21</v>
      </c>
      <c r="C62" s="10"/>
      <c r="D62" s="10"/>
      <c r="E62" s="10"/>
      <c r="F62" s="10"/>
      <c r="G62" s="10"/>
      <c r="H62" s="72">
        <f t="shared" si="8"/>
        <v>0</v>
      </c>
      <c r="I62" s="46">
        <f t="shared" si="9"/>
        <v>0</v>
      </c>
    </row>
    <row r="63" spans="1:25" ht="15" outlineLevel="1" x14ac:dyDescent="0.25">
      <c r="A63" s="67"/>
      <c r="B63" s="35" t="s">
        <v>63</v>
      </c>
      <c r="C63" s="10">
        <v>50</v>
      </c>
      <c r="D63" s="10"/>
      <c r="E63" s="10">
        <v>20</v>
      </c>
      <c r="F63" s="10"/>
      <c r="G63" s="10"/>
      <c r="H63" s="72">
        <f t="shared" si="8"/>
        <v>70</v>
      </c>
      <c r="I63" s="46">
        <f t="shared" si="9"/>
        <v>0.12612612612612611</v>
      </c>
    </row>
    <row r="64" spans="1:25" ht="15" x14ac:dyDescent="0.25">
      <c r="A64" s="67"/>
      <c r="B64" s="35" t="s">
        <v>61</v>
      </c>
      <c r="C64" s="10"/>
      <c r="D64" s="10"/>
      <c r="E64" s="10"/>
      <c r="F64" s="10"/>
      <c r="G64" s="10"/>
      <c r="H64" s="72">
        <f t="shared" si="8"/>
        <v>0</v>
      </c>
      <c r="I64" s="46">
        <f t="shared" si="9"/>
        <v>0</v>
      </c>
    </row>
    <row r="65" spans="1:29" s="2" customFormat="1" ht="15" x14ac:dyDescent="0.25">
      <c r="A65" s="80"/>
      <c r="B65" s="39" t="s">
        <v>64</v>
      </c>
      <c r="C65" s="10"/>
      <c r="D65" s="10"/>
      <c r="E65" s="10"/>
      <c r="F65" s="10"/>
      <c r="G65" s="10"/>
      <c r="H65" s="72">
        <f t="shared" si="8"/>
        <v>0</v>
      </c>
      <c r="I65" s="46">
        <f t="shared" si="9"/>
        <v>0</v>
      </c>
      <c r="J65"/>
      <c r="K65"/>
      <c r="L65"/>
      <c r="M65"/>
      <c r="V65"/>
      <c r="W65"/>
      <c r="X65"/>
      <c r="Y65"/>
      <c r="Z65"/>
      <c r="AA65"/>
      <c r="AB65"/>
      <c r="AC65"/>
    </row>
    <row r="66" spans="1:29" ht="16.5" outlineLevel="1" thickBot="1" x14ac:dyDescent="0.3">
      <c r="A66" s="62"/>
      <c r="B66" s="63" t="s">
        <v>88</v>
      </c>
      <c r="C66" s="63">
        <f>SUM(C54:C65)</f>
        <v>70</v>
      </c>
      <c r="D66" s="63">
        <f>SUM(D54:D65)</f>
        <v>200</v>
      </c>
      <c r="E66" s="63">
        <f>SUM(E54:E65)</f>
        <v>270</v>
      </c>
      <c r="F66" s="63">
        <f>SUM(F54:F65)</f>
        <v>15</v>
      </c>
      <c r="G66" s="63">
        <f>SUM(G54:G65)</f>
        <v>0</v>
      </c>
      <c r="H66" s="73">
        <f t="shared" si="8"/>
        <v>555</v>
      </c>
      <c r="I66" s="46">
        <f t="shared" si="9"/>
        <v>1</v>
      </c>
    </row>
    <row r="67" spans="1:29" ht="14.25" outlineLevel="1" thickTop="1" thickBot="1" x14ac:dyDescent="0.25"/>
    <row r="68" spans="1:29" ht="15.75" outlineLevel="1" x14ac:dyDescent="0.25">
      <c r="A68" s="167" t="s">
        <v>91</v>
      </c>
      <c r="B68" s="168"/>
      <c r="C68" s="56" t="s">
        <v>95</v>
      </c>
      <c r="D68" s="56" t="s">
        <v>101</v>
      </c>
      <c r="E68" s="56" t="s">
        <v>96</v>
      </c>
      <c r="F68" s="56" t="s">
        <v>97</v>
      </c>
      <c r="G68" s="56" t="s">
        <v>98</v>
      </c>
      <c r="H68" s="56" t="s">
        <v>88</v>
      </c>
      <c r="I68" s="57" t="s">
        <v>103</v>
      </c>
    </row>
    <row r="69" spans="1:29" ht="15" outlineLevel="1" x14ac:dyDescent="0.25">
      <c r="A69" s="67"/>
      <c r="B69" s="34" t="s">
        <v>92</v>
      </c>
      <c r="C69" s="32">
        <v>10</v>
      </c>
      <c r="D69" s="32"/>
      <c r="E69" s="32">
        <v>10</v>
      </c>
      <c r="F69" s="32"/>
      <c r="G69" s="32"/>
      <c r="H69" s="71">
        <f>SUM(C69:G69)</f>
        <v>20</v>
      </c>
      <c r="I69" s="46">
        <f>H69/H$78</f>
        <v>3.669724770642202E-2</v>
      </c>
    </row>
    <row r="70" spans="1:29" ht="15" outlineLevel="1" x14ac:dyDescent="0.25">
      <c r="A70" s="67"/>
      <c r="B70" s="35" t="s">
        <v>23</v>
      </c>
      <c r="C70" s="10">
        <v>20</v>
      </c>
      <c r="D70" s="10"/>
      <c r="E70" s="10">
        <v>60</v>
      </c>
      <c r="F70" s="10"/>
      <c r="G70" s="10"/>
      <c r="H70" s="71">
        <f t="shared" ref="H70:H77" si="10">SUM(C70:G70)</f>
        <v>80</v>
      </c>
      <c r="I70" s="46">
        <f>H70/H$78</f>
        <v>0.14678899082568808</v>
      </c>
    </row>
    <row r="71" spans="1:29" ht="15" outlineLevel="1" x14ac:dyDescent="0.25">
      <c r="A71" s="67"/>
      <c r="B71" s="35" t="s">
        <v>94</v>
      </c>
      <c r="C71" s="10">
        <f>SUM(C69:C70)</f>
        <v>30</v>
      </c>
      <c r="D71" s="10"/>
      <c r="E71" s="10"/>
      <c r="F71" s="10"/>
      <c r="G71" s="10"/>
      <c r="H71" s="71">
        <f t="shared" si="10"/>
        <v>30</v>
      </c>
      <c r="I71" s="46">
        <f>H71/H$78</f>
        <v>5.5045871559633031E-2</v>
      </c>
    </row>
    <row r="72" spans="1:29" ht="15" outlineLevel="1" x14ac:dyDescent="0.25">
      <c r="A72" s="67"/>
      <c r="B72" s="35" t="s">
        <v>24</v>
      </c>
      <c r="C72" s="10">
        <v>50</v>
      </c>
      <c r="D72" s="10"/>
      <c r="E72" s="10"/>
      <c r="F72" s="10"/>
      <c r="G72" s="10">
        <v>20</v>
      </c>
      <c r="H72" s="71">
        <f t="shared" si="10"/>
        <v>70</v>
      </c>
      <c r="I72" s="46">
        <f t="shared" ref="I72:I78" si="11">H72/H$78</f>
        <v>0.12844036697247707</v>
      </c>
    </row>
    <row r="73" spans="1:29" ht="15" outlineLevel="1" x14ac:dyDescent="0.25">
      <c r="A73" s="67"/>
      <c r="B73" s="35" t="s">
        <v>25</v>
      </c>
      <c r="C73" s="10"/>
      <c r="D73" s="10"/>
      <c r="E73" s="10"/>
      <c r="F73" s="10">
        <v>65</v>
      </c>
      <c r="G73" s="10"/>
      <c r="H73" s="71">
        <f>SUM(C73:G73)</f>
        <v>65</v>
      </c>
      <c r="I73" s="46">
        <f t="shared" si="11"/>
        <v>0.11926605504587157</v>
      </c>
    </row>
    <row r="74" spans="1:29" ht="15" outlineLevel="1" x14ac:dyDescent="0.25">
      <c r="A74" s="67"/>
      <c r="B74" s="35" t="s">
        <v>26</v>
      </c>
      <c r="C74" s="10"/>
      <c r="D74" s="10">
        <v>100</v>
      </c>
      <c r="E74" s="10"/>
      <c r="F74" s="10"/>
      <c r="G74" s="10"/>
      <c r="H74" s="71">
        <f t="shared" si="10"/>
        <v>100</v>
      </c>
      <c r="I74" s="46">
        <f t="shared" si="11"/>
        <v>0.1834862385321101</v>
      </c>
    </row>
    <row r="75" spans="1:29" ht="15" outlineLevel="1" x14ac:dyDescent="0.25">
      <c r="A75" s="67"/>
      <c r="B75" s="35" t="s">
        <v>27</v>
      </c>
      <c r="C75" s="10"/>
      <c r="D75" s="10"/>
      <c r="E75" s="10"/>
      <c r="F75" s="10">
        <v>40</v>
      </c>
      <c r="G75" s="10"/>
      <c r="H75" s="71">
        <f t="shared" si="10"/>
        <v>40</v>
      </c>
      <c r="I75" s="46">
        <f t="shared" si="11"/>
        <v>7.3394495412844041E-2</v>
      </c>
    </row>
    <row r="76" spans="1:29" ht="15" x14ac:dyDescent="0.25">
      <c r="A76" s="67"/>
      <c r="B76" s="35" t="s">
        <v>65</v>
      </c>
      <c r="C76" s="10">
        <v>50</v>
      </c>
      <c r="D76" s="10"/>
      <c r="E76" s="10"/>
      <c r="F76" s="10"/>
      <c r="G76" s="10"/>
      <c r="H76" s="71">
        <f>SUM(C76:G76)</f>
        <v>50</v>
      </c>
      <c r="I76" s="46">
        <f t="shared" si="11"/>
        <v>9.1743119266055051E-2</v>
      </c>
    </row>
    <row r="77" spans="1:29" s="2" customFormat="1" ht="15" x14ac:dyDescent="0.25">
      <c r="A77" s="67"/>
      <c r="B77" s="37" t="s">
        <v>4</v>
      </c>
      <c r="C77" s="24"/>
      <c r="D77" s="24"/>
      <c r="E77" s="24"/>
      <c r="F77" s="24"/>
      <c r="G77" s="24">
        <v>90</v>
      </c>
      <c r="H77" s="71">
        <f t="shared" si="10"/>
        <v>90</v>
      </c>
      <c r="I77" s="46">
        <f t="shared" si="11"/>
        <v>0.16513761467889909</v>
      </c>
      <c r="J77"/>
      <c r="K77"/>
      <c r="L77"/>
      <c r="M77"/>
      <c r="V77"/>
      <c r="W77"/>
      <c r="X77"/>
      <c r="Y77"/>
      <c r="Z77"/>
      <c r="AA77"/>
      <c r="AB77"/>
      <c r="AC77"/>
    </row>
    <row r="78" spans="1:29" ht="16.5" outlineLevel="1" thickBot="1" x14ac:dyDescent="0.3">
      <c r="A78" s="62"/>
      <c r="B78" s="63" t="s">
        <v>88</v>
      </c>
      <c r="C78" s="63">
        <f>SUM(C69:C77)</f>
        <v>160</v>
      </c>
      <c r="D78" s="63">
        <f>SUM(D69:D77)</f>
        <v>100</v>
      </c>
      <c r="E78" s="63">
        <f>SUM(E69:E77)</f>
        <v>70</v>
      </c>
      <c r="F78" s="63">
        <f>SUM(F69:F77)</f>
        <v>105</v>
      </c>
      <c r="G78" s="63">
        <f>SUM(G69:G77)</f>
        <v>110</v>
      </c>
      <c r="H78" s="73">
        <f>SUM(C78:G78)</f>
        <v>545</v>
      </c>
      <c r="I78" s="46">
        <f t="shared" si="11"/>
        <v>1</v>
      </c>
    </row>
    <row r="79" spans="1:29" ht="14.25" outlineLevel="1" thickTop="1" thickBot="1" x14ac:dyDescent="0.25">
      <c r="I79" s="47"/>
    </row>
    <row r="80" spans="1:29" ht="15.75" outlineLevel="1" x14ac:dyDescent="0.25">
      <c r="A80" s="167" t="s">
        <v>28</v>
      </c>
      <c r="B80" s="168"/>
      <c r="C80" s="56" t="s">
        <v>95</v>
      </c>
      <c r="D80" s="56" t="s">
        <v>101</v>
      </c>
      <c r="E80" s="56" t="s">
        <v>96</v>
      </c>
      <c r="F80" s="56" t="s">
        <v>97</v>
      </c>
      <c r="G80" s="56" t="s">
        <v>98</v>
      </c>
      <c r="H80" s="56" t="s">
        <v>88</v>
      </c>
      <c r="I80" s="57" t="s">
        <v>103</v>
      </c>
    </row>
    <row r="81" spans="1:29" ht="15" outlineLevel="1" x14ac:dyDescent="0.25">
      <c r="A81" s="67"/>
      <c r="B81" s="34" t="s">
        <v>29</v>
      </c>
      <c r="C81" s="32"/>
      <c r="D81" s="32"/>
      <c r="E81" s="32">
        <v>30</v>
      </c>
      <c r="F81" s="32">
        <v>210</v>
      </c>
      <c r="G81" s="32"/>
      <c r="H81" s="71">
        <f>SUM(C81:F81)</f>
        <v>240</v>
      </c>
      <c r="I81" s="46">
        <f>H81/H$89</f>
        <v>0.47244094488188976</v>
      </c>
    </row>
    <row r="82" spans="1:29" ht="15" outlineLevel="1" x14ac:dyDescent="0.25">
      <c r="A82" s="67"/>
      <c r="B82" s="35" t="s">
        <v>71</v>
      </c>
      <c r="C82" s="10">
        <v>20</v>
      </c>
      <c r="D82" s="10"/>
      <c r="E82" s="10">
        <v>5</v>
      </c>
      <c r="F82" s="10"/>
      <c r="G82" s="10"/>
      <c r="H82" s="71">
        <f t="shared" ref="H82:H87" si="12">SUM(C82:F82)</f>
        <v>25</v>
      </c>
      <c r="I82" s="46">
        <f t="shared" ref="I82:I89" si="13">H82/H$89</f>
        <v>4.9212598425196853E-2</v>
      </c>
    </row>
    <row r="83" spans="1:29" ht="15" outlineLevel="1" x14ac:dyDescent="0.25">
      <c r="A83" s="67"/>
      <c r="B83" s="39" t="s">
        <v>66</v>
      </c>
      <c r="C83" s="10"/>
      <c r="D83" s="10"/>
      <c r="E83" s="10"/>
      <c r="F83" s="10">
        <v>240</v>
      </c>
      <c r="G83" s="10"/>
      <c r="H83" s="71">
        <f t="shared" si="12"/>
        <v>240</v>
      </c>
      <c r="I83" s="46">
        <f t="shared" si="13"/>
        <v>0.47244094488188976</v>
      </c>
    </row>
    <row r="84" spans="1:29" ht="15" outlineLevel="1" x14ac:dyDescent="0.25">
      <c r="A84" s="67"/>
      <c r="B84" s="35" t="s">
        <v>30</v>
      </c>
      <c r="C84" s="10"/>
      <c r="D84" s="10"/>
      <c r="E84" s="10">
        <v>3</v>
      </c>
      <c r="F84" s="10"/>
      <c r="G84" s="10"/>
      <c r="H84" s="71">
        <f t="shared" si="12"/>
        <v>3</v>
      </c>
      <c r="I84" s="46">
        <f t="shared" si="13"/>
        <v>5.905511811023622E-3</v>
      </c>
      <c r="N84" s="15"/>
    </row>
    <row r="85" spans="1:29" ht="15" outlineLevel="1" x14ac:dyDescent="0.25">
      <c r="A85" s="67"/>
      <c r="B85" s="35" t="s">
        <v>31</v>
      </c>
      <c r="C85" s="10"/>
      <c r="D85" s="10"/>
      <c r="E85" s="10"/>
      <c r="F85" s="10"/>
      <c r="G85" s="10"/>
      <c r="H85" s="71">
        <f t="shared" si="12"/>
        <v>0</v>
      </c>
      <c r="I85" s="46">
        <f t="shared" si="13"/>
        <v>0</v>
      </c>
    </row>
    <row r="86" spans="1:29" ht="15" outlineLevel="1" x14ac:dyDescent="0.25">
      <c r="A86" s="67"/>
      <c r="B86" s="35" t="s">
        <v>32</v>
      </c>
      <c r="C86" s="10"/>
      <c r="D86" s="10"/>
      <c r="E86" s="10"/>
      <c r="F86" s="10"/>
      <c r="G86" s="10"/>
      <c r="H86" s="71">
        <f t="shared" si="12"/>
        <v>0</v>
      </c>
      <c r="I86" s="46">
        <f t="shared" si="13"/>
        <v>0</v>
      </c>
    </row>
    <row r="87" spans="1:29" ht="15" x14ac:dyDescent="0.25">
      <c r="A87" s="67"/>
      <c r="B87" s="35" t="s">
        <v>67</v>
      </c>
      <c r="C87" s="10"/>
      <c r="D87" s="10"/>
      <c r="E87" s="10"/>
      <c r="F87" s="10"/>
      <c r="G87" s="10"/>
      <c r="H87" s="71">
        <f t="shared" si="12"/>
        <v>0</v>
      </c>
      <c r="I87" s="46">
        <f t="shared" si="13"/>
        <v>0</v>
      </c>
    </row>
    <row r="88" spans="1:29" ht="30" outlineLevel="1" x14ac:dyDescent="0.2">
      <c r="A88" s="67"/>
      <c r="B88" s="40" t="s">
        <v>68</v>
      </c>
      <c r="C88" s="24"/>
      <c r="D88" s="24"/>
      <c r="E88" s="24"/>
      <c r="F88" s="24"/>
      <c r="G88" s="24"/>
      <c r="H88" s="74"/>
      <c r="I88" s="46">
        <f>H88/H$89</f>
        <v>0</v>
      </c>
    </row>
    <row r="89" spans="1:29" ht="16.5" outlineLevel="1" thickBot="1" x14ac:dyDescent="0.3">
      <c r="A89" s="62"/>
      <c r="B89" s="63" t="s">
        <v>88</v>
      </c>
      <c r="C89" s="63">
        <f>SUM(C81:C88)</f>
        <v>20</v>
      </c>
      <c r="D89" s="63">
        <f>SUM(D81:D88)</f>
        <v>0</v>
      </c>
      <c r="E89" s="63">
        <f>SUM(E81:E88)</f>
        <v>38</v>
      </c>
      <c r="F89" s="63">
        <f>SUM(F81:F88)</f>
        <v>450</v>
      </c>
      <c r="G89" s="63">
        <f>SUM(G81:G88)</f>
        <v>0</v>
      </c>
      <c r="H89" s="73">
        <f>SUM(C89:G89)</f>
        <v>508</v>
      </c>
      <c r="I89" s="46">
        <f t="shared" si="13"/>
        <v>1</v>
      </c>
    </row>
    <row r="90" spans="1:29" s="3" customFormat="1" ht="14.25" thickTop="1" thickBot="1" x14ac:dyDescent="0.25">
      <c r="J90"/>
      <c r="K90"/>
      <c r="L90"/>
      <c r="M90"/>
      <c r="V90"/>
      <c r="W90"/>
      <c r="X90"/>
      <c r="Y90"/>
      <c r="Z90"/>
      <c r="AA90"/>
      <c r="AB90"/>
      <c r="AC90"/>
    </row>
    <row r="91" spans="1:29" s="21" customFormat="1" ht="15.75" x14ac:dyDescent="0.2">
      <c r="A91" s="169" t="s">
        <v>74</v>
      </c>
      <c r="B91" s="170"/>
      <c r="C91" s="56" t="s">
        <v>95</v>
      </c>
      <c r="D91" s="56" t="s">
        <v>101</v>
      </c>
      <c r="E91" s="56" t="s">
        <v>96</v>
      </c>
      <c r="F91" s="56" t="s">
        <v>97</v>
      </c>
      <c r="G91" s="56" t="s">
        <v>98</v>
      </c>
      <c r="H91" s="56" t="s">
        <v>88</v>
      </c>
      <c r="I91" s="57" t="s">
        <v>103</v>
      </c>
      <c r="J91" s="33"/>
      <c r="K91" s="33"/>
      <c r="L91" s="33"/>
      <c r="M91" s="33"/>
      <c r="V91" s="33"/>
      <c r="W91" s="33"/>
      <c r="X91" s="33"/>
      <c r="Y91" s="33"/>
      <c r="Z91" s="33"/>
      <c r="AA91" s="33"/>
      <c r="AB91" s="33"/>
      <c r="AC91" s="33"/>
    </row>
    <row r="92" spans="1:29" s="3" customFormat="1" ht="15" x14ac:dyDescent="0.25">
      <c r="A92" s="81"/>
      <c r="B92" s="34" t="s">
        <v>76</v>
      </c>
      <c r="C92" s="10"/>
      <c r="D92" s="10"/>
      <c r="E92" s="10"/>
      <c r="F92" s="10"/>
      <c r="G92" s="10"/>
      <c r="H92" s="72">
        <f t="shared" ref="H92:H97" si="14">SUM(C92:G92)</f>
        <v>0</v>
      </c>
      <c r="I92" s="46">
        <f t="shared" ref="I92:I97" si="15">H92/H$97</f>
        <v>0</v>
      </c>
      <c r="J92"/>
      <c r="K92"/>
      <c r="L92"/>
      <c r="M92"/>
      <c r="V92"/>
      <c r="W92"/>
      <c r="X92"/>
      <c r="Y92"/>
      <c r="Z92"/>
      <c r="AA92"/>
      <c r="AB92"/>
      <c r="AC92"/>
    </row>
    <row r="93" spans="1:29" s="3" customFormat="1" ht="15" x14ac:dyDescent="0.25">
      <c r="A93" s="81"/>
      <c r="B93" s="35" t="s">
        <v>77</v>
      </c>
      <c r="C93" s="10"/>
      <c r="D93" s="10"/>
      <c r="E93" s="10"/>
      <c r="F93" s="10"/>
      <c r="G93" s="10"/>
      <c r="H93" s="72">
        <f t="shared" si="14"/>
        <v>0</v>
      </c>
      <c r="I93" s="46">
        <f t="shared" si="15"/>
        <v>0</v>
      </c>
      <c r="J93"/>
      <c r="K93"/>
      <c r="L93"/>
      <c r="M93"/>
      <c r="V93"/>
      <c r="W93"/>
      <c r="X93"/>
      <c r="Y93"/>
      <c r="Z93"/>
      <c r="AA93"/>
      <c r="AB93"/>
      <c r="AC93"/>
    </row>
    <row r="94" spans="1:29" s="3" customFormat="1" ht="15" x14ac:dyDescent="0.25">
      <c r="A94" s="81"/>
      <c r="B94" s="35" t="s">
        <v>78</v>
      </c>
      <c r="C94" s="10"/>
      <c r="D94" s="10"/>
      <c r="E94" s="10"/>
      <c r="F94" s="10"/>
      <c r="G94" s="10"/>
      <c r="H94" s="72">
        <f t="shared" si="14"/>
        <v>0</v>
      </c>
      <c r="I94" s="46">
        <f t="shared" si="15"/>
        <v>0</v>
      </c>
      <c r="J94"/>
      <c r="K94"/>
      <c r="L94"/>
      <c r="M94"/>
      <c r="V94"/>
      <c r="W94"/>
      <c r="X94"/>
      <c r="Y94"/>
      <c r="Z94"/>
      <c r="AA94"/>
      <c r="AB94"/>
      <c r="AC94"/>
    </row>
    <row r="95" spans="1:29" s="3" customFormat="1" ht="15" x14ac:dyDescent="0.25">
      <c r="A95" s="81"/>
      <c r="B95" s="35" t="s">
        <v>75</v>
      </c>
      <c r="C95" s="10"/>
      <c r="D95" s="10">
        <v>200</v>
      </c>
      <c r="E95" s="10"/>
      <c r="F95" s="10"/>
      <c r="G95" s="10"/>
      <c r="H95" s="72">
        <f t="shared" si="14"/>
        <v>200</v>
      </c>
      <c r="I95" s="46">
        <f t="shared" si="15"/>
        <v>1</v>
      </c>
      <c r="J95"/>
      <c r="K95"/>
      <c r="L95"/>
      <c r="M95"/>
      <c r="V95"/>
      <c r="W95"/>
      <c r="X95"/>
      <c r="Y95"/>
      <c r="Z95"/>
      <c r="AA95"/>
      <c r="AB95"/>
      <c r="AC95"/>
    </row>
    <row r="96" spans="1:29" s="3" customFormat="1" ht="15" x14ac:dyDescent="0.25">
      <c r="A96" s="81"/>
      <c r="B96" s="35" t="s">
        <v>4</v>
      </c>
      <c r="C96" s="10"/>
      <c r="D96" s="10"/>
      <c r="E96" s="10"/>
      <c r="F96" s="10"/>
      <c r="G96" s="10"/>
      <c r="H96" s="72">
        <f t="shared" si="14"/>
        <v>0</v>
      </c>
      <c r="I96" s="46">
        <f t="shared" si="15"/>
        <v>0</v>
      </c>
      <c r="J96"/>
      <c r="K96"/>
      <c r="L96"/>
      <c r="M96"/>
      <c r="V96"/>
      <c r="W96"/>
      <c r="X96"/>
      <c r="Y96"/>
      <c r="Z96"/>
      <c r="AA96"/>
      <c r="AB96"/>
      <c r="AC96"/>
    </row>
    <row r="97" spans="1:29" s="3" customFormat="1" ht="16.5" thickBot="1" x14ac:dyDescent="0.3">
      <c r="A97" s="62"/>
      <c r="B97" s="63" t="s">
        <v>88</v>
      </c>
      <c r="C97" s="63">
        <f>SUM(C92:C96)</f>
        <v>0</v>
      </c>
      <c r="D97" s="63">
        <f>SUM(D92:D96)</f>
        <v>200</v>
      </c>
      <c r="E97" s="63">
        <f>SUM(E92:E96)</f>
        <v>0</v>
      </c>
      <c r="F97" s="63">
        <f>SUM(F92:F96)</f>
        <v>0</v>
      </c>
      <c r="G97" s="63">
        <f>SUM(G92:G96)</f>
        <v>0</v>
      </c>
      <c r="H97" s="73">
        <f t="shared" si="14"/>
        <v>200</v>
      </c>
      <c r="I97" s="46">
        <f t="shared" si="15"/>
        <v>1</v>
      </c>
      <c r="J97"/>
      <c r="K97"/>
      <c r="L97"/>
      <c r="M97"/>
      <c r="V97"/>
      <c r="W97"/>
      <c r="X97"/>
      <c r="Y97"/>
      <c r="Z97"/>
      <c r="AA97"/>
      <c r="AB97"/>
      <c r="AC97"/>
    </row>
    <row r="98" spans="1:29" s="3" customFormat="1" ht="14.25" thickTop="1" thickBot="1" x14ac:dyDescent="0.25">
      <c r="A98" s="5"/>
      <c r="B98" s="6"/>
      <c r="C98" s="7"/>
      <c r="D98" s="7"/>
      <c r="E98" s="7"/>
      <c r="F98" s="7"/>
      <c r="G98" s="7"/>
      <c r="H98" s="7"/>
      <c r="I98" s="50"/>
      <c r="J98"/>
      <c r="K98"/>
      <c r="L98"/>
      <c r="M98"/>
      <c r="V98"/>
      <c r="W98"/>
      <c r="X98"/>
      <c r="Y98"/>
      <c r="Z98"/>
      <c r="AA98"/>
      <c r="AB98"/>
      <c r="AC98"/>
    </row>
    <row r="99" spans="1:29" ht="15.75" x14ac:dyDescent="0.2">
      <c r="A99" s="169" t="s">
        <v>34</v>
      </c>
      <c r="B99" s="170"/>
      <c r="C99" s="56" t="s">
        <v>95</v>
      </c>
      <c r="D99" s="56" t="s">
        <v>101</v>
      </c>
      <c r="E99" s="56" t="s">
        <v>96</v>
      </c>
      <c r="F99" s="56" t="s">
        <v>97</v>
      </c>
      <c r="G99" s="56" t="s">
        <v>98</v>
      </c>
      <c r="H99" s="56" t="s">
        <v>88</v>
      </c>
      <c r="I99" s="57" t="s">
        <v>103</v>
      </c>
    </row>
    <row r="100" spans="1:29" ht="15" outlineLevel="1" x14ac:dyDescent="0.25">
      <c r="A100" s="67"/>
      <c r="B100" s="34" t="s">
        <v>35</v>
      </c>
      <c r="D100" s="10"/>
      <c r="E100" s="10"/>
      <c r="F100" s="10"/>
      <c r="G100" s="10"/>
      <c r="H100" s="72">
        <f>SUM(C$100:G$100)</f>
        <v>0</v>
      </c>
      <c r="I100" s="46">
        <f>H100/H$110</f>
        <v>0</v>
      </c>
    </row>
    <row r="101" spans="1:29" ht="15" outlineLevel="1" x14ac:dyDescent="0.25">
      <c r="A101" s="67"/>
      <c r="B101" s="35" t="s">
        <v>80</v>
      </c>
      <c r="C101" s="10"/>
      <c r="D101" s="10"/>
      <c r="E101" s="10"/>
      <c r="F101" s="10"/>
      <c r="G101" s="10"/>
      <c r="H101" s="72">
        <f t="shared" ref="H101:H110" si="16">SUM(C101:G101)</f>
        <v>0</v>
      </c>
      <c r="I101" s="46">
        <f t="shared" ref="I101:I110" si="17">H101/H$110</f>
        <v>0</v>
      </c>
    </row>
    <row r="102" spans="1:29" ht="15" outlineLevel="1" x14ac:dyDescent="0.25">
      <c r="A102" s="67"/>
      <c r="B102" s="35" t="s">
        <v>39</v>
      </c>
      <c r="C102" s="10"/>
      <c r="D102" s="10"/>
      <c r="E102" s="10"/>
      <c r="F102" s="10"/>
      <c r="G102" s="10"/>
      <c r="H102" s="72">
        <f t="shared" si="16"/>
        <v>0</v>
      </c>
      <c r="I102" s="46">
        <f t="shared" si="17"/>
        <v>0</v>
      </c>
    </row>
    <row r="103" spans="1:29" ht="15" outlineLevel="1" x14ac:dyDescent="0.25">
      <c r="A103" s="67"/>
      <c r="B103" s="35" t="s">
        <v>41</v>
      </c>
      <c r="C103" s="10"/>
      <c r="D103" s="10"/>
      <c r="E103" s="10"/>
      <c r="F103" s="10"/>
      <c r="G103" s="10"/>
      <c r="H103" s="72">
        <f t="shared" si="16"/>
        <v>0</v>
      </c>
      <c r="I103" s="46">
        <f t="shared" si="17"/>
        <v>0</v>
      </c>
      <c r="N103" s="98"/>
    </row>
    <row r="104" spans="1:29" ht="15" outlineLevel="1" x14ac:dyDescent="0.25">
      <c r="A104" s="67"/>
      <c r="B104" s="35" t="s">
        <v>36</v>
      </c>
      <c r="C104" s="10"/>
      <c r="D104" s="10"/>
      <c r="E104" s="10"/>
      <c r="F104" s="10"/>
      <c r="G104" s="10"/>
      <c r="H104" s="72">
        <f t="shared" si="16"/>
        <v>0</v>
      </c>
      <c r="I104" s="46">
        <f t="shared" si="17"/>
        <v>0</v>
      </c>
    </row>
    <row r="105" spans="1:29" ht="15" outlineLevel="1" x14ac:dyDescent="0.25">
      <c r="A105" s="67"/>
      <c r="B105" s="35" t="s">
        <v>40</v>
      </c>
      <c r="C105" s="10"/>
      <c r="D105" s="10"/>
      <c r="E105" s="10"/>
      <c r="F105" s="10"/>
      <c r="G105" s="10"/>
      <c r="H105" s="72">
        <f t="shared" si="16"/>
        <v>0</v>
      </c>
      <c r="I105" s="46">
        <f t="shared" si="17"/>
        <v>0</v>
      </c>
    </row>
    <row r="106" spans="1:29" ht="15" outlineLevel="1" x14ac:dyDescent="0.25">
      <c r="A106" s="67"/>
      <c r="B106" s="35" t="s">
        <v>24</v>
      </c>
      <c r="C106" s="10"/>
      <c r="D106" s="10"/>
      <c r="E106" s="10"/>
      <c r="F106" s="10"/>
      <c r="G106" s="10"/>
      <c r="H106" s="72">
        <f t="shared" si="16"/>
        <v>0</v>
      </c>
      <c r="I106" s="46">
        <f t="shared" si="17"/>
        <v>0</v>
      </c>
    </row>
    <row r="107" spans="1:29" ht="15" outlineLevel="1" x14ac:dyDescent="0.25">
      <c r="A107" s="67"/>
      <c r="B107" s="35" t="s">
        <v>42</v>
      </c>
      <c r="C107" s="10"/>
      <c r="D107" s="10"/>
      <c r="E107" s="10"/>
      <c r="F107" s="10"/>
      <c r="G107" s="10"/>
      <c r="H107" s="72">
        <f t="shared" si="16"/>
        <v>0</v>
      </c>
      <c r="I107" s="46">
        <f t="shared" si="17"/>
        <v>0</v>
      </c>
    </row>
    <row r="108" spans="1:29" ht="15" outlineLevel="1" x14ac:dyDescent="0.25">
      <c r="A108" s="67"/>
      <c r="B108" s="35" t="s">
        <v>81</v>
      </c>
      <c r="C108" s="10"/>
      <c r="D108" s="10"/>
      <c r="E108" s="10"/>
      <c r="F108" s="10"/>
      <c r="G108" s="10"/>
      <c r="H108" s="72">
        <f t="shared" si="16"/>
        <v>0</v>
      </c>
      <c r="I108" s="46">
        <f t="shared" si="17"/>
        <v>0</v>
      </c>
    </row>
    <row r="109" spans="1:29" ht="15" outlineLevel="1" x14ac:dyDescent="0.25">
      <c r="A109" s="67"/>
      <c r="B109" s="37" t="s">
        <v>82</v>
      </c>
      <c r="C109" s="24"/>
      <c r="D109" s="24">
        <v>500</v>
      </c>
      <c r="E109" s="24"/>
      <c r="F109" s="24"/>
      <c r="G109" s="24"/>
      <c r="H109" s="75">
        <f t="shared" si="16"/>
        <v>500</v>
      </c>
      <c r="I109" s="46">
        <f t="shared" si="17"/>
        <v>1</v>
      </c>
    </row>
    <row r="110" spans="1:29" ht="16.5" outlineLevel="1" thickBot="1" x14ac:dyDescent="0.3">
      <c r="A110" s="62"/>
      <c r="B110" s="63" t="s">
        <v>88</v>
      </c>
      <c r="C110" s="63">
        <f>SUM(C100:C109)</f>
        <v>0</v>
      </c>
      <c r="D110" s="63">
        <f>SUM(D100:D109)</f>
        <v>500</v>
      </c>
      <c r="E110" s="63">
        <f>SUM(E100:E109)</f>
        <v>0</v>
      </c>
      <c r="F110" s="63">
        <f>SUM(F100:F109)</f>
        <v>0</v>
      </c>
      <c r="G110" s="63">
        <f>SUM(G100:G109)</f>
        <v>0</v>
      </c>
      <c r="H110" s="73">
        <f t="shared" si="16"/>
        <v>500</v>
      </c>
      <c r="I110" s="46">
        <f t="shared" si="17"/>
        <v>1</v>
      </c>
    </row>
    <row r="111" spans="1:29" s="3" customFormat="1" ht="14.25" thickTop="1" thickBot="1" x14ac:dyDescent="0.25">
      <c r="A111" s="5"/>
      <c r="B111" s="6"/>
      <c r="C111" s="7"/>
      <c r="D111" s="7"/>
      <c r="E111" s="7"/>
      <c r="F111" s="7"/>
      <c r="G111" s="7"/>
      <c r="H111" s="7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</row>
    <row r="112" spans="1:29" ht="15.75" x14ac:dyDescent="0.2">
      <c r="A112" s="169" t="s">
        <v>89</v>
      </c>
      <c r="B112" s="170"/>
      <c r="C112" s="56" t="s">
        <v>95</v>
      </c>
      <c r="D112" s="56" t="s">
        <v>101</v>
      </c>
      <c r="E112" s="56" t="s">
        <v>96</v>
      </c>
      <c r="F112" s="56" t="s">
        <v>97</v>
      </c>
      <c r="G112" s="56" t="s">
        <v>98</v>
      </c>
      <c r="H112" s="56" t="s">
        <v>88</v>
      </c>
      <c r="I112" s="57" t="s">
        <v>103</v>
      </c>
    </row>
    <row r="113" spans="1:13" ht="15" outlineLevel="1" x14ac:dyDescent="0.25">
      <c r="A113" s="81"/>
      <c r="B113" s="34" t="s">
        <v>85</v>
      </c>
      <c r="C113" s="16"/>
      <c r="D113" s="16"/>
      <c r="E113" s="16">
        <v>70</v>
      </c>
      <c r="F113" s="16"/>
      <c r="G113" s="16"/>
      <c r="H113" s="76">
        <f t="shared" ref="H113:H118" si="18">SUM(C113:F113)</f>
        <v>70</v>
      </c>
      <c r="I113" s="46">
        <f>H113/H$119</f>
        <v>0.28000000000000003</v>
      </c>
    </row>
    <row r="114" spans="1:13" ht="15" outlineLevel="1" x14ac:dyDescent="0.25">
      <c r="A114" s="67"/>
      <c r="B114" s="35" t="s">
        <v>83</v>
      </c>
      <c r="C114" s="16"/>
      <c r="D114" s="16"/>
      <c r="E114" s="16">
        <v>100</v>
      </c>
      <c r="F114" s="16"/>
      <c r="G114" s="16"/>
      <c r="H114" s="76">
        <f t="shared" si="18"/>
        <v>100</v>
      </c>
      <c r="I114" s="46">
        <f t="shared" ref="I114:I119" si="19">H114/H$119</f>
        <v>0.4</v>
      </c>
    </row>
    <row r="115" spans="1:13" ht="15" x14ac:dyDescent="0.25">
      <c r="A115" s="67"/>
      <c r="B115" s="35" t="s">
        <v>84</v>
      </c>
      <c r="C115" s="16"/>
      <c r="D115" s="16"/>
      <c r="E115" s="16"/>
      <c r="F115" s="16"/>
      <c r="G115" s="16"/>
      <c r="H115" s="76">
        <f t="shared" si="18"/>
        <v>0</v>
      </c>
      <c r="I115" s="46">
        <f t="shared" si="19"/>
        <v>0</v>
      </c>
    </row>
    <row r="116" spans="1:13" ht="15" x14ac:dyDescent="0.25">
      <c r="A116" s="67"/>
      <c r="B116" s="35" t="s">
        <v>14</v>
      </c>
      <c r="C116" s="16"/>
      <c r="D116" s="16"/>
      <c r="E116" s="16"/>
      <c r="F116" s="16"/>
      <c r="G116" s="16"/>
      <c r="H116" s="76">
        <f t="shared" si="18"/>
        <v>0</v>
      </c>
      <c r="I116" s="46">
        <f t="shared" si="19"/>
        <v>0</v>
      </c>
    </row>
    <row r="117" spans="1:13" ht="15" x14ac:dyDescent="0.25">
      <c r="A117" s="67"/>
      <c r="B117" s="35" t="s">
        <v>86</v>
      </c>
      <c r="C117" s="16"/>
      <c r="D117" s="16"/>
      <c r="E117" s="16">
        <v>80</v>
      </c>
      <c r="F117" s="16"/>
      <c r="G117" s="16"/>
      <c r="H117" s="76">
        <f t="shared" si="18"/>
        <v>80</v>
      </c>
      <c r="I117" s="46">
        <f t="shared" si="19"/>
        <v>0.32</v>
      </c>
    </row>
    <row r="118" spans="1:13" ht="15" x14ac:dyDescent="0.25">
      <c r="A118" s="67"/>
      <c r="B118" s="35" t="s">
        <v>87</v>
      </c>
      <c r="C118" s="16"/>
      <c r="D118" s="16"/>
      <c r="E118" s="16"/>
      <c r="F118" s="16"/>
      <c r="G118" s="16"/>
      <c r="H118" s="76">
        <f t="shared" si="18"/>
        <v>0</v>
      </c>
      <c r="I118" s="46">
        <f t="shared" si="19"/>
        <v>0</v>
      </c>
    </row>
    <row r="119" spans="1:13" ht="16.5" thickBot="1" x14ac:dyDescent="0.3">
      <c r="A119" s="62"/>
      <c r="B119" s="78" t="s">
        <v>88</v>
      </c>
      <c r="C119" s="79">
        <f>SUM(C113:C118)</f>
        <v>0</v>
      </c>
      <c r="D119" s="79">
        <f>SUM(D113:D118)</f>
        <v>0</v>
      </c>
      <c r="E119" s="79">
        <f>SUM(E113:E118)</f>
        <v>250</v>
      </c>
      <c r="F119" s="79">
        <f>SUM(F113:F118)</f>
        <v>0</v>
      </c>
      <c r="G119" s="79">
        <f>SUM(G113:G118)</f>
        <v>0</v>
      </c>
      <c r="H119" s="77">
        <f>SUM(C119:G119)</f>
        <v>250</v>
      </c>
      <c r="I119" s="46">
        <f t="shared" si="19"/>
        <v>1</v>
      </c>
    </row>
    <row r="120" spans="1:13" ht="13.5" thickTop="1" x14ac:dyDescent="0.2">
      <c r="A120" s="11"/>
      <c r="B120" s="12"/>
      <c r="C120" s="12"/>
      <c r="D120" s="12"/>
      <c r="E120" s="12"/>
      <c r="F120" s="12"/>
      <c r="G120" s="12"/>
      <c r="H120" s="12"/>
      <c r="I120" s="49"/>
    </row>
    <row r="121" spans="1:13" s="3" customFormat="1" ht="8.1" customHeight="1" x14ac:dyDescent="0.2">
      <c r="A121" s="6"/>
      <c r="B121" s="8"/>
      <c r="C121" s="5"/>
      <c r="D121" s="5"/>
      <c r="E121" s="5"/>
      <c r="F121" s="5"/>
      <c r="G121" s="5"/>
      <c r="H121" s="5"/>
      <c r="I121" s="49"/>
    </row>
    <row r="122" spans="1:13" ht="24.75" customHeight="1" thickBot="1" x14ac:dyDescent="0.3">
      <c r="A122" s="99"/>
      <c r="B122" s="99" t="s">
        <v>45</v>
      </c>
      <c r="C122" s="100" t="s">
        <v>0</v>
      </c>
      <c r="D122" s="17"/>
      <c r="E122" s="17"/>
      <c r="F122" s="17"/>
      <c r="G122" s="17"/>
      <c r="H122" s="17"/>
      <c r="I122" s="49"/>
      <c r="J122" s="18"/>
      <c r="K122" s="18"/>
      <c r="L122" s="18"/>
      <c r="M122" s="18"/>
    </row>
    <row r="123" spans="1:13" ht="17.100000000000001" customHeight="1" outlineLevel="1" x14ac:dyDescent="0.25">
      <c r="A123" s="171" t="s">
        <v>18</v>
      </c>
      <c r="B123" s="172"/>
      <c r="C123" s="101">
        <f>E13</f>
        <v>8830</v>
      </c>
      <c r="D123" s="19"/>
      <c r="E123" s="19"/>
      <c r="F123" s="19"/>
      <c r="G123" s="19"/>
      <c r="H123" s="19"/>
      <c r="J123" s="18"/>
      <c r="K123" s="18"/>
      <c r="L123" s="18"/>
      <c r="M123" s="18"/>
    </row>
    <row r="124" spans="1:13" ht="15.75" customHeight="1" outlineLevel="1" x14ac:dyDescent="0.2">
      <c r="A124" s="173" t="s">
        <v>20</v>
      </c>
      <c r="B124" s="174"/>
      <c r="C124" s="104">
        <f>SUM(H24,H40,H51,H66,H78,H89,H97,H110,H119)</f>
        <v>8803</v>
      </c>
      <c r="D124" s="19"/>
      <c r="E124" s="19"/>
      <c r="F124" s="19"/>
      <c r="G124" s="19"/>
      <c r="H124" s="19"/>
      <c r="I124" s="18"/>
      <c r="J124" s="18"/>
      <c r="K124" s="18"/>
      <c r="L124" s="18"/>
      <c r="M124" s="18"/>
    </row>
    <row r="125" spans="1:13" ht="17.100000000000001" customHeight="1" outlineLevel="1" x14ac:dyDescent="0.25">
      <c r="A125" s="175" t="s">
        <v>22</v>
      </c>
      <c r="B125" s="176"/>
      <c r="C125" s="102">
        <f>C123-C124</f>
        <v>27</v>
      </c>
      <c r="D125" s="19"/>
      <c r="E125" s="19"/>
      <c r="F125" s="19"/>
      <c r="G125" s="19"/>
      <c r="H125" s="20"/>
      <c r="I125" s="18"/>
      <c r="J125" s="18"/>
      <c r="K125" s="18"/>
      <c r="L125" s="18"/>
      <c r="M125" s="18"/>
    </row>
    <row r="126" spans="1:13" ht="18.75" customHeight="1" thickBot="1" x14ac:dyDescent="0.3">
      <c r="A126" s="177" t="s">
        <v>126</v>
      </c>
      <c r="B126" s="178"/>
      <c r="C126" s="103">
        <f>C125+Maio!C126</f>
        <v>162</v>
      </c>
      <c r="D126" s="19"/>
      <c r="E126" s="19"/>
      <c r="F126" s="19"/>
      <c r="G126" s="19"/>
      <c r="H126" s="20"/>
      <c r="I126" s="18"/>
      <c r="J126" s="18"/>
      <c r="K126" s="18"/>
      <c r="L126" s="18"/>
      <c r="M126" s="18"/>
    </row>
    <row r="127" spans="1:13" s="3" customFormat="1" ht="12.75" customHeight="1" x14ac:dyDescent="0.2">
      <c r="A127" s="11"/>
      <c r="B127" s="12"/>
      <c r="C127" s="12"/>
      <c r="D127" s="12"/>
      <c r="E127" s="12"/>
      <c r="F127" s="12"/>
      <c r="G127" s="12"/>
      <c r="H127" s="12"/>
      <c r="I127" s="18"/>
      <c r="J127" s="18"/>
      <c r="K127" s="18"/>
      <c r="L127" s="18"/>
      <c r="M127" s="18"/>
    </row>
    <row r="129" spans="2:16" ht="15.75" x14ac:dyDescent="0.25">
      <c r="B129" s="109" t="s">
        <v>43</v>
      </c>
      <c r="C129" s="110"/>
    </row>
    <row r="130" spans="2:16" ht="15.75" x14ac:dyDescent="0.25">
      <c r="B130" s="116" t="s">
        <v>37</v>
      </c>
      <c r="C130" s="117">
        <f>E13</f>
        <v>8830</v>
      </c>
    </row>
    <row r="131" spans="2:16" ht="15.75" x14ac:dyDescent="0.25">
      <c r="B131" s="118" t="s">
        <v>79</v>
      </c>
      <c r="C131" s="117">
        <f>H24</f>
        <v>2750</v>
      </c>
    </row>
    <row r="132" spans="2:16" ht="15.75" x14ac:dyDescent="0.25">
      <c r="B132" s="118" t="s">
        <v>5</v>
      </c>
      <c r="C132" s="117">
        <f>H40</f>
        <v>2895</v>
      </c>
    </row>
    <row r="133" spans="2:16" ht="15.75" x14ac:dyDescent="0.25">
      <c r="B133" s="118" t="s">
        <v>10</v>
      </c>
      <c r="C133" s="117">
        <f>H51</f>
        <v>600</v>
      </c>
    </row>
    <row r="134" spans="2:16" ht="15.75" x14ac:dyDescent="0.25">
      <c r="B134" s="118" t="s">
        <v>90</v>
      </c>
      <c r="C134" s="117">
        <f>H66</f>
        <v>555</v>
      </c>
    </row>
    <row r="135" spans="2:16" ht="15.75" x14ac:dyDescent="0.25">
      <c r="B135" s="118" t="s">
        <v>91</v>
      </c>
      <c r="C135" s="117">
        <f>H78</f>
        <v>545</v>
      </c>
    </row>
    <row r="136" spans="2:16" ht="15.75" x14ac:dyDescent="0.25">
      <c r="B136" s="118" t="s">
        <v>28</v>
      </c>
      <c r="C136" s="117">
        <f>H89</f>
        <v>508</v>
      </c>
    </row>
    <row r="137" spans="2:16" ht="15.75" x14ac:dyDescent="0.25">
      <c r="B137" s="118" t="s">
        <v>74</v>
      </c>
      <c r="C137" s="117">
        <f>H97</f>
        <v>200</v>
      </c>
      <c r="G137" s="53"/>
      <c r="H137" s="53"/>
      <c r="I137" s="12"/>
      <c r="J137" s="12"/>
      <c r="K137" s="12"/>
      <c r="L137" s="12"/>
      <c r="M137" s="12"/>
      <c r="N137" s="12"/>
      <c r="O137" s="12"/>
      <c r="P137" s="18"/>
    </row>
    <row r="138" spans="2:16" ht="15.75" x14ac:dyDescent="0.25">
      <c r="B138" s="118" t="s">
        <v>34</v>
      </c>
      <c r="C138" s="117">
        <f>H110</f>
        <v>500</v>
      </c>
      <c r="G138" s="6"/>
      <c r="H138" s="6"/>
      <c r="I138" s="54"/>
      <c r="J138" s="54"/>
      <c r="K138" s="54"/>
      <c r="L138" s="54"/>
      <c r="M138" s="54"/>
      <c r="N138" s="54"/>
      <c r="O138" s="55"/>
      <c r="P138" s="18"/>
    </row>
    <row r="139" spans="2:16" ht="15.75" x14ac:dyDescent="0.25">
      <c r="B139" s="118" t="s">
        <v>89</v>
      </c>
      <c r="C139" s="113">
        <f>H119</f>
        <v>250</v>
      </c>
      <c r="G139" s="6"/>
      <c r="H139" s="6"/>
      <c r="I139" s="54"/>
      <c r="J139" s="54"/>
      <c r="K139" s="54"/>
      <c r="L139" s="54"/>
      <c r="M139" s="54"/>
      <c r="N139" s="54"/>
      <c r="O139" s="55"/>
      <c r="P139" s="18"/>
    </row>
    <row r="140" spans="2:16" ht="15.75" x14ac:dyDescent="0.25">
      <c r="B140" s="114" t="s">
        <v>44</v>
      </c>
      <c r="C140" s="115"/>
      <c r="D140" s="14"/>
      <c r="G140" s="6"/>
      <c r="H140" s="6"/>
      <c r="I140" s="54"/>
      <c r="J140" s="54"/>
      <c r="K140" s="54"/>
      <c r="L140" s="54"/>
      <c r="M140" s="54"/>
      <c r="N140" s="54"/>
      <c r="O140" s="55"/>
      <c r="P140" s="18"/>
    </row>
    <row r="141" spans="2:16" ht="15" x14ac:dyDescent="0.25">
      <c r="D141" s="14"/>
      <c r="G141" s="11"/>
      <c r="H141" s="12"/>
      <c r="I141" s="12"/>
      <c r="J141" s="12"/>
      <c r="K141" s="12"/>
      <c r="L141" s="12"/>
      <c r="M141" s="12"/>
      <c r="N141" s="12"/>
      <c r="O141" s="12"/>
      <c r="P141" s="18"/>
    </row>
    <row r="142" spans="2:16" ht="15" x14ac:dyDescent="0.25">
      <c r="C142" s="13"/>
      <c r="D142" s="14"/>
    </row>
    <row r="143" spans="2:16" ht="15" x14ac:dyDescent="0.25">
      <c r="D143" s="14"/>
    </row>
    <row r="144" spans="2:16" ht="15" x14ac:dyDescent="0.25">
      <c r="D144" s="14"/>
    </row>
    <row r="145" spans="2:6" ht="15" x14ac:dyDescent="0.25">
      <c r="D145" s="14"/>
    </row>
    <row r="146" spans="2:6" ht="15" x14ac:dyDescent="0.25">
      <c r="D146" s="14"/>
    </row>
    <row r="147" spans="2:6" ht="15" x14ac:dyDescent="0.25">
      <c r="D147" s="14"/>
    </row>
    <row r="148" spans="2:6" ht="15" x14ac:dyDescent="0.25">
      <c r="D148" s="52"/>
      <c r="E148" s="13"/>
      <c r="F148" s="13"/>
    </row>
    <row r="151" spans="2:6" x14ac:dyDescent="0.2">
      <c r="C151" s="9"/>
    </row>
    <row r="152" spans="2:6" x14ac:dyDescent="0.2">
      <c r="B152" s="15"/>
    </row>
  </sheetData>
  <mergeCells count="16">
    <mergeCell ref="C1:I4"/>
    <mergeCell ref="A4:B4"/>
    <mergeCell ref="A6:B6"/>
    <mergeCell ref="A15:B15"/>
    <mergeCell ref="A26:B26"/>
    <mergeCell ref="A42:B42"/>
    <mergeCell ref="A123:B123"/>
    <mergeCell ref="A124:B124"/>
    <mergeCell ref="A125:B125"/>
    <mergeCell ref="A126:B126"/>
    <mergeCell ref="A53:B53"/>
    <mergeCell ref="A68:B68"/>
    <mergeCell ref="A80:B80"/>
    <mergeCell ref="A91:B91"/>
    <mergeCell ref="A99:B99"/>
    <mergeCell ref="A112:B112"/>
  </mergeCells>
  <printOptions horizontalCentered="1"/>
  <pageMargins left="0.2" right="0.2" top="0.24" bottom="0.28999999999999998" header="0.17" footer="0.21"/>
  <pageSetup scale="75" orientation="landscape" horizontalDpi="360" verticalDpi="36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applyStyles="1" summaryBelow="0"/>
  </sheetPr>
  <dimension ref="A1:AC152"/>
  <sheetViews>
    <sheetView showGridLines="0" showRowColHeaders="0" zoomScaleNormal="10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A4" sqref="A4:B4"/>
    </sheetView>
  </sheetViews>
  <sheetFormatPr defaultColWidth="11.42578125" defaultRowHeight="12.75" outlineLevelRow="1" x14ac:dyDescent="0.2"/>
  <cols>
    <col min="1" max="1" width="7.85546875" customWidth="1"/>
    <col min="2" max="2" width="45.42578125" customWidth="1"/>
    <col min="3" max="3" width="12.42578125" bestFit="1" customWidth="1"/>
    <col min="4" max="4" width="20.42578125" customWidth="1"/>
    <col min="5" max="5" width="20.85546875" customWidth="1"/>
    <col min="6" max="6" width="19.42578125" customWidth="1"/>
    <col min="7" max="7" width="33.42578125" customWidth="1"/>
    <col min="8" max="8" width="11.28515625" bestFit="1" customWidth="1"/>
    <col min="9" max="9" width="13" customWidth="1"/>
    <col min="10" max="10" width="2.7109375" customWidth="1"/>
    <col min="11" max="11" width="3.7109375" customWidth="1"/>
  </cols>
  <sheetData>
    <row r="1" spans="1:25" s="4" customFormat="1" ht="33" customHeight="1" x14ac:dyDescent="0.2">
      <c r="A1" s="162"/>
      <c r="B1" s="162"/>
      <c r="C1" s="166" t="s">
        <v>143</v>
      </c>
      <c r="D1" s="166"/>
      <c r="E1" s="166"/>
      <c r="F1" s="166"/>
      <c r="G1" s="166"/>
      <c r="H1" s="166"/>
      <c r="I1" s="166"/>
    </row>
    <row r="2" spans="1:25" s="4" customFormat="1" ht="25.5" x14ac:dyDescent="0.2">
      <c r="A2" s="162"/>
      <c r="B2" s="162"/>
      <c r="C2" s="166"/>
      <c r="D2" s="166"/>
      <c r="E2" s="166"/>
      <c r="F2" s="166"/>
      <c r="G2" s="166"/>
      <c r="H2" s="166"/>
      <c r="I2" s="166"/>
    </row>
    <row r="3" spans="1:25" s="4" customFormat="1" ht="27" customHeight="1" x14ac:dyDescent="0.2">
      <c r="A3" s="162"/>
      <c r="B3" s="162"/>
      <c r="C3" s="166"/>
      <c r="D3" s="166"/>
      <c r="E3" s="166"/>
      <c r="F3" s="166"/>
      <c r="G3" s="166"/>
      <c r="H3" s="166"/>
      <c r="I3" s="166"/>
    </row>
    <row r="4" spans="1:25" s="4" customFormat="1" ht="33.75" customHeight="1" x14ac:dyDescent="0.2">
      <c r="A4" s="179" t="s">
        <v>112</v>
      </c>
      <c r="B4" s="179"/>
      <c r="C4" s="166"/>
      <c r="D4" s="166"/>
      <c r="E4" s="166"/>
      <c r="F4" s="166"/>
      <c r="G4" s="166"/>
      <c r="H4" s="166"/>
      <c r="I4" s="166"/>
    </row>
    <row r="5" spans="1:25" s="4" customFormat="1" ht="15.75" customHeight="1" thickBot="1" x14ac:dyDescent="0.25">
      <c r="A5" s="60"/>
      <c r="B5" s="59"/>
      <c r="C5" s="61"/>
      <c r="D5" s="61"/>
      <c r="E5" s="61"/>
      <c r="F5" s="61"/>
      <c r="G5" s="61"/>
      <c r="H5" s="59"/>
      <c r="I5" s="61"/>
    </row>
    <row r="6" spans="1:25" s="2" customFormat="1" ht="16.5" thickBot="1" x14ac:dyDescent="0.3">
      <c r="A6" s="180" t="s">
        <v>37</v>
      </c>
      <c r="B6" s="181"/>
      <c r="C6" s="91" t="s">
        <v>95</v>
      </c>
      <c r="D6" s="92" t="s">
        <v>102</v>
      </c>
      <c r="E6" s="92" t="s">
        <v>88</v>
      </c>
      <c r="F6" s="93" t="s">
        <v>103</v>
      </c>
      <c r="G6" s="28"/>
      <c r="I6"/>
      <c r="J6"/>
      <c r="K6"/>
      <c r="Q6"/>
      <c r="R6"/>
      <c r="S6"/>
      <c r="T6"/>
      <c r="U6"/>
      <c r="V6"/>
      <c r="W6"/>
      <c r="X6"/>
      <c r="Y6"/>
    </row>
    <row r="7" spans="1:25" ht="15" outlineLevel="1" x14ac:dyDescent="0.25">
      <c r="A7" s="58"/>
      <c r="B7" s="34" t="s">
        <v>38</v>
      </c>
      <c r="C7" s="30"/>
      <c r="D7" s="30">
        <v>8000</v>
      </c>
      <c r="E7" s="83">
        <f t="shared" ref="E7:E12" si="0">SUM(C7:D7)</f>
        <v>8000</v>
      </c>
      <c r="F7" s="94">
        <f t="shared" ref="F7:F12" si="1">E7/E$13</f>
        <v>0.9060022650056625</v>
      </c>
      <c r="G7" s="29"/>
    </row>
    <row r="8" spans="1:25" ht="15" outlineLevel="1" x14ac:dyDescent="0.25">
      <c r="A8" s="58"/>
      <c r="B8" s="35" t="s">
        <v>1</v>
      </c>
      <c r="C8" s="22"/>
      <c r="D8" s="22"/>
      <c r="E8" s="84">
        <f t="shared" si="0"/>
        <v>0</v>
      </c>
      <c r="F8" s="95">
        <f t="shared" si="1"/>
        <v>0</v>
      </c>
      <c r="G8" s="27"/>
    </row>
    <row r="9" spans="1:25" ht="15" outlineLevel="1" x14ac:dyDescent="0.25">
      <c r="A9" s="58"/>
      <c r="B9" s="35" t="s">
        <v>2</v>
      </c>
      <c r="C9" s="22"/>
      <c r="D9" s="22"/>
      <c r="E9" s="84">
        <f t="shared" si="0"/>
        <v>0</v>
      </c>
      <c r="F9" s="95">
        <f t="shared" si="1"/>
        <v>0</v>
      </c>
      <c r="G9" s="27"/>
    </row>
    <row r="10" spans="1:25" ht="15" outlineLevel="1" x14ac:dyDescent="0.25">
      <c r="A10" s="58"/>
      <c r="B10" s="35" t="s">
        <v>47</v>
      </c>
      <c r="C10" s="22">
        <v>800</v>
      </c>
      <c r="D10" s="22">
        <v>30</v>
      </c>
      <c r="E10" s="84">
        <f t="shared" si="0"/>
        <v>830</v>
      </c>
      <c r="F10" s="95">
        <f t="shared" si="1"/>
        <v>9.3997734994337487E-2</v>
      </c>
      <c r="G10" s="27"/>
    </row>
    <row r="11" spans="1:25" ht="15" outlineLevel="1" x14ac:dyDescent="0.25">
      <c r="A11" s="58"/>
      <c r="B11" s="35" t="s">
        <v>3</v>
      </c>
      <c r="C11" s="22"/>
      <c r="D11" s="22"/>
      <c r="E11" s="84">
        <f t="shared" si="0"/>
        <v>0</v>
      </c>
      <c r="F11" s="95">
        <f t="shared" si="1"/>
        <v>0</v>
      </c>
      <c r="G11" s="96"/>
    </row>
    <row r="12" spans="1:25" ht="45" outlineLevel="1" x14ac:dyDescent="0.25">
      <c r="A12" s="58"/>
      <c r="B12" s="36" t="s">
        <v>104</v>
      </c>
      <c r="C12" s="22"/>
      <c r="D12" s="22"/>
      <c r="E12" s="84">
        <f t="shared" si="0"/>
        <v>0</v>
      </c>
      <c r="F12" s="95">
        <f t="shared" si="1"/>
        <v>0</v>
      </c>
      <c r="G12" s="27"/>
    </row>
    <row r="13" spans="1:25" ht="16.5" outlineLevel="1" thickBot="1" x14ac:dyDescent="0.3">
      <c r="A13" s="120"/>
      <c r="B13" s="65" t="s">
        <v>99</v>
      </c>
      <c r="C13" s="64">
        <f>SUM(C7:C12)</f>
        <v>800</v>
      </c>
      <c r="D13" s="64">
        <f>SUM(D7:D12)</f>
        <v>8030</v>
      </c>
      <c r="E13" s="66">
        <f>SUM(C13:D13)</f>
        <v>8830</v>
      </c>
      <c r="F13" s="51">
        <v>1</v>
      </c>
      <c r="G13" s="26"/>
      <c r="H13" s="18"/>
    </row>
    <row r="14" spans="1:25" ht="14.25" outlineLevel="1" thickTop="1" thickBot="1" x14ac:dyDescent="0.25">
      <c r="A14" s="6"/>
      <c r="B14" s="11"/>
      <c r="C14" s="25"/>
      <c r="D14" s="25"/>
      <c r="E14" s="25"/>
      <c r="F14" s="26"/>
      <c r="G14" s="26"/>
      <c r="H14" s="26"/>
    </row>
    <row r="15" spans="1:25" s="2" customFormat="1" ht="15.75" x14ac:dyDescent="0.2">
      <c r="A15" s="169" t="s">
        <v>79</v>
      </c>
      <c r="B15" s="170"/>
      <c r="C15" s="56" t="s">
        <v>95</v>
      </c>
      <c r="D15" s="56" t="s">
        <v>101</v>
      </c>
      <c r="E15" s="56" t="s">
        <v>96</v>
      </c>
      <c r="F15" s="56" t="s">
        <v>97</v>
      </c>
      <c r="G15" s="56" t="s">
        <v>98</v>
      </c>
      <c r="H15" s="68" t="s">
        <v>88</v>
      </c>
      <c r="I15" s="57" t="s">
        <v>103</v>
      </c>
      <c r="J15"/>
      <c r="K15"/>
      <c r="Q15"/>
      <c r="R15"/>
      <c r="S15"/>
      <c r="T15"/>
      <c r="U15"/>
      <c r="V15"/>
      <c r="W15"/>
      <c r="X15"/>
      <c r="Y15"/>
    </row>
    <row r="16" spans="1:25" ht="15" outlineLevel="1" x14ac:dyDescent="0.25">
      <c r="A16" s="58"/>
      <c r="B16" s="34" t="s">
        <v>123</v>
      </c>
      <c r="C16" s="42"/>
      <c r="D16" s="43">
        <v>2000</v>
      </c>
      <c r="E16" s="43"/>
      <c r="F16" s="43"/>
      <c r="G16" s="43"/>
      <c r="H16" s="82">
        <f>SUM(C16:G16)</f>
        <v>2000</v>
      </c>
      <c r="I16" s="46">
        <f t="shared" ref="I16:I23" si="2">H16/H$24</f>
        <v>0.72727272727272729</v>
      </c>
    </row>
    <row r="17" spans="1:25" ht="15" outlineLevel="1" x14ac:dyDescent="0.25">
      <c r="A17" s="58"/>
      <c r="B17" s="35" t="s">
        <v>72</v>
      </c>
      <c r="C17" s="44"/>
      <c r="D17" s="44"/>
      <c r="E17" s="44"/>
      <c r="F17" s="44"/>
      <c r="G17" s="44"/>
      <c r="H17" s="82">
        <f t="shared" ref="H17:H23" si="3">SUM(C17:G17)</f>
        <v>0</v>
      </c>
      <c r="I17" s="46">
        <f t="shared" si="2"/>
        <v>0</v>
      </c>
    </row>
    <row r="18" spans="1:25" ht="15" outlineLevel="1" x14ac:dyDescent="0.25">
      <c r="A18" s="58"/>
      <c r="B18" s="35" t="s">
        <v>121</v>
      </c>
      <c r="C18" s="44"/>
      <c r="D18" s="44"/>
      <c r="E18" s="44"/>
      <c r="F18" s="44"/>
      <c r="G18" s="44"/>
      <c r="H18" s="82">
        <f t="shared" si="3"/>
        <v>0</v>
      </c>
      <c r="I18" s="46">
        <f t="shared" si="2"/>
        <v>0</v>
      </c>
    </row>
    <row r="19" spans="1:25" ht="15" outlineLevel="1" x14ac:dyDescent="0.25">
      <c r="A19" s="58"/>
      <c r="B19" s="35" t="s">
        <v>122</v>
      </c>
      <c r="C19" s="44"/>
      <c r="D19" s="44">
        <v>500</v>
      </c>
      <c r="E19" s="44"/>
      <c r="F19" s="44"/>
      <c r="G19" s="44"/>
      <c r="H19" s="82">
        <f t="shared" si="3"/>
        <v>500</v>
      </c>
      <c r="I19" s="46">
        <f>H19/H$24</f>
        <v>0.18181818181818182</v>
      </c>
    </row>
    <row r="20" spans="1:25" ht="15" outlineLevel="1" x14ac:dyDescent="0.25">
      <c r="A20" s="58"/>
      <c r="B20" s="35" t="s">
        <v>73</v>
      </c>
      <c r="C20" s="44"/>
      <c r="D20" s="44"/>
      <c r="E20" s="44"/>
      <c r="F20" s="44"/>
      <c r="G20" s="44"/>
      <c r="H20" s="82">
        <f t="shared" si="3"/>
        <v>0</v>
      </c>
      <c r="I20" s="46">
        <f t="shared" si="2"/>
        <v>0</v>
      </c>
    </row>
    <row r="21" spans="1:25" ht="15" outlineLevel="1" x14ac:dyDescent="0.25">
      <c r="A21" s="58"/>
      <c r="B21" s="35" t="s">
        <v>105</v>
      </c>
      <c r="C21" s="44">
        <v>20</v>
      </c>
      <c r="D21" s="44">
        <v>200</v>
      </c>
      <c r="E21" s="44"/>
      <c r="F21" s="44"/>
      <c r="G21" s="44"/>
      <c r="H21" s="82">
        <f t="shared" si="3"/>
        <v>220</v>
      </c>
      <c r="I21" s="46">
        <f t="shared" si="2"/>
        <v>0.08</v>
      </c>
    </row>
    <row r="22" spans="1:25" ht="15" outlineLevel="1" x14ac:dyDescent="0.25">
      <c r="A22" s="58"/>
      <c r="B22" s="35" t="s">
        <v>125</v>
      </c>
      <c r="C22" s="44"/>
      <c r="D22" s="44">
        <v>30</v>
      </c>
      <c r="E22" s="44"/>
      <c r="G22" s="44"/>
      <c r="H22" s="82">
        <f t="shared" si="3"/>
        <v>30</v>
      </c>
      <c r="I22" s="46">
        <f t="shared" si="2"/>
        <v>1.090909090909091E-2</v>
      </c>
    </row>
    <row r="23" spans="1:25" ht="15" outlineLevel="1" x14ac:dyDescent="0.25">
      <c r="A23" s="58"/>
      <c r="B23" s="37" t="s">
        <v>124</v>
      </c>
      <c r="C23" s="45"/>
      <c r="D23" s="45"/>
      <c r="E23" s="45"/>
      <c r="F23" s="45"/>
      <c r="G23" s="45"/>
      <c r="H23" s="82">
        <f t="shared" si="3"/>
        <v>0</v>
      </c>
      <c r="I23" s="46">
        <f t="shared" si="2"/>
        <v>0</v>
      </c>
      <c r="L23" s="97"/>
    </row>
    <row r="24" spans="1:25" ht="15.75" outlineLevel="1" thickBot="1" x14ac:dyDescent="0.3">
      <c r="A24" s="62"/>
      <c r="B24" s="63" t="s">
        <v>88</v>
      </c>
      <c r="C24" s="64">
        <f>SUM(C16:C23)</f>
        <v>20</v>
      </c>
      <c r="D24" s="64">
        <f>SUM(D16:D23)</f>
        <v>2730</v>
      </c>
      <c r="E24" s="64">
        <f>SUM(E16:E23)</f>
        <v>0</v>
      </c>
      <c r="F24" s="64">
        <f>SUM(F16:F23)</f>
        <v>0</v>
      </c>
      <c r="G24" s="64">
        <f>SUM(G16:G23)</f>
        <v>0</v>
      </c>
      <c r="H24" s="82">
        <f>SUM(C24:G24)</f>
        <v>2750</v>
      </c>
      <c r="I24" s="48">
        <f>H24/H$24</f>
        <v>1</v>
      </c>
    </row>
    <row r="25" spans="1:25" ht="14.25" outlineLevel="1" thickTop="1" thickBot="1" x14ac:dyDescent="0.25">
      <c r="A25" s="3"/>
      <c r="B25" s="3"/>
      <c r="C25" s="23"/>
      <c r="D25" s="23"/>
      <c r="E25" s="23"/>
      <c r="F25" s="41"/>
      <c r="G25" s="23"/>
      <c r="H25" s="23"/>
    </row>
    <row r="26" spans="1:25" ht="15.75" outlineLevel="1" x14ac:dyDescent="0.2">
      <c r="A26" s="169" t="s">
        <v>5</v>
      </c>
      <c r="B26" s="170"/>
      <c r="C26" s="56" t="s">
        <v>95</v>
      </c>
      <c r="D26" s="56" t="s">
        <v>101</v>
      </c>
      <c r="E26" s="56" t="s">
        <v>96</v>
      </c>
      <c r="F26" s="56" t="s">
        <v>97</v>
      </c>
      <c r="G26" s="56" t="s">
        <v>98</v>
      </c>
      <c r="H26" s="68" t="s">
        <v>88</v>
      </c>
      <c r="I26" s="57" t="s">
        <v>103</v>
      </c>
    </row>
    <row r="27" spans="1:25" ht="15" outlineLevel="1" x14ac:dyDescent="0.25">
      <c r="A27" s="67"/>
      <c r="B27" s="34" t="s">
        <v>6</v>
      </c>
      <c r="C27" s="30"/>
      <c r="D27" s="30">
        <v>500</v>
      </c>
      <c r="E27" s="30"/>
      <c r="F27" s="30"/>
      <c r="G27" s="30"/>
      <c r="H27" s="69">
        <f>SUM(C27:G27)</f>
        <v>500</v>
      </c>
      <c r="I27" s="46">
        <f>H27/H$40</f>
        <v>0.17271157167530224</v>
      </c>
    </row>
    <row r="28" spans="1:25" ht="15" outlineLevel="1" x14ac:dyDescent="0.25">
      <c r="A28" s="67"/>
      <c r="B28" s="35" t="s">
        <v>7</v>
      </c>
      <c r="D28" s="22">
        <v>250</v>
      </c>
      <c r="E28" s="22"/>
      <c r="F28" s="22"/>
      <c r="G28" s="22"/>
      <c r="H28" s="69">
        <f t="shared" ref="H28:H39" si="4">SUM(C28:G28)</f>
        <v>250</v>
      </c>
      <c r="I28" s="46">
        <f t="shared" ref="I28:I40" si="5">H28/H$40</f>
        <v>8.6355785837651119E-2</v>
      </c>
    </row>
    <row r="29" spans="1:25" ht="15" outlineLevel="1" x14ac:dyDescent="0.25">
      <c r="A29" s="67"/>
      <c r="B29" s="35" t="s">
        <v>52</v>
      </c>
      <c r="C29" s="22"/>
      <c r="D29" s="22">
        <v>280</v>
      </c>
      <c r="E29" s="22"/>
      <c r="F29" s="22"/>
      <c r="G29" s="22"/>
      <c r="H29" s="69">
        <f t="shared" si="4"/>
        <v>280</v>
      </c>
      <c r="I29" s="46">
        <f t="shared" si="5"/>
        <v>9.6718480138169263E-2</v>
      </c>
    </row>
    <row r="30" spans="1:25" ht="15" x14ac:dyDescent="0.25">
      <c r="A30" s="67"/>
      <c r="B30" s="35" t="s">
        <v>8</v>
      </c>
      <c r="C30" s="22"/>
      <c r="D30" s="22">
        <v>120</v>
      </c>
      <c r="E30" s="22"/>
      <c r="F30" s="22"/>
      <c r="G30" s="22"/>
      <c r="H30" s="69">
        <f t="shared" si="4"/>
        <v>120</v>
      </c>
      <c r="I30" s="46">
        <f t="shared" si="5"/>
        <v>4.145077720207254E-2</v>
      </c>
    </row>
    <row r="31" spans="1:25" s="2" customFormat="1" ht="15" x14ac:dyDescent="0.25">
      <c r="A31" s="67"/>
      <c r="B31" s="35" t="s">
        <v>46</v>
      </c>
      <c r="C31" s="22"/>
      <c r="D31" s="22">
        <v>30</v>
      </c>
      <c r="E31" s="22"/>
      <c r="F31" s="22"/>
      <c r="G31" s="22"/>
      <c r="H31" s="69">
        <f t="shared" si="4"/>
        <v>30</v>
      </c>
      <c r="I31" s="46">
        <f t="shared" si="5"/>
        <v>1.0362694300518135E-2</v>
      </c>
      <c r="J31"/>
      <c r="K31"/>
      <c r="L31"/>
      <c r="M31"/>
      <c r="V31"/>
      <c r="W31"/>
      <c r="X31"/>
      <c r="Y31"/>
    </row>
    <row r="32" spans="1:25" ht="15" outlineLevel="1" x14ac:dyDescent="0.25">
      <c r="A32" s="67"/>
      <c r="B32" s="35" t="s">
        <v>93</v>
      </c>
      <c r="C32" s="22"/>
      <c r="D32" s="22">
        <v>150</v>
      </c>
      <c r="E32" s="22" t="s">
        <v>49</v>
      </c>
      <c r="F32" s="22"/>
      <c r="G32" s="22"/>
      <c r="H32" s="69">
        <f t="shared" si="4"/>
        <v>150</v>
      </c>
      <c r="I32" s="46">
        <f t="shared" si="5"/>
        <v>5.181347150259067E-2</v>
      </c>
    </row>
    <row r="33" spans="1:25" ht="15" outlineLevel="1" x14ac:dyDescent="0.25">
      <c r="A33" s="67"/>
      <c r="B33" s="35" t="s">
        <v>48</v>
      </c>
      <c r="C33" s="22"/>
      <c r="D33" s="22">
        <v>30</v>
      </c>
      <c r="E33" s="22"/>
      <c r="F33" s="22"/>
      <c r="G33" s="22"/>
      <c r="H33" s="69">
        <f t="shared" si="4"/>
        <v>30</v>
      </c>
      <c r="I33" s="46">
        <f t="shared" si="5"/>
        <v>1.0362694300518135E-2</v>
      </c>
    </row>
    <row r="34" spans="1:25" ht="15" outlineLevel="1" x14ac:dyDescent="0.25">
      <c r="A34" s="67"/>
      <c r="B34" s="35" t="s">
        <v>142</v>
      </c>
      <c r="C34" s="22"/>
      <c r="D34" s="22"/>
      <c r="E34" s="22">
        <v>15</v>
      </c>
      <c r="F34" s="22"/>
      <c r="G34" s="22"/>
      <c r="H34" s="69">
        <f t="shared" si="4"/>
        <v>15</v>
      </c>
      <c r="I34" s="46">
        <f t="shared" si="5"/>
        <v>5.1813471502590676E-3</v>
      </c>
    </row>
    <row r="35" spans="1:25" ht="15" outlineLevel="1" x14ac:dyDescent="0.25">
      <c r="A35" s="67"/>
      <c r="B35" s="35" t="s">
        <v>54</v>
      </c>
      <c r="C35" s="31">
        <v>300</v>
      </c>
      <c r="D35" s="22"/>
      <c r="E35" s="22">
        <v>600</v>
      </c>
      <c r="F35" s="22"/>
      <c r="G35" s="22"/>
      <c r="H35" s="69">
        <f t="shared" si="4"/>
        <v>900</v>
      </c>
      <c r="I35" s="46">
        <f t="shared" si="5"/>
        <v>0.31088082901554404</v>
      </c>
    </row>
    <row r="36" spans="1:25" ht="15" outlineLevel="1" x14ac:dyDescent="0.25">
      <c r="A36" s="67"/>
      <c r="B36" s="35" t="s">
        <v>50</v>
      </c>
      <c r="C36" s="22">
        <v>320</v>
      </c>
      <c r="D36" s="22"/>
      <c r="E36" s="22"/>
      <c r="F36" s="22"/>
      <c r="G36" s="22"/>
      <c r="H36" s="69">
        <f t="shared" si="4"/>
        <v>320</v>
      </c>
      <c r="I36" s="46">
        <f t="shared" si="5"/>
        <v>0.11053540587219343</v>
      </c>
    </row>
    <row r="37" spans="1:25" ht="15" outlineLevel="1" x14ac:dyDescent="0.25">
      <c r="A37" s="67"/>
      <c r="B37" s="35" t="s">
        <v>9</v>
      </c>
      <c r="C37" s="22"/>
      <c r="D37" s="22"/>
      <c r="E37" s="22"/>
      <c r="F37" s="22"/>
      <c r="G37" s="22"/>
      <c r="H37" s="69">
        <f t="shared" si="4"/>
        <v>0</v>
      </c>
      <c r="I37" s="46">
        <f t="shared" si="5"/>
        <v>0</v>
      </c>
    </row>
    <row r="38" spans="1:25" ht="15" outlineLevel="1" x14ac:dyDescent="0.25">
      <c r="A38" s="67"/>
      <c r="B38" s="35" t="s">
        <v>53</v>
      </c>
      <c r="C38" s="22"/>
      <c r="D38" s="22">
        <v>20</v>
      </c>
      <c r="E38" s="22"/>
      <c r="F38" s="22"/>
      <c r="G38" s="22"/>
      <c r="H38" s="69">
        <f t="shared" si="4"/>
        <v>20</v>
      </c>
      <c r="I38" s="46">
        <f t="shared" si="5"/>
        <v>6.9084628670120895E-3</v>
      </c>
    </row>
    <row r="39" spans="1:25" ht="30" outlineLevel="1" x14ac:dyDescent="0.25">
      <c r="A39" s="67"/>
      <c r="B39" s="38" t="s">
        <v>70</v>
      </c>
      <c r="C39" s="22"/>
      <c r="D39" s="22"/>
      <c r="E39" s="22"/>
      <c r="F39" s="22">
        <v>180</v>
      </c>
      <c r="G39" s="22">
        <v>100</v>
      </c>
      <c r="H39" s="69">
        <f t="shared" si="4"/>
        <v>280</v>
      </c>
      <c r="I39" s="46">
        <f t="shared" si="5"/>
        <v>9.6718480138169263E-2</v>
      </c>
    </row>
    <row r="40" spans="1:25" ht="16.5" outlineLevel="1" thickBot="1" x14ac:dyDescent="0.3">
      <c r="A40" s="62"/>
      <c r="B40" s="63" t="s">
        <v>88</v>
      </c>
      <c r="C40" s="64">
        <f>SUM(C27:C39)</f>
        <v>620</v>
      </c>
      <c r="D40" s="64">
        <f>SUM(D27:D39)</f>
        <v>1380</v>
      </c>
      <c r="E40" s="64">
        <f>SUM(E27:E39)</f>
        <v>615</v>
      </c>
      <c r="F40" s="64">
        <f>SUM(F27:F39)</f>
        <v>180</v>
      </c>
      <c r="G40" s="64">
        <f>SUM(G27:G39)</f>
        <v>100</v>
      </c>
      <c r="H40" s="70">
        <f>SUM(C40:G40)</f>
        <v>2895</v>
      </c>
      <c r="I40" s="48">
        <f t="shared" si="5"/>
        <v>1</v>
      </c>
    </row>
    <row r="41" spans="1:25" ht="14.25" thickTop="1" thickBot="1" x14ac:dyDescent="0.25"/>
    <row r="42" spans="1:25" s="2" customFormat="1" ht="15.75" x14ac:dyDescent="0.25">
      <c r="A42" s="167" t="s">
        <v>10</v>
      </c>
      <c r="B42" s="168"/>
      <c r="C42" s="56" t="s">
        <v>95</v>
      </c>
      <c r="D42" s="56" t="s">
        <v>101</v>
      </c>
      <c r="E42" s="56" t="s">
        <v>96</v>
      </c>
      <c r="F42" s="56" t="s">
        <v>97</v>
      </c>
      <c r="G42" s="56" t="s">
        <v>98</v>
      </c>
      <c r="H42" s="56" t="s">
        <v>88</v>
      </c>
      <c r="I42" s="57" t="s">
        <v>103</v>
      </c>
      <c r="J42"/>
      <c r="K42"/>
      <c r="L42"/>
      <c r="M42"/>
      <c r="V42"/>
      <c r="W42"/>
      <c r="X42"/>
      <c r="Y42"/>
    </row>
    <row r="43" spans="1:25" ht="15" outlineLevel="1" x14ac:dyDescent="0.25">
      <c r="A43" s="67"/>
      <c r="B43" s="34" t="s">
        <v>11</v>
      </c>
      <c r="C43" s="32"/>
      <c r="D43" s="32">
        <v>300</v>
      </c>
      <c r="E43" s="32"/>
      <c r="F43" s="32"/>
      <c r="G43" s="32"/>
      <c r="H43" s="71">
        <f t="shared" ref="H43:H50" si="6">SUM(C43:G43)</f>
        <v>300</v>
      </c>
      <c r="I43" s="46">
        <f>H43/H$51</f>
        <v>0.5</v>
      </c>
    </row>
    <row r="44" spans="1:25" ht="15" outlineLevel="1" x14ac:dyDescent="0.25">
      <c r="A44" s="67"/>
      <c r="B44" s="35" t="s">
        <v>12</v>
      </c>
      <c r="C44" s="10"/>
      <c r="D44" s="10"/>
      <c r="E44" s="10"/>
      <c r="F44" s="10"/>
      <c r="G44" s="10">
        <v>150</v>
      </c>
      <c r="H44" s="71">
        <f t="shared" si="6"/>
        <v>150</v>
      </c>
      <c r="I44" s="46">
        <f t="shared" ref="I44:I51" si="7">H44/H$51</f>
        <v>0.25</v>
      </c>
    </row>
    <row r="45" spans="1:25" ht="15" outlineLevel="1" x14ac:dyDescent="0.25">
      <c r="A45" s="67"/>
      <c r="B45" s="35" t="s">
        <v>56</v>
      </c>
      <c r="C45" s="10"/>
      <c r="D45" s="10"/>
      <c r="E45" s="10"/>
      <c r="F45" s="10"/>
      <c r="G45" s="10"/>
      <c r="H45" s="71">
        <f t="shared" si="6"/>
        <v>0</v>
      </c>
      <c r="I45" s="46">
        <f t="shared" si="7"/>
        <v>0</v>
      </c>
    </row>
    <row r="46" spans="1:25" ht="15" outlineLevel="1" x14ac:dyDescent="0.25">
      <c r="A46" s="67"/>
      <c r="B46" s="35" t="s">
        <v>13</v>
      </c>
      <c r="C46" s="10"/>
      <c r="D46" s="10"/>
      <c r="E46" s="10"/>
      <c r="F46" s="10"/>
      <c r="G46" s="10"/>
      <c r="H46" s="71">
        <f t="shared" si="6"/>
        <v>0</v>
      </c>
      <c r="I46" s="46">
        <f t="shared" si="7"/>
        <v>0</v>
      </c>
    </row>
    <row r="47" spans="1:25" ht="15" outlineLevel="1" x14ac:dyDescent="0.25">
      <c r="A47" s="67"/>
      <c r="B47" s="35" t="s">
        <v>14</v>
      </c>
      <c r="C47" s="10">
        <v>10</v>
      </c>
      <c r="D47" s="10"/>
      <c r="E47" s="10">
        <v>60</v>
      </c>
      <c r="F47" s="10"/>
      <c r="G47" s="10"/>
      <c r="H47" s="71">
        <f t="shared" si="6"/>
        <v>70</v>
      </c>
      <c r="I47" s="46">
        <f t="shared" si="7"/>
        <v>0.11666666666666667</v>
      </c>
    </row>
    <row r="48" spans="1:25" ht="15" outlineLevel="1" x14ac:dyDescent="0.25">
      <c r="A48" s="67"/>
      <c r="B48" s="35" t="s">
        <v>55</v>
      </c>
      <c r="C48" s="10"/>
      <c r="D48" s="10"/>
      <c r="E48" s="10"/>
      <c r="F48" s="10"/>
      <c r="G48" s="10"/>
      <c r="H48" s="71">
        <f t="shared" si="6"/>
        <v>0</v>
      </c>
      <c r="I48" s="46">
        <f t="shared" si="7"/>
        <v>0</v>
      </c>
    </row>
    <row r="49" spans="1:25" ht="15" outlineLevel="1" x14ac:dyDescent="0.25">
      <c r="A49" s="67"/>
      <c r="B49" s="35" t="s">
        <v>58</v>
      </c>
      <c r="C49" s="10"/>
      <c r="D49" s="10"/>
      <c r="E49" s="10"/>
      <c r="F49" s="10"/>
      <c r="G49" s="10"/>
      <c r="H49" s="71">
        <f t="shared" si="6"/>
        <v>0</v>
      </c>
      <c r="I49" s="46">
        <f t="shared" si="7"/>
        <v>0</v>
      </c>
    </row>
    <row r="50" spans="1:25" ht="15" outlineLevel="1" x14ac:dyDescent="0.25">
      <c r="A50" s="67"/>
      <c r="B50" s="37" t="s">
        <v>57</v>
      </c>
      <c r="C50" s="24">
        <v>0</v>
      </c>
      <c r="D50" s="24"/>
      <c r="E50" s="24"/>
      <c r="F50" s="24">
        <v>80</v>
      </c>
      <c r="G50" s="24"/>
      <c r="H50" s="71">
        <f t="shared" si="6"/>
        <v>80</v>
      </c>
      <c r="I50" s="46">
        <f t="shared" si="7"/>
        <v>0.13333333333333333</v>
      </c>
    </row>
    <row r="51" spans="1:25" ht="15.75" outlineLevel="1" thickBot="1" x14ac:dyDescent="0.3">
      <c r="A51" s="62"/>
      <c r="B51" s="63" t="s">
        <v>88</v>
      </c>
      <c r="C51" s="63">
        <f>SUM(C43:C50)</f>
        <v>10</v>
      </c>
      <c r="D51" s="63">
        <f>SUM(D43:D50)</f>
        <v>300</v>
      </c>
      <c r="E51" s="63">
        <f>SUM(E43:E50)</f>
        <v>60</v>
      </c>
      <c r="F51" s="63">
        <f>SUM(F43:F50)</f>
        <v>80</v>
      </c>
      <c r="G51" s="63">
        <f>SUM(G43:G50)</f>
        <v>150</v>
      </c>
      <c r="H51" s="71">
        <f>SUM(C51:G51)</f>
        <v>600</v>
      </c>
      <c r="I51" s="48">
        <f t="shared" si="7"/>
        <v>1</v>
      </c>
    </row>
    <row r="52" spans="1:25" ht="14.25" outlineLevel="1" thickTop="1" thickBot="1" x14ac:dyDescent="0.25">
      <c r="E52" s="13"/>
      <c r="I52" s="47"/>
    </row>
    <row r="53" spans="1:25" ht="15.75" outlineLevel="1" x14ac:dyDescent="0.25">
      <c r="A53" s="167" t="s">
        <v>90</v>
      </c>
      <c r="B53" s="168"/>
      <c r="C53" s="56" t="s">
        <v>95</v>
      </c>
      <c r="D53" s="56" t="s">
        <v>101</v>
      </c>
      <c r="E53" s="56" t="s">
        <v>96</v>
      </c>
      <c r="F53" s="56" t="s">
        <v>97</v>
      </c>
      <c r="G53" s="56" t="s">
        <v>98</v>
      </c>
      <c r="H53" s="56" t="s">
        <v>88</v>
      </c>
      <c r="I53" s="57" t="s">
        <v>103</v>
      </c>
    </row>
    <row r="54" spans="1:25" ht="15" x14ac:dyDescent="0.25">
      <c r="A54" s="67"/>
      <c r="B54" s="34" t="s">
        <v>59</v>
      </c>
      <c r="C54" s="32">
        <v>20</v>
      </c>
      <c r="D54" s="32"/>
      <c r="E54" s="32"/>
      <c r="F54" s="32"/>
      <c r="G54" s="32"/>
      <c r="H54" s="71">
        <f>SUM(C54:G$54)</f>
        <v>20</v>
      </c>
      <c r="I54" s="46">
        <f>H54/H$66</f>
        <v>3.6036036036036036E-2</v>
      </c>
    </row>
    <row r="55" spans="1:25" ht="15" x14ac:dyDescent="0.25">
      <c r="A55" s="67"/>
      <c r="B55" s="35" t="s">
        <v>60</v>
      </c>
      <c r="C55" s="10"/>
      <c r="D55" s="10"/>
      <c r="E55" s="10">
        <v>50</v>
      </c>
      <c r="F55" s="10"/>
      <c r="G55" s="10"/>
      <c r="H55" s="72">
        <f t="shared" ref="H55:H66" si="8">SUM(C55:G55)</f>
        <v>50</v>
      </c>
      <c r="I55" s="46">
        <f t="shared" ref="I55:I66" si="9">H55/H$66</f>
        <v>9.0090090090090086E-2</v>
      </c>
    </row>
    <row r="56" spans="1:25" ht="15" x14ac:dyDescent="0.25">
      <c r="A56" s="67"/>
      <c r="B56" s="35" t="s">
        <v>15</v>
      </c>
      <c r="C56" s="10"/>
      <c r="D56" s="10"/>
      <c r="E56" s="10"/>
      <c r="F56" s="10"/>
      <c r="G56" s="10"/>
      <c r="H56" s="72">
        <f t="shared" si="8"/>
        <v>0</v>
      </c>
      <c r="I56" s="46">
        <f t="shared" si="9"/>
        <v>0</v>
      </c>
    </row>
    <row r="57" spans="1:25" s="2" customFormat="1" ht="15" x14ac:dyDescent="0.25">
      <c r="A57" s="67"/>
      <c r="B57" s="35" t="s">
        <v>69</v>
      </c>
      <c r="C57" s="10"/>
      <c r="D57" s="10">
        <v>200</v>
      </c>
      <c r="E57" s="10"/>
      <c r="F57" s="10"/>
      <c r="G57" s="10"/>
      <c r="H57" s="72">
        <f t="shared" si="8"/>
        <v>200</v>
      </c>
      <c r="I57" s="46">
        <f t="shared" si="9"/>
        <v>0.36036036036036034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5" outlineLevel="1" x14ac:dyDescent="0.25">
      <c r="A58" s="67"/>
      <c r="B58" s="35" t="s">
        <v>16</v>
      </c>
      <c r="C58" s="10"/>
      <c r="D58" s="10"/>
      <c r="E58" s="10">
        <f>120+80</f>
        <v>200</v>
      </c>
      <c r="F58" s="10"/>
      <c r="G58" s="10"/>
      <c r="H58" s="72">
        <f t="shared" si="8"/>
        <v>200</v>
      </c>
      <c r="I58" s="46">
        <f t="shared" si="9"/>
        <v>0.36036036036036034</v>
      </c>
    </row>
    <row r="59" spans="1:25" ht="15" outlineLevel="1" x14ac:dyDescent="0.25">
      <c r="A59" s="67"/>
      <c r="B59" s="35" t="s">
        <v>17</v>
      </c>
      <c r="C59" s="10"/>
      <c r="D59" s="10"/>
      <c r="E59" s="10"/>
      <c r="F59" s="10">
        <v>15</v>
      </c>
      <c r="G59" s="10"/>
      <c r="H59" s="72">
        <f t="shared" si="8"/>
        <v>15</v>
      </c>
      <c r="I59" s="46">
        <f t="shared" si="9"/>
        <v>2.7027027027027029E-2</v>
      </c>
    </row>
    <row r="60" spans="1:25" ht="15" outlineLevel="1" x14ac:dyDescent="0.25">
      <c r="A60" s="67"/>
      <c r="B60" s="35" t="s">
        <v>62</v>
      </c>
      <c r="C60" s="10"/>
      <c r="D60" s="10"/>
      <c r="E60" s="10"/>
      <c r="F60" s="10"/>
      <c r="G60" s="10"/>
      <c r="H60" s="72">
        <f t="shared" si="8"/>
        <v>0</v>
      </c>
      <c r="I60" s="46">
        <f t="shared" si="9"/>
        <v>0</v>
      </c>
    </row>
    <row r="61" spans="1:25" ht="15" outlineLevel="1" x14ac:dyDescent="0.25">
      <c r="A61" s="67"/>
      <c r="B61" s="35" t="s">
        <v>19</v>
      </c>
      <c r="C61" s="10"/>
      <c r="D61" s="10"/>
      <c r="E61" s="10"/>
      <c r="F61" s="10"/>
      <c r="G61" s="10"/>
      <c r="H61" s="72">
        <f t="shared" si="8"/>
        <v>0</v>
      </c>
      <c r="I61" s="46">
        <f t="shared" si="9"/>
        <v>0</v>
      </c>
    </row>
    <row r="62" spans="1:25" ht="15" outlineLevel="1" x14ac:dyDescent="0.25">
      <c r="A62" s="67"/>
      <c r="B62" s="35" t="s">
        <v>21</v>
      </c>
      <c r="C62" s="10"/>
      <c r="D62" s="10"/>
      <c r="E62" s="10"/>
      <c r="F62" s="10"/>
      <c r="G62" s="10"/>
      <c r="H62" s="72">
        <f t="shared" si="8"/>
        <v>0</v>
      </c>
      <c r="I62" s="46">
        <f t="shared" si="9"/>
        <v>0</v>
      </c>
    </row>
    <row r="63" spans="1:25" ht="15" outlineLevel="1" x14ac:dyDescent="0.25">
      <c r="A63" s="67"/>
      <c r="B63" s="35" t="s">
        <v>63</v>
      </c>
      <c r="C63" s="10">
        <v>50</v>
      </c>
      <c r="D63" s="10"/>
      <c r="E63" s="10">
        <v>20</v>
      </c>
      <c r="F63" s="10"/>
      <c r="G63" s="10"/>
      <c r="H63" s="72">
        <f t="shared" si="8"/>
        <v>70</v>
      </c>
      <c r="I63" s="46">
        <f t="shared" si="9"/>
        <v>0.12612612612612611</v>
      </c>
    </row>
    <row r="64" spans="1:25" ht="15" x14ac:dyDescent="0.25">
      <c r="A64" s="67"/>
      <c r="B64" s="35" t="s">
        <v>61</v>
      </c>
      <c r="C64" s="10"/>
      <c r="D64" s="10"/>
      <c r="E64" s="10"/>
      <c r="F64" s="10"/>
      <c r="G64" s="10"/>
      <c r="H64" s="72">
        <f t="shared" si="8"/>
        <v>0</v>
      </c>
      <c r="I64" s="46">
        <f t="shared" si="9"/>
        <v>0</v>
      </c>
    </row>
    <row r="65" spans="1:29" s="2" customFormat="1" ht="15" x14ac:dyDescent="0.25">
      <c r="A65" s="80"/>
      <c r="B65" s="39" t="s">
        <v>64</v>
      </c>
      <c r="C65" s="10"/>
      <c r="D65" s="10"/>
      <c r="E65" s="10"/>
      <c r="F65" s="10"/>
      <c r="G65" s="10"/>
      <c r="H65" s="72">
        <f t="shared" si="8"/>
        <v>0</v>
      </c>
      <c r="I65" s="46">
        <f t="shared" si="9"/>
        <v>0</v>
      </c>
      <c r="J65"/>
      <c r="K65"/>
      <c r="L65"/>
      <c r="M65"/>
      <c r="V65"/>
      <c r="W65"/>
      <c r="X65"/>
      <c r="Y65"/>
      <c r="Z65"/>
      <c r="AA65"/>
      <c r="AB65"/>
      <c r="AC65"/>
    </row>
    <row r="66" spans="1:29" ht="16.5" outlineLevel="1" thickBot="1" x14ac:dyDescent="0.3">
      <c r="A66" s="62"/>
      <c r="B66" s="63" t="s">
        <v>88</v>
      </c>
      <c r="C66" s="63">
        <f>SUM(C54:C65)</f>
        <v>70</v>
      </c>
      <c r="D66" s="63">
        <f>SUM(D54:D65)</f>
        <v>200</v>
      </c>
      <c r="E66" s="63">
        <f>SUM(E54:E65)</f>
        <v>270</v>
      </c>
      <c r="F66" s="63">
        <f>SUM(F54:F65)</f>
        <v>15</v>
      </c>
      <c r="G66" s="63">
        <f>SUM(G54:G65)</f>
        <v>0</v>
      </c>
      <c r="H66" s="73">
        <f t="shared" si="8"/>
        <v>555</v>
      </c>
      <c r="I66" s="46">
        <f t="shared" si="9"/>
        <v>1</v>
      </c>
    </row>
    <row r="67" spans="1:29" ht="14.25" outlineLevel="1" thickTop="1" thickBot="1" x14ac:dyDescent="0.25"/>
    <row r="68" spans="1:29" ht="15.75" outlineLevel="1" x14ac:dyDescent="0.25">
      <c r="A68" s="167" t="s">
        <v>91</v>
      </c>
      <c r="B68" s="168"/>
      <c r="C68" s="56" t="s">
        <v>95</v>
      </c>
      <c r="D68" s="56" t="s">
        <v>101</v>
      </c>
      <c r="E68" s="56" t="s">
        <v>96</v>
      </c>
      <c r="F68" s="56" t="s">
        <v>97</v>
      </c>
      <c r="G68" s="56" t="s">
        <v>98</v>
      </c>
      <c r="H68" s="56" t="s">
        <v>88</v>
      </c>
      <c r="I68" s="57" t="s">
        <v>103</v>
      </c>
    </row>
    <row r="69" spans="1:29" ht="15" outlineLevel="1" x14ac:dyDescent="0.25">
      <c r="A69" s="67"/>
      <c r="B69" s="34" t="s">
        <v>92</v>
      </c>
      <c r="C69" s="32">
        <v>10</v>
      </c>
      <c r="D69" s="32"/>
      <c r="E69" s="32">
        <v>10</v>
      </c>
      <c r="F69" s="32"/>
      <c r="G69" s="32"/>
      <c r="H69" s="71">
        <f>SUM(C69:G69)</f>
        <v>20</v>
      </c>
      <c r="I69" s="46">
        <f>H69/H$78</f>
        <v>3.669724770642202E-2</v>
      </c>
    </row>
    <row r="70" spans="1:29" ht="15" outlineLevel="1" x14ac:dyDescent="0.25">
      <c r="A70" s="67"/>
      <c r="B70" s="35" t="s">
        <v>23</v>
      </c>
      <c r="C70" s="10">
        <v>20</v>
      </c>
      <c r="D70" s="10"/>
      <c r="E70" s="10">
        <v>60</v>
      </c>
      <c r="F70" s="10"/>
      <c r="G70" s="10"/>
      <c r="H70" s="71">
        <f t="shared" ref="H70:H77" si="10">SUM(C70:G70)</f>
        <v>80</v>
      </c>
      <c r="I70" s="46">
        <f>H70/H$78</f>
        <v>0.14678899082568808</v>
      </c>
    </row>
    <row r="71" spans="1:29" ht="15" outlineLevel="1" x14ac:dyDescent="0.25">
      <c r="A71" s="67"/>
      <c r="B71" s="35" t="s">
        <v>94</v>
      </c>
      <c r="C71" s="10">
        <f>SUM(C69:C70)</f>
        <v>30</v>
      </c>
      <c r="D71" s="10"/>
      <c r="E71" s="10"/>
      <c r="F71" s="10"/>
      <c r="G71" s="10"/>
      <c r="H71" s="71">
        <f t="shared" si="10"/>
        <v>30</v>
      </c>
      <c r="I71" s="46">
        <f>H71/H$78</f>
        <v>5.5045871559633031E-2</v>
      </c>
    </row>
    <row r="72" spans="1:29" ht="15" outlineLevel="1" x14ac:dyDescent="0.25">
      <c r="A72" s="67"/>
      <c r="B72" s="35" t="s">
        <v>24</v>
      </c>
      <c r="C72" s="10">
        <v>50</v>
      </c>
      <c r="D72" s="10"/>
      <c r="E72" s="10"/>
      <c r="F72" s="10"/>
      <c r="G72" s="10">
        <v>20</v>
      </c>
      <c r="H72" s="71">
        <f t="shared" si="10"/>
        <v>70</v>
      </c>
      <c r="I72" s="46">
        <f t="shared" ref="I72:I78" si="11">H72/H$78</f>
        <v>0.12844036697247707</v>
      </c>
    </row>
    <row r="73" spans="1:29" ht="15" outlineLevel="1" x14ac:dyDescent="0.25">
      <c r="A73" s="67"/>
      <c r="B73" s="35" t="s">
        <v>25</v>
      </c>
      <c r="C73" s="10"/>
      <c r="D73" s="10"/>
      <c r="E73" s="10"/>
      <c r="F73" s="10">
        <v>65</v>
      </c>
      <c r="G73" s="10"/>
      <c r="H73" s="71">
        <f>SUM(C73:G73)</f>
        <v>65</v>
      </c>
      <c r="I73" s="46">
        <f t="shared" si="11"/>
        <v>0.11926605504587157</v>
      </c>
    </row>
    <row r="74" spans="1:29" ht="15" outlineLevel="1" x14ac:dyDescent="0.25">
      <c r="A74" s="67"/>
      <c r="B74" s="35" t="s">
        <v>26</v>
      </c>
      <c r="C74" s="10"/>
      <c r="D74" s="10">
        <v>100</v>
      </c>
      <c r="E74" s="10"/>
      <c r="F74" s="10"/>
      <c r="G74" s="10"/>
      <c r="H74" s="71">
        <f t="shared" si="10"/>
        <v>100</v>
      </c>
      <c r="I74" s="46">
        <f t="shared" si="11"/>
        <v>0.1834862385321101</v>
      </c>
    </row>
    <row r="75" spans="1:29" ht="15" outlineLevel="1" x14ac:dyDescent="0.25">
      <c r="A75" s="67"/>
      <c r="B75" s="35" t="s">
        <v>27</v>
      </c>
      <c r="C75" s="10"/>
      <c r="D75" s="10"/>
      <c r="E75" s="10"/>
      <c r="F75" s="10">
        <v>40</v>
      </c>
      <c r="G75" s="10"/>
      <c r="H75" s="71">
        <f t="shared" si="10"/>
        <v>40</v>
      </c>
      <c r="I75" s="46">
        <f t="shared" si="11"/>
        <v>7.3394495412844041E-2</v>
      </c>
    </row>
    <row r="76" spans="1:29" ht="15" x14ac:dyDescent="0.25">
      <c r="A76" s="67"/>
      <c r="B76" s="35" t="s">
        <v>65</v>
      </c>
      <c r="C76" s="10">
        <v>50</v>
      </c>
      <c r="D76" s="10"/>
      <c r="E76" s="10"/>
      <c r="F76" s="10"/>
      <c r="G76" s="10"/>
      <c r="H76" s="71">
        <f>SUM(C76:G76)</f>
        <v>50</v>
      </c>
      <c r="I76" s="46">
        <f t="shared" si="11"/>
        <v>9.1743119266055051E-2</v>
      </c>
    </row>
    <row r="77" spans="1:29" s="2" customFormat="1" ht="15" x14ac:dyDescent="0.25">
      <c r="A77" s="67"/>
      <c r="B77" s="37" t="s">
        <v>4</v>
      </c>
      <c r="C77" s="24"/>
      <c r="D77" s="24"/>
      <c r="E77" s="24"/>
      <c r="F77" s="24"/>
      <c r="G77" s="24">
        <v>90</v>
      </c>
      <c r="H77" s="71">
        <f t="shared" si="10"/>
        <v>90</v>
      </c>
      <c r="I77" s="46">
        <f t="shared" si="11"/>
        <v>0.16513761467889909</v>
      </c>
      <c r="J77"/>
      <c r="K77"/>
      <c r="L77"/>
      <c r="M77"/>
      <c r="V77"/>
      <c r="W77"/>
      <c r="X77"/>
      <c r="Y77"/>
      <c r="Z77"/>
      <c r="AA77"/>
      <c r="AB77"/>
      <c r="AC77"/>
    </row>
    <row r="78" spans="1:29" ht="16.5" outlineLevel="1" thickBot="1" x14ac:dyDescent="0.3">
      <c r="A78" s="62"/>
      <c r="B78" s="63" t="s">
        <v>88</v>
      </c>
      <c r="C78" s="63">
        <f>SUM(C69:C77)</f>
        <v>160</v>
      </c>
      <c r="D78" s="63">
        <f>SUM(D69:D77)</f>
        <v>100</v>
      </c>
      <c r="E78" s="63">
        <f>SUM(E69:E77)</f>
        <v>70</v>
      </c>
      <c r="F78" s="63">
        <f>SUM(F69:F77)</f>
        <v>105</v>
      </c>
      <c r="G78" s="63">
        <f>SUM(G69:G77)</f>
        <v>110</v>
      </c>
      <c r="H78" s="73">
        <f>SUM(C78:G78)</f>
        <v>545</v>
      </c>
      <c r="I78" s="46">
        <f t="shared" si="11"/>
        <v>1</v>
      </c>
    </row>
    <row r="79" spans="1:29" ht="14.25" outlineLevel="1" thickTop="1" thickBot="1" x14ac:dyDescent="0.25">
      <c r="I79" s="47"/>
    </row>
    <row r="80" spans="1:29" ht="15.75" outlineLevel="1" x14ac:dyDescent="0.25">
      <c r="A80" s="167" t="s">
        <v>28</v>
      </c>
      <c r="B80" s="168"/>
      <c r="C80" s="56" t="s">
        <v>95</v>
      </c>
      <c r="D80" s="56" t="s">
        <v>101</v>
      </c>
      <c r="E80" s="56" t="s">
        <v>96</v>
      </c>
      <c r="F80" s="56" t="s">
        <v>97</v>
      </c>
      <c r="G80" s="56" t="s">
        <v>98</v>
      </c>
      <c r="H80" s="56" t="s">
        <v>88</v>
      </c>
      <c r="I80" s="57" t="s">
        <v>103</v>
      </c>
    </row>
    <row r="81" spans="1:29" ht="15" outlineLevel="1" x14ac:dyDescent="0.25">
      <c r="A81" s="67"/>
      <c r="B81" s="34" t="s">
        <v>29</v>
      </c>
      <c r="C81" s="32"/>
      <c r="D81" s="32"/>
      <c r="E81" s="32">
        <v>30</v>
      </c>
      <c r="F81" s="32">
        <v>210</v>
      </c>
      <c r="G81" s="32"/>
      <c r="H81" s="71">
        <f>SUM(C81:F81)</f>
        <v>240</v>
      </c>
      <c r="I81" s="46">
        <f>H81/H$89</f>
        <v>0.47244094488188976</v>
      </c>
    </row>
    <row r="82" spans="1:29" ht="15" outlineLevel="1" x14ac:dyDescent="0.25">
      <c r="A82" s="67"/>
      <c r="B82" s="35" t="s">
        <v>71</v>
      </c>
      <c r="C82" s="10">
        <v>20</v>
      </c>
      <c r="D82" s="10"/>
      <c r="E82" s="10">
        <v>5</v>
      </c>
      <c r="F82" s="10"/>
      <c r="G82" s="10"/>
      <c r="H82" s="71">
        <f t="shared" ref="H82:H87" si="12">SUM(C82:F82)</f>
        <v>25</v>
      </c>
      <c r="I82" s="46">
        <f t="shared" ref="I82:I89" si="13">H82/H$89</f>
        <v>4.9212598425196853E-2</v>
      </c>
    </row>
    <row r="83" spans="1:29" ht="15" outlineLevel="1" x14ac:dyDescent="0.25">
      <c r="A83" s="67"/>
      <c r="B83" s="39" t="s">
        <v>66</v>
      </c>
      <c r="C83" s="10"/>
      <c r="D83" s="10"/>
      <c r="E83" s="10"/>
      <c r="F83" s="10">
        <v>240</v>
      </c>
      <c r="G83" s="10"/>
      <c r="H83" s="71">
        <f t="shared" si="12"/>
        <v>240</v>
      </c>
      <c r="I83" s="46">
        <f t="shared" si="13"/>
        <v>0.47244094488188976</v>
      </c>
    </row>
    <row r="84" spans="1:29" ht="15" outlineLevel="1" x14ac:dyDescent="0.25">
      <c r="A84" s="67"/>
      <c r="B84" s="35" t="s">
        <v>30</v>
      </c>
      <c r="C84" s="10"/>
      <c r="D84" s="10"/>
      <c r="E84" s="10">
        <v>3</v>
      </c>
      <c r="F84" s="10"/>
      <c r="G84" s="10"/>
      <c r="H84" s="71">
        <f t="shared" si="12"/>
        <v>3</v>
      </c>
      <c r="I84" s="46">
        <f t="shared" si="13"/>
        <v>5.905511811023622E-3</v>
      </c>
      <c r="N84" s="15"/>
    </row>
    <row r="85" spans="1:29" ht="15" outlineLevel="1" x14ac:dyDescent="0.25">
      <c r="A85" s="67"/>
      <c r="B85" s="35" t="s">
        <v>31</v>
      </c>
      <c r="C85" s="10"/>
      <c r="D85" s="10"/>
      <c r="E85" s="10"/>
      <c r="F85" s="10"/>
      <c r="G85" s="10"/>
      <c r="H85" s="71">
        <f t="shared" si="12"/>
        <v>0</v>
      </c>
      <c r="I85" s="46">
        <f t="shared" si="13"/>
        <v>0</v>
      </c>
    </row>
    <row r="86" spans="1:29" ht="15" outlineLevel="1" x14ac:dyDescent="0.25">
      <c r="A86" s="67"/>
      <c r="B86" s="35" t="s">
        <v>32</v>
      </c>
      <c r="C86" s="10"/>
      <c r="D86" s="10"/>
      <c r="E86" s="10"/>
      <c r="F86" s="10"/>
      <c r="G86" s="10"/>
      <c r="H86" s="71">
        <f t="shared" si="12"/>
        <v>0</v>
      </c>
      <c r="I86" s="46">
        <f t="shared" si="13"/>
        <v>0</v>
      </c>
    </row>
    <row r="87" spans="1:29" ht="15" x14ac:dyDescent="0.25">
      <c r="A87" s="67"/>
      <c r="B87" s="35" t="s">
        <v>67</v>
      </c>
      <c r="C87" s="10"/>
      <c r="D87" s="10"/>
      <c r="E87" s="10"/>
      <c r="F87" s="10"/>
      <c r="G87" s="10"/>
      <c r="H87" s="71">
        <f t="shared" si="12"/>
        <v>0</v>
      </c>
      <c r="I87" s="46">
        <f t="shared" si="13"/>
        <v>0</v>
      </c>
    </row>
    <row r="88" spans="1:29" ht="30" outlineLevel="1" x14ac:dyDescent="0.2">
      <c r="A88" s="67"/>
      <c r="B88" s="40" t="s">
        <v>68</v>
      </c>
      <c r="C88" s="24"/>
      <c r="D88" s="24"/>
      <c r="E88" s="24"/>
      <c r="F88" s="24"/>
      <c r="G88" s="24"/>
      <c r="H88" s="74"/>
      <c r="I88" s="46">
        <f>H88/H$89</f>
        <v>0</v>
      </c>
    </row>
    <row r="89" spans="1:29" ht="16.5" outlineLevel="1" thickBot="1" x14ac:dyDescent="0.3">
      <c r="A89" s="62"/>
      <c r="B89" s="63" t="s">
        <v>88</v>
      </c>
      <c r="C89" s="63">
        <f>SUM(C81:C88)</f>
        <v>20</v>
      </c>
      <c r="D89" s="63">
        <f>SUM(D81:D88)</f>
        <v>0</v>
      </c>
      <c r="E89" s="63">
        <f>SUM(E81:E88)</f>
        <v>38</v>
      </c>
      <c r="F89" s="63">
        <f>SUM(F81:F88)</f>
        <v>450</v>
      </c>
      <c r="G89" s="63">
        <f>SUM(G81:G88)</f>
        <v>0</v>
      </c>
      <c r="H89" s="73">
        <f>SUM(C89:G89)</f>
        <v>508</v>
      </c>
      <c r="I89" s="46">
        <f t="shared" si="13"/>
        <v>1</v>
      </c>
    </row>
    <row r="90" spans="1:29" s="3" customFormat="1" ht="14.25" thickTop="1" thickBot="1" x14ac:dyDescent="0.25">
      <c r="J90"/>
      <c r="K90"/>
      <c r="L90"/>
      <c r="M90"/>
      <c r="V90"/>
      <c r="W90"/>
      <c r="X90"/>
      <c r="Y90"/>
      <c r="Z90"/>
      <c r="AA90"/>
      <c r="AB90"/>
      <c r="AC90"/>
    </row>
    <row r="91" spans="1:29" s="21" customFormat="1" ht="15.75" x14ac:dyDescent="0.2">
      <c r="A91" s="169" t="s">
        <v>74</v>
      </c>
      <c r="B91" s="170"/>
      <c r="C91" s="56" t="s">
        <v>95</v>
      </c>
      <c r="D91" s="56" t="s">
        <v>101</v>
      </c>
      <c r="E91" s="56" t="s">
        <v>96</v>
      </c>
      <c r="F91" s="56" t="s">
        <v>97</v>
      </c>
      <c r="G91" s="56" t="s">
        <v>98</v>
      </c>
      <c r="H91" s="56" t="s">
        <v>88</v>
      </c>
      <c r="I91" s="57" t="s">
        <v>103</v>
      </c>
      <c r="J91" s="33"/>
      <c r="K91" s="33"/>
      <c r="L91" s="33"/>
      <c r="M91" s="33"/>
      <c r="V91" s="33"/>
      <c r="W91" s="33"/>
      <c r="X91" s="33"/>
      <c r="Y91" s="33"/>
      <c r="Z91" s="33"/>
      <c r="AA91" s="33"/>
      <c r="AB91" s="33"/>
      <c r="AC91" s="33"/>
    </row>
    <row r="92" spans="1:29" s="3" customFormat="1" ht="15" x14ac:dyDescent="0.25">
      <c r="A92" s="81"/>
      <c r="B92" s="34" t="s">
        <v>76</v>
      </c>
      <c r="C92" s="10"/>
      <c r="D92" s="10"/>
      <c r="E92" s="10"/>
      <c r="F92" s="10"/>
      <c r="G92" s="10"/>
      <c r="H92" s="72">
        <f t="shared" ref="H92:H97" si="14">SUM(C92:G92)</f>
        <v>0</v>
      </c>
      <c r="I92" s="46">
        <f t="shared" ref="I92:I97" si="15">H92/H$97</f>
        <v>0</v>
      </c>
      <c r="J92"/>
      <c r="K92"/>
      <c r="L92"/>
      <c r="M92"/>
      <c r="V92"/>
      <c r="W92"/>
      <c r="X92"/>
      <c r="Y92"/>
      <c r="Z92"/>
      <c r="AA92"/>
      <c r="AB92"/>
      <c r="AC92"/>
    </row>
    <row r="93" spans="1:29" s="3" customFormat="1" ht="15" x14ac:dyDescent="0.25">
      <c r="A93" s="81"/>
      <c r="B93" s="35" t="s">
        <v>77</v>
      </c>
      <c r="C93" s="10"/>
      <c r="D93" s="10"/>
      <c r="E93" s="10"/>
      <c r="F93" s="10"/>
      <c r="G93" s="10"/>
      <c r="H93" s="72">
        <f t="shared" si="14"/>
        <v>0</v>
      </c>
      <c r="I93" s="46">
        <f t="shared" si="15"/>
        <v>0</v>
      </c>
      <c r="J93"/>
      <c r="K93"/>
      <c r="L93"/>
      <c r="M93"/>
      <c r="V93"/>
      <c r="W93"/>
      <c r="X93"/>
      <c r="Y93"/>
      <c r="Z93"/>
      <c r="AA93"/>
      <c r="AB93"/>
      <c r="AC93"/>
    </row>
    <row r="94" spans="1:29" s="3" customFormat="1" ht="15" x14ac:dyDescent="0.25">
      <c r="A94" s="81"/>
      <c r="B94" s="35" t="s">
        <v>78</v>
      </c>
      <c r="C94" s="10"/>
      <c r="D94" s="10"/>
      <c r="E94" s="10"/>
      <c r="F94" s="10"/>
      <c r="G94" s="10"/>
      <c r="H94" s="72">
        <f t="shared" si="14"/>
        <v>0</v>
      </c>
      <c r="I94" s="46">
        <f t="shared" si="15"/>
        <v>0</v>
      </c>
      <c r="J94"/>
      <c r="K94"/>
      <c r="L94"/>
      <c r="M94"/>
      <c r="V94"/>
      <c r="W94"/>
      <c r="X94"/>
      <c r="Y94"/>
      <c r="Z94"/>
      <c r="AA94"/>
      <c r="AB94"/>
      <c r="AC94"/>
    </row>
    <row r="95" spans="1:29" s="3" customFormat="1" ht="15" x14ac:dyDescent="0.25">
      <c r="A95" s="81"/>
      <c r="B95" s="35" t="s">
        <v>75</v>
      </c>
      <c r="C95" s="10"/>
      <c r="D95" s="10">
        <v>200</v>
      </c>
      <c r="E95" s="10"/>
      <c r="F95" s="10"/>
      <c r="G95" s="10"/>
      <c r="H95" s="72">
        <f t="shared" si="14"/>
        <v>200</v>
      </c>
      <c r="I95" s="46">
        <f t="shared" si="15"/>
        <v>1</v>
      </c>
      <c r="J95"/>
      <c r="K95"/>
      <c r="L95"/>
      <c r="M95"/>
      <c r="V95"/>
      <c r="W95"/>
      <c r="X95"/>
      <c r="Y95"/>
      <c r="Z95"/>
      <c r="AA95"/>
      <c r="AB95"/>
      <c r="AC95"/>
    </row>
    <row r="96" spans="1:29" s="3" customFormat="1" ht="15" x14ac:dyDescent="0.25">
      <c r="A96" s="81"/>
      <c r="B96" s="35" t="s">
        <v>4</v>
      </c>
      <c r="C96" s="10"/>
      <c r="D96" s="10"/>
      <c r="E96" s="10"/>
      <c r="F96" s="10"/>
      <c r="G96" s="10"/>
      <c r="H96" s="72">
        <f t="shared" si="14"/>
        <v>0</v>
      </c>
      <c r="I96" s="46">
        <f t="shared" si="15"/>
        <v>0</v>
      </c>
      <c r="J96"/>
      <c r="K96"/>
      <c r="L96"/>
      <c r="M96"/>
      <c r="V96"/>
      <c r="W96"/>
      <c r="X96"/>
      <c r="Y96"/>
      <c r="Z96"/>
      <c r="AA96"/>
      <c r="AB96"/>
      <c r="AC96"/>
    </row>
    <row r="97" spans="1:29" s="3" customFormat="1" ht="16.5" thickBot="1" x14ac:dyDescent="0.3">
      <c r="A97" s="62"/>
      <c r="B97" s="63" t="s">
        <v>88</v>
      </c>
      <c r="C97" s="63">
        <f>SUM(C92:C96)</f>
        <v>0</v>
      </c>
      <c r="D97" s="63">
        <f>SUM(D92:D96)</f>
        <v>200</v>
      </c>
      <c r="E97" s="63">
        <f>SUM(E92:E96)</f>
        <v>0</v>
      </c>
      <c r="F97" s="63">
        <f>SUM(F92:F96)</f>
        <v>0</v>
      </c>
      <c r="G97" s="63">
        <f>SUM(G92:G96)</f>
        <v>0</v>
      </c>
      <c r="H97" s="73">
        <f t="shared" si="14"/>
        <v>200</v>
      </c>
      <c r="I97" s="46">
        <f t="shared" si="15"/>
        <v>1</v>
      </c>
      <c r="J97"/>
      <c r="K97"/>
      <c r="L97"/>
      <c r="M97"/>
      <c r="V97"/>
      <c r="W97"/>
      <c r="X97"/>
      <c r="Y97"/>
      <c r="Z97"/>
      <c r="AA97"/>
      <c r="AB97"/>
      <c r="AC97"/>
    </row>
    <row r="98" spans="1:29" s="3" customFormat="1" ht="14.25" thickTop="1" thickBot="1" x14ac:dyDescent="0.25">
      <c r="A98" s="5"/>
      <c r="B98" s="6"/>
      <c r="C98" s="7"/>
      <c r="D98" s="7"/>
      <c r="E98" s="7"/>
      <c r="F98" s="7"/>
      <c r="G98" s="7"/>
      <c r="H98" s="7"/>
      <c r="I98" s="50"/>
      <c r="J98"/>
      <c r="K98"/>
      <c r="L98"/>
      <c r="M98"/>
      <c r="V98"/>
      <c r="W98"/>
      <c r="X98"/>
      <c r="Y98"/>
      <c r="Z98"/>
      <c r="AA98"/>
      <c r="AB98"/>
      <c r="AC98"/>
    </row>
    <row r="99" spans="1:29" ht="15.75" x14ac:dyDescent="0.2">
      <c r="A99" s="169" t="s">
        <v>34</v>
      </c>
      <c r="B99" s="170"/>
      <c r="C99" s="56" t="s">
        <v>95</v>
      </c>
      <c r="D99" s="56" t="s">
        <v>101</v>
      </c>
      <c r="E99" s="56" t="s">
        <v>96</v>
      </c>
      <c r="F99" s="56" t="s">
        <v>97</v>
      </c>
      <c r="G99" s="56" t="s">
        <v>98</v>
      </c>
      <c r="H99" s="56" t="s">
        <v>88</v>
      </c>
      <c r="I99" s="57" t="s">
        <v>103</v>
      </c>
    </row>
    <row r="100" spans="1:29" ht="15" outlineLevel="1" x14ac:dyDescent="0.25">
      <c r="A100" s="67"/>
      <c r="B100" s="34" t="s">
        <v>35</v>
      </c>
      <c r="D100" s="10"/>
      <c r="E100" s="10"/>
      <c r="F100" s="10"/>
      <c r="G100" s="10"/>
      <c r="H100" s="72">
        <f>SUM(C$100:G$100)</f>
        <v>0</v>
      </c>
      <c r="I100" s="46">
        <f>H100/H$110</f>
        <v>0</v>
      </c>
    </row>
    <row r="101" spans="1:29" ht="15" outlineLevel="1" x14ac:dyDescent="0.25">
      <c r="A101" s="67"/>
      <c r="B101" s="35" t="s">
        <v>80</v>
      </c>
      <c r="C101" s="10"/>
      <c r="D101" s="10"/>
      <c r="E101" s="10"/>
      <c r="F101" s="10"/>
      <c r="G101" s="10"/>
      <c r="H101" s="72">
        <f t="shared" ref="H101:H110" si="16">SUM(C101:G101)</f>
        <v>0</v>
      </c>
      <c r="I101" s="46">
        <f t="shared" ref="I101:I110" si="17">H101/H$110</f>
        <v>0</v>
      </c>
    </row>
    <row r="102" spans="1:29" ht="15" outlineLevel="1" x14ac:dyDescent="0.25">
      <c r="A102" s="67"/>
      <c r="B102" s="35" t="s">
        <v>39</v>
      </c>
      <c r="C102" s="10"/>
      <c r="D102" s="10"/>
      <c r="E102" s="10"/>
      <c r="F102" s="10"/>
      <c r="G102" s="10"/>
      <c r="H102" s="72">
        <f t="shared" si="16"/>
        <v>0</v>
      </c>
      <c r="I102" s="46">
        <f t="shared" si="17"/>
        <v>0</v>
      </c>
    </row>
    <row r="103" spans="1:29" ht="15" outlineLevel="1" x14ac:dyDescent="0.25">
      <c r="A103" s="67"/>
      <c r="B103" s="35" t="s">
        <v>41</v>
      </c>
      <c r="C103" s="10"/>
      <c r="D103" s="10"/>
      <c r="E103" s="10"/>
      <c r="F103" s="10"/>
      <c r="G103" s="10"/>
      <c r="H103" s="72">
        <f t="shared" si="16"/>
        <v>0</v>
      </c>
      <c r="I103" s="46">
        <f t="shared" si="17"/>
        <v>0</v>
      </c>
      <c r="N103" s="98"/>
    </row>
    <row r="104" spans="1:29" ht="15" outlineLevel="1" x14ac:dyDescent="0.25">
      <c r="A104" s="67"/>
      <c r="B104" s="35" t="s">
        <v>36</v>
      </c>
      <c r="C104" s="10"/>
      <c r="D104" s="10"/>
      <c r="E104" s="10"/>
      <c r="F104" s="10"/>
      <c r="G104" s="10"/>
      <c r="H104" s="72">
        <f t="shared" si="16"/>
        <v>0</v>
      </c>
      <c r="I104" s="46">
        <f t="shared" si="17"/>
        <v>0</v>
      </c>
    </row>
    <row r="105" spans="1:29" ht="15" outlineLevel="1" x14ac:dyDescent="0.25">
      <c r="A105" s="67"/>
      <c r="B105" s="35" t="s">
        <v>40</v>
      </c>
      <c r="C105" s="10"/>
      <c r="D105" s="10"/>
      <c r="E105" s="10"/>
      <c r="F105" s="10"/>
      <c r="G105" s="10"/>
      <c r="H105" s="72">
        <f t="shared" si="16"/>
        <v>0</v>
      </c>
      <c r="I105" s="46">
        <f t="shared" si="17"/>
        <v>0</v>
      </c>
    </row>
    <row r="106" spans="1:29" ht="15" outlineLevel="1" x14ac:dyDescent="0.25">
      <c r="A106" s="67"/>
      <c r="B106" s="35" t="s">
        <v>24</v>
      </c>
      <c r="C106" s="10"/>
      <c r="D106" s="10"/>
      <c r="E106" s="10"/>
      <c r="F106" s="10"/>
      <c r="G106" s="10"/>
      <c r="H106" s="72">
        <f t="shared" si="16"/>
        <v>0</v>
      </c>
      <c r="I106" s="46">
        <f t="shared" si="17"/>
        <v>0</v>
      </c>
    </row>
    <row r="107" spans="1:29" ht="15" outlineLevel="1" x14ac:dyDescent="0.25">
      <c r="A107" s="67"/>
      <c r="B107" s="35" t="s">
        <v>42</v>
      </c>
      <c r="C107" s="10"/>
      <c r="D107" s="10"/>
      <c r="E107" s="10"/>
      <c r="F107" s="10"/>
      <c r="G107" s="10"/>
      <c r="H107" s="72">
        <f t="shared" si="16"/>
        <v>0</v>
      </c>
      <c r="I107" s="46">
        <f t="shared" si="17"/>
        <v>0</v>
      </c>
    </row>
    <row r="108" spans="1:29" ht="15" outlineLevel="1" x14ac:dyDescent="0.25">
      <c r="A108" s="67"/>
      <c r="B108" s="35" t="s">
        <v>81</v>
      </c>
      <c r="C108" s="10"/>
      <c r="D108" s="10"/>
      <c r="E108" s="10"/>
      <c r="F108" s="10"/>
      <c r="G108" s="10"/>
      <c r="H108" s="72">
        <f t="shared" si="16"/>
        <v>0</v>
      </c>
      <c r="I108" s="46">
        <f t="shared" si="17"/>
        <v>0</v>
      </c>
    </row>
    <row r="109" spans="1:29" ht="15" outlineLevel="1" x14ac:dyDescent="0.25">
      <c r="A109" s="67"/>
      <c r="B109" s="37" t="s">
        <v>82</v>
      </c>
      <c r="C109" s="24"/>
      <c r="D109" s="24">
        <v>500</v>
      </c>
      <c r="E109" s="24"/>
      <c r="F109" s="24"/>
      <c r="G109" s="24"/>
      <c r="H109" s="75">
        <f t="shared" si="16"/>
        <v>500</v>
      </c>
      <c r="I109" s="46">
        <f t="shared" si="17"/>
        <v>1</v>
      </c>
    </row>
    <row r="110" spans="1:29" ht="16.5" outlineLevel="1" thickBot="1" x14ac:dyDescent="0.3">
      <c r="A110" s="62"/>
      <c r="B110" s="63" t="s">
        <v>88</v>
      </c>
      <c r="C110" s="63">
        <f>SUM(C100:C109)</f>
        <v>0</v>
      </c>
      <c r="D110" s="63">
        <f>SUM(D100:D109)</f>
        <v>500</v>
      </c>
      <c r="E110" s="63">
        <f>SUM(E100:E109)</f>
        <v>0</v>
      </c>
      <c r="F110" s="63">
        <f>SUM(F100:F109)</f>
        <v>0</v>
      </c>
      <c r="G110" s="63">
        <f>SUM(G100:G109)</f>
        <v>0</v>
      </c>
      <c r="H110" s="73">
        <f t="shared" si="16"/>
        <v>500</v>
      </c>
      <c r="I110" s="46">
        <f t="shared" si="17"/>
        <v>1</v>
      </c>
    </row>
    <row r="111" spans="1:29" s="3" customFormat="1" ht="14.25" thickTop="1" thickBot="1" x14ac:dyDescent="0.25">
      <c r="A111" s="5"/>
      <c r="B111" s="6"/>
      <c r="C111" s="7"/>
      <c r="D111" s="7"/>
      <c r="E111" s="7"/>
      <c r="F111" s="7"/>
      <c r="G111" s="7"/>
      <c r="H111" s="7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</row>
    <row r="112" spans="1:29" ht="15.75" x14ac:dyDescent="0.2">
      <c r="A112" s="169" t="s">
        <v>89</v>
      </c>
      <c r="B112" s="170"/>
      <c r="C112" s="56" t="s">
        <v>95</v>
      </c>
      <c r="D112" s="56" t="s">
        <v>101</v>
      </c>
      <c r="E112" s="56" t="s">
        <v>96</v>
      </c>
      <c r="F112" s="56" t="s">
        <v>97</v>
      </c>
      <c r="G112" s="56" t="s">
        <v>98</v>
      </c>
      <c r="H112" s="56" t="s">
        <v>88</v>
      </c>
      <c r="I112" s="57" t="s">
        <v>103</v>
      </c>
    </row>
    <row r="113" spans="1:13" ht="15" outlineLevel="1" x14ac:dyDescent="0.25">
      <c r="A113" s="81"/>
      <c r="B113" s="34" t="s">
        <v>85</v>
      </c>
      <c r="C113" s="16"/>
      <c r="D113" s="16"/>
      <c r="E113" s="16">
        <v>70</v>
      </c>
      <c r="F113" s="16"/>
      <c r="G113" s="16"/>
      <c r="H113" s="76">
        <f t="shared" ref="H113:H118" si="18">SUM(C113:F113)</f>
        <v>70</v>
      </c>
      <c r="I113" s="46">
        <f>H113/H$119</f>
        <v>0.28000000000000003</v>
      </c>
    </row>
    <row r="114" spans="1:13" ht="15" outlineLevel="1" x14ac:dyDescent="0.25">
      <c r="A114" s="67"/>
      <c r="B114" s="35" t="s">
        <v>83</v>
      </c>
      <c r="C114" s="16"/>
      <c r="D114" s="16"/>
      <c r="E114" s="16">
        <v>100</v>
      </c>
      <c r="F114" s="16"/>
      <c r="G114" s="16"/>
      <c r="H114" s="76">
        <f t="shared" si="18"/>
        <v>100</v>
      </c>
      <c r="I114" s="46">
        <f t="shared" ref="I114:I119" si="19">H114/H$119</f>
        <v>0.4</v>
      </c>
    </row>
    <row r="115" spans="1:13" ht="15" x14ac:dyDescent="0.25">
      <c r="A115" s="67"/>
      <c r="B115" s="35" t="s">
        <v>84</v>
      </c>
      <c r="C115" s="16"/>
      <c r="D115" s="16"/>
      <c r="E115" s="16"/>
      <c r="F115" s="16"/>
      <c r="G115" s="16"/>
      <c r="H115" s="76">
        <f t="shared" si="18"/>
        <v>0</v>
      </c>
      <c r="I115" s="46">
        <f t="shared" si="19"/>
        <v>0</v>
      </c>
    </row>
    <row r="116" spans="1:13" ht="15" x14ac:dyDescent="0.25">
      <c r="A116" s="67"/>
      <c r="B116" s="35" t="s">
        <v>14</v>
      </c>
      <c r="C116" s="16"/>
      <c r="D116" s="16"/>
      <c r="E116" s="16"/>
      <c r="F116" s="16"/>
      <c r="G116" s="16"/>
      <c r="H116" s="76">
        <f t="shared" si="18"/>
        <v>0</v>
      </c>
      <c r="I116" s="46">
        <f t="shared" si="19"/>
        <v>0</v>
      </c>
    </row>
    <row r="117" spans="1:13" ht="15" x14ac:dyDescent="0.25">
      <c r="A117" s="67"/>
      <c r="B117" s="35" t="s">
        <v>86</v>
      </c>
      <c r="C117" s="16"/>
      <c r="D117" s="16"/>
      <c r="E117" s="16">
        <v>80</v>
      </c>
      <c r="F117" s="16"/>
      <c r="G117" s="16"/>
      <c r="H117" s="76">
        <f t="shared" si="18"/>
        <v>80</v>
      </c>
      <c r="I117" s="46">
        <f t="shared" si="19"/>
        <v>0.32</v>
      </c>
    </row>
    <row r="118" spans="1:13" ht="15" x14ac:dyDescent="0.25">
      <c r="A118" s="67"/>
      <c r="B118" s="35" t="s">
        <v>87</v>
      </c>
      <c r="C118" s="16"/>
      <c r="D118" s="16"/>
      <c r="E118" s="16"/>
      <c r="F118" s="16"/>
      <c r="G118" s="16"/>
      <c r="H118" s="76">
        <f t="shared" si="18"/>
        <v>0</v>
      </c>
      <c r="I118" s="46">
        <f t="shared" si="19"/>
        <v>0</v>
      </c>
    </row>
    <row r="119" spans="1:13" ht="16.5" thickBot="1" x14ac:dyDescent="0.3">
      <c r="A119" s="62"/>
      <c r="B119" s="78" t="s">
        <v>88</v>
      </c>
      <c r="C119" s="79">
        <f>SUM(C113:C118)</f>
        <v>0</v>
      </c>
      <c r="D119" s="79">
        <f>SUM(D113:D118)</f>
        <v>0</v>
      </c>
      <c r="E119" s="79">
        <f>SUM(E113:E118)</f>
        <v>250</v>
      </c>
      <c r="F119" s="79">
        <f>SUM(F113:F118)</f>
        <v>0</v>
      </c>
      <c r="G119" s="79">
        <f>SUM(G113:G118)</f>
        <v>0</v>
      </c>
      <c r="H119" s="77">
        <f>SUM(C119:G119)</f>
        <v>250</v>
      </c>
      <c r="I119" s="46">
        <f t="shared" si="19"/>
        <v>1</v>
      </c>
    </row>
    <row r="120" spans="1:13" ht="13.5" thickTop="1" x14ac:dyDescent="0.2">
      <c r="A120" s="11"/>
      <c r="B120" s="12"/>
      <c r="C120" s="12"/>
      <c r="D120" s="12"/>
      <c r="E120" s="12"/>
      <c r="F120" s="12"/>
      <c r="G120" s="12"/>
      <c r="H120" s="12"/>
      <c r="I120" s="49"/>
    </row>
    <row r="121" spans="1:13" s="3" customFormat="1" ht="8.1" customHeight="1" x14ac:dyDescent="0.2">
      <c r="A121" s="6"/>
      <c r="B121" s="8"/>
      <c r="C121" s="5"/>
      <c r="D121" s="5"/>
      <c r="E121" s="5"/>
      <c r="F121" s="5"/>
      <c r="G121" s="5"/>
      <c r="H121" s="5"/>
      <c r="I121" s="49"/>
    </row>
    <row r="122" spans="1:13" ht="24.75" customHeight="1" thickBot="1" x14ac:dyDescent="0.3">
      <c r="A122" s="99"/>
      <c r="B122" s="99" t="s">
        <v>45</v>
      </c>
      <c r="C122" s="100" t="s">
        <v>0</v>
      </c>
      <c r="D122" s="17"/>
      <c r="E122" s="17"/>
      <c r="F122" s="17"/>
      <c r="G122" s="17"/>
      <c r="H122" s="17"/>
      <c r="I122" s="49"/>
      <c r="J122" s="18"/>
      <c r="K122" s="18"/>
      <c r="L122" s="18"/>
      <c r="M122" s="18"/>
    </row>
    <row r="123" spans="1:13" ht="17.100000000000001" customHeight="1" outlineLevel="1" x14ac:dyDescent="0.25">
      <c r="A123" s="171" t="s">
        <v>18</v>
      </c>
      <c r="B123" s="172"/>
      <c r="C123" s="101">
        <f>E13</f>
        <v>8830</v>
      </c>
      <c r="D123" s="19"/>
      <c r="E123" s="19"/>
      <c r="F123" s="19"/>
      <c r="G123" s="19"/>
      <c r="H123" s="19"/>
      <c r="J123" s="18"/>
      <c r="K123" s="18"/>
      <c r="L123" s="18"/>
      <c r="M123" s="18"/>
    </row>
    <row r="124" spans="1:13" ht="15.75" customHeight="1" outlineLevel="1" x14ac:dyDescent="0.2">
      <c r="A124" s="173" t="s">
        <v>20</v>
      </c>
      <c r="B124" s="174"/>
      <c r="C124" s="104">
        <f>SUM(H24,H40,H51,H66,H78,H89,H97,H110,H119)</f>
        <v>8803</v>
      </c>
      <c r="D124" s="19"/>
      <c r="E124" s="19"/>
      <c r="F124" s="19"/>
      <c r="G124" s="19"/>
      <c r="H124" s="19"/>
      <c r="I124" s="18"/>
      <c r="J124" s="18"/>
      <c r="K124" s="18"/>
      <c r="L124" s="18"/>
      <c r="M124" s="18"/>
    </row>
    <row r="125" spans="1:13" ht="17.100000000000001" customHeight="1" outlineLevel="1" x14ac:dyDescent="0.25">
      <c r="A125" s="175" t="s">
        <v>22</v>
      </c>
      <c r="B125" s="176"/>
      <c r="C125" s="102">
        <f>C123-C124</f>
        <v>27</v>
      </c>
      <c r="D125" s="19"/>
      <c r="E125" s="19"/>
      <c r="F125" s="19"/>
      <c r="G125" s="19"/>
      <c r="H125" s="20"/>
      <c r="I125" s="18"/>
      <c r="J125" s="18"/>
      <c r="K125" s="18"/>
      <c r="L125" s="18"/>
      <c r="M125" s="18"/>
    </row>
    <row r="126" spans="1:13" ht="18.75" customHeight="1" thickBot="1" x14ac:dyDescent="0.3">
      <c r="A126" s="177" t="s">
        <v>126</v>
      </c>
      <c r="B126" s="178"/>
      <c r="C126" s="103">
        <f>C125+Junho!C126</f>
        <v>189</v>
      </c>
      <c r="D126" s="19"/>
      <c r="E126" s="19"/>
      <c r="F126" s="19"/>
      <c r="G126" s="19"/>
      <c r="H126" s="20"/>
      <c r="I126" s="18"/>
      <c r="J126" s="18"/>
      <c r="K126" s="18"/>
      <c r="L126" s="18"/>
      <c r="M126" s="18"/>
    </row>
    <row r="127" spans="1:13" s="3" customFormat="1" ht="12.75" customHeight="1" x14ac:dyDescent="0.2">
      <c r="A127" s="11"/>
      <c r="B127" s="12"/>
      <c r="C127" s="12"/>
      <c r="D127" s="12"/>
      <c r="E127" s="12"/>
      <c r="F127" s="12"/>
      <c r="G127" s="12"/>
      <c r="H127" s="12"/>
      <c r="I127" s="18"/>
      <c r="J127" s="18"/>
      <c r="K127" s="18"/>
      <c r="L127" s="18"/>
      <c r="M127" s="18"/>
    </row>
    <row r="129" spans="2:16" ht="15.75" x14ac:dyDescent="0.25">
      <c r="B129" s="109" t="s">
        <v>43</v>
      </c>
      <c r="C129" s="110"/>
    </row>
    <row r="130" spans="2:16" ht="15.75" x14ac:dyDescent="0.25">
      <c r="B130" s="116" t="s">
        <v>37</v>
      </c>
      <c r="C130" s="117">
        <f>E13</f>
        <v>8830</v>
      </c>
    </row>
    <row r="131" spans="2:16" ht="15.75" x14ac:dyDescent="0.25">
      <c r="B131" s="111" t="s">
        <v>79</v>
      </c>
      <c r="C131" s="117">
        <f>H24</f>
        <v>2750</v>
      </c>
    </row>
    <row r="132" spans="2:16" ht="15.75" x14ac:dyDescent="0.25">
      <c r="B132" s="111" t="s">
        <v>5</v>
      </c>
      <c r="C132" s="117">
        <f>H40</f>
        <v>2895</v>
      </c>
    </row>
    <row r="133" spans="2:16" ht="15.75" x14ac:dyDescent="0.25">
      <c r="B133" s="111" t="s">
        <v>10</v>
      </c>
      <c r="C133" s="117">
        <f>H51</f>
        <v>600</v>
      </c>
    </row>
    <row r="134" spans="2:16" ht="15.75" x14ac:dyDescent="0.25">
      <c r="B134" s="111" t="s">
        <v>90</v>
      </c>
      <c r="C134" s="117">
        <f>H66</f>
        <v>555</v>
      </c>
    </row>
    <row r="135" spans="2:16" ht="15.75" x14ac:dyDescent="0.25">
      <c r="B135" s="111" t="s">
        <v>91</v>
      </c>
      <c r="C135" s="117">
        <f>H78</f>
        <v>545</v>
      </c>
    </row>
    <row r="136" spans="2:16" ht="15.75" x14ac:dyDescent="0.25">
      <c r="B136" s="111" t="s">
        <v>28</v>
      </c>
      <c r="C136" s="117">
        <f>H89</f>
        <v>508</v>
      </c>
    </row>
    <row r="137" spans="2:16" ht="15.75" x14ac:dyDescent="0.25">
      <c r="B137" s="111" t="s">
        <v>74</v>
      </c>
      <c r="C137" s="117">
        <f>H97</f>
        <v>200</v>
      </c>
      <c r="G137" s="53"/>
      <c r="H137" s="53"/>
      <c r="I137" s="12"/>
      <c r="J137" s="12"/>
      <c r="K137" s="12"/>
      <c r="L137" s="12"/>
      <c r="M137" s="12"/>
      <c r="N137" s="12"/>
      <c r="O137" s="12"/>
      <c r="P137" s="18"/>
    </row>
    <row r="138" spans="2:16" ht="15.75" x14ac:dyDescent="0.25">
      <c r="B138" s="111" t="s">
        <v>34</v>
      </c>
      <c r="C138" s="117">
        <f>H110</f>
        <v>500</v>
      </c>
      <c r="G138" s="6"/>
      <c r="H138" s="6"/>
      <c r="I138" s="54"/>
      <c r="J138" s="54"/>
      <c r="K138" s="54"/>
      <c r="L138" s="54"/>
      <c r="M138" s="54"/>
      <c r="N138" s="54"/>
      <c r="O138" s="55"/>
      <c r="P138" s="18"/>
    </row>
    <row r="139" spans="2:16" ht="15.75" x14ac:dyDescent="0.25">
      <c r="B139" s="111" t="s">
        <v>89</v>
      </c>
      <c r="C139" s="113">
        <f>H119</f>
        <v>250</v>
      </c>
      <c r="G139" s="6"/>
      <c r="H139" s="6"/>
      <c r="I139" s="54"/>
      <c r="J139" s="54"/>
      <c r="K139" s="54"/>
      <c r="L139" s="54"/>
      <c r="M139" s="54"/>
      <c r="N139" s="54"/>
      <c r="O139" s="55"/>
      <c r="P139" s="18"/>
    </row>
    <row r="140" spans="2:16" ht="15.75" x14ac:dyDescent="0.25">
      <c r="B140" s="114" t="s">
        <v>44</v>
      </c>
      <c r="C140" s="115"/>
      <c r="D140" s="14"/>
      <c r="G140" s="6"/>
      <c r="H140" s="6"/>
      <c r="I140" s="54"/>
      <c r="J140" s="54"/>
      <c r="K140" s="54"/>
      <c r="L140" s="54"/>
      <c r="M140" s="54"/>
      <c r="N140" s="54"/>
      <c r="O140" s="55"/>
      <c r="P140" s="18"/>
    </row>
    <row r="141" spans="2:16" ht="15" x14ac:dyDescent="0.25">
      <c r="D141" s="14"/>
      <c r="G141" s="11"/>
      <c r="H141" s="12"/>
      <c r="I141" s="12"/>
      <c r="J141" s="12"/>
      <c r="K141" s="12"/>
      <c r="L141" s="12"/>
      <c r="M141" s="12"/>
      <c r="N141" s="12"/>
      <c r="O141" s="12"/>
      <c r="P141" s="18"/>
    </row>
    <row r="142" spans="2:16" ht="15" x14ac:dyDescent="0.25">
      <c r="C142" s="13"/>
      <c r="D142" s="14"/>
    </row>
    <row r="143" spans="2:16" ht="15" x14ac:dyDescent="0.25">
      <c r="D143" s="14"/>
    </row>
    <row r="144" spans="2:16" ht="15" x14ac:dyDescent="0.25">
      <c r="D144" s="14"/>
    </row>
    <row r="145" spans="2:6" ht="15" x14ac:dyDescent="0.25">
      <c r="D145" s="14"/>
    </row>
    <row r="146" spans="2:6" ht="15" x14ac:dyDescent="0.25">
      <c r="D146" s="14"/>
    </row>
    <row r="147" spans="2:6" ht="15" x14ac:dyDescent="0.25">
      <c r="D147" s="14"/>
    </row>
    <row r="148" spans="2:6" ht="15" x14ac:dyDescent="0.25">
      <c r="D148" s="52"/>
      <c r="E148" s="13"/>
      <c r="F148" s="13"/>
    </row>
    <row r="151" spans="2:6" x14ac:dyDescent="0.2">
      <c r="C151" s="9"/>
    </row>
    <row r="152" spans="2:6" x14ac:dyDescent="0.2">
      <c r="B152" s="15"/>
    </row>
  </sheetData>
  <mergeCells count="16">
    <mergeCell ref="C1:I4"/>
    <mergeCell ref="A4:B4"/>
    <mergeCell ref="A6:B6"/>
    <mergeCell ref="A15:B15"/>
    <mergeCell ref="A26:B26"/>
    <mergeCell ref="A42:B42"/>
    <mergeCell ref="A123:B123"/>
    <mergeCell ref="A124:B124"/>
    <mergeCell ref="A125:B125"/>
    <mergeCell ref="A126:B126"/>
    <mergeCell ref="A53:B53"/>
    <mergeCell ref="A68:B68"/>
    <mergeCell ref="A80:B80"/>
    <mergeCell ref="A91:B91"/>
    <mergeCell ref="A99:B99"/>
    <mergeCell ref="A112:B112"/>
  </mergeCells>
  <printOptions horizontalCentered="1"/>
  <pageMargins left="0.2" right="0.2" top="0.24" bottom="0.28999999999999998" header="0.17" footer="0.21"/>
  <pageSetup scale="75" orientation="landscape" horizontalDpi="360" verticalDpi="36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applyStyles="1" summaryBelow="0"/>
  </sheetPr>
  <dimension ref="A1:AC152"/>
  <sheetViews>
    <sheetView showGridLines="0" showRowColHeaders="0" zoomScaleNormal="10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G11" sqref="G11"/>
    </sheetView>
  </sheetViews>
  <sheetFormatPr defaultColWidth="11.42578125" defaultRowHeight="12.75" outlineLevelRow="1" x14ac:dyDescent="0.2"/>
  <cols>
    <col min="1" max="1" width="7.85546875" customWidth="1"/>
    <col min="2" max="2" width="45.42578125" customWidth="1"/>
    <col min="3" max="3" width="12.42578125" bestFit="1" customWidth="1"/>
    <col min="4" max="4" width="20.42578125" customWidth="1"/>
    <col min="5" max="5" width="20.85546875" customWidth="1"/>
    <col min="6" max="6" width="19.42578125" customWidth="1"/>
    <col min="7" max="7" width="33.42578125" customWidth="1"/>
    <col min="8" max="8" width="11.28515625" bestFit="1" customWidth="1"/>
    <col min="9" max="9" width="13" customWidth="1"/>
    <col min="10" max="10" width="2.7109375" customWidth="1"/>
    <col min="11" max="11" width="3.7109375" customWidth="1"/>
  </cols>
  <sheetData>
    <row r="1" spans="1:25" s="4" customFormat="1" ht="33" customHeight="1" x14ac:dyDescent="0.2">
      <c r="A1" s="162"/>
      <c r="B1" s="162"/>
      <c r="C1" s="166" t="s">
        <v>143</v>
      </c>
      <c r="D1" s="166"/>
      <c r="E1" s="166"/>
      <c r="F1" s="166"/>
      <c r="G1" s="166"/>
      <c r="H1" s="166"/>
      <c r="I1" s="166"/>
    </row>
    <row r="2" spans="1:25" s="4" customFormat="1" ht="25.5" x14ac:dyDescent="0.2">
      <c r="A2" s="162"/>
      <c r="B2" s="162"/>
      <c r="C2" s="166"/>
      <c r="D2" s="166"/>
      <c r="E2" s="166"/>
      <c r="F2" s="166"/>
      <c r="G2" s="166"/>
      <c r="H2" s="166"/>
      <c r="I2" s="166"/>
    </row>
    <row r="3" spans="1:25" s="4" customFormat="1" ht="27" customHeight="1" x14ac:dyDescent="0.2">
      <c r="A3" s="162"/>
      <c r="B3" s="162"/>
      <c r="C3" s="166"/>
      <c r="D3" s="166"/>
      <c r="E3" s="166"/>
      <c r="F3" s="166"/>
      <c r="G3" s="166"/>
      <c r="H3" s="166"/>
      <c r="I3" s="166"/>
    </row>
    <row r="4" spans="1:25" s="4" customFormat="1" ht="33.75" customHeight="1" x14ac:dyDescent="0.2">
      <c r="A4" s="179" t="s">
        <v>111</v>
      </c>
      <c r="B4" s="179"/>
      <c r="C4" s="166"/>
      <c r="D4" s="166"/>
      <c r="E4" s="166"/>
      <c r="F4" s="166"/>
      <c r="G4" s="166"/>
      <c r="H4" s="166"/>
      <c r="I4" s="166"/>
    </row>
    <row r="5" spans="1:25" s="4" customFormat="1" ht="15.75" customHeight="1" thickBot="1" x14ac:dyDescent="0.25">
      <c r="A5" s="60"/>
      <c r="B5" s="59"/>
      <c r="C5" s="61"/>
      <c r="D5" s="61"/>
      <c r="E5" s="61"/>
      <c r="F5" s="61"/>
      <c r="G5" s="61"/>
      <c r="H5" s="59"/>
      <c r="I5" s="61"/>
    </row>
    <row r="6" spans="1:25" s="2" customFormat="1" ht="16.5" thickBot="1" x14ac:dyDescent="0.3">
      <c r="A6" s="180" t="s">
        <v>37</v>
      </c>
      <c r="B6" s="181"/>
      <c r="C6" s="91" t="s">
        <v>95</v>
      </c>
      <c r="D6" s="92" t="s">
        <v>102</v>
      </c>
      <c r="E6" s="92" t="s">
        <v>88</v>
      </c>
      <c r="F6" s="93" t="s">
        <v>103</v>
      </c>
      <c r="G6" s="28"/>
      <c r="I6"/>
      <c r="J6"/>
      <c r="K6"/>
      <c r="Q6"/>
      <c r="R6"/>
      <c r="S6"/>
      <c r="T6"/>
      <c r="U6"/>
      <c r="V6"/>
      <c r="W6"/>
      <c r="X6"/>
      <c r="Y6"/>
    </row>
    <row r="7" spans="1:25" ht="15" outlineLevel="1" x14ac:dyDescent="0.25">
      <c r="A7" s="58"/>
      <c r="B7" s="34" t="s">
        <v>38</v>
      </c>
      <c r="C7" s="30"/>
      <c r="D7" s="30">
        <v>8000</v>
      </c>
      <c r="E7" s="83">
        <f t="shared" ref="E7:E12" si="0">SUM(C7:D7)</f>
        <v>8000</v>
      </c>
      <c r="F7" s="94">
        <f t="shared" ref="F7:F12" si="1">E7/E$13</f>
        <v>0.9060022650056625</v>
      </c>
      <c r="G7" s="29"/>
    </row>
    <row r="8" spans="1:25" ht="15" outlineLevel="1" x14ac:dyDescent="0.25">
      <c r="A8" s="58"/>
      <c r="B8" s="35" t="s">
        <v>1</v>
      </c>
      <c r="C8" s="22"/>
      <c r="D8" s="22"/>
      <c r="E8" s="84">
        <f t="shared" si="0"/>
        <v>0</v>
      </c>
      <c r="F8" s="95">
        <f t="shared" si="1"/>
        <v>0</v>
      </c>
      <c r="G8" s="27"/>
    </row>
    <row r="9" spans="1:25" ht="15" outlineLevel="1" x14ac:dyDescent="0.25">
      <c r="A9" s="58"/>
      <c r="B9" s="35" t="s">
        <v>2</v>
      </c>
      <c r="C9" s="22"/>
      <c r="D9" s="22"/>
      <c r="E9" s="84">
        <f t="shared" si="0"/>
        <v>0</v>
      </c>
      <c r="F9" s="95">
        <f t="shared" si="1"/>
        <v>0</v>
      </c>
      <c r="G9" s="27"/>
    </row>
    <row r="10" spans="1:25" ht="15" outlineLevel="1" x14ac:dyDescent="0.25">
      <c r="A10" s="58"/>
      <c r="B10" s="35" t="s">
        <v>47</v>
      </c>
      <c r="C10" s="22">
        <v>800</v>
      </c>
      <c r="D10" s="22">
        <v>30</v>
      </c>
      <c r="E10" s="84">
        <f t="shared" si="0"/>
        <v>830</v>
      </c>
      <c r="F10" s="95">
        <f t="shared" si="1"/>
        <v>9.3997734994337487E-2</v>
      </c>
      <c r="G10" s="27"/>
    </row>
    <row r="11" spans="1:25" ht="15" outlineLevel="1" x14ac:dyDescent="0.25">
      <c r="A11" s="58"/>
      <c r="B11" s="35" t="s">
        <v>3</v>
      </c>
      <c r="C11" s="22"/>
      <c r="D11" s="22"/>
      <c r="E11" s="84">
        <f t="shared" si="0"/>
        <v>0</v>
      </c>
      <c r="F11" s="95">
        <f t="shared" si="1"/>
        <v>0</v>
      </c>
      <c r="G11" s="96"/>
    </row>
    <row r="12" spans="1:25" ht="45" outlineLevel="1" x14ac:dyDescent="0.25">
      <c r="A12" s="58"/>
      <c r="B12" s="36" t="s">
        <v>104</v>
      </c>
      <c r="C12" s="22"/>
      <c r="D12" s="22"/>
      <c r="E12" s="84">
        <f t="shared" si="0"/>
        <v>0</v>
      </c>
      <c r="F12" s="95">
        <f t="shared" si="1"/>
        <v>0</v>
      </c>
      <c r="G12" s="27"/>
    </row>
    <row r="13" spans="1:25" ht="16.5" outlineLevel="1" thickBot="1" x14ac:dyDescent="0.3">
      <c r="A13" s="120"/>
      <c r="B13" s="65" t="s">
        <v>99</v>
      </c>
      <c r="C13" s="64">
        <f>SUM(C7:C12)</f>
        <v>800</v>
      </c>
      <c r="D13" s="64">
        <f>SUM(D7:D12)</f>
        <v>8030</v>
      </c>
      <c r="E13" s="66">
        <f>SUM(C13:D13)</f>
        <v>8830</v>
      </c>
      <c r="F13" s="51">
        <v>1</v>
      </c>
      <c r="G13" s="26"/>
      <c r="H13" s="18"/>
    </row>
    <row r="14" spans="1:25" ht="14.25" outlineLevel="1" thickTop="1" thickBot="1" x14ac:dyDescent="0.25">
      <c r="A14" s="6"/>
      <c r="B14" s="11"/>
      <c r="C14" s="25"/>
      <c r="D14" s="25"/>
      <c r="E14" s="25"/>
      <c r="F14" s="26"/>
      <c r="G14" s="26"/>
      <c r="H14" s="26"/>
    </row>
    <row r="15" spans="1:25" s="2" customFormat="1" ht="15.75" x14ac:dyDescent="0.2">
      <c r="A15" s="169" t="s">
        <v>79</v>
      </c>
      <c r="B15" s="170"/>
      <c r="C15" s="56" t="s">
        <v>95</v>
      </c>
      <c r="D15" s="56" t="s">
        <v>101</v>
      </c>
      <c r="E15" s="56" t="s">
        <v>96</v>
      </c>
      <c r="F15" s="56" t="s">
        <v>97</v>
      </c>
      <c r="G15" s="56" t="s">
        <v>98</v>
      </c>
      <c r="H15" s="68" t="s">
        <v>88</v>
      </c>
      <c r="I15" s="57" t="s">
        <v>103</v>
      </c>
      <c r="J15"/>
      <c r="K15"/>
      <c r="Q15"/>
      <c r="R15"/>
      <c r="S15"/>
      <c r="T15"/>
      <c r="U15"/>
      <c r="V15"/>
      <c r="W15"/>
      <c r="X15"/>
      <c r="Y15"/>
    </row>
    <row r="16" spans="1:25" ht="15" outlineLevel="1" x14ac:dyDescent="0.25">
      <c r="A16" s="58"/>
      <c r="B16" s="34" t="s">
        <v>123</v>
      </c>
      <c r="C16" s="42"/>
      <c r="D16" s="43">
        <v>2000</v>
      </c>
      <c r="E16" s="43"/>
      <c r="F16" s="43"/>
      <c r="G16" s="43"/>
      <c r="H16" s="82">
        <f>SUM(C16:G16)</f>
        <v>2000</v>
      </c>
      <c r="I16" s="46">
        <f t="shared" ref="I16:I23" si="2">H16/H$24</f>
        <v>0.72727272727272729</v>
      </c>
    </row>
    <row r="17" spans="1:25" ht="15" outlineLevel="1" x14ac:dyDescent="0.25">
      <c r="A17" s="58"/>
      <c r="B17" s="35" t="s">
        <v>72</v>
      </c>
      <c r="C17" s="44"/>
      <c r="D17" s="44"/>
      <c r="E17" s="44"/>
      <c r="F17" s="44"/>
      <c r="G17" s="44"/>
      <c r="H17" s="82">
        <f t="shared" ref="H17:H23" si="3">SUM(C17:G17)</f>
        <v>0</v>
      </c>
      <c r="I17" s="46">
        <f t="shared" si="2"/>
        <v>0</v>
      </c>
    </row>
    <row r="18" spans="1:25" ht="15" outlineLevel="1" x14ac:dyDescent="0.25">
      <c r="A18" s="58"/>
      <c r="B18" s="35" t="s">
        <v>121</v>
      </c>
      <c r="C18" s="44"/>
      <c r="D18" s="44"/>
      <c r="E18" s="44"/>
      <c r="F18" s="44"/>
      <c r="G18" s="44"/>
      <c r="H18" s="82">
        <f t="shared" si="3"/>
        <v>0</v>
      </c>
      <c r="I18" s="46">
        <f t="shared" si="2"/>
        <v>0</v>
      </c>
    </row>
    <row r="19" spans="1:25" ht="15" outlineLevel="1" x14ac:dyDescent="0.25">
      <c r="A19" s="58"/>
      <c r="B19" s="35" t="s">
        <v>122</v>
      </c>
      <c r="C19" s="44"/>
      <c r="D19" s="44">
        <v>500</v>
      </c>
      <c r="E19" s="44"/>
      <c r="F19" s="44"/>
      <c r="G19" s="44"/>
      <c r="H19" s="82">
        <f t="shared" si="3"/>
        <v>500</v>
      </c>
      <c r="I19" s="46">
        <f>H19/H$24</f>
        <v>0.18181818181818182</v>
      </c>
    </row>
    <row r="20" spans="1:25" ht="15" outlineLevel="1" x14ac:dyDescent="0.25">
      <c r="A20" s="58"/>
      <c r="B20" s="35" t="s">
        <v>73</v>
      </c>
      <c r="C20" s="44"/>
      <c r="D20" s="44"/>
      <c r="E20" s="44"/>
      <c r="F20" s="44"/>
      <c r="G20" s="44"/>
      <c r="H20" s="82">
        <f t="shared" si="3"/>
        <v>0</v>
      </c>
      <c r="I20" s="46">
        <f t="shared" si="2"/>
        <v>0</v>
      </c>
    </row>
    <row r="21" spans="1:25" ht="15" outlineLevel="1" x14ac:dyDescent="0.25">
      <c r="A21" s="58"/>
      <c r="B21" s="35" t="s">
        <v>105</v>
      </c>
      <c r="C21" s="44">
        <v>20</v>
      </c>
      <c r="D21" s="44">
        <v>200</v>
      </c>
      <c r="E21" s="44"/>
      <c r="F21" s="44"/>
      <c r="G21" s="44"/>
      <c r="H21" s="82">
        <f t="shared" si="3"/>
        <v>220</v>
      </c>
      <c r="I21" s="46">
        <f t="shared" si="2"/>
        <v>0.08</v>
      </c>
    </row>
    <row r="22" spans="1:25" ht="15" outlineLevel="1" x14ac:dyDescent="0.25">
      <c r="A22" s="58"/>
      <c r="B22" s="35" t="s">
        <v>125</v>
      </c>
      <c r="C22" s="44"/>
      <c r="D22" s="44">
        <v>30</v>
      </c>
      <c r="E22" s="44"/>
      <c r="G22" s="44"/>
      <c r="H22" s="82">
        <f t="shared" si="3"/>
        <v>30</v>
      </c>
      <c r="I22" s="46">
        <f t="shared" si="2"/>
        <v>1.090909090909091E-2</v>
      </c>
    </row>
    <row r="23" spans="1:25" ht="15" outlineLevel="1" x14ac:dyDescent="0.25">
      <c r="A23" s="58"/>
      <c r="B23" s="37" t="s">
        <v>124</v>
      </c>
      <c r="C23" s="45"/>
      <c r="D23" s="45"/>
      <c r="E23" s="45"/>
      <c r="F23" s="45"/>
      <c r="G23" s="45"/>
      <c r="H23" s="82">
        <f t="shared" si="3"/>
        <v>0</v>
      </c>
      <c r="I23" s="46">
        <f t="shared" si="2"/>
        <v>0</v>
      </c>
      <c r="L23" s="97"/>
    </row>
    <row r="24" spans="1:25" ht="15.75" outlineLevel="1" thickBot="1" x14ac:dyDescent="0.3">
      <c r="A24" s="62"/>
      <c r="B24" s="63" t="s">
        <v>88</v>
      </c>
      <c r="C24" s="64">
        <f>SUM(C16:C23)</f>
        <v>20</v>
      </c>
      <c r="D24" s="64">
        <f>SUM(D16:D23)</f>
        <v>2730</v>
      </c>
      <c r="E24" s="64">
        <f>SUM(E16:E23)</f>
        <v>0</v>
      </c>
      <c r="F24" s="64">
        <f>SUM(F16:F23)</f>
        <v>0</v>
      </c>
      <c r="G24" s="64">
        <f>SUM(G16:G23)</f>
        <v>0</v>
      </c>
      <c r="H24" s="82">
        <f>SUM(C24:G24)</f>
        <v>2750</v>
      </c>
      <c r="I24" s="48">
        <f>H24/H$24</f>
        <v>1</v>
      </c>
    </row>
    <row r="25" spans="1:25" ht="14.25" outlineLevel="1" thickTop="1" thickBot="1" x14ac:dyDescent="0.25">
      <c r="A25" s="3"/>
      <c r="B25" s="3"/>
      <c r="C25" s="23"/>
      <c r="D25" s="23"/>
      <c r="E25" s="23"/>
      <c r="F25" s="41"/>
      <c r="G25" s="23"/>
      <c r="H25" s="23"/>
    </row>
    <row r="26" spans="1:25" ht="15.75" outlineLevel="1" x14ac:dyDescent="0.2">
      <c r="A26" s="169" t="s">
        <v>5</v>
      </c>
      <c r="B26" s="170"/>
      <c r="C26" s="56" t="s">
        <v>95</v>
      </c>
      <c r="D26" s="56" t="s">
        <v>101</v>
      </c>
      <c r="E26" s="56" t="s">
        <v>96</v>
      </c>
      <c r="F26" s="56" t="s">
        <v>97</v>
      </c>
      <c r="G26" s="56" t="s">
        <v>98</v>
      </c>
      <c r="H26" s="68" t="s">
        <v>88</v>
      </c>
      <c r="I26" s="57" t="s">
        <v>103</v>
      </c>
    </row>
    <row r="27" spans="1:25" ht="15" outlineLevel="1" x14ac:dyDescent="0.25">
      <c r="A27" s="67"/>
      <c r="B27" s="34" t="s">
        <v>6</v>
      </c>
      <c r="C27" s="30"/>
      <c r="D27" s="30">
        <v>500</v>
      </c>
      <c r="E27" s="30"/>
      <c r="F27" s="30"/>
      <c r="G27" s="30"/>
      <c r="H27" s="69">
        <f>SUM(C27:G27)</f>
        <v>500</v>
      </c>
      <c r="I27" s="46">
        <f>H27/H$40</f>
        <v>0.17271157167530224</v>
      </c>
    </row>
    <row r="28" spans="1:25" ht="15" outlineLevel="1" x14ac:dyDescent="0.25">
      <c r="A28" s="67"/>
      <c r="B28" s="35" t="s">
        <v>7</v>
      </c>
      <c r="D28" s="22">
        <v>250</v>
      </c>
      <c r="E28" s="22"/>
      <c r="F28" s="22"/>
      <c r="G28" s="22"/>
      <c r="H28" s="69">
        <f t="shared" ref="H28:H39" si="4">SUM(C28:G28)</f>
        <v>250</v>
      </c>
      <c r="I28" s="46">
        <f t="shared" ref="I28:I40" si="5">H28/H$40</f>
        <v>8.6355785837651119E-2</v>
      </c>
    </row>
    <row r="29" spans="1:25" ht="15" outlineLevel="1" x14ac:dyDescent="0.25">
      <c r="A29" s="67"/>
      <c r="B29" s="35" t="s">
        <v>52</v>
      </c>
      <c r="C29" s="22"/>
      <c r="D29" s="22">
        <v>280</v>
      </c>
      <c r="E29" s="22"/>
      <c r="F29" s="22"/>
      <c r="G29" s="22"/>
      <c r="H29" s="69">
        <f t="shared" si="4"/>
        <v>280</v>
      </c>
      <c r="I29" s="46">
        <f t="shared" si="5"/>
        <v>9.6718480138169263E-2</v>
      </c>
    </row>
    <row r="30" spans="1:25" ht="15" x14ac:dyDescent="0.25">
      <c r="A30" s="67"/>
      <c r="B30" s="35" t="s">
        <v>8</v>
      </c>
      <c r="C30" s="22"/>
      <c r="D30" s="22">
        <v>120</v>
      </c>
      <c r="E30" s="22"/>
      <c r="F30" s="22"/>
      <c r="G30" s="22"/>
      <c r="H30" s="69">
        <f t="shared" si="4"/>
        <v>120</v>
      </c>
      <c r="I30" s="46">
        <f t="shared" si="5"/>
        <v>4.145077720207254E-2</v>
      </c>
    </row>
    <row r="31" spans="1:25" s="2" customFormat="1" ht="15" x14ac:dyDescent="0.25">
      <c r="A31" s="67"/>
      <c r="B31" s="35" t="s">
        <v>46</v>
      </c>
      <c r="C31" s="22"/>
      <c r="D31" s="22">
        <v>30</v>
      </c>
      <c r="E31" s="22"/>
      <c r="F31" s="22"/>
      <c r="G31" s="22"/>
      <c r="H31" s="69">
        <f t="shared" si="4"/>
        <v>30</v>
      </c>
      <c r="I31" s="46">
        <f t="shared" si="5"/>
        <v>1.0362694300518135E-2</v>
      </c>
      <c r="J31"/>
      <c r="K31"/>
      <c r="L31"/>
      <c r="M31"/>
      <c r="V31"/>
      <c r="W31"/>
      <c r="X31"/>
      <c r="Y31"/>
    </row>
    <row r="32" spans="1:25" ht="15" outlineLevel="1" x14ac:dyDescent="0.25">
      <c r="A32" s="67"/>
      <c r="B32" s="35" t="s">
        <v>93</v>
      </c>
      <c r="C32" s="22"/>
      <c r="D32" s="22">
        <v>150</v>
      </c>
      <c r="E32" s="22" t="s">
        <v>49</v>
      </c>
      <c r="F32" s="22"/>
      <c r="G32" s="22"/>
      <c r="H32" s="69">
        <f t="shared" si="4"/>
        <v>150</v>
      </c>
      <c r="I32" s="46">
        <f t="shared" si="5"/>
        <v>5.181347150259067E-2</v>
      </c>
    </row>
    <row r="33" spans="1:25" ht="15" outlineLevel="1" x14ac:dyDescent="0.25">
      <c r="A33" s="67"/>
      <c r="B33" s="35" t="s">
        <v>48</v>
      </c>
      <c r="C33" s="22"/>
      <c r="D33" s="22">
        <v>30</v>
      </c>
      <c r="E33" s="22"/>
      <c r="F33" s="22"/>
      <c r="G33" s="22"/>
      <c r="H33" s="69">
        <f t="shared" si="4"/>
        <v>30</v>
      </c>
      <c r="I33" s="46">
        <f t="shared" si="5"/>
        <v>1.0362694300518135E-2</v>
      </c>
    </row>
    <row r="34" spans="1:25" ht="15" outlineLevel="1" x14ac:dyDescent="0.25">
      <c r="A34" s="67"/>
      <c r="B34" s="35" t="s">
        <v>142</v>
      </c>
      <c r="C34" s="22"/>
      <c r="D34" s="22"/>
      <c r="E34" s="22">
        <v>15</v>
      </c>
      <c r="F34" s="22"/>
      <c r="G34" s="22"/>
      <c r="H34" s="69">
        <f t="shared" si="4"/>
        <v>15</v>
      </c>
      <c r="I34" s="46">
        <f t="shared" si="5"/>
        <v>5.1813471502590676E-3</v>
      </c>
    </row>
    <row r="35" spans="1:25" ht="15" outlineLevel="1" x14ac:dyDescent="0.25">
      <c r="A35" s="67"/>
      <c r="B35" s="35" t="s">
        <v>54</v>
      </c>
      <c r="C35" s="31">
        <v>300</v>
      </c>
      <c r="D35" s="22"/>
      <c r="E35" s="22">
        <v>600</v>
      </c>
      <c r="F35" s="22"/>
      <c r="G35" s="22"/>
      <c r="H35" s="69">
        <f t="shared" si="4"/>
        <v>900</v>
      </c>
      <c r="I35" s="46">
        <f t="shared" si="5"/>
        <v>0.31088082901554404</v>
      </c>
    </row>
    <row r="36" spans="1:25" ht="15" outlineLevel="1" x14ac:dyDescent="0.25">
      <c r="A36" s="67"/>
      <c r="B36" s="35" t="s">
        <v>50</v>
      </c>
      <c r="C36" s="22">
        <v>320</v>
      </c>
      <c r="D36" s="22"/>
      <c r="E36" s="22"/>
      <c r="F36" s="22"/>
      <c r="G36" s="22"/>
      <c r="H36" s="69">
        <f t="shared" si="4"/>
        <v>320</v>
      </c>
      <c r="I36" s="46">
        <f t="shared" si="5"/>
        <v>0.11053540587219343</v>
      </c>
    </row>
    <row r="37" spans="1:25" ht="15" outlineLevel="1" x14ac:dyDescent="0.25">
      <c r="A37" s="67"/>
      <c r="B37" s="35" t="s">
        <v>9</v>
      </c>
      <c r="C37" s="22"/>
      <c r="D37" s="22"/>
      <c r="E37" s="22"/>
      <c r="F37" s="22"/>
      <c r="G37" s="22"/>
      <c r="H37" s="69">
        <f t="shared" si="4"/>
        <v>0</v>
      </c>
      <c r="I37" s="46">
        <f t="shared" si="5"/>
        <v>0</v>
      </c>
    </row>
    <row r="38" spans="1:25" ht="15" outlineLevel="1" x14ac:dyDescent="0.25">
      <c r="A38" s="67"/>
      <c r="B38" s="35" t="s">
        <v>53</v>
      </c>
      <c r="C38" s="22"/>
      <c r="D38" s="22">
        <v>20</v>
      </c>
      <c r="E38" s="22"/>
      <c r="F38" s="22"/>
      <c r="G38" s="22"/>
      <c r="H38" s="69">
        <f t="shared" si="4"/>
        <v>20</v>
      </c>
      <c r="I38" s="46">
        <f t="shared" si="5"/>
        <v>6.9084628670120895E-3</v>
      </c>
    </row>
    <row r="39" spans="1:25" ht="30" outlineLevel="1" x14ac:dyDescent="0.25">
      <c r="A39" s="67"/>
      <c r="B39" s="38" t="s">
        <v>70</v>
      </c>
      <c r="C39" s="22"/>
      <c r="D39" s="22"/>
      <c r="E39" s="22"/>
      <c r="F39" s="22">
        <v>180</v>
      </c>
      <c r="G39" s="22">
        <v>100</v>
      </c>
      <c r="H39" s="69">
        <f t="shared" si="4"/>
        <v>280</v>
      </c>
      <c r="I39" s="46">
        <f t="shared" si="5"/>
        <v>9.6718480138169263E-2</v>
      </c>
    </row>
    <row r="40" spans="1:25" ht="16.5" outlineLevel="1" thickBot="1" x14ac:dyDescent="0.3">
      <c r="A40" s="62"/>
      <c r="B40" s="63" t="s">
        <v>88</v>
      </c>
      <c r="C40" s="64">
        <f>SUM(C27:C39)</f>
        <v>620</v>
      </c>
      <c r="D40" s="64">
        <f>SUM(D27:D39)</f>
        <v>1380</v>
      </c>
      <c r="E40" s="64">
        <f>SUM(E27:E39)</f>
        <v>615</v>
      </c>
      <c r="F40" s="64">
        <f>SUM(F27:F39)</f>
        <v>180</v>
      </c>
      <c r="G40" s="64">
        <f>SUM(G27:G39)</f>
        <v>100</v>
      </c>
      <c r="H40" s="70">
        <f>SUM(C40:G40)</f>
        <v>2895</v>
      </c>
      <c r="I40" s="48">
        <f t="shared" si="5"/>
        <v>1</v>
      </c>
    </row>
    <row r="41" spans="1:25" ht="14.25" thickTop="1" thickBot="1" x14ac:dyDescent="0.25"/>
    <row r="42" spans="1:25" s="2" customFormat="1" ht="15.75" x14ac:dyDescent="0.25">
      <c r="A42" s="167" t="s">
        <v>10</v>
      </c>
      <c r="B42" s="168"/>
      <c r="C42" s="56" t="s">
        <v>95</v>
      </c>
      <c r="D42" s="56" t="s">
        <v>101</v>
      </c>
      <c r="E42" s="56" t="s">
        <v>96</v>
      </c>
      <c r="F42" s="56" t="s">
        <v>97</v>
      </c>
      <c r="G42" s="56" t="s">
        <v>98</v>
      </c>
      <c r="H42" s="56" t="s">
        <v>88</v>
      </c>
      <c r="I42" s="57" t="s">
        <v>103</v>
      </c>
      <c r="J42"/>
      <c r="K42"/>
      <c r="L42"/>
      <c r="M42"/>
      <c r="V42"/>
      <c r="W42"/>
      <c r="X42"/>
      <c r="Y42"/>
    </row>
    <row r="43" spans="1:25" ht="15" outlineLevel="1" x14ac:dyDescent="0.25">
      <c r="A43" s="67"/>
      <c r="B43" s="34" t="s">
        <v>11</v>
      </c>
      <c r="C43" s="32"/>
      <c r="D43" s="32">
        <v>300</v>
      </c>
      <c r="E43" s="32"/>
      <c r="F43" s="32"/>
      <c r="G43" s="32"/>
      <c r="H43" s="71">
        <f t="shared" ref="H43:H50" si="6">SUM(C43:G43)</f>
        <v>300</v>
      </c>
      <c r="I43" s="46">
        <f>H43/H$51</f>
        <v>0.5</v>
      </c>
    </row>
    <row r="44" spans="1:25" ht="15" outlineLevel="1" x14ac:dyDescent="0.25">
      <c r="A44" s="67"/>
      <c r="B44" s="35" t="s">
        <v>12</v>
      </c>
      <c r="C44" s="10"/>
      <c r="D44" s="10"/>
      <c r="E44" s="10"/>
      <c r="F44" s="10"/>
      <c r="G44" s="10">
        <v>150</v>
      </c>
      <c r="H44" s="71">
        <f t="shared" si="6"/>
        <v>150</v>
      </c>
      <c r="I44" s="46">
        <f t="shared" ref="I44:I51" si="7">H44/H$51</f>
        <v>0.25</v>
      </c>
    </row>
    <row r="45" spans="1:25" ht="15" outlineLevel="1" x14ac:dyDescent="0.25">
      <c r="A45" s="67"/>
      <c r="B45" s="35" t="s">
        <v>56</v>
      </c>
      <c r="C45" s="10"/>
      <c r="D45" s="10"/>
      <c r="E45" s="10"/>
      <c r="F45" s="10"/>
      <c r="G45" s="10"/>
      <c r="H45" s="71">
        <f t="shared" si="6"/>
        <v>0</v>
      </c>
      <c r="I45" s="46">
        <f t="shared" si="7"/>
        <v>0</v>
      </c>
    </row>
    <row r="46" spans="1:25" ht="15" outlineLevel="1" x14ac:dyDescent="0.25">
      <c r="A46" s="67"/>
      <c r="B46" s="35" t="s">
        <v>13</v>
      </c>
      <c r="C46" s="10"/>
      <c r="D46" s="10"/>
      <c r="E46" s="10"/>
      <c r="F46" s="10"/>
      <c r="G46" s="10"/>
      <c r="H46" s="71">
        <f t="shared" si="6"/>
        <v>0</v>
      </c>
      <c r="I46" s="46">
        <f t="shared" si="7"/>
        <v>0</v>
      </c>
    </row>
    <row r="47" spans="1:25" ht="15" outlineLevel="1" x14ac:dyDescent="0.25">
      <c r="A47" s="67"/>
      <c r="B47" s="35" t="s">
        <v>14</v>
      </c>
      <c r="C47" s="10">
        <v>10</v>
      </c>
      <c r="D47" s="10"/>
      <c r="E47" s="10">
        <v>60</v>
      </c>
      <c r="F47" s="10"/>
      <c r="G47" s="10"/>
      <c r="H47" s="71">
        <f t="shared" si="6"/>
        <v>70</v>
      </c>
      <c r="I47" s="46">
        <f t="shared" si="7"/>
        <v>0.11666666666666667</v>
      </c>
    </row>
    <row r="48" spans="1:25" ht="15" outlineLevel="1" x14ac:dyDescent="0.25">
      <c r="A48" s="67"/>
      <c r="B48" s="35" t="s">
        <v>55</v>
      </c>
      <c r="C48" s="10"/>
      <c r="D48" s="10"/>
      <c r="E48" s="10"/>
      <c r="F48" s="10"/>
      <c r="G48" s="10"/>
      <c r="H48" s="71">
        <f t="shared" si="6"/>
        <v>0</v>
      </c>
      <c r="I48" s="46">
        <f t="shared" si="7"/>
        <v>0</v>
      </c>
    </row>
    <row r="49" spans="1:25" ht="15" outlineLevel="1" x14ac:dyDescent="0.25">
      <c r="A49" s="67"/>
      <c r="B49" s="35" t="s">
        <v>58</v>
      </c>
      <c r="C49" s="10"/>
      <c r="D49" s="10"/>
      <c r="E49" s="10"/>
      <c r="F49" s="10"/>
      <c r="G49" s="10"/>
      <c r="H49" s="71">
        <f t="shared" si="6"/>
        <v>0</v>
      </c>
      <c r="I49" s="46">
        <f t="shared" si="7"/>
        <v>0</v>
      </c>
    </row>
    <row r="50" spans="1:25" ht="15" outlineLevel="1" x14ac:dyDescent="0.25">
      <c r="A50" s="67"/>
      <c r="B50" s="37" t="s">
        <v>57</v>
      </c>
      <c r="C50" s="24">
        <v>0</v>
      </c>
      <c r="D50" s="24"/>
      <c r="E50" s="24"/>
      <c r="F50" s="24">
        <v>80</v>
      </c>
      <c r="G50" s="24"/>
      <c r="H50" s="71">
        <f t="shared" si="6"/>
        <v>80</v>
      </c>
      <c r="I50" s="46">
        <f t="shared" si="7"/>
        <v>0.13333333333333333</v>
      </c>
    </row>
    <row r="51" spans="1:25" ht="15.75" outlineLevel="1" thickBot="1" x14ac:dyDescent="0.3">
      <c r="A51" s="62"/>
      <c r="B51" s="63" t="s">
        <v>88</v>
      </c>
      <c r="C51" s="63">
        <f>SUM(C43:C50)</f>
        <v>10</v>
      </c>
      <c r="D51" s="63">
        <f>SUM(D43:D50)</f>
        <v>300</v>
      </c>
      <c r="E51" s="63">
        <f>SUM(E43:E50)</f>
        <v>60</v>
      </c>
      <c r="F51" s="63">
        <f>SUM(F43:F50)</f>
        <v>80</v>
      </c>
      <c r="G51" s="63">
        <f>SUM(G43:G50)</f>
        <v>150</v>
      </c>
      <c r="H51" s="71">
        <f>SUM(C51:G51)</f>
        <v>600</v>
      </c>
      <c r="I51" s="48">
        <f t="shared" si="7"/>
        <v>1</v>
      </c>
    </row>
    <row r="52" spans="1:25" ht="14.25" outlineLevel="1" thickTop="1" thickBot="1" x14ac:dyDescent="0.25">
      <c r="E52" s="13"/>
      <c r="I52" s="47"/>
    </row>
    <row r="53" spans="1:25" ht="15.75" outlineLevel="1" x14ac:dyDescent="0.25">
      <c r="A53" s="167" t="s">
        <v>90</v>
      </c>
      <c r="B53" s="168"/>
      <c r="C53" s="56" t="s">
        <v>95</v>
      </c>
      <c r="D53" s="56" t="s">
        <v>101</v>
      </c>
      <c r="E53" s="56" t="s">
        <v>96</v>
      </c>
      <c r="F53" s="56" t="s">
        <v>97</v>
      </c>
      <c r="G53" s="56" t="s">
        <v>98</v>
      </c>
      <c r="H53" s="56" t="s">
        <v>88</v>
      </c>
      <c r="I53" s="57" t="s">
        <v>103</v>
      </c>
    </row>
    <row r="54" spans="1:25" ht="15" x14ac:dyDescent="0.25">
      <c r="A54" s="67"/>
      <c r="B54" s="34" t="s">
        <v>59</v>
      </c>
      <c r="C54" s="32">
        <v>20</v>
      </c>
      <c r="D54" s="32"/>
      <c r="E54" s="32"/>
      <c r="F54" s="32"/>
      <c r="G54" s="32"/>
      <c r="H54" s="71">
        <f>SUM(C54:G$54)</f>
        <v>20</v>
      </c>
      <c r="I54" s="46">
        <f>H54/H$66</f>
        <v>3.6036036036036036E-2</v>
      </c>
    </row>
    <row r="55" spans="1:25" ht="15" x14ac:dyDescent="0.25">
      <c r="A55" s="67"/>
      <c r="B55" s="35" t="s">
        <v>60</v>
      </c>
      <c r="C55" s="10"/>
      <c r="D55" s="10"/>
      <c r="E55" s="10">
        <v>50</v>
      </c>
      <c r="F55" s="10"/>
      <c r="G55" s="10"/>
      <c r="H55" s="72">
        <f t="shared" ref="H55:H66" si="8">SUM(C55:G55)</f>
        <v>50</v>
      </c>
      <c r="I55" s="46">
        <f t="shared" ref="I55:I66" si="9">H55/H$66</f>
        <v>9.0090090090090086E-2</v>
      </c>
    </row>
    <row r="56" spans="1:25" ht="15" x14ac:dyDescent="0.25">
      <c r="A56" s="67"/>
      <c r="B56" s="35" t="s">
        <v>15</v>
      </c>
      <c r="C56" s="10"/>
      <c r="D56" s="10"/>
      <c r="E56" s="10"/>
      <c r="F56" s="10"/>
      <c r="G56" s="10"/>
      <c r="H56" s="72">
        <f t="shared" si="8"/>
        <v>0</v>
      </c>
      <c r="I56" s="46">
        <f t="shared" si="9"/>
        <v>0</v>
      </c>
    </row>
    <row r="57" spans="1:25" s="2" customFormat="1" ht="15" x14ac:dyDescent="0.25">
      <c r="A57" s="67"/>
      <c r="B57" s="35" t="s">
        <v>69</v>
      </c>
      <c r="C57" s="10"/>
      <c r="D57" s="10">
        <v>200</v>
      </c>
      <c r="E57" s="10"/>
      <c r="F57" s="10"/>
      <c r="G57" s="10"/>
      <c r="H57" s="72">
        <f t="shared" si="8"/>
        <v>200</v>
      </c>
      <c r="I57" s="46">
        <f t="shared" si="9"/>
        <v>0.36036036036036034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5" outlineLevel="1" x14ac:dyDescent="0.25">
      <c r="A58" s="67"/>
      <c r="B58" s="35" t="s">
        <v>16</v>
      </c>
      <c r="C58" s="10"/>
      <c r="D58" s="10"/>
      <c r="E58" s="10">
        <f>120+80</f>
        <v>200</v>
      </c>
      <c r="F58" s="10"/>
      <c r="G58" s="10"/>
      <c r="H58" s="72">
        <f t="shared" si="8"/>
        <v>200</v>
      </c>
      <c r="I58" s="46">
        <f t="shared" si="9"/>
        <v>0.36036036036036034</v>
      </c>
    </row>
    <row r="59" spans="1:25" ht="15" outlineLevel="1" x14ac:dyDescent="0.25">
      <c r="A59" s="67"/>
      <c r="B59" s="35" t="s">
        <v>17</v>
      </c>
      <c r="C59" s="10"/>
      <c r="D59" s="10"/>
      <c r="E59" s="10"/>
      <c r="F59" s="10">
        <v>15</v>
      </c>
      <c r="G59" s="10"/>
      <c r="H59" s="72">
        <f t="shared" si="8"/>
        <v>15</v>
      </c>
      <c r="I59" s="46">
        <f t="shared" si="9"/>
        <v>2.7027027027027029E-2</v>
      </c>
    </row>
    <row r="60" spans="1:25" ht="15" outlineLevel="1" x14ac:dyDescent="0.25">
      <c r="A60" s="67"/>
      <c r="B60" s="35" t="s">
        <v>62</v>
      </c>
      <c r="C60" s="10"/>
      <c r="D60" s="10"/>
      <c r="E60" s="10"/>
      <c r="F60" s="10"/>
      <c r="G60" s="10"/>
      <c r="H60" s="72">
        <f t="shared" si="8"/>
        <v>0</v>
      </c>
      <c r="I60" s="46">
        <f t="shared" si="9"/>
        <v>0</v>
      </c>
    </row>
    <row r="61" spans="1:25" ht="15" outlineLevel="1" x14ac:dyDescent="0.25">
      <c r="A61" s="67"/>
      <c r="B61" s="35" t="s">
        <v>19</v>
      </c>
      <c r="C61" s="10"/>
      <c r="D61" s="10"/>
      <c r="E61" s="10"/>
      <c r="F61" s="10"/>
      <c r="G61" s="10"/>
      <c r="H61" s="72">
        <f t="shared" si="8"/>
        <v>0</v>
      </c>
      <c r="I61" s="46">
        <f t="shared" si="9"/>
        <v>0</v>
      </c>
    </row>
    <row r="62" spans="1:25" ht="15" outlineLevel="1" x14ac:dyDescent="0.25">
      <c r="A62" s="67"/>
      <c r="B62" s="35" t="s">
        <v>21</v>
      </c>
      <c r="C62" s="10"/>
      <c r="D62" s="10"/>
      <c r="E62" s="10"/>
      <c r="F62" s="10"/>
      <c r="G62" s="10"/>
      <c r="H62" s="72">
        <f t="shared" si="8"/>
        <v>0</v>
      </c>
      <c r="I62" s="46">
        <f t="shared" si="9"/>
        <v>0</v>
      </c>
    </row>
    <row r="63" spans="1:25" ht="15" outlineLevel="1" x14ac:dyDescent="0.25">
      <c r="A63" s="67"/>
      <c r="B63" s="35" t="s">
        <v>63</v>
      </c>
      <c r="C63" s="10">
        <v>50</v>
      </c>
      <c r="D63" s="10"/>
      <c r="E63" s="10">
        <v>20</v>
      </c>
      <c r="F63" s="10"/>
      <c r="G63" s="10"/>
      <c r="H63" s="72">
        <f t="shared" si="8"/>
        <v>70</v>
      </c>
      <c r="I63" s="46">
        <f t="shared" si="9"/>
        <v>0.12612612612612611</v>
      </c>
    </row>
    <row r="64" spans="1:25" ht="15" x14ac:dyDescent="0.25">
      <c r="A64" s="67"/>
      <c r="B64" s="35" t="s">
        <v>61</v>
      </c>
      <c r="C64" s="10"/>
      <c r="D64" s="10"/>
      <c r="E64" s="10"/>
      <c r="F64" s="10"/>
      <c r="G64" s="10"/>
      <c r="H64" s="72">
        <f t="shared" si="8"/>
        <v>0</v>
      </c>
      <c r="I64" s="46">
        <f t="shared" si="9"/>
        <v>0</v>
      </c>
    </row>
    <row r="65" spans="1:29" s="2" customFormat="1" ht="15" x14ac:dyDescent="0.25">
      <c r="A65" s="80"/>
      <c r="B65" s="39" t="s">
        <v>64</v>
      </c>
      <c r="C65" s="10"/>
      <c r="D65" s="10"/>
      <c r="E65" s="10"/>
      <c r="F65" s="10"/>
      <c r="G65" s="10"/>
      <c r="H65" s="72">
        <f t="shared" si="8"/>
        <v>0</v>
      </c>
      <c r="I65" s="46">
        <f t="shared" si="9"/>
        <v>0</v>
      </c>
      <c r="J65"/>
      <c r="K65"/>
      <c r="L65"/>
      <c r="M65"/>
      <c r="V65"/>
      <c r="W65"/>
      <c r="X65"/>
      <c r="Y65"/>
      <c r="Z65"/>
      <c r="AA65"/>
      <c r="AB65"/>
      <c r="AC65"/>
    </row>
    <row r="66" spans="1:29" ht="16.5" outlineLevel="1" thickBot="1" x14ac:dyDescent="0.3">
      <c r="A66" s="62"/>
      <c r="B66" s="63" t="s">
        <v>88</v>
      </c>
      <c r="C66" s="63">
        <f>SUM(C54:C65)</f>
        <v>70</v>
      </c>
      <c r="D66" s="63">
        <f>SUM(D54:D65)</f>
        <v>200</v>
      </c>
      <c r="E66" s="63">
        <f>SUM(E54:E65)</f>
        <v>270</v>
      </c>
      <c r="F66" s="63">
        <f>SUM(F54:F65)</f>
        <v>15</v>
      </c>
      <c r="G66" s="63">
        <f>SUM(G54:G65)</f>
        <v>0</v>
      </c>
      <c r="H66" s="73">
        <f t="shared" si="8"/>
        <v>555</v>
      </c>
      <c r="I66" s="46">
        <f t="shared" si="9"/>
        <v>1</v>
      </c>
    </row>
    <row r="67" spans="1:29" ht="14.25" outlineLevel="1" thickTop="1" thickBot="1" x14ac:dyDescent="0.25"/>
    <row r="68" spans="1:29" ht="15.75" outlineLevel="1" x14ac:dyDescent="0.25">
      <c r="A68" s="167" t="s">
        <v>91</v>
      </c>
      <c r="B68" s="168"/>
      <c r="C68" s="56" t="s">
        <v>95</v>
      </c>
      <c r="D68" s="56" t="s">
        <v>101</v>
      </c>
      <c r="E68" s="56" t="s">
        <v>96</v>
      </c>
      <c r="F68" s="56" t="s">
        <v>97</v>
      </c>
      <c r="G68" s="56" t="s">
        <v>98</v>
      </c>
      <c r="H68" s="56" t="s">
        <v>88</v>
      </c>
      <c r="I68" s="57" t="s">
        <v>103</v>
      </c>
    </row>
    <row r="69" spans="1:29" ht="15" outlineLevel="1" x14ac:dyDescent="0.25">
      <c r="A69" s="67"/>
      <c r="B69" s="34" t="s">
        <v>92</v>
      </c>
      <c r="C69" s="32">
        <v>10</v>
      </c>
      <c r="D69" s="32"/>
      <c r="E69" s="32">
        <v>10</v>
      </c>
      <c r="F69" s="32"/>
      <c r="G69" s="32"/>
      <c r="H69" s="71">
        <f>SUM(C69:G69)</f>
        <v>20</v>
      </c>
      <c r="I69" s="46">
        <f>H69/H$78</f>
        <v>3.669724770642202E-2</v>
      </c>
    </row>
    <row r="70" spans="1:29" ht="15" outlineLevel="1" x14ac:dyDescent="0.25">
      <c r="A70" s="67"/>
      <c r="B70" s="35" t="s">
        <v>23</v>
      </c>
      <c r="C70" s="10">
        <v>20</v>
      </c>
      <c r="D70" s="10"/>
      <c r="E70" s="10">
        <v>60</v>
      </c>
      <c r="F70" s="10"/>
      <c r="G70" s="10"/>
      <c r="H70" s="71">
        <f t="shared" ref="H70:H77" si="10">SUM(C70:G70)</f>
        <v>80</v>
      </c>
      <c r="I70" s="46">
        <f>H70/H$78</f>
        <v>0.14678899082568808</v>
      </c>
    </row>
    <row r="71" spans="1:29" ht="15" outlineLevel="1" x14ac:dyDescent="0.25">
      <c r="A71" s="67"/>
      <c r="B71" s="35" t="s">
        <v>94</v>
      </c>
      <c r="C71" s="10">
        <f>SUM(C69:C70)</f>
        <v>30</v>
      </c>
      <c r="D71" s="10"/>
      <c r="E71" s="10"/>
      <c r="F71" s="10"/>
      <c r="G71" s="10"/>
      <c r="H71" s="71">
        <f t="shared" si="10"/>
        <v>30</v>
      </c>
      <c r="I71" s="46">
        <f>H71/H$78</f>
        <v>5.5045871559633031E-2</v>
      </c>
    </row>
    <row r="72" spans="1:29" ht="15" outlineLevel="1" x14ac:dyDescent="0.25">
      <c r="A72" s="67"/>
      <c r="B72" s="35" t="s">
        <v>24</v>
      </c>
      <c r="C72" s="10">
        <v>50</v>
      </c>
      <c r="D72" s="10"/>
      <c r="E72" s="10"/>
      <c r="F72" s="10"/>
      <c r="G72" s="10">
        <v>20</v>
      </c>
      <c r="H72" s="71">
        <f t="shared" si="10"/>
        <v>70</v>
      </c>
      <c r="I72" s="46">
        <f t="shared" ref="I72:I78" si="11">H72/H$78</f>
        <v>0.12844036697247707</v>
      </c>
    </row>
    <row r="73" spans="1:29" ht="15" outlineLevel="1" x14ac:dyDescent="0.25">
      <c r="A73" s="67"/>
      <c r="B73" s="35" t="s">
        <v>25</v>
      </c>
      <c r="C73" s="10"/>
      <c r="D73" s="10"/>
      <c r="E73" s="10"/>
      <c r="F73" s="10">
        <v>65</v>
      </c>
      <c r="G73" s="10"/>
      <c r="H73" s="71">
        <f>SUM(C73:G73)</f>
        <v>65</v>
      </c>
      <c r="I73" s="46">
        <f t="shared" si="11"/>
        <v>0.11926605504587157</v>
      </c>
    </row>
    <row r="74" spans="1:29" ht="15" outlineLevel="1" x14ac:dyDescent="0.25">
      <c r="A74" s="67"/>
      <c r="B74" s="35" t="s">
        <v>26</v>
      </c>
      <c r="C74" s="10"/>
      <c r="D74" s="10">
        <v>100</v>
      </c>
      <c r="E74" s="10"/>
      <c r="F74" s="10"/>
      <c r="G74" s="10"/>
      <c r="H74" s="71">
        <f t="shared" si="10"/>
        <v>100</v>
      </c>
      <c r="I74" s="46">
        <f t="shared" si="11"/>
        <v>0.1834862385321101</v>
      </c>
    </row>
    <row r="75" spans="1:29" ht="15" outlineLevel="1" x14ac:dyDescent="0.25">
      <c r="A75" s="67"/>
      <c r="B75" s="35" t="s">
        <v>27</v>
      </c>
      <c r="C75" s="10"/>
      <c r="D75" s="10"/>
      <c r="E75" s="10"/>
      <c r="F75" s="10">
        <v>40</v>
      </c>
      <c r="G75" s="10"/>
      <c r="H75" s="71">
        <f t="shared" si="10"/>
        <v>40</v>
      </c>
      <c r="I75" s="46">
        <f t="shared" si="11"/>
        <v>7.3394495412844041E-2</v>
      </c>
    </row>
    <row r="76" spans="1:29" ht="15" x14ac:dyDescent="0.25">
      <c r="A76" s="67"/>
      <c r="B76" s="35" t="s">
        <v>65</v>
      </c>
      <c r="C76" s="10">
        <v>50</v>
      </c>
      <c r="D76" s="10"/>
      <c r="E76" s="10"/>
      <c r="F76" s="10"/>
      <c r="G76" s="10"/>
      <c r="H76" s="71">
        <f>SUM(C76:G76)</f>
        <v>50</v>
      </c>
      <c r="I76" s="46">
        <f t="shared" si="11"/>
        <v>9.1743119266055051E-2</v>
      </c>
    </row>
    <row r="77" spans="1:29" s="2" customFormat="1" ht="15" x14ac:dyDescent="0.25">
      <c r="A77" s="67"/>
      <c r="B77" s="37" t="s">
        <v>4</v>
      </c>
      <c r="C77" s="24"/>
      <c r="D77" s="24"/>
      <c r="E77" s="24"/>
      <c r="F77" s="24"/>
      <c r="G77" s="24">
        <v>90</v>
      </c>
      <c r="H77" s="71">
        <f t="shared" si="10"/>
        <v>90</v>
      </c>
      <c r="I77" s="46">
        <f t="shared" si="11"/>
        <v>0.16513761467889909</v>
      </c>
      <c r="J77"/>
      <c r="K77"/>
      <c r="L77"/>
      <c r="M77"/>
      <c r="V77"/>
      <c r="W77"/>
      <c r="X77"/>
      <c r="Y77"/>
      <c r="Z77"/>
      <c r="AA77"/>
      <c r="AB77"/>
      <c r="AC77"/>
    </row>
    <row r="78" spans="1:29" ht="16.5" outlineLevel="1" thickBot="1" x14ac:dyDescent="0.3">
      <c r="A78" s="62"/>
      <c r="B78" s="63" t="s">
        <v>88</v>
      </c>
      <c r="C78" s="63">
        <f>SUM(C69:C77)</f>
        <v>160</v>
      </c>
      <c r="D78" s="63">
        <f>SUM(D69:D77)</f>
        <v>100</v>
      </c>
      <c r="E78" s="63">
        <f>SUM(E69:E77)</f>
        <v>70</v>
      </c>
      <c r="F78" s="63">
        <f>SUM(F69:F77)</f>
        <v>105</v>
      </c>
      <c r="G78" s="63">
        <f>SUM(G69:G77)</f>
        <v>110</v>
      </c>
      <c r="H78" s="73">
        <f>SUM(C78:G78)</f>
        <v>545</v>
      </c>
      <c r="I78" s="46">
        <f t="shared" si="11"/>
        <v>1</v>
      </c>
    </row>
    <row r="79" spans="1:29" ht="14.25" outlineLevel="1" thickTop="1" thickBot="1" x14ac:dyDescent="0.25">
      <c r="I79" s="47"/>
    </row>
    <row r="80" spans="1:29" ht="15.75" outlineLevel="1" x14ac:dyDescent="0.25">
      <c r="A80" s="167" t="s">
        <v>28</v>
      </c>
      <c r="B80" s="168"/>
      <c r="C80" s="56" t="s">
        <v>95</v>
      </c>
      <c r="D80" s="56" t="s">
        <v>101</v>
      </c>
      <c r="E80" s="56" t="s">
        <v>96</v>
      </c>
      <c r="F80" s="56" t="s">
        <v>97</v>
      </c>
      <c r="G80" s="56" t="s">
        <v>98</v>
      </c>
      <c r="H80" s="56" t="s">
        <v>88</v>
      </c>
      <c r="I80" s="57" t="s">
        <v>103</v>
      </c>
    </row>
    <row r="81" spans="1:29" ht="15" outlineLevel="1" x14ac:dyDescent="0.25">
      <c r="A81" s="67"/>
      <c r="B81" s="34" t="s">
        <v>29</v>
      </c>
      <c r="C81" s="32"/>
      <c r="D81" s="32"/>
      <c r="E81" s="32">
        <v>30</v>
      </c>
      <c r="F81" s="32">
        <v>210</v>
      </c>
      <c r="G81" s="32"/>
      <c r="H81" s="71">
        <f>SUM(C81:F81)</f>
        <v>240</v>
      </c>
      <c r="I81" s="46">
        <f>H81/H$89</f>
        <v>0.47244094488188976</v>
      </c>
    </row>
    <row r="82" spans="1:29" ht="15" outlineLevel="1" x14ac:dyDescent="0.25">
      <c r="A82" s="67"/>
      <c r="B82" s="35" t="s">
        <v>71</v>
      </c>
      <c r="C82" s="10">
        <v>20</v>
      </c>
      <c r="D82" s="10"/>
      <c r="E82" s="10">
        <v>5</v>
      </c>
      <c r="F82" s="10"/>
      <c r="G82" s="10"/>
      <c r="H82" s="71">
        <f t="shared" ref="H82:H87" si="12">SUM(C82:F82)</f>
        <v>25</v>
      </c>
      <c r="I82" s="46">
        <f t="shared" ref="I82:I89" si="13">H82/H$89</f>
        <v>4.9212598425196853E-2</v>
      </c>
    </row>
    <row r="83" spans="1:29" ht="15" outlineLevel="1" x14ac:dyDescent="0.25">
      <c r="A83" s="67"/>
      <c r="B83" s="39" t="s">
        <v>66</v>
      </c>
      <c r="C83" s="10"/>
      <c r="D83" s="10"/>
      <c r="E83" s="10"/>
      <c r="F83" s="10">
        <v>240</v>
      </c>
      <c r="G83" s="10"/>
      <c r="H83" s="71">
        <f t="shared" si="12"/>
        <v>240</v>
      </c>
      <c r="I83" s="46">
        <f t="shared" si="13"/>
        <v>0.47244094488188976</v>
      </c>
    </row>
    <row r="84" spans="1:29" ht="15" outlineLevel="1" x14ac:dyDescent="0.25">
      <c r="A84" s="67"/>
      <c r="B84" s="35" t="s">
        <v>30</v>
      </c>
      <c r="C84" s="10"/>
      <c r="D84" s="10"/>
      <c r="E84" s="10">
        <v>3</v>
      </c>
      <c r="F84" s="10"/>
      <c r="G84" s="10"/>
      <c r="H84" s="71">
        <f t="shared" si="12"/>
        <v>3</v>
      </c>
      <c r="I84" s="46">
        <f t="shared" si="13"/>
        <v>5.905511811023622E-3</v>
      </c>
      <c r="N84" s="15"/>
    </row>
    <row r="85" spans="1:29" ht="15" outlineLevel="1" x14ac:dyDescent="0.25">
      <c r="A85" s="67"/>
      <c r="B85" s="35" t="s">
        <v>31</v>
      </c>
      <c r="C85" s="10"/>
      <c r="D85" s="10"/>
      <c r="E85" s="10"/>
      <c r="F85" s="10"/>
      <c r="G85" s="10"/>
      <c r="H85" s="71">
        <f t="shared" si="12"/>
        <v>0</v>
      </c>
      <c r="I85" s="46">
        <f t="shared" si="13"/>
        <v>0</v>
      </c>
    </row>
    <row r="86" spans="1:29" ht="15" outlineLevel="1" x14ac:dyDescent="0.25">
      <c r="A86" s="67"/>
      <c r="B86" s="35" t="s">
        <v>32</v>
      </c>
      <c r="C86" s="10"/>
      <c r="D86" s="10"/>
      <c r="E86" s="10"/>
      <c r="F86" s="10"/>
      <c r="G86" s="10"/>
      <c r="H86" s="71">
        <f t="shared" si="12"/>
        <v>0</v>
      </c>
      <c r="I86" s="46">
        <f t="shared" si="13"/>
        <v>0</v>
      </c>
    </row>
    <row r="87" spans="1:29" ht="15" x14ac:dyDescent="0.25">
      <c r="A87" s="67"/>
      <c r="B87" s="35" t="s">
        <v>67</v>
      </c>
      <c r="C87" s="10"/>
      <c r="D87" s="10"/>
      <c r="E87" s="10"/>
      <c r="F87" s="10"/>
      <c r="G87" s="10"/>
      <c r="H87" s="71">
        <f t="shared" si="12"/>
        <v>0</v>
      </c>
      <c r="I87" s="46">
        <f t="shared" si="13"/>
        <v>0</v>
      </c>
    </row>
    <row r="88" spans="1:29" ht="30" outlineLevel="1" x14ac:dyDescent="0.2">
      <c r="A88" s="67"/>
      <c r="B88" s="40" t="s">
        <v>68</v>
      </c>
      <c r="C88" s="24"/>
      <c r="D88" s="24"/>
      <c r="E88" s="24"/>
      <c r="F88" s="24"/>
      <c r="G88" s="24"/>
      <c r="H88" s="74"/>
      <c r="I88" s="46">
        <f>H88/H$89</f>
        <v>0</v>
      </c>
    </row>
    <row r="89" spans="1:29" ht="16.5" outlineLevel="1" thickBot="1" x14ac:dyDescent="0.3">
      <c r="A89" s="62"/>
      <c r="B89" s="63" t="s">
        <v>88</v>
      </c>
      <c r="C89" s="63">
        <f>SUM(C81:C88)</f>
        <v>20</v>
      </c>
      <c r="D89" s="63">
        <f>SUM(D81:D88)</f>
        <v>0</v>
      </c>
      <c r="E89" s="63">
        <f>SUM(E81:E88)</f>
        <v>38</v>
      </c>
      <c r="F89" s="63">
        <f>SUM(F81:F88)</f>
        <v>450</v>
      </c>
      <c r="G89" s="63">
        <f>SUM(G81:G88)</f>
        <v>0</v>
      </c>
      <c r="H89" s="73">
        <f>SUM(C89:G89)</f>
        <v>508</v>
      </c>
      <c r="I89" s="46">
        <f t="shared" si="13"/>
        <v>1</v>
      </c>
    </row>
    <row r="90" spans="1:29" s="3" customFormat="1" ht="14.25" thickTop="1" thickBot="1" x14ac:dyDescent="0.25">
      <c r="J90"/>
      <c r="K90"/>
      <c r="L90"/>
      <c r="M90"/>
      <c r="V90"/>
      <c r="W90"/>
      <c r="X90"/>
      <c r="Y90"/>
      <c r="Z90"/>
      <c r="AA90"/>
      <c r="AB90"/>
      <c r="AC90"/>
    </row>
    <row r="91" spans="1:29" s="21" customFormat="1" ht="15.75" x14ac:dyDescent="0.2">
      <c r="A91" s="169" t="s">
        <v>74</v>
      </c>
      <c r="B91" s="170"/>
      <c r="C91" s="56" t="s">
        <v>95</v>
      </c>
      <c r="D91" s="56" t="s">
        <v>101</v>
      </c>
      <c r="E91" s="56" t="s">
        <v>96</v>
      </c>
      <c r="F91" s="56" t="s">
        <v>97</v>
      </c>
      <c r="G91" s="56" t="s">
        <v>98</v>
      </c>
      <c r="H91" s="56" t="s">
        <v>88</v>
      </c>
      <c r="I91" s="57" t="s">
        <v>103</v>
      </c>
      <c r="J91" s="33"/>
      <c r="K91" s="33"/>
      <c r="L91" s="33"/>
      <c r="M91" s="33"/>
      <c r="V91" s="33"/>
      <c r="W91" s="33"/>
      <c r="X91" s="33"/>
      <c r="Y91" s="33"/>
      <c r="Z91" s="33"/>
      <c r="AA91" s="33"/>
      <c r="AB91" s="33"/>
      <c r="AC91" s="33"/>
    </row>
    <row r="92" spans="1:29" s="3" customFormat="1" ht="15" x14ac:dyDescent="0.25">
      <c r="A92" s="81"/>
      <c r="B92" s="34" t="s">
        <v>76</v>
      </c>
      <c r="C92" s="10"/>
      <c r="D92" s="10"/>
      <c r="E92" s="10"/>
      <c r="F92" s="10"/>
      <c r="G92" s="10"/>
      <c r="H92" s="72">
        <f t="shared" ref="H92:H97" si="14">SUM(C92:G92)</f>
        <v>0</v>
      </c>
      <c r="I92" s="46">
        <f t="shared" ref="I92:I97" si="15">H92/H$97</f>
        <v>0</v>
      </c>
      <c r="J92"/>
      <c r="K92"/>
      <c r="L92"/>
      <c r="M92"/>
      <c r="V92"/>
      <c r="W92"/>
      <c r="X92"/>
      <c r="Y92"/>
      <c r="Z92"/>
      <c r="AA92"/>
      <c r="AB92"/>
      <c r="AC92"/>
    </row>
    <row r="93" spans="1:29" s="3" customFormat="1" ht="15" x14ac:dyDescent="0.25">
      <c r="A93" s="81"/>
      <c r="B93" s="35" t="s">
        <v>77</v>
      </c>
      <c r="C93" s="10"/>
      <c r="D93" s="10"/>
      <c r="E93" s="10"/>
      <c r="F93" s="10"/>
      <c r="G93" s="10"/>
      <c r="H93" s="72">
        <f t="shared" si="14"/>
        <v>0</v>
      </c>
      <c r="I93" s="46">
        <f t="shared" si="15"/>
        <v>0</v>
      </c>
      <c r="J93"/>
      <c r="K93"/>
      <c r="L93"/>
      <c r="M93"/>
      <c r="V93"/>
      <c r="W93"/>
      <c r="X93"/>
      <c r="Y93"/>
      <c r="Z93"/>
      <c r="AA93"/>
      <c r="AB93"/>
      <c r="AC93"/>
    </row>
    <row r="94" spans="1:29" s="3" customFormat="1" ht="15" x14ac:dyDescent="0.25">
      <c r="A94" s="81"/>
      <c r="B94" s="35" t="s">
        <v>78</v>
      </c>
      <c r="C94" s="10"/>
      <c r="D94" s="10"/>
      <c r="E94" s="10"/>
      <c r="F94" s="10"/>
      <c r="G94" s="10"/>
      <c r="H94" s="72">
        <f t="shared" si="14"/>
        <v>0</v>
      </c>
      <c r="I94" s="46">
        <f t="shared" si="15"/>
        <v>0</v>
      </c>
      <c r="J94"/>
      <c r="K94"/>
      <c r="L94"/>
      <c r="M94"/>
      <c r="V94"/>
      <c r="W94"/>
      <c r="X94"/>
      <c r="Y94"/>
      <c r="Z94"/>
      <c r="AA94"/>
      <c r="AB94"/>
      <c r="AC94"/>
    </row>
    <row r="95" spans="1:29" s="3" customFormat="1" ht="15" x14ac:dyDescent="0.25">
      <c r="A95" s="81"/>
      <c r="B95" s="35" t="s">
        <v>75</v>
      </c>
      <c r="C95" s="10"/>
      <c r="D95" s="10">
        <v>200</v>
      </c>
      <c r="E95" s="10"/>
      <c r="F95" s="10"/>
      <c r="G95" s="10"/>
      <c r="H95" s="72">
        <f t="shared" si="14"/>
        <v>200</v>
      </c>
      <c r="I95" s="46">
        <f t="shared" si="15"/>
        <v>1</v>
      </c>
      <c r="J95"/>
      <c r="K95"/>
      <c r="L95"/>
      <c r="M95"/>
      <c r="V95"/>
      <c r="W95"/>
      <c r="X95"/>
      <c r="Y95"/>
      <c r="Z95"/>
      <c r="AA95"/>
      <c r="AB95"/>
      <c r="AC95"/>
    </row>
    <row r="96" spans="1:29" s="3" customFormat="1" ht="15" x14ac:dyDescent="0.25">
      <c r="A96" s="81"/>
      <c r="B96" s="35" t="s">
        <v>4</v>
      </c>
      <c r="C96" s="10"/>
      <c r="D96" s="10"/>
      <c r="E96" s="10"/>
      <c r="F96" s="10"/>
      <c r="G96" s="10"/>
      <c r="H96" s="72">
        <f t="shared" si="14"/>
        <v>0</v>
      </c>
      <c r="I96" s="46">
        <f t="shared" si="15"/>
        <v>0</v>
      </c>
      <c r="J96"/>
      <c r="K96"/>
      <c r="L96"/>
      <c r="M96"/>
      <c r="V96"/>
      <c r="W96"/>
      <c r="X96"/>
      <c r="Y96"/>
      <c r="Z96"/>
      <c r="AA96"/>
      <c r="AB96"/>
      <c r="AC96"/>
    </row>
    <row r="97" spans="1:29" s="3" customFormat="1" ht="16.5" thickBot="1" x14ac:dyDescent="0.3">
      <c r="A97" s="62"/>
      <c r="B97" s="63" t="s">
        <v>88</v>
      </c>
      <c r="C97" s="63">
        <f>SUM(C92:C96)</f>
        <v>0</v>
      </c>
      <c r="D97" s="63">
        <f>SUM(D92:D96)</f>
        <v>200</v>
      </c>
      <c r="E97" s="63">
        <f>SUM(E92:E96)</f>
        <v>0</v>
      </c>
      <c r="F97" s="63">
        <f>SUM(F92:F96)</f>
        <v>0</v>
      </c>
      <c r="G97" s="63">
        <f>SUM(G92:G96)</f>
        <v>0</v>
      </c>
      <c r="H97" s="73">
        <f t="shared" si="14"/>
        <v>200</v>
      </c>
      <c r="I97" s="46">
        <f t="shared" si="15"/>
        <v>1</v>
      </c>
      <c r="J97"/>
      <c r="K97"/>
      <c r="L97"/>
      <c r="M97"/>
      <c r="V97"/>
      <c r="W97"/>
      <c r="X97"/>
      <c r="Y97"/>
      <c r="Z97"/>
      <c r="AA97"/>
      <c r="AB97"/>
      <c r="AC97"/>
    </row>
    <row r="98" spans="1:29" s="3" customFormat="1" ht="14.25" thickTop="1" thickBot="1" x14ac:dyDescent="0.25">
      <c r="A98" s="5"/>
      <c r="B98" s="6"/>
      <c r="C98" s="7"/>
      <c r="D98" s="7"/>
      <c r="E98" s="7"/>
      <c r="F98" s="7"/>
      <c r="G98" s="7"/>
      <c r="H98" s="7"/>
      <c r="I98" s="50"/>
      <c r="J98"/>
      <c r="K98"/>
      <c r="L98"/>
      <c r="M98"/>
      <c r="V98"/>
      <c r="W98"/>
      <c r="X98"/>
      <c r="Y98"/>
      <c r="Z98"/>
      <c r="AA98"/>
      <c r="AB98"/>
      <c r="AC98"/>
    </row>
    <row r="99" spans="1:29" ht="15.75" x14ac:dyDescent="0.2">
      <c r="A99" s="169" t="s">
        <v>34</v>
      </c>
      <c r="B99" s="170"/>
      <c r="C99" s="56" t="s">
        <v>95</v>
      </c>
      <c r="D99" s="56" t="s">
        <v>101</v>
      </c>
      <c r="E99" s="56" t="s">
        <v>96</v>
      </c>
      <c r="F99" s="56" t="s">
        <v>97</v>
      </c>
      <c r="G99" s="56" t="s">
        <v>98</v>
      </c>
      <c r="H99" s="56" t="s">
        <v>88</v>
      </c>
      <c r="I99" s="57" t="s">
        <v>103</v>
      </c>
    </row>
    <row r="100" spans="1:29" ht="15" outlineLevel="1" x14ac:dyDescent="0.25">
      <c r="A100" s="67"/>
      <c r="B100" s="34" t="s">
        <v>35</v>
      </c>
      <c r="D100" s="10"/>
      <c r="E100" s="10"/>
      <c r="F100" s="10"/>
      <c r="G100" s="10"/>
      <c r="H100" s="72">
        <f>SUM(C$100:G$100)</f>
        <v>0</v>
      </c>
      <c r="I100" s="46">
        <f>H100/H$110</f>
        <v>0</v>
      </c>
    </row>
    <row r="101" spans="1:29" ht="15" outlineLevel="1" x14ac:dyDescent="0.25">
      <c r="A101" s="67"/>
      <c r="B101" s="35" t="s">
        <v>80</v>
      </c>
      <c r="C101" s="10"/>
      <c r="D101" s="10"/>
      <c r="E101" s="10"/>
      <c r="F101" s="10"/>
      <c r="G101" s="10"/>
      <c r="H101" s="72">
        <f t="shared" ref="H101:H110" si="16">SUM(C101:G101)</f>
        <v>0</v>
      </c>
      <c r="I101" s="46">
        <f t="shared" ref="I101:I110" si="17">H101/H$110</f>
        <v>0</v>
      </c>
    </row>
    <row r="102" spans="1:29" ht="15" outlineLevel="1" x14ac:dyDescent="0.25">
      <c r="A102" s="67"/>
      <c r="B102" s="35" t="s">
        <v>39</v>
      </c>
      <c r="C102" s="10"/>
      <c r="D102" s="10"/>
      <c r="E102" s="10"/>
      <c r="F102" s="10"/>
      <c r="G102" s="10"/>
      <c r="H102" s="72">
        <f t="shared" si="16"/>
        <v>0</v>
      </c>
      <c r="I102" s="46">
        <f t="shared" si="17"/>
        <v>0</v>
      </c>
    </row>
    <row r="103" spans="1:29" ht="15" outlineLevel="1" x14ac:dyDescent="0.25">
      <c r="A103" s="67"/>
      <c r="B103" s="35" t="s">
        <v>41</v>
      </c>
      <c r="C103" s="10"/>
      <c r="D103" s="10"/>
      <c r="E103" s="10"/>
      <c r="F103" s="10"/>
      <c r="G103" s="10"/>
      <c r="H103" s="72">
        <f t="shared" si="16"/>
        <v>0</v>
      </c>
      <c r="I103" s="46">
        <f t="shared" si="17"/>
        <v>0</v>
      </c>
      <c r="N103" s="98"/>
    </row>
    <row r="104" spans="1:29" ht="15" outlineLevel="1" x14ac:dyDescent="0.25">
      <c r="A104" s="67"/>
      <c r="B104" s="35" t="s">
        <v>36</v>
      </c>
      <c r="C104" s="10"/>
      <c r="D104" s="10"/>
      <c r="E104" s="10"/>
      <c r="F104" s="10"/>
      <c r="G104" s="10"/>
      <c r="H104" s="72">
        <f t="shared" si="16"/>
        <v>0</v>
      </c>
      <c r="I104" s="46">
        <f t="shared" si="17"/>
        <v>0</v>
      </c>
    </row>
    <row r="105" spans="1:29" ht="15" outlineLevel="1" x14ac:dyDescent="0.25">
      <c r="A105" s="67"/>
      <c r="B105" s="35" t="s">
        <v>40</v>
      </c>
      <c r="C105" s="10"/>
      <c r="D105" s="10"/>
      <c r="E105" s="10"/>
      <c r="F105" s="10"/>
      <c r="G105" s="10"/>
      <c r="H105" s="72">
        <f t="shared" si="16"/>
        <v>0</v>
      </c>
      <c r="I105" s="46">
        <f t="shared" si="17"/>
        <v>0</v>
      </c>
    </row>
    <row r="106" spans="1:29" ht="15" outlineLevel="1" x14ac:dyDescent="0.25">
      <c r="A106" s="67"/>
      <c r="B106" s="35" t="s">
        <v>24</v>
      </c>
      <c r="C106" s="10"/>
      <c r="D106" s="10"/>
      <c r="E106" s="10"/>
      <c r="F106" s="10"/>
      <c r="G106" s="10"/>
      <c r="H106" s="72">
        <f t="shared" si="16"/>
        <v>0</v>
      </c>
      <c r="I106" s="46">
        <f t="shared" si="17"/>
        <v>0</v>
      </c>
    </row>
    <row r="107" spans="1:29" ht="15" outlineLevel="1" x14ac:dyDescent="0.25">
      <c r="A107" s="67"/>
      <c r="B107" s="35" t="s">
        <v>42</v>
      </c>
      <c r="C107" s="10"/>
      <c r="D107" s="10"/>
      <c r="E107" s="10"/>
      <c r="F107" s="10"/>
      <c r="G107" s="10"/>
      <c r="H107" s="72">
        <f t="shared" si="16"/>
        <v>0</v>
      </c>
      <c r="I107" s="46">
        <f t="shared" si="17"/>
        <v>0</v>
      </c>
    </row>
    <row r="108" spans="1:29" ht="15" outlineLevel="1" x14ac:dyDescent="0.25">
      <c r="A108" s="67"/>
      <c r="B108" s="35" t="s">
        <v>81</v>
      </c>
      <c r="C108" s="10"/>
      <c r="D108" s="10"/>
      <c r="E108" s="10"/>
      <c r="F108" s="10"/>
      <c r="G108" s="10"/>
      <c r="H108" s="72">
        <f t="shared" si="16"/>
        <v>0</v>
      </c>
      <c r="I108" s="46">
        <f t="shared" si="17"/>
        <v>0</v>
      </c>
    </row>
    <row r="109" spans="1:29" ht="15" outlineLevel="1" x14ac:dyDescent="0.25">
      <c r="A109" s="67"/>
      <c r="B109" s="37" t="s">
        <v>82</v>
      </c>
      <c r="C109" s="24"/>
      <c r="D109" s="24">
        <v>500</v>
      </c>
      <c r="E109" s="24"/>
      <c r="F109" s="24"/>
      <c r="G109" s="24"/>
      <c r="H109" s="75">
        <f t="shared" si="16"/>
        <v>500</v>
      </c>
      <c r="I109" s="46">
        <f t="shared" si="17"/>
        <v>1</v>
      </c>
    </row>
    <row r="110" spans="1:29" ht="16.5" outlineLevel="1" thickBot="1" x14ac:dyDescent="0.3">
      <c r="A110" s="62"/>
      <c r="B110" s="63" t="s">
        <v>88</v>
      </c>
      <c r="C110" s="63">
        <f>SUM(C100:C109)</f>
        <v>0</v>
      </c>
      <c r="D110" s="63">
        <f>SUM(D100:D109)</f>
        <v>500</v>
      </c>
      <c r="E110" s="63">
        <f>SUM(E100:E109)</f>
        <v>0</v>
      </c>
      <c r="F110" s="63">
        <f>SUM(F100:F109)</f>
        <v>0</v>
      </c>
      <c r="G110" s="63">
        <f>SUM(G100:G109)</f>
        <v>0</v>
      </c>
      <c r="H110" s="73">
        <f t="shared" si="16"/>
        <v>500</v>
      </c>
      <c r="I110" s="46">
        <f t="shared" si="17"/>
        <v>1</v>
      </c>
    </row>
    <row r="111" spans="1:29" s="3" customFormat="1" ht="14.25" thickTop="1" thickBot="1" x14ac:dyDescent="0.25">
      <c r="A111" s="5"/>
      <c r="B111" s="6"/>
      <c r="C111" s="7"/>
      <c r="D111" s="7"/>
      <c r="E111" s="7"/>
      <c r="F111" s="7"/>
      <c r="G111" s="7"/>
      <c r="H111" s="7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</row>
    <row r="112" spans="1:29" ht="15.75" x14ac:dyDescent="0.2">
      <c r="A112" s="169" t="s">
        <v>89</v>
      </c>
      <c r="B112" s="170"/>
      <c r="C112" s="56" t="s">
        <v>95</v>
      </c>
      <c r="D112" s="56" t="s">
        <v>101</v>
      </c>
      <c r="E112" s="56" t="s">
        <v>96</v>
      </c>
      <c r="F112" s="56" t="s">
        <v>97</v>
      </c>
      <c r="G112" s="56" t="s">
        <v>98</v>
      </c>
      <c r="H112" s="56" t="s">
        <v>88</v>
      </c>
      <c r="I112" s="57" t="s">
        <v>103</v>
      </c>
    </row>
    <row r="113" spans="1:13" ht="15" outlineLevel="1" x14ac:dyDescent="0.25">
      <c r="A113" s="81"/>
      <c r="B113" s="34" t="s">
        <v>85</v>
      </c>
      <c r="C113" s="16"/>
      <c r="D113" s="16"/>
      <c r="E113" s="16">
        <v>70</v>
      </c>
      <c r="F113" s="16"/>
      <c r="G113" s="16"/>
      <c r="H113" s="76">
        <f t="shared" ref="H113:H118" si="18">SUM(C113:F113)</f>
        <v>70</v>
      </c>
      <c r="I113" s="46">
        <f>H113/H$119</f>
        <v>0.28000000000000003</v>
      </c>
    </row>
    <row r="114" spans="1:13" ht="15" outlineLevel="1" x14ac:dyDescent="0.25">
      <c r="A114" s="67"/>
      <c r="B114" s="35" t="s">
        <v>83</v>
      </c>
      <c r="C114" s="16"/>
      <c r="D114" s="16"/>
      <c r="E114" s="16">
        <v>100</v>
      </c>
      <c r="F114" s="16"/>
      <c r="G114" s="16"/>
      <c r="H114" s="76">
        <f t="shared" si="18"/>
        <v>100</v>
      </c>
      <c r="I114" s="46">
        <f t="shared" ref="I114:I119" si="19">H114/H$119</f>
        <v>0.4</v>
      </c>
    </row>
    <row r="115" spans="1:13" ht="15" x14ac:dyDescent="0.25">
      <c r="A115" s="67"/>
      <c r="B115" s="35" t="s">
        <v>84</v>
      </c>
      <c r="C115" s="16"/>
      <c r="D115" s="16"/>
      <c r="E115" s="16"/>
      <c r="F115" s="16"/>
      <c r="G115" s="16"/>
      <c r="H115" s="76">
        <f t="shared" si="18"/>
        <v>0</v>
      </c>
      <c r="I115" s="46">
        <f t="shared" si="19"/>
        <v>0</v>
      </c>
    </row>
    <row r="116" spans="1:13" ht="15" x14ac:dyDescent="0.25">
      <c r="A116" s="67"/>
      <c r="B116" s="35" t="s">
        <v>14</v>
      </c>
      <c r="C116" s="16"/>
      <c r="D116" s="16"/>
      <c r="E116" s="16"/>
      <c r="F116" s="16"/>
      <c r="G116" s="16"/>
      <c r="H116" s="76">
        <f t="shared" si="18"/>
        <v>0</v>
      </c>
      <c r="I116" s="46">
        <f t="shared" si="19"/>
        <v>0</v>
      </c>
    </row>
    <row r="117" spans="1:13" ht="15" x14ac:dyDescent="0.25">
      <c r="A117" s="67"/>
      <c r="B117" s="35" t="s">
        <v>86</v>
      </c>
      <c r="C117" s="16"/>
      <c r="D117" s="16"/>
      <c r="E117" s="16">
        <v>80</v>
      </c>
      <c r="F117" s="16"/>
      <c r="G117" s="16"/>
      <c r="H117" s="76">
        <f t="shared" si="18"/>
        <v>80</v>
      </c>
      <c r="I117" s="46">
        <f t="shared" si="19"/>
        <v>0.32</v>
      </c>
    </row>
    <row r="118" spans="1:13" ht="15" x14ac:dyDescent="0.25">
      <c r="A118" s="67"/>
      <c r="B118" s="35" t="s">
        <v>87</v>
      </c>
      <c r="C118" s="16"/>
      <c r="D118" s="16"/>
      <c r="E118" s="16"/>
      <c r="F118" s="16"/>
      <c r="G118" s="16"/>
      <c r="H118" s="76">
        <f t="shared" si="18"/>
        <v>0</v>
      </c>
      <c r="I118" s="46">
        <f t="shared" si="19"/>
        <v>0</v>
      </c>
    </row>
    <row r="119" spans="1:13" ht="16.5" thickBot="1" x14ac:dyDescent="0.3">
      <c r="A119" s="62"/>
      <c r="B119" s="78" t="s">
        <v>88</v>
      </c>
      <c r="C119" s="79">
        <f>SUM(C113:C118)</f>
        <v>0</v>
      </c>
      <c r="D119" s="79">
        <f>SUM(D113:D118)</f>
        <v>0</v>
      </c>
      <c r="E119" s="79">
        <f>SUM(E113:E118)</f>
        <v>250</v>
      </c>
      <c r="F119" s="79">
        <f>SUM(F113:F118)</f>
        <v>0</v>
      </c>
      <c r="G119" s="79">
        <f>SUM(G113:G118)</f>
        <v>0</v>
      </c>
      <c r="H119" s="77">
        <f>SUM(C119:G119)</f>
        <v>250</v>
      </c>
      <c r="I119" s="46">
        <f t="shared" si="19"/>
        <v>1</v>
      </c>
    </row>
    <row r="120" spans="1:13" ht="13.5" thickTop="1" x14ac:dyDescent="0.2">
      <c r="A120" s="11"/>
      <c r="B120" s="12"/>
      <c r="C120" s="12"/>
      <c r="D120" s="12"/>
      <c r="E120" s="12"/>
      <c r="F120" s="12"/>
      <c r="G120" s="12"/>
      <c r="H120" s="12"/>
      <c r="I120" s="49"/>
    </row>
    <row r="121" spans="1:13" s="3" customFormat="1" ht="8.1" customHeight="1" x14ac:dyDescent="0.2">
      <c r="A121" s="6"/>
      <c r="B121" s="8"/>
      <c r="C121" s="5"/>
      <c r="D121" s="5"/>
      <c r="E121" s="5"/>
      <c r="F121" s="5"/>
      <c r="G121" s="5"/>
      <c r="H121" s="5"/>
      <c r="I121" s="49"/>
    </row>
    <row r="122" spans="1:13" ht="24.75" customHeight="1" thickBot="1" x14ac:dyDescent="0.3">
      <c r="A122" s="99"/>
      <c r="B122" s="99" t="s">
        <v>45</v>
      </c>
      <c r="C122" s="100" t="s">
        <v>0</v>
      </c>
      <c r="D122" s="17"/>
      <c r="E122" s="17"/>
      <c r="F122" s="17"/>
      <c r="G122" s="17"/>
      <c r="H122" s="17"/>
      <c r="I122" s="49"/>
      <c r="J122" s="18"/>
      <c r="K122" s="18"/>
      <c r="L122" s="18"/>
      <c r="M122" s="18"/>
    </row>
    <row r="123" spans="1:13" ht="17.100000000000001" customHeight="1" outlineLevel="1" x14ac:dyDescent="0.25">
      <c r="A123" s="171" t="s">
        <v>18</v>
      </c>
      <c r="B123" s="172"/>
      <c r="C123" s="101">
        <f>E13</f>
        <v>8830</v>
      </c>
      <c r="D123" s="19"/>
      <c r="E123" s="19"/>
      <c r="F123" s="19"/>
      <c r="G123" s="19"/>
      <c r="H123" s="19"/>
      <c r="J123" s="18"/>
      <c r="K123" s="18"/>
      <c r="L123" s="18"/>
      <c r="M123" s="18"/>
    </row>
    <row r="124" spans="1:13" ht="15.75" customHeight="1" outlineLevel="1" x14ac:dyDescent="0.2">
      <c r="A124" s="173" t="s">
        <v>20</v>
      </c>
      <c r="B124" s="174"/>
      <c r="C124" s="104">
        <f>SUM(H24,H40,H51,H66,H78,H89,H97,H110,H119)</f>
        <v>8803</v>
      </c>
      <c r="D124" s="19"/>
      <c r="E124" s="19"/>
      <c r="F124" s="19"/>
      <c r="G124" s="19"/>
      <c r="H124" s="19"/>
      <c r="I124" s="18"/>
      <c r="J124" s="18"/>
      <c r="K124" s="18"/>
      <c r="L124" s="18"/>
      <c r="M124" s="18"/>
    </row>
    <row r="125" spans="1:13" ht="17.100000000000001" customHeight="1" outlineLevel="1" x14ac:dyDescent="0.25">
      <c r="A125" s="175" t="s">
        <v>22</v>
      </c>
      <c r="B125" s="176"/>
      <c r="C125" s="102">
        <f>C123-C124</f>
        <v>27</v>
      </c>
      <c r="D125" s="19"/>
      <c r="E125" s="19"/>
      <c r="F125" s="19"/>
      <c r="G125" s="19"/>
      <c r="H125" s="20"/>
      <c r="I125" s="18"/>
      <c r="J125" s="18"/>
      <c r="K125" s="18"/>
      <c r="L125" s="18"/>
      <c r="M125" s="18"/>
    </row>
    <row r="126" spans="1:13" ht="18.75" customHeight="1" thickBot="1" x14ac:dyDescent="0.3">
      <c r="A126" s="177" t="s">
        <v>126</v>
      </c>
      <c r="B126" s="178"/>
      <c r="C126" s="103">
        <f>C125+Julho!C126</f>
        <v>216</v>
      </c>
      <c r="D126" s="19"/>
      <c r="E126" s="19"/>
      <c r="F126" s="19"/>
      <c r="G126" s="19"/>
      <c r="H126" s="20"/>
      <c r="I126" s="18"/>
      <c r="J126" s="18"/>
      <c r="K126" s="18"/>
      <c r="L126" s="18"/>
      <c r="M126" s="18"/>
    </row>
    <row r="127" spans="1:13" s="3" customFormat="1" ht="12.75" customHeight="1" x14ac:dyDescent="0.2">
      <c r="A127" s="11"/>
      <c r="B127" s="12"/>
      <c r="C127" s="12"/>
      <c r="D127" s="12"/>
      <c r="E127" s="12"/>
      <c r="F127" s="12"/>
      <c r="G127" s="12"/>
      <c r="H127" s="12"/>
      <c r="I127" s="18"/>
      <c r="J127" s="18"/>
      <c r="K127" s="18"/>
      <c r="L127" s="18"/>
      <c r="M127" s="18"/>
    </row>
    <row r="129" spans="2:16" ht="15.75" x14ac:dyDescent="0.25">
      <c r="B129" s="109" t="s">
        <v>43</v>
      </c>
      <c r="C129" s="110"/>
    </row>
    <row r="130" spans="2:16" ht="15.75" x14ac:dyDescent="0.25">
      <c r="B130" s="116" t="s">
        <v>37</v>
      </c>
      <c r="C130" s="117">
        <f>E13</f>
        <v>8830</v>
      </c>
    </row>
    <row r="131" spans="2:16" ht="15.75" x14ac:dyDescent="0.25">
      <c r="B131" s="111" t="s">
        <v>79</v>
      </c>
      <c r="C131" s="117">
        <f>H24</f>
        <v>2750</v>
      </c>
    </row>
    <row r="132" spans="2:16" ht="15.75" x14ac:dyDescent="0.25">
      <c r="B132" s="111" t="s">
        <v>5</v>
      </c>
      <c r="C132" s="117">
        <f>H40</f>
        <v>2895</v>
      </c>
    </row>
    <row r="133" spans="2:16" ht="15.75" x14ac:dyDescent="0.25">
      <c r="B133" s="111" t="s">
        <v>10</v>
      </c>
      <c r="C133" s="117">
        <f>H51</f>
        <v>600</v>
      </c>
    </row>
    <row r="134" spans="2:16" ht="15.75" x14ac:dyDescent="0.25">
      <c r="B134" s="111" t="s">
        <v>90</v>
      </c>
      <c r="C134" s="117">
        <f>H66</f>
        <v>555</v>
      </c>
    </row>
    <row r="135" spans="2:16" ht="15.75" x14ac:dyDescent="0.25">
      <c r="B135" s="111" t="s">
        <v>91</v>
      </c>
      <c r="C135" s="117">
        <f>H78</f>
        <v>545</v>
      </c>
    </row>
    <row r="136" spans="2:16" ht="15.75" x14ac:dyDescent="0.25">
      <c r="B136" s="111" t="s">
        <v>28</v>
      </c>
      <c r="C136" s="117">
        <f>H89</f>
        <v>508</v>
      </c>
    </row>
    <row r="137" spans="2:16" ht="15.75" x14ac:dyDescent="0.25">
      <c r="B137" s="111" t="s">
        <v>74</v>
      </c>
      <c r="C137" s="117">
        <f>H97</f>
        <v>200</v>
      </c>
      <c r="G137" s="53"/>
      <c r="H137" s="53"/>
      <c r="I137" s="12"/>
      <c r="J137" s="12"/>
      <c r="K137" s="12"/>
      <c r="L137" s="12"/>
      <c r="M137" s="12"/>
      <c r="N137" s="12"/>
      <c r="O137" s="12"/>
      <c r="P137" s="18"/>
    </row>
    <row r="138" spans="2:16" ht="15.75" x14ac:dyDescent="0.25">
      <c r="B138" s="111" t="s">
        <v>34</v>
      </c>
      <c r="C138" s="117">
        <f>H110</f>
        <v>500</v>
      </c>
      <c r="G138" s="6"/>
      <c r="H138" s="6"/>
      <c r="I138" s="54"/>
      <c r="J138" s="54"/>
      <c r="K138" s="54"/>
      <c r="L138" s="54"/>
      <c r="M138" s="54"/>
      <c r="N138" s="54"/>
      <c r="O138" s="55"/>
      <c r="P138" s="18"/>
    </row>
    <row r="139" spans="2:16" ht="15.75" x14ac:dyDescent="0.25">
      <c r="B139" s="111" t="s">
        <v>89</v>
      </c>
      <c r="C139" s="113">
        <f>H119</f>
        <v>250</v>
      </c>
      <c r="G139" s="6"/>
      <c r="H139" s="6"/>
      <c r="I139" s="54"/>
      <c r="J139" s="54"/>
      <c r="K139" s="54"/>
      <c r="L139" s="54"/>
      <c r="M139" s="54"/>
      <c r="N139" s="54"/>
      <c r="O139" s="55"/>
      <c r="P139" s="18"/>
    </row>
    <row r="140" spans="2:16" ht="15.75" x14ac:dyDescent="0.25">
      <c r="B140" s="114" t="s">
        <v>44</v>
      </c>
      <c r="C140" s="115"/>
      <c r="D140" s="14"/>
      <c r="G140" s="6"/>
      <c r="H140" s="6"/>
      <c r="I140" s="54"/>
      <c r="J140" s="54"/>
      <c r="K140" s="54"/>
      <c r="L140" s="54"/>
      <c r="M140" s="54"/>
      <c r="N140" s="54"/>
      <c r="O140" s="55"/>
      <c r="P140" s="18"/>
    </row>
    <row r="141" spans="2:16" ht="15" x14ac:dyDescent="0.25">
      <c r="D141" s="14"/>
      <c r="G141" s="11"/>
      <c r="H141" s="12"/>
      <c r="I141" s="12"/>
      <c r="J141" s="12"/>
      <c r="K141" s="12"/>
      <c r="L141" s="12"/>
      <c r="M141" s="12"/>
      <c r="N141" s="12"/>
      <c r="O141" s="12"/>
      <c r="P141" s="18"/>
    </row>
    <row r="142" spans="2:16" ht="15" x14ac:dyDescent="0.25">
      <c r="C142" s="13"/>
      <c r="D142" s="14"/>
    </row>
    <row r="143" spans="2:16" ht="15" x14ac:dyDescent="0.25">
      <c r="D143" s="14"/>
    </row>
    <row r="144" spans="2:16" ht="15" x14ac:dyDescent="0.25">
      <c r="D144" s="14"/>
    </row>
    <row r="145" spans="2:6" ht="15" x14ac:dyDescent="0.25">
      <c r="D145" s="14"/>
    </row>
    <row r="146" spans="2:6" ht="15" x14ac:dyDescent="0.25">
      <c r="D146" s="14"/>
    </row>
    <row r="147" spans="2:6" ht="15" x14ac:dyDescent="0.25">
      <c r="D147" s="14"/>
    </row>
    <row r="148" spans="2:6" ht="15" x14ac:dyDescent="0.25">
      <c r="D148" s="52"/>
      <c r="E148" s="13"/>
      <c r="F148" s="13"/>
    </row>
    <row r="151" spans="2:6" x14ac:dyDescent="0.2">
      <c r="C151" s="9"/>
    </row>
    <row r="152" spans="2:6" x14ac:dyDescent="0.2">
      <c r="B152" s="15"/>
    </row>
  </sheetData>
  <mergeCells count="16">
    <mergeCell ref="C1:I4"/>
    <mergeCell ref="A4:B4"/>
    <mergeCell ref="A6:B6"/>
    <mergeCell ref="A15:B15"/>
    <mergeCell ref="A26:B26"/>
    <mergeCell ref="A42:B42"/>
    <mergeCell ref="A123:B123"/>
    <mergeCell ref="A124:B124"/>
    <mergeCell ref="A125:B125"/>
    <mergeCell ref="A126:B126"/>
    <mergeCell ref="A53:B53"/>
    <mergeCell ref="A68:B68"/>
    <mergeCell ref="A80:B80"/>
    <mergeCell ref="A91:B91"/>
    <mergeCell ref="A99:B99"/>
    <mergeCell ref="A112:B112"/>
  </mergeCells>
  <printOptions horizontalCentered="1"/>
  <pageMargins left="0.2" right="0.2" top="0.24" bottom="0.28999999999999998" header="0.17" footer="0.21"/>
  <pageSetup scale="75" orientation="landscape" horizontalDpi="360" verticalDpi="36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24</vt:i4>
      </vt:variant>
    </vt:vector>
  </HeadingPairs>
  <TitlesOfParts>
    <vt:vector size="38" baseType="lpstr">
      <vt:lpstr>Orçamento - Instruções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Ano Consolidado</vt:lpstr>
      <vt:lpstr>Abril!Area_de_impressao</vt:lpstr>
      <vt:lpstr>Agosto!Area_de_impressao</vt:lpstr>
      <vt:lpstr>Dezembro!Area_de_impressao</vt:lpstr>
      <vt:lpstr>Fevereiro!Area_de_impressao</vt:lpstr>
      <vt:lpstr>Janeiro!Area_de_impressao</vt:lpstr>
      <vt:lpstr>Julho!Area_de_impressao</vt:lpstr>
      <vt:lpstr>Junho!Area_de_impressao</vt:lpstr>
      <vt:lpstr>Maio!Area_de_impressao</vt:lpstr>
      <vt:lpstr>Março!Area_de_impressao</vt:lpstr>
      <vt:lpstr>Novembro!Area_de_impressao</vt:lpstr>
      <vt:lpstr>Outubro!Area_de_impressao</vt:lpstr>
      <vt:lpstr>Setembro!Area_de_impressao</vt:lpstr>
      <vt:lpstr>Abril!Titulos_de_impressao</vt:lpstr>
      <vt:lpstr>Agosto!Titulos_de_impressao</vt:lpstr>
      <vt:lpstr>Dezembro!Titulos_de_impressao</vt:lpstr>
      <vt:lpstr>Fevereiro!Titulos_de_impressao</vt:lpstr>
      <vt:lpstr>Janeiro!Titulos_de_impressao</vt:lpstr>
      <vt:lpstr>Julho!Titulos_de_impressao</vt:lpstr>
      <vt:lpstr>Junho!Titulos_de_impressao</vt:lpstr>
      <vt:lpstr>Maio!Titulos_de_impressao</vt:lpstr>
      <vt:lpstr>Março!Titulos_de_impressao</vt:lpstr>
      <vt:lpstr>Novembro!Titulos_de_impressao</vt:lpstr>
      <vt:lpstr>Outubro!Titulos_de_impressao</vt:lpstr>
      <vt:lpstr>Setembro!Titulos_de_impressao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Celso</dc:creator>
  <cp:lastModifiedBy>Comercial</cp:lastModifiedBy>
  <cp:lastPrinted>2004-12-20T15:12:41Z</cp:lastPrinted>
  <dcterms:created xsi:type="dcterms:W3CDTF">1997-01-04T17:06:19Z</dcterms:created>
  <dcterms:modified xsi:type="dcterms:W3CDTF">2020-11-09T20:25:54Z</dcterms:modified>
</cp:coreProperties>
</file>