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filterPrivacy="1" codeName="EstaPasta_de_trabalho" hidePivotFieldList="1" defaultThemeVersion="124226"/>
  <bookViews>
    <workbookView xWindow="0" yWindow="0" windowWidth="20490" windowHeight="7530"/>
  </bookViews>
  <sheets>
    <sheet name="TABELA" sheetId="2" r:id="rId1"/>
    <sheet name="GRAFICO" sheetId="3" r:id="rId2"/>
  </sheets>
  <definedNames>
    <definedName name="_xlnm.Print_Area" localSheetId="1">GRAFICO!$B$1:$B$40</definedName>
    <definedName name="_xlnm.Print_Area" localSheetId="0">TABELA!$B$3:$O$35</definedName>
    <definedName name="_xlnm.Print_Titles" localSheetId="0">TABELA!$B:$C,TABELA!$6:$12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E3" i="2" l="1"/>
  <c r="E4" i="2" l="1"/>
  <c r="B2" i="3" s="1"/>
</calcChain>
</file>

<file path=xl/sharedStrings.xml><?xml version="1.0" encoding="utf-8"?>
<sst xmlns="http://schemas.openxmlformats.org/spreadsheetml/2006/main" count="35" uniqueCount="30">
  <si>
    <t>SAÍDAS</t>
  </si>
  <si>
    <t>ENTRADAS</t>
  </si>
  <si>
    <t>(Tudo)</t>
  </si>
  <si>
    <t>FILTROS</t>
  </si>
  <si>
    <t>CONTA</t>
  </si>
  <si>
    <t>VER GRÁFICO</t>
  </si>
  <si>
    <t>VER TABELA</t>
  </si>
  <si>
    <t>GRUPO</t>
  </si>
  <si>
    <t>jan</t>
  </si>
  <si>
    <t>fev</t>
  </si>
  <si>
    <t>mar</t>
  </si>
  <si>
    <t>abr</t>
  </si>
  <si>
    <t>mai</t>
  </si>
  <si>
    <t>jun</t>
  </si>
  <si>
    <t>Valores</t>
  </si>
  <si>
    <t>TIPO</t>
  </si>
  <si>
    <t>Anos</t>
  </si>
  <si>
    <t>Trimestres</t>
  </si>
  <si>
    <t>Meses</t>
  </si>
  <si>
    <t>jul</t>
  </si>
  <si>
    <t>ago</t>
  </si>
  <si>
    <t>set</t>
  </si>
  <si>
    <t>out</t>
  </si>
  <si>
    <t>nov</t>
  </si>
  <si>
    <t>dez</t>
  </si>
  <si>
    <t>FLUXO DE CAIXA MENSAL ACUMULADO</t>
  </si>
  <si>
    <t xml:space="preserve">Previsto </t>
  </si>
  <si>
    <t xml:space="preserve">Total Previsto </t>
  </si>
  <si>
    <t xml:space="preserve">Realizado </t>
  </si>
  <si>
    <t xml:space="preserve">Total Realizado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</si>
</sst>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2"/>
      <color theme="1" tint="0.34998626667073579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7.7"/>
      <color theme="10"/>
      <name val="Calibri"/>
      <family val="2"/>
    </font>
    <font>
      <u/>
      <sz val="11"/>
      <color theme="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ashed">
        <color theme="1" tint="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pivotButton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6" fillId="0" borderId="0" xfId="1" applyFont="1" applyAlignment="1" applyProtection="1">
      <alignment horizontal="right"/>
    </xf>
    <xf numFmtId="0" fontId="0" fillId="0" borderId="0" xfId="0" pivotButton="1" applyAlignment="1">
      <alignment vertical="center"/>
    </xf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0" borderId="0" xfId="1" applyFont="1" applyAlignment="1" applyProtection="1">
      <alignment horizontal="right" vertical="center"/>
    </xf>
    <xf numFmtId="0" fontId="0" fillId="3" borderId="1" xfId="0" applyFill="1" applyBorder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</cellXfs>
  <cellStyles count="2">
    <cellStyle name="Hiperlink" xfId="1" builtinId="8"/>
    <cellStyle name="Normal" xfId="0" builtinId="0"/>
  </cellStyles>
  <dxfs count="16"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numFmt numFmtId="3" formatCode="#,##0"/>
    </dxf>
    <dxf>
      <numFmt numFmtId="3" formatCode="#,##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37FF91"/>
      <color rgb="FF09FF78"/>
      <color rgb="FFFF9393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[Fluxo Caixa Mensal Acumulado.xlsx]TABELA!Tabela dinâmica1</c:name>
    <c:fmtId val="18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65442782513259"/>
          <c:y val="4.2770053371581372E-2"/>
          <c:w val="0.86683938235368896"/>
          <c:h val="0.8506941510359996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TABELA!$D$11:$D$12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TABELA!$D$13:$D$20</c:f>
              <c:numCache>
                <c:formatCode>#,##0</c:formatCode>
                <c:ptCount val="4"/>
                <c:pt idx="0">
                  <c:v>36835.169999999991</c:v>
                </c:pt>
                <c:pt idx="1">
                  <c:v>35133.490000000005</c:v>
                </c:pt>
                <c:pt idx="2">
                  <c:v>-70315</c:v>
                </c:pt>
                <c:pt idx="3">
                  <c:v>-58790.678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C-41D6-B342-0AC412E2058F}"/>
            </c:ext>
          </c:extLst>
        </c:ser>
        <c:ser>
          <c:idx val="1"/>
          <c:order val="1"/>
          <c:tx>
            <c:strRef>
              <c:f>TABELA!$E$11:$E$12</c:f>
              <c:strCache>
                <c:ptCount val="1"/>
                <c:pt idx="0">
                  <c:v>fev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TABELA!$E$13:$E$20</c:f>
              <c:numCache>
                <c:formatCode>#,##0</c:formatCode>
                <c:ptCount val="4"/>
                <c:pt idx="0">
                  <c:v>90287.39999999998</c:v>
                </c:pt>
                <c:pt idx="1">
                  <c:v>88292.28</c:v>
                </c:pt>
                <c:pt idx="2">
                  <c:v>-182844</c:v>
                </c:pt>
                <c:pt idx="3">
                  <c:v>-126300.05999999998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C-41D6-B342-0AC412E2058F}"/>
            </c:ext>
          </c:extLst>
        </c:ser>
        <c:ser>
          <c:idx val="2"/>
          <c:order val="2"/>
          <c:tx>
            <c:strRef>
              <c:f>TABELA!$F$11:$F$12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TABELA!$F$13:$F$20</c:f>
              <c:numCache>
                <c:formatCode>#,##0</c:formatCode>
                <c:ptCount val="4"/>
                <c:pt idx="0">
                  <c:v>171275.43</c:v>
                </c:pt>
                <c:pt idx="1">
                  <c:v>167824.66999999998</c:v>
                </c:pt>
                <c:pt idx="2">
                  <c:v>-353748</c:v>
                </c:pt>
                <c:pt idx="3">
                  <c:v>-215918.99200000003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C-41D6-B342-0AC412E2058F}"/>
            </c:ext>
          </c:extLst>
        </c:ser>
        <c:ser>
          <c:idx val="3"/>
          <c:order val="3"/>
          <c:tx>
            <c:strRef>
              <c:f>TABELA!$G$11:$G$12</c:f>
              <c:strCache>
                <c:ptCount val="1"/>
                <c:pt idx="0">
                  <c:v>abr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TABELA!$G$13:$G$20</c:f>
              <c:numCache>
                <c:formatCode>#,##0</c:formatCode>
                <c:ptCount val="4"/>
                <c:pt idx="0">
                  <c:v>208832.62</c:v>
                </c:pt>
                <c:pt idx="1">
                  <c:v>204584.3</c:v>
                </c:pt>
                <c:pt idx="2">
                  <c:v>-428460</c:v>
                </c:pt>
                <c:pt idx="3">
                  <c:v>-275196.18400000001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C-41D6-B342-0AC412E2058F}"/>
            </c:ext>
          </c:extLst>
        </c:ser>
        <c:ser>
          <c:idx val="4"/>
          <c:order val="4"/>
          <c:tx>
            <c:strRef>
              <c:f>TABELA!$H$11:$H$12</c:f>
              <c:strCache>
                <c:ptCount val="1"/>
                <c:pt idx="0">
                  <c:v>mai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TABELA!$H$13:$H$20</c:f>
              <c:numCache>
                <c:formatCode>#,##0</c:formatCode>
                <c:ptCount val="4"/>
                <c:pt idx="0">
                  <c:v>270725.2</c:v>
                </c:pt>
                <c:pt idx="1">
                  <c:v>266341.52</c:v>
                </c:pt>
                <c:pt idx="2">
                  <c:v>-560624</c:v>
                </c:pt>
                <c:pt idx="3">
                  <c:v>-352142.31599999999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C-41D6-B342-0AC412E2058F}"/>
            </c:ext>
          </c:extLst>
        </c:ser>
        <c:ser>
          <c:idx val="5"/>
          <c:order val="5"/>
          <c:tx>
            <c:strRef>
              <c:f>TABELA!$I$11:$I$12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TABELA!$I$13:$I$20</c:f>
              <c:numCache>
                <c:formatCode>#,##0</c:formatCode>
                <c:ptCount val="4"/>
                <c:pt idx="0">
                  <c:v>342203.97000000003</c:v>
                </c:pt>
                <c:pt idx="1">
                  <c:v>336060.53</c:v>
                </c:pt>
                <c:pt idx="2">
                  <c:v>-705411</c:v>
                </c:pt>
                <c:pt idx="3">
                  <c:v>-429852.98400000005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C-41D6-B342-0AC412E2058F}"/>
            </c:ext>
          </c:extLst>
        </c:ser>
        <c:ser>
          <c:idx val="6"/>
          <c:order val="6"/>
          <c:tx>
            <c:strRef>
              <c:f>TABELA!$J$11:$J$12</c:f>
              <c:strCache>
                <c:ptCount val="1"/>
                <c:pt idx="0">
                  <c:v>jul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TABELA!$J$13:$J$20</c:f>
              <c:numCache>
                <c:formatCode>#,##0</c:formatCode>
                <c:ptCount val="4"/>
                <c:pt idx="0">
                  <c:v>380749.23000000004</c:v>
                </c:pt>
                <c:pt idx="1">
                  <c:v>374270.43000000005</c:v>
                </c:pt>
                <c:pt idx="2">
                  <c:v>-788030</c:v>
                </c:pt>
                <c:pt idx="3">
                  <c:v>-492283.67200000008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C-41D6-B342-0AC412E2058F}"/>
            </c:ext>
          </c:extLst>
        </c:ser>
        <c:ser>
          <c:idx val="7"/>
          <c:order val="7"/>
          <c:tx>
            <c:strRef>
              <c:f>TABELA!$K$11:$K$12</c:f>
              <c:strCache>
                <c:ptCount val="1"/>
                <c:pt idx="0">
                  <c:v>ago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TABELA!$K$13:$K$20</c:f>
              <c:numCache>
                <c:formatCode>#,##0</c:formatCode>
                <c:ptCount val="4"/>
                <c:pt idx="0">
                  <c:v>445681.41000000003</c:v>
                </c:pt>
                <c:pt idx="1">
                  <c:v>438909.17000000004</c:v>
                </c:pt>
                <c:pt idx="2">
                  <c:v>-939484</c:v>
                </c:pt>
                <c:pt idx="3">
                  <c:v>-575680.49800000014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DC-41D6-B342-0AC412E2058F}"/>
            </c:ext>
          </c:extLst>
        </c:ser>
        <c:ser>
          <c:idx val="8"/>
          <c:order val="8"/>
          <c:tx>
            <c:strRef>
              <c:f>TABELA!$L$11:$L$12</c:f>
              <c:strCache>
                <c:ptCount val="1"/>
                <c:pt idx="0">
                  <c:v>set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TABELA!$L$13:$L$20</c:f>
              <c:numCache>
                <c:formatCode>#,##0</c:formatCode>
                <c:ptCount val="4"/>
                <c:pt idx="0">
                  <c:v>511787.02</c:v>
                </c:pt>
                <c:pt idx="1">
                  <c:v>503055.02</c:v>
                </c:pt>
                <c:pt idx="2">
                  <c:v>-1058121</c:v>
                </c:pt>
                <c:pt idx="3">
                  <c:v>-644909.52600000019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DC-41D6-B342-0AC412E2058F}"/>
            </c:ext>
          </c:extLst>
        </c:ser>
        <c:ser>
          <c:idx val="9"/>
          <c:order val="9"/>
          <c:tx>
            <c:strRef>
              <c:f>TABELA!$M$11:$M$12</c:f>
              <c:strCache>
                <c:ptCount val="1"/>
                <c:pt idx="0">
                  <c:v>out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TABELA!$M$13:$M$20</c:f>
              <c:numCache>
                <c:formatCode>#,##0</c:formatCode>
                <c:ptCount val="4"/>
                <c:pt idx="0">
                  <c:v>556217.73</c:v>
                </c:pt>
                <c:pt idx="1">
                  <c:v>547350.37</c:v>
                </c:pt>
                <c:pt idx="2">
                  <c:v>-1154925</c:v>
                </c:pt>
                <c:pt idx="3">
                  <c:v>-715773.76000000024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DC-41D6-B342-0AC412E2058F}"/>
            </c:ext>
          </c:extLst>
        </c:ser>
        <c:ser>
          <c:idx val="10"/>
          <c:order val="10"/>
          <c:tx>
            <c:strRef>
              <c:f>TABELA!$N$11:$N$12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TABELA!$N$13:$N$20</c:f>
              <c:numCache>
                <c:formatCode>#,##0</c:formatCode>
                <c:ptCount val="4"/>
                <c:pt idx="0">
                  <c:v>626158.14</c:v>
                </c:pt>
                <c:pt idx="1">
                  <c:v>616997.34</c:v>
                </c:pt>
                <c:pt idx="2">
                  <c:v>-1306359</c:v>
                </c:pt>
                <c:pt idx="3">
                  <c:v>-800008.73200000031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DC-41D6-B342-0AC412E2058F}"/>
            </c:ext>
          </c:extLst>
        </c:ser>
        <c:ser>
          <c:idx val="11"/>
          <c:order val="11"/>
          <c:tx>
            <c:strRef>
              <c:f>TABELA!$O$11:$O$12</c:f>
              <c:strCache>
                <c:ptCount val="1"/>
                <c:pt idx="0">
                  <c:v>dez</c:v>
                </c:pt>
              </c:strCache>
            </c:strRef>
          </c:tx>
          <c:invertIfNegative val="0"/>
          <c:cat>
            <c:multiLvlStrRef>
              <c:f>TABELA!$B$13:$C$20</c:f>
              <c:multiLvlStrCache>
                <c:ptCount val="4"/>
                <c:lvl>
                  <c:pt idx="0">
                    <c:v>Previsto </c:v>
                  </c:pt>
                  <c:pt idx="1">
                    <c:v>Realizado </c:v>
                  </c:pt>
                  <c:pt idx="2">
                    <c:v>Previsto </c:v>
                  </c:pt>
                  <c:pt idx="3">
                    <c:v>Realizado </c:v>
                  </c:pt>
                </c:lvl>
                <c:lvl>
                  <c:pt idx="0">
                    <c:v>ENTRADAS</c:v>
                  </c:pt>
                  <c:pt idx="2">
                    <c:v>SAÍDAS</c:v>
                  </c:pt>
                </c:lvl>
              </c:multiLvlStrCache>
            </c:multiLvlStrRef>
          </c:cat>
          <c:val>
            <c:numRef>
              <c:f>TABELA!$O$13:$O$20</c:f>
              <c:numCache>
                <c:formatCode>#,##0</c:formatCode>
                <c:ptCount val="4"/>
                <c:pt idx="0">
                  <c:v>676640.76</c:v>
                </c:pt>
                <c:pt idx="1">
                  <c:v>666308.15999999992</c:v>
                </c:pt>
                <c:pt idx="2">
                  <c:v>-1401457</c:v>
                </c:pt>
                <c:pt idx="3">
                  <c:v>-852510.96800000034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DC-41D6-B342-0AC412E2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0"/>
        <c:axId val="207967168"/>
        <c:axId val="207971088"/>
      </c:barChart>
      <c:catAx>
        <c:axId val="20796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07971088"/>
        <c:crosses val="autoZero"/>
        <c:auto val="1"/>
        <c:lblAlgn val="ctr"/>
        <c:lblOffset val="100"/>
        <c:noMultiLvlLbl val="0"/>
      </c:catAx>
      <c:valAx>
        <c:axId val="207971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7967168"/>
        <c:crosses val="autoZero"/>
        <c:crossBetween val="between"/>
      </c:valAx>
      <c:dTable>
        <c:showHorzBorder val="1"/>
        <c:showVertBorder val="1"/>
        <c:showOutline val="0"/>
        <c:showKeys val="1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273844</xdr:colOff>
      <xdr:row>0</xdr:row>
      <xdr:rowOff>0</xdr:rowOff>
    </xdr:from>
    <xdr:to>
      <xdr:col>2</xdr:col>
      <xdr:colOff>785813</xdr:colOff>
      <xdr:row>1</xdr:row>
      <xdr:rowOff>9658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C68837C-16ED-4BAB-BEF9-C12B72EEA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8" y="0"/>
          <a:ext cx="1631156" cy="1152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71438</xdr:rowOff>
    </xdr:from>
    <xdr:to>
      <xdr:col>2</xdr:col>
      <xdr:colOff>31125</xdr:colOff>
      <xdr:row>39</xdr:row>
      <xdr:rowOff>53438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gusto\Desktop\rei%20das%20planilhas\reidasplanilhas-base-dados-lancamentos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utor" refreshedDate="41935.657722569442" createdVersion="4" refreshedVersion="5" minRefreshableVersion="3" recordCount="1048575">
  <cacheSource type="worksheet">
    <worksheetSource ref="A1:I1048576" sheet="LANÇAMENTOS" r:id="rId1"/>
  </cacheSource>
  <cacheFields count="14">
    <cacheField name="DSEM" numFmtId="0">
      <sharedItems containsBlank="1"/>
    </cacheField>
    <cacheField name="DMES" numFmtId="0">
      <sharedItems containsBlank="1"/>
    </cacheField>
    <cacheField name="TIPO" numFmtId="0">
      <sharedItems containsBlank="1" count="4">
        <s v="E"/>
        <s v="S"/>
        <s v=""/>
        <m/>
      </sharedItems>
    </cacheField>
    <cacheField name="DATA" numFmtId="0">
      <sharedItems containsNonDate="0" containsDate="1" containsString="0" containsBlank="1" minDate="2012-01-02T00:00:00" maxDate="2012-12-21T00:00:00" count="355"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m/>
      </sharedItems>
      <fieldGroup par="11" base="3">
        <rangePr groupBy="days" startDate="2012-01-02T00:00:00" endDate="2012-12-21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1/12/2012"/>
        </groupItems>
      </fieldGroup>
    </cacheField>
    <cacheField name="CONTA" numFmtId="0">
      <sharedItems containsBlank="1" count="7">
        <s v="BCO A"/>
        <s v="BCO B"/>
        <s v="DINH"/>
        <s v="CCRED"/>
        <m/>
        <s v="A" u="1"/>
        <s v="B" u="1"/>
      </sharedItems>
    </cacheField>
    <cacheField name="GRUPO" numFmtId="0">
      <sharedItems containsBlank="1" count="34">
        <s v="REC1"/>
        <s v="DSPVAR2"/>
        <s v="REC2"/>
        <s v="TRANSF"/>
        <s v="DSPVAR1"/>
        <s v="R1"/>
        <s v="PGCRED"/>
        <s v="DSPVAR3"/>
        <s v="R2"/>
        <s v="DSPVAR4"/>
        <s v="R3"/>
        <s v="DSPVAR5"/>
        <s v="R4"/>
        <s v="DSPVAR6"/>
        <s v="R5"/>
        <s v="DSPVAR7"/>
        <s v="R6"/>
        <s v="DSPVAR8"/>
        <s v="R7"/>
        <s v="DSPVAR9"/>
        <s v="R8"/>
        <s v="DSPVAR10"/>
        <s v="R9"/>
        <s v="DSPVAR11"/>
        <s v="R10"/>
        <s v="DSPVAR12"/>
        <m/>
        <s v="DV1" u="1"/>
        <s v="DV2" u="1"/>
        <s v="DV3" u="1"/>
        <s v="DV4" u="1"/>
        <s v="DV5" u="1"/>
        <s v="DF1" u="1"/>
        <s v="DF2" u="1"/>
      </sharedItems>
    </cacheField>
    <cacheField name="PREVISTO" numFmtId="0">
      <sharedItems containsString="0" containsBlank="1" containsNumber="1" minValue="-4390" maxValue="4000"/>
    </cacheField>
    <cacheField name="REALIZADO" numFmtId="0">
      <sharedItems containsString="0" containsBlank="1" containsNumber="1" minValue="-4000" maxValue="4000"/>
    </cacheField>
    <cacheField name="OBSERVAÇÕES / DETALHAMENTO" numFmtId="0">
      <sharedItems containsBlank="1"/>
    </cacheField>
    <cacheField name="Meses" numFmtId="0" databaseField="0">
      <fieldGroup base="3">
        <rangePr groupBy="months" startDate="2012-01-02T00:00:00" endDate="2012-12-21T00:00:00"/>
        <groupItems count="14">
          <s v="&lt;02/01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12/2012"/>
        </groupItems>
      </fieldGroup>
    </cacheField>
    <cacheField name="Trimestres" numFmtId="0" databaseField="0">
      <fieldGroup base="3">
        <rangePr groupBy="quarters" startDate="2012-01-02T00:00:00" endDate="2012-12-21T00:00:00"/>
        <groupItems count="6">
          <s v="&lt;02/01/2012"/>
          <s v="Trim1"/>
          <s v="Trim2"/>
          <s v="Trim3"/>
          <s v="Trim4"/>
          <s v="&gt;21/12/2012"/>
        </groupItems>
      </fieldGroup>
    </cacheField>
    <cacheField name="Anos" numFmtId="0" databaseField="0">
      <fieldGroup base="3">
        <rangePr groupBy="years" startDate="2012-01-02T00:00:00" endDate="2012-12-21T00:00:00"/>
        <groupItems count="3">
          <s v="&lt;02/01/2012"/>
          <s v="2012"/>
          <s v="&gt;21/12/2012"/>
        </groupItems>
      </fieldGroup>
    </cacheField>
    <cacheField name="ABS_PREVISTO" numFmtId="0" formula=" ABS(PREVISTO)" databaseField="0"/>
    <cacheField name="ABS_REALIZADO" numFmtId="0" formula=" ABS(REALIZADO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Valores" updatedVersion="5" minRefreshableVersion="3" colGrandTotals="0" fieldPrintTitles="1" itemPrintTitles="1" createdVersion="4" indent="0" compact="0" compactData="0" gridDropZones="1" multipleFieldFilters="0" chartFormat="19" fieldListSortAscending="1">
  <location ref="B11:O20" firstHeaderRow="1" firstDataRow="2" firstDataCol="2" rowPageCount="4" colPageCount="1"/>
  <pivotFields count="14">
    <pivotField compact="0" outline="0" showAll="0" defaultSubtotal="0"/>
    <pivotField compact="0" outline="0" showAll="0" defaultSubtotal="0"/>
    <pivotField axis="axisRow" compact="0" outline="0" showAll="0" insertBlankRow="1" sortType="ascending">
      <items count="5">
        <item h="1" x="2"/>
        <item n="ENTRADAS" x="0"/>
        <item n="SAÍDAS" x="1"/>
        <item h="1" x="3"/>
        <item t="default"/>
      </items>
    </pivotField>
    <pivotField compact="0" outline="0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showAll="0" insertBlankRow="1">
      <items count="8">
        <item x="4"/>
        <item m="1" x="5"/>
        <item m="1" x="6"/>
        <item x="0"/>
        <item x="1"/>
        <item x="2"/>
        <item x="3"/>
        <item t="default"/>
      </items>
    </pivotField>
    <pivotField axis="axisPage" compact="0" outline="0" showAll="0" insertBlankRow="1">
      <items count="35">
        <item x="26"/>
        <item m="1" x="27"/>
        <item m="1" x="32"/>
        <item m="1" x="28"/>
        <item m="1" x="29"/>
        <item x="5"/>
        <item m="1" x="33"/>
        <item m="1" x="30"/>
        <item m="1" x="31"/>
        <item x="8"/>
        <item x="0"/>
        <item x="1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axis="axisCol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 defaultSubtotal="0">
      <items count="6">
        <item x="1"/>
        <item x="2"/>
        <item x="3"/>
        <item x="4"/>
        <item x="0"/>
        <item x="5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2"/>
    <field x="-2"/>
  </rowFields>
  <rowItems count="8">
    <i>
      <x v="1"/>
      <x/>
    </i>
    <i r="1" i="1">
      <x v="1"/>
    </i>
    <i t="blank">
      <x v="1"/>
    </i>
    <i>
      <x v="2"/>
      <x/>
    </i>
    <i r="1" i="1">
      <x v="1"/>
    </i>
    <i t="blank">
      <x v="2"/>
    </i>
    <i t="grand">
      <x/>
    </i>
    <i t="grand" i="1">
      <x/>
    </i>
  </rowItems>
  <colFields count="1">
    <field x="9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4">
    <pageField fld="4" hier="-1"/>
    <pageField fld="5" hier="-1"/>
    <pageField fld="11" hier="-1"/>
    <pageField fld="10" hier="-1"/>
  </pageFields>
  <dataFields count="2">
    <dataField name="Previsto " fld="6" showDataAs="runTotal" baseField="9" baseItem="0" numFmtId="3"/>
    <dataField name="Realizado " fld="7" showDataAs="runTotal" baseField="9" baseItem="0" numFmtId="3"/>
  </dataFields>
  <formats count="16">
    <format dxfId="15">
      <pivotArea field="4" type="button" dataOnly="0" labelOnly="1" outline="0" axis="axisPage" fieldPosition="0"/>
    </format>
    <format dxfId="14">
      <pivotArea field="5" type="button" dataOnly="0" labelOnly="1" outline="0" axis="axisPage" fieldPosition="1"/>
    </format>
    <format dxfId="13">
      <pivotArea outline="0" fieldPosition="0">
        <references count="1">
          <reference field="4294967294" count="1">
            <x v="1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9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">
      <pivotArea field="2" type="button" dataOnly="0" labelOnly="1" outline="0" axis="axisRow" fieldPosition="0"/>
    </format>
    <format dxfId="9">
      <pivotArea field="-2" type="button" dataOnly="0" labelOnly="1" outline="0" axis="axisRow" fieldPosition="1"/>
    </format>
    <format dxfId="8">
      <pivotArea dataOnly="0" labelOnly="1" grandCol="1" outline="0" fieldPosition="0"/>
    </format>
    <format dxfId="7">
      <pivotArea type="origin" dataOnly="0" labelOnly="1" outline="0" fieldPosition="0"/>
    </format>
    <format dxfId="6">
      <pivotArea field="9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field="-2" type="button" dataOnly="0" labelOnly="1" outline="0" axis="axisRow" fieldPosition="1"/>
    </format>
    <format dxfId="2">
      <pivotArea dataOnly="0" labelOnly="1" outline="0" fieldPosition="0">
        <references count="1">
          <reference field="9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outline="0" fieldPosition="0">
        <references count="1">
          <reference field="2" count="1">
            <x v="1"/>
          </reference>
        </references>
      </pivotArea>
    </format>
    <format dxfId="0">
      <pivotArea dataOnly="0" labelOnly="1" outline="0" fieldPosition="0">
        <references count="1">
          <reference field="2" count="1">
            <x v="2"/>
          </reference>
        </references>
      </pivotArea>
    </format>
  </formats>
  <chartFormats count="12">
    <chartFormat chart="18" format="2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8" format="2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8" format="2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8" format="2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8" format="2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8" format="2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8" format="2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8" format="2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8" format="2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8" format="2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8" format="2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8" format="2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</chartFormats>
  <pivotTableStyleInfo name="PivotStyleMedium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W20"/>
  <sheetViews>
    <sheetView showGridLines="0" tabSelected="1" topLeftCell="B1" zoomScale="80" zoomScaleNormal="80" workbookViewId="0">
      <selection activeCell="D1" sqref="D1"/>
    </sheetView>
  </sheetViews>
  <sheetFormatPr defaultColWidth="0" defaultRowHeight="15" x14ac:dyDescent="0.25"/>
  <cols>
    <col min="1" max="1" width="2.7109375" customWidth="1"/>
    <col min="2" max="15" width="16.7109375" customWidth="1"/>
    <col min="16" max="16" width="2.7109375" customWidth="1"/>
    <col min="17" max="21" width="10.5703125" hidden="1" customWidth="1"/>
    <col min="22" max="22" width="12.28515625" hidden="1" customWidth="1"/>
    <col min="23" max="23" width="11.5703125" hidden="1" customWidth="1"/>
    <col min="24" max="25" width="10.5703125" hidden="1" customWidth="1"/>
    <col min="26" max="26" width="13.5703125" hidden="1" customWidth="1"/>
    <col min="27" max="28" width="10.85546875" hidden="1" customWidth="1"/>
    <col min="29" max="29" width="14" hidden="1" customWidth="1"/>
    <col min="30" max="31" width="10.42578125" hidden="1" customWidth="1"/>
    <col min="32" max="32" width="13.140625" hidden="1" customWidth="1"/>
    <col min="33" max="34" width="12.5703125" hidden="1" customWidth="1"/>
    <col min="35" max="35" width="13.28515625" hidden="1" customWidth="1"/>
    <col min="36" max="37" width="10.5703125" hidden="1" customWidth="1"/>
    <col min="38" max="38" width="13.140625" hidden="1" customWidth="1"/>
    <col min="39" max="40" width="10.85546875" hidden="1" customWidth="1"/>
    <col min="41" max="41" width="14" hidden="1" customWidth="1"/>
    <col min="42" max="43" width="10.5703125" hidden="1" customWidth="1"/>
    <col min="44" max="44" width="13.42578125" hidden="1" customWidth="1"/>
    <col min="45" max="46" width="11.5703125" hidden="1" customWidth="1"/>
    <col min="47" max="47" width="13.42578125" hidden="1" customWidth="1"/>
    <col min="48" max="49" width="11.5703125" hidden="1" customWidth="1"/>
    <col min="50" max="50" width="13.28515625" hidden="1" customWidth="1"/>
    <col min="51" max="52" width="11.5703125" hidden="1" customWidth="1"/>
    <col min="53" max="53" width="12.5703125" hidden="1" customWidth="1"/>
    <col min="54" max="55" width="11.5703125" hidden="1" customWidth="1"/>
    <col min="56" max="56" width="13.85546875" hidden="1" customWidth="1"/>
    <col min="57" max="58" width="11.5703125" hidden="1" customWidth="1"/>
    <col min="59" max="59" width="12.7109375" hidden="1" customWidth="1"/>
    <col min="60" max="61" width="11.5703125" hidden="1" customWidth="1"/>
    <col min="62" max="62" width="13.5703125" hidden="1" customWidth="1"/>
    <col min="63" max="64" width="11.5703125" hidden="1" customWidth="1"/>
    <col min="65" max="65" width="14" hidden="1" customWidth="1"/>
    <col min="66" max="67" width="11.5703125" hidden="1" customWidth="1"/>
    <col min="68" max="68" width="13.140625" hidden="1" customWidth="1"/>
    <col min="69" max="69" width="13.28515625" hidden="1" customWidth="1"/>
    <col min="70" max="70" width="17.7109375" hidden="1" customWidth="1"/>
    <col min="71" max="71" width="13.28515625" hidden="1" customWidth="1"/>
    <col min="72" max="73" width="17.7109375" hidden="1" customWidth="1"/>
    <col min="74" max="74" width="13.28515625" hidden="1" customWidth="1"/>
    <col min="75" max="75" width="17.7109375" hidden="1" customWidth="1"/>
    <col min="76" max="16384" width="9.140625" hidden="1"/>
  </cols>
  <sheetData>
    <row r="1" spans="1:15" s="16" customFormat="1" ht="90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7.5" customHeight="1" x14ac:dyDescent="0.25"/>
    <row r="3" spans="1:15" s="3" customFormat="1" ht="48" customHeight="1" x14ac:dyDescent="0.4">
      <c r="B3" s="17" t="s">
        <v>3</v>
      </c>
      <c r="C3" s="17"/>
      <c r="E3" s="12" t="str">
        <f>GRAFICO!B1</f>
        <v>FLUXO DE CAIXA MENSAL ACUMULADO</v>
      </c>
      <c r="F3" s="12"/>
      <c r="G3" s="12"/>
      <c r="H3" s="12"/>
      <c r="I3" s="12"/>
      <c r="J3" s="12"/>
      <c r="K3" s="12"/>
      <c r="L3" s="12"/>
      <c r="M3" s="12"/>
      <c r="N3" s="12"/>
    </row>
    <row r="4" spans="1:15" s="4" customFormat="1" ht="20.100000000000001" customHeight="1" x14ac:dyDescent="0.25">
      <c r="B4" s="18"/>
      <c r="C4" s="18"/>
      <c r="E4" s="13" t="str">
        <f>SUBSTITUTE("PARÂMETROS DE CONSULTA: "&amp;IF(C5&lt;&gt;"",", "&amp;B5&amp;"="&amp;C5,"")&amp;IF(C6&lt;&gt;"",", "&amp;B6&amp;"="&amp;C6,"")&amp;IF(C7&lt;&gt;"",", "&amp;B7&amp;"="&amp;C7,"")&amp;IF(C8&lt;&gt;"",", "&amp;B8&amp;"="&amp;C8,"")&amp;IF(C9&lt;&gt;"",", "&amp;B9&amp;"="&amp;C9,"")&amp;IF(C10&lt;&gt;"",", "&amp;B10&amp;"="&amp;C10,""),": , ",": ")</f>
        <v>PARÂMETROS DE CONSULTA: CONTA=(Tudo), GRUPO=(Tudo), Anos=(Tudo), Trimestres=(Tudo)</v>
      </c>
      <c r="F4" s="13"/>
      <c r="G4" s="13"/>
      <c r="H4" s="13"/>
      <c r="I4" s="13"/>
      <c r="J4" s="13"/>
      <c r="K4" s="13"/>
      <c r="L4" s="13"/>
      <c r="M4" s="13"/>
      <c r="N4" s="13"/>
    </row>
    <row r="5" spans="1:15" s="4" customFormat="1" ht="15" customHeight="1" x14ac:dyDescent="0.25">
      <c r="B5"/>
      <c r="C5"/>
      <c r="E5" s="14" t="s">
        <v>5</v>
      </c>
      <c r="F5" s="14"/>
      <c r="G5" s="14"/>
      <c r="H5" s="14"/>
      <c r="I5" s="14"/>
      <c r="J5" s="14"/>
      <c r="K5" s="14"/>
      <c r="L5" s="14"/>
      <c r="M5" s="14"/>
      <c r="N5" s="14"/>
    </row>
    <row r="6" spans="1:15" s="6" customFormat="1" ht="15" customHeight="1" x14ac:dyDescent="0.25">
      <c r="B6" s="9" t="s">
        <v>4</v>
      </c>
      <c r="C6" t="s">
        <v>2</v>
      </c>
    </row>
    <row r="7" spans="1:15" s="6" customFormat="1" ht="15" customHeight="1" x14ac:dyDescent="0.25">
      <c r="B7" s="9" t="s">
        <v>7</v>
      </c>
      <c r="C7" t="s">
        <v>2</v>
      </c>
    </row>
    <row r="8" spans="1:15" s="6" customFormat="1" ht="15" customHeight="1" x14ac:dyDescent="0.25">
      <c r="B8" s="1" t="s">
        <v>16</v>
      </c>
      <c r="C8" t="s">
        <v>2</v>
      </c>
    </row>
    <row r="9" spans="1:15" s="6" customFormat="1" ht="15" customHeight="1" x14ac:dyDescent="0.25">
      <c r="B9" s="1" t="s">
        <v>17</v>
      </c>
      <c r="C9" t="s">
        <v>2</v>
      </c>
    </row>
    <row r="10" spans="1:15" s="6" customFormat="1" x14ac:dyDescent="0.25"/>
    <row r="11" spans="1:15" s="16" customFormat="1" x14ac:dyDescent="0.25">
      <c r="A11"/>
      <c r="D11" s="16" t="s">
        <v>18</v>
      </c>
    </row>
    <row r="12" spans="1:15" s="20" customFormat="1" x14ac:dyDescent="0.25">
      <c r="A12" s="11"/>
      <c r="B12" s="19" t="s">
        <v>15</v>
      </c>
      <c r="C12" s="19" t="s">
        <v>14</v>
      </c>
      <c r="D12" s="20" t="s">
        <v>8</v>
      </c>
      <c r="E12" s="20" t="s">
        <v>9</v>
      </c>
      <c r="F12" s="20" t="s">
        <v>10</v>
      </c>
      <c r="G12" s="20" t="s">
        <v>11</v>
      </c>
      <c r="H12" s="20" t="s">
        <v>12</v>
      </c>
      <c r="I12" s="20" t="s">
        <v>13</v>
      </c>
      <c r="J12" s="20" t="s">
        <v>19</v>
      </c>
      <c r="K12" s="20" t="s">
        <v>20</v>
      </c>
      <c r="L12" s="20" t="s">
        <v>21</v>
      </c>
      <c r="M12" s="20" t="s">
        <v>22</v>
      </c>
      <c r="N12" s="20" t="s">
        <v>23</v>
      </c>
      <c r="O12" s="20" t="s">
        <v>24</v>
      </c>
    </row>
    <row r="13" spans="1:15" x14ac:dyDescent="0.25">
      <c r="B13" s="16" t="s">
        <v>1</v>
      </c>
      <c r="C13" t="s">
        <v>26</v>
      </c>
      <c r="D13" s="10">
        <v>36835.169999999991</v>
      </c>
      <c r="E13" s="10">
        <v>90287.39999999998</v>
      </c>
      <c r="F13" s="10">
        <v>171275.43</v>
      </c>
      <c r="G13" s="10">
        <v>208832.62</v>
      </c>
      <c r="H13" s="10">
        <v>270725.2</v>
      </c>
      <c r="I13" s="10">
        <v>342203.97000000003</v>
      </c>
      <c r="J13" s="10">
        <v>380749.23000000004</v>
      </c>
      <c r="K13" s="10">
        <v>445681.41000000003</v>
      </c>
      <c r="L13" s="10">
        <v>511787.02</v>
      </c>
      <c r="M13" s="10">
        <v>556217.73</v>
      </c>
      <c r="N13" s="10">
        <v>626158.14</v>
      </c>
      <c r="O13" s="10">
        <v>676640.76</v>
      </c>
    </row>
    <row r="14" spans="1:15" x14ac:dyDescent="0.25">
      <c r="B14" s="16"/>
      <c r="C14" t="s">
        <v>28</v>
      </c>
      <c r="D14" s="10">
        <v>35133.490000000005</v>
      </c>
      <c r="E14" s="10">
        <v>88292.28</v>
      </c>
      <c r="F14" s="10">
        <v>167824.66999999998</v>
      </c>
      <c r="G14" s="10">
        <v>204584.3</v>
      </c>
      <c r="H14" s="10">
        <v>266341.52</v>
      </c>
      <c r="I14" s="10">
        <v>336060.53</v>
      </c>
      <c r="J14" s="10">
        <v>374270.43000000005</v>
      </c>
      <c r="K14" s="10">
        <v>438909.17000000004</v>
      </c>
      <c r="L14" s="10">
        <v>503055.02</v>
      </c>
      <c r="M14" s="10">
        <v>547350.37</v>
      </c>
      <c r="N14" s="10">
        <v>616997.34</v>
      </c>
      <c r="O14" s="10">
        <v>666308.15999999992</v>
      </c>
    </row>
    <row r="15" spans="1:15" x14ac:dyDescent="0.25"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25">
      <c r="B16" s="16" t="s">
        <v>0</v>
      </c>
      <c r="C16" t="s">
        <v>26</v>
      </c>
      <c r="D16" s="10">
        <v>-70315</v>
      </c>
      <c r="E16" s="10">
        <v>-182844</v>
      </c>
      <c r="F16" s="10">
        <v>-353748</v>
      </c>
      <c r="G16" s="10">
        <v>-428460</v>
      </c>
      <c r="H16" s="10">
        <v>-560624</v>
      </c>
      <c r="I16" s="10">
        <v>-705411</v>
      </c>
      <c r="J16" s="10">
        <v>-788030</v>
      </c>
      <c r="K16" s="10">
        <v>-939484</v>
      </c>
      <c r="L16" s="10">
        <v>-1058121</v>
      </c>
      <c r="M16" s="10">
        <v>-1154925</v>
      </c>
      <c r="N16" s="10">
        <v>-1306359</v>
      </c>
      <c r="O16" s="10">
        <v>-1401457</v>
      </c>
    </row>
    <row r="17" spans="2:15" x14ac:dyDescent="0.25">
      <c r="B17" s="16"/>
      <c r="C17" t="s">
        <v>28</v>
      </c>
      <c r="D17" s="10">
        <v>-58790.678</v>
      </c>
      <c r="E17" s="10">
        <v>-126300.05999999998</v>
      </c>
      <c r="F17" s="10">
        <v>-215918.99200000003</v>
      </c>
      <c r="G17" s="10">
        <v>-275196.18400000001</v>
      </c>
      <c r="H17" s="10">
        <v>-352142.31599999999</v>
      </c>
      <c r="I17" s="10">
        <v>-429852.98400000005</v>
      </c>
      <c r="J17" s="10">
        <v>-492283.67200000008</v>
      </c>
      <c r="K17" s="10">
        <v>-575680.49800000014</v>
      </c>
      <c r="L17" s="10">
        <v>-644909.52600000019</v>
      </c>
      <c r="M17" s="10">
        <v>-715773.76000000024</v>
      </c>
      <c r="N17" s="10">
        <v>-800008.73200000031</v>
      </c>
      <c r="O17" s="10">
        <v>-852510.96800000034</v>
      </c>
    </row>
    <row r="18" spans="2:15" x14ac:dyDescent="0.25"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5" x14ac:dyDescent="0.25">
      <c r="B19" t="s">
        <v>27</v>
      </c>
      <c r="D19" s="10">
        <v>-33479.830000000009</v>
      </c>
      <c r="E19" s="10">
        <v>-92556.60000000002</v>
      </c>
      <c r="F19" s="10">
        <v>-182472.57</v>
      </c>
      <c r="G19" s="10">
        <v>-219627.38</v>
      </c>
      <c r="H19" s="10">
        <v>-289898.80000000005</v>
      </c>
      <c r="I19" s="10">
        <v>-363207.03</v>
      </c>
      <c r="J19" s="10">
        <v>-407280.77</v>
      </c>
      <c r="K19" s="10">
        <v>-493802.59</v>
      </c>
      <c r="L19" s="10">
        <v>-546333.98</v>
      </c>
      <c r="M19" s="10">
        <v>-598707.27</v>
      </c>
      <c r="N19" s="10">
        <v>-680200.86</v>
      </c>
      <c r="O19" s="10">
        <v>-724816.24</v>
      </c>
    </row>
    <row r="20" spans="2:15" x14ac:dyDescent="0.25">
      <c r="B20" t="s">
        <v>29</v>
      </c>
      <c r="D20" s="10">
        <v>-23657.187999999995</v>
      </c>
      <c r="E20" s="10">
        <v>-38007.779999999977</v>
      </c>
      <c r="F20" s="10">
        <v>-48094.322000000022</v>
      </c>
      <c r="G20" s="10">
        <v>-70611.88400000002</v>
      </c>
      <c r="H20" s="10">
        <v>-85800.796000000002</v>
      </c>
      <c r="I20" s="10">
        <v>-93792.454000000042</v>
      </c>
      <c r="J20" s="10">
        <v>-118013.24200000006</v>
      </c>
      <c r="K20" s="10">
        <v>-136771.32800000007</v>
      </c>
      <c r="L20" s="10">
        <v>-141854.50600000008</v>
      </c>
      <c r="M20" s="10">
        <v>-168423.39000000007</v>
      </c>
      <c r="N20" s="10">
        <v>-183011.39200000011</v>
      </c>
      <c r="O20" s="10">
        <v>-186202.80800000011</v>
      </c>
    </row>
  </sheetData>
  <mergeCells count="4">
    <mergeCell ref="B3:C3"/>
    <mergeCell ref="E3:N3"/>
    <mergeCell ref="E4:N4"/>
    <mergeCell ref="E5:N5"/>
  </mergeCells>
  <hyperlinks>
    <hyperlink ref="E5:N5" location="GRAFICO!A1" display="VER GRÁFICO"/>
  </hyperlinks>
  <pageMargins left="0.51181102362204722" right="0.51181102362204722" top="0.78740157480314965" bottom="0.78740157480314965" header="0.31496062992125984" footer="0.31496062992125984"/>
  <pageSetup paperSize="9" scale="5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showGridLines="0" showRowColHeaders="0" zoomScale="80" zoomScaleNormal="80" workbookViewId="0"/>
  </sheetViews>
  <sheetFormatPr defaultColWidth="0" defaultRowHeight="15" zeroHeight="1" x14ac:dyDescent="0.25"/>
  <cols>
    <col min="1" max="1" width="2.7109375" customWidth="1"/>
    <col min="2" max="2" width="150.7109375" customWidth="1"/>
    <col min="3" max="3" width="2.7109375" customWidth="1"/>
    <col min="4" max="16384" width="9.140625" hidden="1"/>
  </cols>
  <sheetData>
    <row r="1" spans="1:3" ht="48" customHeight="1" x14ac:dyDescent="0.4">
      <c r="A1" s="2"/>
      <c r="B1" s="7" t="s">
        <v>25</v>
      </c>
      <c r="C1" s="3"/>
    </row>
    <row r="2" spans="1:3" s="6" customFormat="1" ht="20.100000000000001" customHeight="1" x14ac:dyDescent="0.25">
      <c r="A2" s="4"/>
      <c r="B2" s="5" t="str">
        <f>TRIM(TABELA!E4)</f>
        <v>PARÂMETROS DE CONSULTA: CONTA=(Tudo), GRUPO=(Tudo), Anos=(Tudo), Trimestres=(Tudo)</v>
      </c>
      <c r="C2" s="4"/>
    </row>
    <row r="3" spans="1:3" x14ac:dyDescent="0.25">
      <c r="B3" s="8" t="s">
        <v>6</v>
      </c>
    </row>
    <row r="4" spans="1:3" x14ac:dyDescent="0.25"/>
    <row r="5" spans="1:3" x14ac:dyDescent="0.25"/>
    <row r="6" spans="1:3" x14ac:dyDescent="0.25"/>
    <row r="7" spans="1:3" x14ac:dyDescent="0.25"/>
    <row r="8" spans="1:3" x14ac:dyDescent="0.25"/>
    <row r="9" spans="1:3" x14ac:dyDescent="0.25"/>
    <row r="10" spans="1:3" x14ac:dyDescent="0.25"/>
    <row r="11" spans="1:3" x14ac:dyDescent="0.25"/>
    <row r="12" spans="1:3" x14ac:dyDescent="0.25"/>
    <row r="13" spans="1:3" x14ac:dyDescent="0.25"/>
    <row r="14" spans="1:3" x14ac:dyDescent="0.25"/>
    <row r="15" spans="1:3" x14ac:dyDescent="0.25"/>
    <row r="16" spans="1:3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</sheetData>
  <hyperlinks>
    <hyperlink ref="B3" location="TABELA!A1" display="VER TABELA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TABELA</vt:lpstr>
      <vt:lpstr>GRAFICO</vt:lpstr>
      <vt:lpstr>GRAFICO!Area_de_impressao</vt:lpstr>
      <vt:lpstr>TABELA!Area_de_impressao</vt:lpstr>
      <vt:lpstr>TABELA!Titulos_de_impressao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2011-12-31T12:10:05Z</dcterms:created>
  <dcterms:modified xsi:type="dcterms:W3CDTF">2020-10-26T20:49:33Z</dcterms:modified>
</cp:coreProperties>
</file>