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r\Documents\NSS\Projects\tableau-workshop\"/>
    </mc:Choice>
  </mc:AlternateContent>
  <xr:revisionPtr revIDLastSave="0" documentId="13_ncr:1_{9550F78E-18CB-4935-88B5-DF77F67BF1A7}" xr6:coauthVersionLast="45" xr6:coauthVersionMax="45" xr10:uidLastSave="{00000000-0000-0000-0000-000000000000}"/>
  <bookViews>
    <workbookView xWindow="-120" yWindow="-120" windowWidth="20730" windowHeight="11160" xr2:uid="{70B2114C-7D24-4F8C-80C3-F7DD598A0E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2" i="1"/>
  <c r="S2" i="1"/>
  <c r="P53" i="1" l="1"/>
  <c r="S53" i="1"/>
  <c r="C53" i="1" l="1"/>
  <c r="D53" i="1"/>
  <c r="E53" i="1"/>
  <c r="F53" i="1"/>
  <c r="G53" i="1"/>
  <c r="H53" i="1"/>
  <c r="I53" i="1"/>
  <c r="J53" i="1"/>
  <c r="K53" i="1"/>
  <c r="L53" i="1"/>
  <c r="M53" i="1"/>
  <c r="N53" i="1"/>
  <c r="O53" i="1"/>
  <c r="B5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U53" i="1" l="1"/>
  <c r="T5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R4" i="1" l="1"/>
  <c r="R15" i="1"/>
  <c r="R11" i="1"/>
  <c r="R35" i="1"/>
  <c r="R10" i="1"/>
  <c r="R34" i="1"/>
  <c r="R46" i="1"/>
  <c r="R45" i="1"/>
  <c r="R51" i="1"/>
  <c r="R25" i="1"/>
  <c r="R44" i="1"/>
  <c r="R23" i="1"/>
  <c r="R40" i="1"/>
  <c r="R12" i="1"/>
  <c r="R39" i="1"/>
  <c r="R26" i="1"/>
  <c r="R50" i="1"/>
  <c r="R49" i="1"/>
  <c r="R24" i="1"/>
  <c r="R13" i="1"/>
  <c r="R48" i="1"/>
  <c r="R22" i="1"/>
  <c r="R38" i="1"/>
  <c r="R47" i="1"/>
  <c r="R8" i="1"/>
  <c r="R14" i="1"/>
  <c r="R43" i="1"/>
  <c r="R32" i="1"/>
  <c r="R18" i="1"/>
  <c r="R7" i="1"/>
  <c r="R36" i="1"/>
  <c r="R19" i="1"/>
  <c r="R42" i="1"/>
  <c r="R31" i="1"/>
  <c r="R17" i="1"/>
  <c r="R3" i="1"/>
  <c r="R29" i="1"/>
  <c r="R9" i="1"/>
  <c r="R33" i="1"/>
  <c r="R37" i="1"/>
  <c r="R2" i="1"/>
  <c r="R41" i="1"/>
  <c r="R27" i="1"/>
  <c r="R16" i="1"/>
  <c r="R52" i="1"/>
  <c r="R28" i="1"/>
  <c r="Q53" i="1"/>
  <c r="R30" i="1"/>
  <c r="R6" i="1"/>
  <c r="R5" i="1"/>
  <c r="R21" i="1"/>
  <c r="R20" i="1"/>
  <c r="R53" i="1" l="1"/>
</calcChain>
</file>

<file path=xl/sharedStrings.xml><?xml version="1.0" encoding="utf-8"?>
<sst xmlns="http://schemas.openxmlformats.org/spreadsheetml/2006/main" count="73" uniqueCount="73">
  <si>
    <t>Veteran Population Urban</t>
  </si>
  <si>
    <t>Unemployment Rate for Veterans Urban</t>
  </si>
  <si>
    <t>Below Poverty Level Urban</t>
  </si>
  <si>
    <t>Disability Rate Urban</t>
  </si>
  <si>
    <t xml:space="preserve">Median Personal Income </t>
  </si>
  <si>
    <t>Gulf War II Urban</t>
  </si>
  <si>
    <t>Gulf War I Urban</t>
  </si>
  <si>
    <t>Vietnam Era Urban</t>
  </si>
  <si>
    <t>Korean War Urban</t>
  </si>
  <si>
    <t>World War II Urban</t>
  </si>
  <si>
    <t>Less than High School Graduate Urban</t>
  </si>
  <si>
    <t>High School Graduate or Equivalent Urban</t>
  </si>
  <si>
    <t>Some College Urban</t>
  </si>
  <si>
    <t xml:space="preserve"> Bachelor's Degree or Higher Urban</t>
  </si>
  <si>
    <t>Alabama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</si>
  <si>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</si>
  <si>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</si>
  <si>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</si>
  <si>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</si>
  <si>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</si>
  <si>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</si>
  <si>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</si>
  <si>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</si>
  <si>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</si>
  <si>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</si>
  <si>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</si>
  <si>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</si>
  <si>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</si>
  <si>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</si>
  <si>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</si>
  <si>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</si>
  <si>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</si>
  <si>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</si>
  <si>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</si>
  <si>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</si>
  <si>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</si>
  <si>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</si>
  <si>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</si>
  <si>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</si>
  <si>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</si>
  <si>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</si>
  <si>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</si>
  <si>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</si>
  <si>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</si>
  <si>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</si>
  <si>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</si>
  <si>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</si>
  <si>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</si>
  <si>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</si>
  <si>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</si>
  <si>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</si>
  <si>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</si>
  <si>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</si>
  <si>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</si>
  <si>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</si>
  <si>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</si>
  <si>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</si>
  <si>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</si>
  <si>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</si>
  <si>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</si>
  <si>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</si>
  <si>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</si>
  <si>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</si>
  <si>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</si>
  <si>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State</t>
  </si>
  <si>
    <t>Arizona</t>
  </si>
  <si>
    <t>Rank by Income</t>
  </si>
  <si>
    <t>Overall Rank</t>
  </si>
  <si>
    <t>Numerical</t>
  </si>
  <si>
    <t>% Median Income Difference</t>
  </si>
  <si>
    <t>% Unemployment Level Difference</t>
  </si>
  <si>
    <t>% Poverty Difference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</si>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</sst>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&quot;$&quot;#,##0"/>
    <numFmt numFmtId="166" formatCode="0.000%"/>
    <numFmt numFmtId="167" formatCode="0.00000"/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166" fontId="0" fillId="0" borderId="0" xfId="0" applyNumberFormat="1" applyAlignment="1">
      <alignment wrapText="1"/>
    </xf>
    <xf numFmtId="166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2" xfId="0" applyFont="1" applyFill="1" applyBorder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167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8A72-D33D-4EB8-BEDD-F57601FD184C}">
  <dimension ref="A1:U53"/>
  <sheetViews>
    <sheetView tabSelected="1" workbookViewId="0">
      <selection activeCell="I1" sqref="I1"/>
    </sheetView>
  </sheetViews>
  <sheetFormatPr defaultRowHeight="15" x14ac:dyDescent="0.25"/>
  <cols>
    <col min="3" max="3" width="13" customWidth="1"/>
    <col min="17" max="17" width="10.140625" style="10" bestFit="1" customWidth="1"/>
    <col min="19" max="19" width="11.28515625" style="12" customWidth="1"/>
    <col min="20" max="20" width="14.5703125" customWidth="1"/>
    <col min="21" max="21" width="14.42578125" customWidth="1"/>
  </cols>
  <sheetData>
    <row r="1" spans="1:21" s="8" customFormat="1" ht="72.75" x14ac:dyDescent="0.25">
      <c r="A1" s="6" t="s">
        <v>64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8" t="s">
        <v>66</v>
      </c>
      <c r="Q1" s="9" t="s">
        <v>68</v>
      </c>
      <c r="R1" s="8" t="s">
        <v>67</v>
      </c>
      <c r="S1" s="11" t="s">
        <v>69</v>
      </c>
      <c r="T1" s="8" t="s">
        <v>70</v>
      </c>
      <c r="U1" s="8" t="s">
        <v>71</v>
      </c>
    </row>
    <row r="2" spans="1:21" x14ac:dyDescent="0.25">
      <c r="A2" s="1" t="s">
        <v>14</v>
      </c>
      <c r="B2" s="2">
        <v>201420</v>
      </c>
      <c r="C2" s="18">
        <v>6.5000000000000002E-2</v>
      </c>
      <c r="D2" s="18">
        <v>8.7999999999999995E-2</v>
      </c>
      <c r="E2" s="16">
        <v>29.9</v>
      </c>
      <c r="F2" s="4">
        <v>37593</v>
      </c>
      <c r="G2" s="3">
        <v>18</v>
      </c>
      <c r="H2" s="3">
        <v>24.3</v>
      </c>
      <c r="I2" s="3">
        <v>36.299999999999997</v>
      </c>
      <c r="J2" s="3">
        <v>8.9</v>
      </c>
      <c r="K2" s="3">
        <v>4.7</v>
      </c>
      <c r="L2" s="3">
        <v>5.3</v>
      </c>
      <c r="M2" s="3">
        <v>24.6</v>
      </c>
      <c r="N2" s="3">
        <v>39</v>
      </c>
      <c r="O2" s="3">
        <v>31.1</v>
      </c>
      <c r="P2">
        <f>_xlfn.RANK.EQ(F2,$F$2:$F$52,0)</f>
        <v>21</v>
      </c>
      <c r="Q2" s="10">
        <f>(F2/11)-(D2*(10)+(C2*10))</f>
        <v>3416.0154545454543</v>
      </c>
      <c r="R2">
        <f>_xlfn.RANK.EQ(Q2,$Q$2:$Q$52)</f>
        <v>21</v>
      </c>
      <c r="S2" s="20">
        <f>(F2-37288)/37288</f>
        <v>8.1795751984552675E-3</v>
      </c>
      <c r="T2" s="21">
        <f>(C2-0.0616)/0.0616</f>
        <v>5.5194805194805199E-2</v>
      </c>
      <c r="U2" s="21">
        <f>(D2-0.0774)/0.0774</f>
        <v>0.13695090439276483</v>
      </c>
    </row>
    <row r="3" spans="1:21" x14ac:dyDescent="0.25">
      <c r="A3" s="5" t="s">
        <v>65</v>
      </c>
      <c r="B3" s="2">
        <v>420121</v>
      </c>
      <c r="C3" s="18">
        <v>7.0000000000000007E-2</v>
      </c>
      <c r="D3" s="18">
        <v>7.3999999999999996E-2</v>
      </c>
      <c r="E3" s="3">
        <v>29.2</v>
      </c>
      <c r="F3" s="4">
        <v>36239</v>
      </c>
      <c r="G3" s="3">
        <v>14.1</v>
      </c>
      <c r="H3" s="3">
        <v>18.899999999999999</v>
      </c>
      <c r="I3" s="3">
        <v>36.200000000000003</v>
      </c>
      <c r="J3" s="3">
        <v>11.3</v>
      </c>
      <c r="K3" s="3">
        <v>5.8</v>
      </c>
      <c r="L3" s="3">
        <v>5.2</v>
      </c>
      <c r="M3" s="3">
        <v>22.1</v>
      </c>
      <c r="N3" s="3">
        <v>42.8</v>
      </c>
      <c r="O3" s="3">
        <v>29.9</v>
      </c>
      <c r="P3">
        <f t="shared" ref="P3:P52" si="0">_xlfn.RANK.EQ(F3,$F$2:$F$52,0)</f>
        <v>28</v>
      </c>
      <c r="Q3" s="10">
        <f t="shared" ref="Q3:Q52" si="1">(F3/11)-(D3*(10)+(C3*10))</f>
        <v>3293.0145454545454</v>
      </c>
      <c r="R3">
        <f t="shared" ref="R3:R52" si="2">_xlfn.RANK.EQ(Q3,$Q$2:$Q$52)</f>
        <v>28</v>
      </c>
      <c r="S3" s="20">
        <f t="shared" ref="S3:S52" si="3">(F3-37288)/37288</f>
        <v>-2.8132375026818278E-2</v>
      </c>
      <c r="T3" s="21">
        <f t="shared" ref="T3:T52" si="4">(C3-0.0616)/0.0616</f>
        <v>0.13636363636363644</v>
      </c>
      <c r="U3" s="21">
        <f t="shared" ref="U3:U52" si="5">(D3-0.0774)/0.0774</f>
        <v>-4.3927648578811374E-2</v>
      </c>
    </row>
    <row r="4" spans="1:21" x14ac:dyDescent="0.25">
      <c r="A4" s="5" t="s">
        <v>15</v>
      </c>
      <c r="B4" s="2">
        <v>106098</v>
      </c>
      <c r="C4" s="18">
        <v>7.5999999999999998E-2</v>
      </c>
      <c r="D4" s="18">
        <v>8.1000000000000003E-2</v>
      </c>
      <c r="E4" s="3">
        <v>29.1</v>
      </c>
      <c r="F4" s="4">
        <v>34715</v>
      </c>
      <c r="G4" s="3">
        <v>18.2</v>
      </c>
      <c r="H4" s="3">
        <v>21.5</v>
      </c>
      <c r="I4" s="3">
        <v>34</v>
      </c>
      <c r="J4" s="3">
        <v>9.4</v>
      </c>
      <c r="K4" s="3">
        <v>4.2</v>
      </c>
      <c r="L4" s="3">
        <v>7.2</v>
      </c>
      <c r="M4" s="3">
        <v>28.7</v>
      </c>
      <c r="N4" s="3">
        <v>37.200000000000003</v>
      </c>
      <c r="O4" s="3">
        <v>26.9</v>
      </c>
      <c r="P4">
        <f t="shared" si="0"/>
        <v>35</v>
      </c>
      <c r="Q4" s="10">
        <f t="shared" si="1"/>
        <v>3154.3390909090908</v>
      </c>
      <c r="R4">
        <f t="shared" si="2"/>
        <v>35</v>
      </c>
      <c r="S4" s="20">
        <f t="shared" si="3"/>
        <v>-6.9003432739755413E-2</v>
      </c>
      <c r="T4" s="21">
        <f t="shared" si="4"/>
        <v>0.23376623376623371</v>
      </c>
      <c r="U4" s="21">
        <f t="shared" si="5"/>
        <v>4.6511627906976827E-2</v>
      </c>
    </row>
    <row r="5" spans="1:21" x14ac:dyDescent="0.25">
      <c r="A5" s="5" t="s">
        <v>16</v>
      </c>
      <c r="B5" s="2">
        <v>1551336</v>
      </c>
      <c r="C5" s="18">
        <v>7.8E-2</v>
      </c>
      <c r="D5" s="18">
        <v>7.5999999999999998E-2</v>
      </c>
      <c r="E5" s="3">
        <v>27.6</v>
      </c>
      <c r="F5" s="4">
        <v>41702</v>
      </c>
      <c r="G5" s="3">
        <v>16.399999999999999</v>
      </c>
      <c r="H5" s="3">
        <v>17.2</v>
      </c>
      <c r="I5" s="3">
        <v>35.299999999999997</v>
      </c>
      <c r="J5" s="3">
        <v>10.9</v>
      </c>
      <c r="K5" s="3">
        <v>6.7</v>
      </c>
      <c r="L5" s="3">
        <v>5.8</v>
      </c>
      <c r="M5" s="3">
        <v>19.5</v>
      </c>
      <c r="N5" s="3">
        <v>42</v>
      </c>
      <c r="O5" s="3">
        <v>32.700000000000003</v>
      </c>
      <c r="P5">
        <f t="shared" si="0"/>
        <v>7</v>
      </c>
      <c r="Q5" s="10">
        <f t="shared" si="1"/>
        <v>3789.550909090909</v>
      </c>
      <c r="R5">
        <f t="shared" si="2"/>
        <v>7</v>
      </c>
      <c r="S5" s="20">
        <f t="shared" si="3"/>
        <v>0.11837588500321819</v>
      </c>
      <c r="T5" s="21">
        <f t="shared" si="4"/>
        <v>0.26623376623376621</v>
      </c>
      <c r="U5" s="21">
        <f t="shared" si="5"/>
        <v>-1.8087855297157604E-2</v>
      </c>
    </row>
    <row r="6" spans="1:21" x14ac:dyDescent="0.25">
      <c r="A6" s="5" t="s">
        <v>17</v>
      </c>
      <c r="B6" s="2">
        <v>312274</v>
      </c>
      <c r="C6" s="18">
        <v>4.8000000000000001E-2</v>
      </c>
      <c r="D6" s="18">
        <v>7.1999999999999995E-2</v>
      </c>
      <c r="E6" s="3">
        <v>25.8</v>
      </c>
      <c r="F6" s="4">
        <v>40824</v>
      </c>
      <c r="G6" s="3">
        <v>21</v>
      </c>
      <c r="H6" s="3">
        <v>25</v>
      </c>
      <c r="I6" s="3">
        <v>34.299999999999997</v>
      </c>
      <c r="J6" s="3">
        <v>8.5</v>
      </c>
      <c r="K6" s="3">
        <v>4.8</v>
      </c>
      <c r="L6" s="3">
        <v>4.4000000000000004</v>
      </c>
      <c r="M6" s="3">
        <v>20.9</v>
      </c>
      <c r="N6" s="3">
        <v>38.299999999999997</v>
      </c>
      <c r="O6" s="3">
        <v>36.299999999999997</v>
      </c>
      <c r="P6">
        <f t="shared" si="0"/>
        <v>10</v>
      </c>
      <c r="Q6" s="10">
        <f t="shared" si="1"/>
        <v>3710.0727272727277</v>
      </c>
      <c r="R6">
        <f t="shared" si="2"/>
        <v>10</v>
      </c>
      <c r="S6" s="20">
        <f t="shared" si="3"/>
        <v>9.4829435743402704E-2</v>
      </c>
      <c r="T6" s="21">
        <f t="shared" si="4"/>
        <v>-0.2207792207792208</v>
      </c>
      <c r="U6" s="21">
        <f t="shared" si="5"/>
        <v>-6.9767441860465143E-2</v>
      </c>
    </row>
    <row r="7" spans="1:21" x14ac:dyDescent="0.25">
      <c r="A7" s="5" t="s">
        <v>18</v>
      </c>
      <c r="B7" s="2">
        <v>157674</v>
      </c>
      <c r="C7" s="18">
        <v>8.7999999999999995E-2</v>
      </c>
      <c r="D7" s="18">
        <v>5.0999999999999997E-2</v>
      </c>
      <c r="E7" s="3">
        <v>26.3</v>
      </c>
      <c r="F7" s="4">
        <v>40653</v>
      </c>
      <c r="G7" s="3">
        <v>9.8000000000000007</v>
      </c>
      <c r="H7" s="3">
        <v>12.4</v>
      </c>
      <c r="I7" s="3">
        <v>35.200000000000003</v>
      </c>
      <c r="J7" s="3">
        <v>13.7</v>
      </c>
      <c r="K7" s="3">
        <v>9.5</v>
      </c>
      <c r="L7" s="3">
        <v>8</v>
      </c>
      <c r="M7" s="3">
        <v>33.200000000000003</v>
      </c>
      <c r="N7" s="3">
        <v>28.9</v>
      </c>
      <c r="O7" s="3">
        <v>29.8</v>
      </c>
      <c r="P7">
        <f t="shared" si="0"/>
        <v>12</v>
      </c>
      <c r="Q7" s="10">
        <f t="shared" si="1"/>
        <v>3694.3372727272726</v>
      </c>
      <c r="R7">
        <f t="shared" si="2"/>
        <v>12</v>
      </c>
      <c r="S7" s="20">
        <f t="shared" si="3"/>
        <v>9.0243509976399919E-2</v>
      </c>
      <c r="T7" s="21">
        <f t="shared" si="4"/>
        <v>0.42857142857142844</v>
      </c>
      <c r="U7" s="21">
        <f t="shared" si="5"/>
        <v>-0.34108527131782945</v>
      </c>
    </row>
    <row r="8" spans="1:21" x14ac:dyDescent="0.25">
      <c r="A8" s="5" t="s">
        <v>19</v>
      </c>
      <c r="B8" s="2">
        <v>57927</v>
      </c>
      <c r="C8" s="18">
        <v>3.2000000000000001E-2</v>
      </c>
      <c r="D8" s="18">
        <v>4.4999999999999998E-2</v>
      </c>
      <c r="E8" s="3">
        <v>23.3</v>
      </c>
      <c r="F8" s="4">
        <v>41767</v>
      </c>
      <c r="G8" s="3">
        <v>14.2</v>
      </c>
      <c r="H8" s="3">
        <v>17.399999999999999</v>
      </c>
      <c r="I8" s="3">
        <v>37.4</v>
      </c>
      <c r="J8" s="3">
        <v>9.4</v>
      </c>
      <c r="K8" s="3">
        <v>4</v>
      </c>
      <c r="L8" s="3">
        <v>7.1</v>
      </c>
      <c r="M8" s="3">
        <v>29.9</v>
      </c>
      <c r="N8" s="3">
        <v>34</v>
      </c>
      <c r="O8" s="3">
        <v>29</v>
      </c>
      <c r="P8">
        <f t="shared" si="0"/>
        <v>6</v>
      </c>
      <c r="Q8" s="10">
        <f t="shared" si="1"/>
        <v>3796.23</v>
      </c>
      <c r="R8">
        <f t="shared" si="2"/>
        <v>6</v>
      </c>
      <c r="S8" s="20">
        <f t="shared" si="3"/>
        <v>0.12011907316026604</v>
      </c>
      <c r="T8" s="21">
        <f t="shared" si="4"/>
        <v>-0.48051948051948051</v>
      </c>
      <c r="U8" s="21">
        <f t="shared" si="5"/>
        <v>-0.41860465116279072</v>
      </c>
    </row>
    <row r="9" spans="1:21" x14ac:dyDescent="0.25">
      <c r="A9" s="5" t="s">
        <v>20</v>
      </c>
      <c r="B9" s="2">
        <v>28055</v>
      </c>
      <c r="C9" s="18">
        <v>0.111</v>
      </c>
      <c r="D9" s="18">
        <v>0.121</v>
      </c>
      <c r="E9" s="3">
        <v>27.1</v>
      </c>
      <c r="F9" s="4">
        <v>49419</v>
      </c>
      <c r="G9" s="3">
        <v>21.4</v>
      </c>
      <c r="H9" s="3">
        <v>18.600000000000001</v>
      </c>
      <c r="I9" s="3">
        <v>34.6</v>
      </c>
      <c r="J9" s="3">
        <v>7.8</v>
      </c>
      <c r="K9" s="3">
        <v>8.6</v>
      </c>
      <c r="L9" s="3">
        <v>5.3</v>
      </c>
      <c r="M9" s="3">
        <v>23.5</v>
      </c>
      <c r="N9" s="3">
        <v>22.6</v>
      </c>
      <c r="O9" s="3">
        <v>48.6</v>
      </c>
      <c r="P9">
        <f t="shared" si="0"/>
        <v>3</v>
      </c>
      <c r="Q9" s="10">
        <f t="shared" si="1"/>
        <v>4490.3163636363643</v>
      </c>
      <c r="R9">
        <f t="shared" si="2"/>
        <v>3</v>
      </c>
      <c r="S9" s="20">
        <f t="shared" si="3"/>
        <v>0.32533254666380607</v>
      </c>
      <c r="T9" s="21">
        <f t="shared" si="4"/>
        <v>0.80194805194805197</v>
      </c>
      <c r="U9" s="21">
        <f t="shared" si="5"/>
        <v>0.56330749354005172</v>
      </c>
    </row>
    <row r="10" spans="1:21" x14ac:dyDescent="0.25">
      <c r="A10" s="5" t="s">
        <v>21</v>
      </c>
      <c r="B10" s="2">
        <v>1293906</v>
      </c>
      <c r="C10" s="18">
        <v>6.7000000000000004E-2</v>
      </c>
      <c r="D10" s="18">
        <v>7.4999999999999997E-2</v>
      </c>
      <c r="E10" s="3">
        <v>28.8</v>
      </c>
      <c r="F10" s="4">
        <v>35510</v>
      </c>
      <c r="G10" s="3">
        <v>13.5</v>
      </c>
      <c r="H10" s="3">
        <v>18.2</v>
      </c>
      <c r="I10" s="3">
        <v>35</v>
      </c>
      <c r="J10" s="3">
        <v>12.8</v>
      </c>
      <c r="K10" s="3">
        <v>7.5</v>
      </c>
      <c r="L10" s="3">
        <v>6</v>
      </c>
      <c r="M10" s="3">
        <v>27.5</v>
      </c>
      <c r="N10" s="3">
        <v>36.4</v>
      </c>
      <c r="O10" s="3">
        <v>30.2</v>
      </c>
      <c r="P10">
        <f t="shared" si="0"/>
        <v>31</v>
      </c>
      <c r="Q10" s="10">
        <f t="shared" si="1"/>
        <v>3226.7618181818179</v>
      </c>
      <c r="R10">
        <f t="shared" si="2"/>
        <v>31</v>
      </c>
      <c r="S10" s="20">
        <f t="shared" si="3"/>
        <v>-4.7682900665093328E-2</v>
      </c>
      <c r="T10" s="21">
        <f t="shared" si="4"/>
        <v>8.7662337662337692E-2</v>
      </c>
      <c r="U10" s="21">
        <f t="shared" si="5"/>
        <v>-3.1007751937984489E-2</v>
      </c>
    </row>
    <row r="11" spans="1:21" x14ac:dyDescent="0.25">
      <c r="A11" s="5" t="s">
        <v>22</v>
      </c>
      <c r="B11" s="2">
        <v>465914</v>
      </c>
      <c r="C11" s="18">
        <v>6.4000000000000001E-2</v>
      </c>
      <c r="D11" s="18">
        <v>7.3999999999999996E-2</v>
      </c>
      <c r="E11" s="3">
        <v>25.6</v>
      </c>
      <c r="F11" s="4">
        <v>39126</v>
      </c>
      <c r="G11" s="3">
        <v>19.5</v>
      </c>
      <c r="H11" s="3">
        <v>26.5</v>
      </c>
      <c r="I11" s="3">
        <v>32</v>
      </c>
      <c r="J11" s="3">
        <v>7.2</v>
      </c>
      <c r="K11" s="3">
        <v>3.8</v>
      </c>
      <c r="L11" s="3">
        <v>5.3</v>
      </c>
      <c r="M11" s="3">
        <v>25.9</v>
      </c>
      <c r="N11" s="3">
        <v>37.9</v>
      </c>
      <c r="O11" s="3">
        <v>30.8</v>
      </c>
      <c r="P11">
        <f t="shared" si="0"/>
        <v>14</v>
      </c>
      <c r="Q11" s="10">
        <f t="shared" si="1"/>
        <v>3555.5290909090909</v>
      </c>
      <c r="R11">
        <f t="shared" si="2"/>
        <v>14</v>
      </c>
      <c r="S11" s="20">
        <f t="shared" si="3"/>
        <v>4.9291997425445183E-2</v>
      </c>
      <c r="T11" s="21">
        <f t="shared" si="4"/>
        <v>3.8961038961038946E-2</v>
      </c>
      <c r="U11" s="21">
        <f t="shared" si="5"/>
        <v>-4.3927648578811374E-2</v>
      </c>
    </row>
    <row r="12" spans="1:21" x14ac:dyDescent="0.25">
      <c r="A12" s="5" t="s">
        <v>23</v>
      </c>
      <c r="B12" s="2">
        <v>101880</v>
      </c>
      <c r="C12" s="18">
        <v>4.7E-2</v>
      </c>
      <c r="D12" s="18">
        <v>6.0999999999999999E-2</v>
      </c>
      <c r="E12" s="3">
        <v>21.8</v>
      </c>
      <c r="F12" s="4">
        <v>46447</v>
      </c>
      <c r="G12" s="3">
        <v>33.5</v>
      </c>
      <c r="H12" s="3">
        <v>22.8</v>
      </c>
      <c r="I12" s="3">
        <v>28.8</v>
      </c>
      <c r="J12" s="3">
        <v>7</v>
      </c>
      <c r="K12" s="3">
        <v>5.8</v>
      </c>
      <c r="L12" s="3">
        <v>4.5</v>
      </c>
      <c r="M12" s="3">
        <v>22.6</v>
      </c>
      <c r="N12" s="3">
        <v>42</v>
      </c>
      <c r="O12" s="3">
        <v>31</v>
      </c>
      <c r="P12">
        <f t="shared" si="0"/>
        <v>4</v>
      </c>
      <c r="Q12" s="10">
        <f t="shared" si="1"/>
        <v>4221.3745454545451</v>
      </c>
      <c r="R12">
        <f t="shared" si="2"/>
        <v>4</v>
      </c>
      <c r="S12" s="20">
        <f t="shared" si="3"/>
        <v>0.24562862046771078</v>
      </c>
      <c r="T12" s="21">
        <f t="shared" si="4"/>
        <v>-0.23701298701298704</v>
      </c>
      <c r="U12" s="21">
        <f t="shared" si="5"/>
        <v>-0.2118863049095607</v>
      </c>
    </row>
    <row r="13" spans="1:21" x14ac:dyDescent="0.25">
      <c r="A13" s="5" t="s">
        <v>24</v>
      </c>
      <c r="B13" s="2">
        <v>78903</v>
      </c>
      <c r="C13" s="18">
        <v>5.8999999999999997E-2</v>
      </c>
      <c r="D13" s="18">
        <v>9.1999999999999998E-2</v>
      </c>
      <c r="E13" s="3">
        <v>28.5</v>
      </c>
      <c r="F13" s="4">
        <v>31974</v>
      </c>
      <c r="G13" s="3">
        <v>15.8</v>
      </c>
      <c r="H13" s="3">
        <v>20.100000000000001</v>
      </c>
      <c r="I13" s="3">
        <v>39.1</v>
      </c>
      <c r="J13" s="3">
        <v>7.9</v>
      </c>
      <c r="K13" s="3">
        <v>4.9000000000000004</v>
      </c>
      <c r="L13" s="3">
        <v>4.8</v>
      </c>
      <c r="M13" s="3">
        <v>26.6</v>
      </c>
      <c r="N13" s="3">
        <v>42.5</v>
      </c>
      <c r="O13" s="3">
        <v>26.1</v>
      </c>
      <c r="P13">
        <f t="shared" si="0"/>
        <v>49</v>
      </c>
      <c r="Q13" s="10">
        <f t="shared" si="1"/>
        <v>2905.2172727272723</v>
      </c>
      <c r="R13">
        <f t="shared" si="2"/>
        <v>49</v>
      </c>
      <c r="S13" s="20">
        <f t="shared" si="3"/>
        <v>-0.14251233640849603</v>
      </c>
      <c r="T13" s="21">
        <f t="shared" si="4"/>
        <v>-4.2207792207792291E-2</v>
      </c>
      <c r="U13" s="21">
        <f t="shared" si="5"/>
        <v>0.18863049095607237</v>
      </c>
    </row>
    <row r="14" spans="1:21" x14ac:dyDescent="0.25">
      <c r="A14" s="5" t="s">
        <v>25</v>
      </c>
      <c r="B14" s="2">
        <v>526775</v>
      </c>
      <c r="C14" s="18">
        <v>8.2000000000000003E-2</v>
      </c>
      <c r="D14" s="18">
        <v>7.2999999999999995E-2</v>
      </c>
      <c r="E14" s="3">
        <v>27.4</v>
      </c>
      <c r="F14" s="4">
        <v>37864</v>
      </c>
      <c r="G14" s="3">
        <v>12.7</v>
      </c>
      <c r="H14" s="3">
        <v>16</v>
      </c>
      <c r="I14" s="3">
        <v>34.299999999999997</v>
      </c>
      <c r="J14" s="3">
        <v>11.9</v>
      </c>
      <c r="K14" s="3">
        <v>7.2</v>
      </c>
      <c r="L14" s="3">
        <v>7</v>
      </c>
      <c r="M14" s="3">
        <v>28.9</v>
      </c>
      <c r="N14" s="3">
        <v>36.700000000000003</v>
      </c>
      <c r="O14" s="3">
        <v>27.3</v>
      </c>
      <c r="P14">
        <f t="shared" si="0"/>
        <v>19</v>
      </c>
      <c r="Q14" s="10">
        <f t="shared" si="1"/>
        <v>3440.6318181818178</v>
      </c>
      <c r="R14">
        <f t="shared" si="2"/>
        <v>19</v>
      </c>
      <c r="S14" s="20">
        <f t="shared" si="3"/>
        <v>1.5447328899377817E-2</v>
      </c>
      <c r="T14" s="21">
        <f t="shared" si="4"/>
        <v>0.33116883116883117</v>
      </c>
      <c r="U14" s="21">
        <f t="shared" si="5"/>
        <v>-5.6847545219638258E-2</v>
      </c>
    </row>
    <row r="15" spans="1:21" x14ac:dyDescent="0.25">
      <c r="A15" s="5" t="s">
        <v>26</v>
      </c>
      <c r="B15" s="2">
        <v>282356</v>
      </c>
      <c r="C15" s="18">
        <v>7.1999999999999995E-2</v>
      </c>
      <c r="D15" s="18">
        <v>8.3000000000000004E-2</v>
      </c>
      <c r="E15" s="3">
        <v>32.1</v>
      </c>
      <c r="F15" s="4">
        <v>32160</v>
      </c>
      <c r="G15" s="3">
        <v>12.8</v>
      </c>
      <c r="H15" s="3">
        <v>17.100000000000001</v>
      </c>
      <c r="I15" s="3">
        <v>36.1</v>
      </c>
      <c r="J15" s="3">
        <v>10.4</v>
      </c>
      <c r="K15" s="3">
        <v>5.0999999999999996</v>
      </c>
      <c r="L15" s="3">
        <v>7.5</v>
      </c>
      <c r="M15" s="3">
        <v>35.299999999999997</v>
      </c>
      <c r="N15" s="3">
        <v>36.5</v>
      </c>
      <c r="O15" s="3">
        <v>20.8</v>
      </c>
      <c r="P15">
        <f t="shared" si="0"/>
        <v>46</v>
      </c>
      <c r="Q15" s="10">
        <f t="shared" si="1"/>
        <v>2922.0863636363633</v>
      </c>
      <c r="R15">
        <f t="shared" si="2"/>
        <v>46</v>
      </c>
      <c r="S15" s="20">
        <f t="shared" si="3"/>
        <v>-0.13752413645140527</v>
      </c>
      <c r="T15" s="21">
        <f t="shared" si="4"/>
        <v>0.16883116883116869</v>
      </c>
      <c r="U15" s="21">
        <f t="shared" si="5"/>
        <v>7.2351421188630596E-2</v>
      </c>
    </row>
    <row r="16" spans="1:21" x14ac:dyDescent="0.25">
      <c r="A16" s="5" t="s">
        <v>27</v>
      </c>
      <c r="B16" s="2">
        <v>119577</v>
      </c>
      <c r="C16" s="18">
        <v>3.3000000000000002E-2</v>
      </c>
      <c r="D16" s="18">
        <v>5.7000000000000002E-2</v>
      </c>
      <c r="E16" s="3">
        <v>27.3</v>
      </c>
      <c r="F16" s="4">
        <v>36070</v>
      </c>
      <c r="G16" s="3">
        <v>14</v>
      </c>
      <c r="H16" s="3">
        <v>17</v>
      </c>
      <c r="I16" s="3">
        <v>34.6</v>
      </c>
      <c r="J16" s="3">
        <v>11.2</v>
      </c>
      <c r="K16" s="3">
        <v>7.2</v>
      </c>
      <c r="L16" s="3">
        <v>6.2</v>
      </c>
      <c r="M16" s="3">
        <v>32.700000000000003</v>
      </c>
      <c r="N16" s="3">
        <v>35.9</v>
      </c>
      <c r="O16" s="3">
        <v>25.2</v>
      </c>
      <c r="P16">
        <f t="shared" si="0"/>
        <v>30</v>
      </c>
      <c r="Q16" s="10">
        <f t="shared" si="1"/>
        <v>3278.1909090909089</v>
      </c>
      <c r="R16">
        <f t="shared" si="2"/>
        <v>30</v>
      </c>
      <c r="S16" s="20">
        <f t="shared" si="3"/>
        <v>-3.2664664235142672E-2</v>
      </c>
      <c r="T16" s="21">
        <f t="shared" si="4"/>
        <v>-0.4642857142857143</v>
      </c>
      <c r="U16" s="21">
        <f t="shared" si="5"/>
        <v>-0.26356589147286819</v>
      </c>
    </row>
    <row r="17" spans="1:21" x14ac:dyDescent="0.25">
      <c r="A17" s="5" t="s">
        <v>28</v>
      </c>
      <c r="B17" s="2">
        <v>131921</v>
      </c>
      <c r="C17" s="18">
        <v>5.7000000000000002E-2</v>
      </c>
      <c r="D17" s="18">
        <v>0.06</v>
      </c>
      <c r="E17" s="3">
        <v>27.2</v>
      </c>
      <c r="F17" s="4">
        <v>37279</v>
      </c>
      <c r="G17" s="3">
        <v>17.7</v>
      </c>
      <c r="H17" s="3">
        <v>19</v>
      </c>
      <c r="I17" s="3">
        <v>34.299999999999997</v>
      </c>
      <c r="J17" s="3">
        <v>11</v>
      </c>
      <c r="K17" s="3">
        <v>6.5</v>
      </c>
      <c r="L17" s="3">
        <v>5.3</v>
      </c>
      <c r="M17" s="3">
        <v>26</v>
      </c>
      <c r="N17" s="3">
        <v>37.1</v>
      </c>
      <c r="O17" s="3">
        <v>31.5</v>
      </c>
      <c r="P17">
        <f t="shared" si="0"/>
        <v>23</v>
      </c>
      <c r="Q17" s="10">
        <f t="shared" si="1"/>
        <v>3387.83</v>
      </c>
      <c r="R17">
        <f t="shared" si="2"/>
        <v>23</v>
      </c>
      <c r="S17" s="20">
        <f t="shared" si="3"/>
        <v>-2.4136451405277839E-4</v>
      </c>
      <c r="T17" s="21">
        <f t="shared" si="4"/>
        <v>-7.4675324675324672E-2</v>
      </c>
      <c r="U17" s="21">
        <f t="shared" si="5"/>
        <v>-0.22480620155038758</v>
      </c>
    </row>
    <row r="18" spans="1:21" x14ac:dyDescent="0.25">
      <c r="A18" s="5" t="s">
        <v>29</v>
      </c>
      <c r="B18" s="2">
        <v>162806</v>
      </c>
      <c r="C18" s="18">
        <v>0.06</v>
      </c>
      <c r="D18" s="18">
        <v>8.4000000000000005E-2</v>
      </c>
      <c r="E18" s="3">
        <v>30.5</v>
      </c>
      <c r="F18" s="4">
        <v>32680</v>
      </c>
      <c r="G18" s="3">
        <v>16.2</v>
      </c>
      <c r="H18" s="3">
        <v>20.7</v>
      </c>
      <c r="I18" s="3">
        <v>33.4</v>
      </c>
      <c r="J18" s="3">
        <v>8.9</v>
      </c>
      <c r="K18" s="3">
        <v>6.1</v>
      </c>
      <c r="L18" s="3">
        <v>8.8000000000000007</v>
      </c>
      <c r="M18" s="3">
        <v>30.4</v>
      </c>
      <c r="N18" s="3">
        <v>37.299999999999997</v>
      </c>
      <c r="O18" s="3">
        <v>23.6</v>
      </c>
      <c r="P18">
        <f t="shared" si="0"/>
        <v>45</v>
      </c>
      <c r="Q18" s="10">
        <f t="shared" si="1"/>
        <v>2969.4690909090909</v>
      </c>
      <c r="R18">
        <f t="shared" si="2"/>
        <v>45</v>
      </c>
      <c r="S18" s="20">
        <f t="shared" si="3"/>
        <v>-0.12357863119502253</v>
      </c>
      <c r="T18" s="21">
        <f t="shared" si="4"/>
        <v>-2.5974025974026042E-2</v>
      </c>
      <c r="U18" s="21">
        <f t="shared" si="5"/>
        <v>8.5271317829457474E-2</v>
      </c>
    </row>
    <row r="19" spans="1:21" x14ac:dyDescent="0.25">
      <c r="A19" s="5" t="s">
        <v>30</v>
      </c>
      <c r="B19" s="2">
        <v>184321</v>
      </c>
      <c r="C19" s="18">
        <v>5.5E-2</v>
      </c>
      <c r="D19" s="18">
        <v>9.2999999999999999E-2</v>
      </c>
      <c r="E19" s="3">
        <v>28.4</v>
      </c>
      <c r="F19" s="4">
        <v>33756</v>
      </c>
      <c r="G19" s="3">
        <v>18.8</v>
      </c>
      <c r="H19" s="3">
        <v>21.7</v>
      </c>
      <c r="I19" s="3">
        <v>34.5</v>
      </c>
      <c r="J19" s="3">
        <v>8.5</v>
      </c>
      <c r="K19" s="3">
        <v>5.5</v>
      </c>
      <c r="L19" s="3">
        <v>7.6</v>
      </c>
      <c r="M19" s="3">
        <v>32.799999999999997</v>
      </c>
      <c r="N19" s="3">
        <v>36.1</v>
      </c>
      <c r="O19" s="3">
        <v>23.5</v>
      </c>
      <c r="P19">
        <f t="shared" si="0"/>
        <v>41</v>
      </c>
      <c r="Q19" s="10">
        <f t="shared" si="1"/>
        <v>3067.2472727272725</v>
      </c>
      <c r="R19">
        <f t="shared" si="2"/>
        <v>41</v>
      </c>
      <c r="S19" s="20">
        <f t="shared" si="3"/>
        <v>-9.4722162626045908E-2</v>
      </c>
      <c r="T19" s="21">
        <f t="shared" si="4"/>
        <v>-0.10714285714285716</v>
      </c>
      <c r="U19" s="21">
        <f t="shared" si="5"/>
        <v>0.20155038759689928</v>
      </c>
    </row>
    <row r="20" spans="1:21" x14ac:dyDescent="0.25">
      <c r="A20" s="5" t="s">
        <v>31</v>
      </c>
      <c r="B20" s="2">
        <v>37852</v>
      </c>
      <c r="C20" s="18">
        <v>4.5999999999999999E-2</v>
      </c>
      <c r="D20" s="18">
        <v>6.8000000000000005E-2</v>
      </c>
      <c r="E20" s="3">
        <v>30.3</v>
      </c>
      <c r="F20" s="4">
        <v>31317</v>
      </c>
      <c r="G20" s="3">
        <v>14.7</v>
      </c>
      <c r="H20" s="3">
        <v>16.3</v>
      </c>
      <c r="I20" s="3">
        <v>36</v>
      </c>
      <c r="J20" s="3">
        <v>13.1</v>
      </c>
      <c r="K20" s="3">
        <v>7.3</v>
      </c>
      <c r="L20" s="3">
        <v>8.4</v>
      </c>
      <c r="M20" s="3">
        <v>33.200000000000003</v>
      </c>
      <c r="N20" s="3">
        <v>29.8</v>
      </c>
      <c r="O20" s="3">
        <v>28.6</v>
      </c>
      <c r="P20">
        <f t="shared" si="0"/>
        <v>50</v>
      </c>
      <c r="Q20" s="10">
        <f t="shared" si="1"/>
        <v>2845.86</v>
      </c>
      <c r="R20">
        <f t="shared" si="2"/>
        <v>50</v>
      </c>
      <c r="S20" s="20">
        <f t="shared" si="3"/>
        <v>-0.16013194593434885</v>
      </c>
      <c r="T20" s="21">
        <f t="shared" si="4"/>
        <v>-0.25324675324675328</v>
      </c>
      <c r="U20" s="21">
        <f t="shared" si="5"/>
        <v>-0.1214470284237725</v>
      </c>
    </row>
    <row r="21" spans="1:21" x14ac:dyDescent="0.25">
      <c r="A21" s="5" t="s">
        <v>32</v>
      </c>
      <c r="B21" s="2">
        <v>324207</v>
      </c>
      <c r="C21" s="18">
        <v>4.8000000000000001E-2</v>
      </c>
      <c r="D21" s="18">
        <v>5.5E-2</v>
      </c>
      <c r="E21" s="3">
        <v>20.9</v>
      </c>
      <c r="F21" s="4">
        <v>50385</v>
      </c>
      <c r="G21" s="3">
        <v>22.2</v>
      </c>
      <c r="H21" s="3">
        <v>26.3</v>
      </c>
      <c r="I21" s="3">
        <v>29.1</v>
      </c>
      <c r="J21" s="3">
        <v>8.1999999999999993</v>
      </c>
      <c r="K21" s="3">
        <v>5.6</v>
      </c>
      <c r="L21" s="3">
        <v>5.3</v>
      </c>
      <c r="M21" s="3">
        <v>24.5</v>
      </c>
      <c r="N21" s="3">
        <v>33.6</v>
      </c>
      <c r="O21" s="3">
        <v>36.6</v>
      </c>
      <c r="P21">
        <f t="shared" si="0"/>
        <v>2</v>
      </c>
      <c r="Q21" s="10">
        <f t="shared" si="1"/>
        <v>4579.4245454545453</v>
      </c>
      <c r="R21">
        <f t="shared" si="2"/>
        <v>2</v>
      </c>
      <c r="S21" s="20">
        <f t="shared" si="3"/>
        <v>0.35123900450547091</v>
      </c>
      <c r="T21" s="21">
        <f t="shared" si="4"/>
        <v>-0.2207792207792208</v>
      </c>
      <c r="U21" s="21">
        <f t="shared" si="5"/>
        <v>-0.28940568475452194</v>
      </c>
    </row>
    <row r="22" spans="1:21" x14ac:dyDescent="0.25">
      <c r="A22" s="5" t="s">
        <v>33</v>
      </c>
      <c r="B22" s="2">
        <v>302103</v>
      </c>
      <c r="C22" s="18">
        <v>7.0000000000000007E-2</v>
      </c>
      <c r="D22" s="18">
        <v>6.7000000000000004E-2</v>
      </c>
      <c r="E22" s="3">
        <v>28.8</v>
      </c>
      <c r="F22" s="4">
        <v>38442</v>
      </c>
      <c r="G22" s="3">
        <v>11.4</v>
      </c>
      <c r="H22" s="3">
        <v>13.5</v>
      </c>
      <c r="I22" s="3">
        <v>33.5</v>
      </c>
      <c r="J22" s="3">
        <v>13.8</v>
      </c>
      <c r="K22" s="3">
        <v>8.6</v>
      </c>
      <c r="L22" s="3">
        <v>7.4</v>
      </c>
      <c r="M22" s="3">
        <v>31.5</v>
      </c>
      <c r="N22" s="3">
        <v>30.5</v>
      </c>
      <c r="O22" s="3">
        <v>30.6</v>
      </c>
      <c r="P22">
        <f t="shared" si="0"/>
        <v>17</v>
      </c>
      <c r="Q22" s="10">
        <f t="shared" si="1"/>
        <v>3493.3572727272726</v>
      </c>
      <c r="R22">
        <f t="shared" si="2"/>
        <v>17</v>
      </c>
      <c r="S22" s="20">
        <f t="shared" si="3"/>
        <v>3.0948294357434028E-2</v>
      </c>
      <c r="T22" s="21">
        <f t="shared" si="4"/>
        <v>0.13636363636363644</v>
      </c>
      <c r="U22" s="21">
        <f t="shared" si="5"/>
        <v>-0.13436692506459938</v>
      </c>
    </row>
    <row r="23" spans="1:21" x14ac:dyDescent="0.25">
      <c r="A23" s="5" t="s">
        <v>34</v>
      </c>
      <c r="B23" s="2">
        <v>408861</v>
      </c>
      <c r="C23" s="18">
        <v>7.8E-2</v>
      </c>
      <c r="D23" s="18">
        <v>8.8999999999999996E-2</v>
      </c>
      <c r="E23" s="3">
        <v>29.3</v>
      </c>
      <c r="F23" s="4">
        <v>34390</v>
      </c>
      <c r="G23" s="3">
        <v>10.5</v>
      </c>
      <c r="H23" s="3">
        <v>15.3</v>
      </c>
      <c r="I23" s="3">
        <v>35.799999999999997</v>
      </c>
      <c r="J23" s="3">
        <v>10.9</v>
      </c>
      <c r="K23" s="3">
        <v>7.1</v>
      </c>
      <c r="L23" s="3">
        <v>7.3</v>
      </c>
      <c r="M23" s="3">
        <v>30.6</v>
      </c>
      <c r="N23" s="3">
        <v>39.799999999999997</v>
      </c>
      <c r="O23" s="3">
        <v>22.3</v>
      </c>
      <c r="P23">
        <f t="shared" si="0"/>
        <v>38</v>
      </c>
      <c r="Q23" s="10">
        <f t="shared" si="1"/>
        <v>3124.6936363636364</v>
      </c>
      <c r="R23">
        <f t="shared" si="2"/>
        <v>38</v>
      </c>
      <c r="S23" s="20">
        <f t="shared" si="3"/>
        <v>-7.7719373524994639E-2</v>
      </c>
      <c r="T23" s="21">
        <f t="shared" si="4"/>
        <v>0.26623376623376621</v>
      </c>
      <c r="U23" s="21">
        <f t="shared" si="5"/>
        <v>0.14987080103359174</v>
      </c>
    </row>
    <row r="24" spans="1:21" x14ac:dyDescent="0.25">
      <c r="A24" s="5" t="s">
        <v>35</v>
      </c>
      <c r="B24" s="2">
        <v>218373</v>
      </c>
      <c r="C24" s="18">
        <v>4.5999999999999999E-2</v>
      </c>
      <c r="D24" s="18">
        <v>5.8000000000000003E-2</v>
      </c>
      <c r="E24" s="3">
        <v>27.5</v>
      </c>
      <c r="F24" s="4">
        <v>37785</v>
      </c>
      <c r="G24" s="3">
        <v>13.2</v>
      </c>
      <c r="H24" s="3">
        <v>12.7</v>
      </c>
      <c r="I24" s="3">
        <v>35.1</v>
      </c>
      <c r="J24" s="3">
        <v>12.1</v>
      </c>
      <c r="K24" s="3">
        <v>8.5</v>
      </c>
      <c r="L24" s="3">
        <v>5.9</v>
      </c>
      <c r="M24" s="3">
        <v>29.1</v>
      </c>
      <c r="N24" s="3">
        <v>36.9</v>
      </c>
      <c r="O24" s="3">
        <v>28.1</v>
      </c>
      <c r="P24">
        <f t="shared" si="0"/>
        <v>20</v>
      </c>
      <c r="Q24" s="10">
        <f t="shared" si="1"/>
        <v>3433.96</v>
      </c>
      <c r="R24">
        <f t="shared" si="2"/>
        <v>20</v>
      </c>
      <c r="S24" s="20">
        <f t="shared" si="3"/>
        <v>1.3328684831581205E-2</v>
      </c>
      <c r="T24" s="21">
        <f t="shared" si="4"/>
        <v>-0.25324675324675328</v>
      </c>
      <c r="U24" s="21">
        <f t="shared" si="5"/>
        <v>-0.25064599483204125</v>
      </c>
    </row>
    <row r="25" spans="1:21" x14ac:dyDescent="0.25">
      <c r="A25" s="5" t="s">
        <v>36</v>
      </c>
      <c r="B25" s="2">
        <v>88337</v>
      </c>
      <c r="C25" s="18">
        <v>4.7E-2</v>
      </c>
      <c r="D25" s="18">
        <v>8.4000000000000005E-2</v>
      </c>
      <c r="E25" s="3">
        <v>29.3</v>
      </c>
      <c r="F25" s="4">
        <v>35127</v>
      </c>
      <c r="G25" s="3">
        <v>17.5</v>
      </c>
      <c r="H25" s="3">
        <v>23.6</v>
      </c>
      <c r="I25" s="3">
        <v>33.6</v>
      </c>
      <c r="J25" s="3">
        <v>10.199999999999999</v>
      </c>
      <c r="K25" s="3">
        <v>4.4000000000000004</v>
      </c>
      <c r="L25" s="3">
        <v>6.8</v>
      </c>
      <c r="M25" s="3">
        <v>24.1</v>
      </c>
      <c r="N25" s="3">
        <v>40.9</v>
      </c>
      <c r="O25" s="3">
        <v>28.1</v>
      </c>
      <c r="P25">
        <f t="shared" si="0"/>
        <v>34</v>
      </c>
      <c r="Q25" s="10">
        <f t="shared" si="1"/>
        <v>3192.0536363636365</v>
      </c>
      <c r="R25">
        <f t="shared" si="2"/>
        <v>34</v>
      </c>
      <c r="S25" s="20">
        <f t="shared" si="3"/>
        <v>-5.7954301652006004E-2</v>
      </c>
      <c r="T25" s="21">
        <f t="shared" si="4"/>
        <v>-0.23701298701298704</v>
      </c>
      <c r="U25" s="21">
        <f t="shared" si="5"/>
        <v>8.5271317829457474E-2</v>
      </c>
    </row>
    <row r="26" spans="1:21" x14ac:dyDescent="0.25">
      <c r="A26" s="5" t="s">
        <v>37</v>
      </c>
      <c r="B26" s="2">
        <v>287469</v>
      </c>
      <c r="C26" s="18">
        <v>5.1999999999999998E-2</v>
      </c>
      <c r="D26" s="18">
        <v>8.3000000000000004E-2</v>
      </c>
      <c r="E26" s="3">
        <v>30.1</v>
      </c>
      <c r="F26" s="4">
        <v>35186</v>
      </c>
      <c r="G26" s="3">
        <v>14.6</v>
      </c>
      <c r="H26" s="3">
        <v>17.7</v>
      </c>
      <c r="I26" s="3">
        <v>34.700000000000003</v>
      </c>
      <c r="J26" s="3">
        <v>10</v>
      </c>
      <c r="K26" s="3">
        <v>6.1</v>
      </c>
      <c r="L26" s="3">
        <v>7.8</v>
      </c>
      <c r="M26" s="3">
        <v>31</v>
      </c>
      <c r="N26" s="3">
        <v>36.299999999999997</v>
      </c>
      <c r="O26" s="3">
        <v>25</v>
      </c>
      <c r="P26">
        <f t="shared" si="0"/>
        <v>33</v>
      </c>
      <c r="Q26" s="10">
        <f t="shared" si="1"/>
        <v>3197.3772727272726</v>
      </c>
      <c r="R26">
        <f t="shared" si="2"/>
        <v>33</v>
      </c>
      <c r="S26" s="20">
        <f t="shared" si="3"/>
        <v>-5.6372023170993352E-2</v>
      </c>
      <c r="T26" s="21">
        <f t="shared" si="4"/>
        <v>-0.15584415584415592</v>
      </c>
      <c r="U26" s="21">
        <f t="shared" si="5"/>
        <v>7.2351421188630596E-2</v>
      </c>
    </row>
    <row r="27" spans="1:21" x14ac:dyDescent="0.25">
      <c r="A27" s="5" t="s">
        <v>38</v>
      </c>
      <c r="B27" s="2">
        <v>43601</v>
      </c>
      <c r="C27" s="18">
        <v>4.4999999999999998E-2</v>
      </c>
      <c r="D27" s="18">
        <v>8.5000000000000006E-2</v>
      </c>
      <c r="E27" s="3">
        <v>28.3</v>
      </c>
      <c r="F27" s="4">
        <v>33465</v>
      </c>
      <c r="G27" s="3">
        <v>15.7</v>
      </c>
      <c r="H27" s="3">
        <v>19.899999999999999</v>
      </c>
      <c r="I27" s="3">
        <v>36.9</v>
      </c>
      <c r="J27" s="3">
        <v>9.3000000000000007</v>
      </c>
      <c r="K27" s="3">
        <v>5.4</v>
      </c>
      <c r="L27" s="3">
        <v>5.8</v>
      </c>
      <c r="M27" s="3">
        <v>31.2</v>
      </c>
      <c r="N27" s="3">
        <v>35</v>
      </c>
      <c r="O27" s="3">
        <v>28</v>
      </c>
      <c r="P27">
        <f t="shared" si="0"/>
        <v>44</v>
      </c>
      <c r="Q27" s="10">
        <f t="shared" si="1"/>
        <v>3040.9727272727273</v>
      </c>
      <c r="R27">
        <f t="shared" si="2"/>
        <v>44</v>
      </c>
      <c r="S27" s="20">
        <f t="shared" si="3"/>
        <v>-0.10252628191375242</v>
      </c>
      <c r="T27" s="21">
        <f t="shared" si="4"/>
        <v>-0.26948051948051954</v>
      </c>
      <c r="U27" s="21">
        <f t="shared" si="5"/>
        <v>9.8191214470284366E-2</v>
      </c>
    </row>
    <row r="28" spans="1:21" x14ac:dyDescent="0.25">
      <c r="A28" s="5" t="s">
        <v>39</v>
      </c>
      <c r="B28" s="2">
        <v>91088</v>
      </c>
      <c r="C28" s="18">
        <v>0.04</v>
      </c>
      <c r="D28" s="18">
        <v>6.4000000000000001E-2</v>
      </c>
      <c r="E28" s="3">
        <v>25.7</v>
      </c>
      <c r="F28" s="4">
        <v>38597</v>
      </c>
      <c r="G28" s="3">
        <v>23.4</v>
      </c>
      <c r="H28" s="3">
        <v>24.9</v>
      </c>
      <c r="I28" s="3">
        <v>30.7</v>
      </c>
      <c r="J28" s="3">
        <v>10.1</v>
      </c>
      <c r="K28" s="3">
        <v>4.7</v>
      </c>
      <c r="L28" s="3">
        <v>5</v>
      </c>
      <c r="M28" s="3">
        <v>29.1</v>
      </c>
      <c r="N28" s="3">
        <v>35.799999999999997</v>
      </c>
      <c r="O28" s="3">
        <v>30.2</v>
      </c>
      <c r="P28">
        <f t="shared" si="0"/>
        <v>15</v>
      </c>
      <c r="Q28" s="10">
        <f t="shared" si="1"/>
        <v>3507.778181818182</v>
      </c>
      <c r="R28">
        <f t="shared" si="2"/>
        <v>15</v>
      </c>
      <c r="S28" s="20">
        <f t="shared" si="3"/>
        <v>3.5105127655009657E-2</v>
      </c>
      <c r="T28" s="21">
        <f t="shared" si="4"/>
        <v>-0.35064935064935066</v>
      </c>
      <c r="U28" s="21">
        <f t="shared" si="5"/>
        <v>-0.17312661498708004</v>
      </c>
    </row>
    <row r="29" spans="1:21" x14ac:dyDescent="0.25">
      <c r="A29" s="5" t="s">
        <v>40</v>
      </c>
      <c r="B29" s="2">
        <v>194264</v>
      </c>
      <c r="C29" s="18">
        <v>7.3999999999999996E-2</v>
      </c>
      <c r="D29" s="18">
        <v>7.9000000000000001E-2</v>
      </c>
      <c r="E29" s="3">
        <v>28.6</v>
      </c>
      <c r="F29" s="4">
        <v>35195</v>
      </c>
      <c r="G29" s="3">
        <v>17.3</v>
      </c>
      <c r="H29" s="3">
        <v>21.5</v>
      </c>
      <c r="I29" s="3">
        <v>37.9</v>
      </c>
      <c r="J29" s="3">
        <v>9.1999999999999993</v>
      </c>
      <c r="K29" s="3">
        <v>3.6</v>
      </c>
      <c r="L29" s="3">
        <v>4.8</v>
      </c>
      <c r="M29" s="3">
        <v>26.4</v>
      </c>
      <c r="N29" s="3">
        <v>42.9</v>
      </c>
      <c r="O29" s="3">
        <v>25.9</v>
      </c>
      <c r="P29">
        <f t="shared" si="0"/>
        <v>32</v>
      </c>
      <c r="Q29" s="10">
        <f t="shared" si="1"/>
        <v>3198.0154545454543</v>
      </c>
      <c r="R29">
        <f t="shared" si="2"/>
        <v>32</v>
      </c>
      <c r="S29" s="20">
        <f t="shared" si="3"/>
        <v>-5.6130658656940571E-2</v>
      </c>
      <c r="T29" s="21">
        <f t="shared" si="4"/>
        <v>0.2012987012987012</v>
      </c>
      <c r="U29" s="21">
        <f t="shared" si="5"/>
        <v>2.0671834625323054E-2</v>
      </c>
    </row>
    <row r="30" spans="1:21" x14ac:dyDescent="0.25">
      <c r="A30" s="5" t="s">
        <v>41</v>
      </c>
      <c r="B30" s="2">
        <v>55516</v>
      </c>
      <c r="C30" s="18">
        <v>5.1999999999999998E-2</v>
      </c>
      <c r="D30" s="18">
        <v>6.9000000000000006E-2</v>
      </c>
      <c r="E30" s="3">
        <v>26.7</v>
      </c>
      <c r="F30" s="4">
        <v>37457</v>
      </c>
      <c r="G30" s="3">
        <v>11.3</v>
      </c>
      <c r="H30" s="3">
        <v>12.7</v>
      </c>
      <c r="I30" s="3">
        <v>37.700000000000003</v>
      </c>
      <c r="J30" s="3">
        <v>11.5</v>
      </c>
      <c r="K30" s="3">
        <v>8</v>
      </c>
      <c r="L30" s="3">
        <v>8.4</v>
      </c>
      <c r="M30" s="3">
        <v>32.200000000000003</v>
      </c>
      <c r="N30" s="3">
        <v>30.9</v>
      </c>
      <c r="O30" s="3">
        <v>28.5</v>
      </c>
      <c r="P30">
        <f t="shared" si="0"/>
        <v>22</v>
      </c>
      <c r="Q30" s="10">
        <f t="shared" si="1"/>
        <v>3403.971818181818</v>
      </c>
      <c r="R30">
        <f t="shared" si="2"/>
        <v>22</v>
      </c>
      <c r="S30" s="20">
        <f t="shared" si="3"/>
        <v>4.5322892083243943E-3</v>
      </c>
      <c r="T30" s="21">
        <f t="shared" si="4"/>
        <v>-0.15584415584415592</v>
      </c>
      <c r="U30" s="21">
        <f t="shared" si="5"/>
        <v>-0.10852713178294562</v>
      </c>
    </row>
    <row r="31" spans="1:21" x14ac:dyDescent="0.25">
      <c r="A31" s="5" t="s">
        <v>42</v>
      </c>
      <c r="B31" s="2">
        <v>333069</v>
      </c>
      <c r="C31" s="18">
        <v>8.3000000000000004E-2</v>
      </c>
      <c r="D31" s="18">
        <v>5.6000000000000001E-2</v>
      </c>
      <c r="E31" s="3">
        <v>28.3</v>
      </c>
      <c r="F31" s="4">
        <v>41654</v>
      </c>
      <c r="G31" s="3">
        <v>9.6999999999999993</v>
      </c>
      <c r="H31" s="3">
        <v>10.9</v>
      </c>
      <c r="I31" s="3">
        <v>36.5</v>
      </c>
      <c r="J31" s="3">
        <v>13.5</v>
      </c>
      <c r="K31" s="3">
        <v>9.6</v>
      </c>
      <c r="L31" s="3">
        <v>8.8000000000000007</v>
      </c>
      <c r="M31" s="3">
        <v>33</v>
      </c>
      <c r="N31" s="3">
        <v>29.1</v>
      </c>
      <c r="O31" s="3">
        <v>29.1</v>
      </c>
      <c r="P31">
        <f t="shared" si="0"/>
        <v>8</v>
      </c>
      <c r="Q31" s="10">
        <f t="shared" si="1"/>
        <v>3785.3372727272726</v>
      </c>
      <c r="R31">
        <f t="shared" si="2"/>
        <v>8</v>
      </c>
      <c r="S31" s="20">
        <f t="shared" si="3"/>
        <v>0.11708860759493671</v>
      </c>
      <c r="T31" s="21">
        <f t="shared" si="4"/>
        <v>0.34740259740259744</v>
      </c>
      <c r="U31" s="21">
        <f t="shared" si="5"/>
        <v>-0.27648578811369506</v>
      </c>
    </row>
    <row r="32" spans="1:21" x14ac:dyDescent="0.25">
      <c r="A32" s="5" t="s">
        <v>43</v>
      </c>
      <c r="B32" s="2">
        <v>116438</v>
      </c>
      <c r="C32" s="18">
        <v>5.0999999999999997E-2</v>
      </c>
      <c r="D32" s="18">
        <v>8.2000000000000003E-2</v>
      </c>
      <c r="E32" s="3">
        <v>30.2</v>
      </c>
      <c r="F32" s="4">
        <v>38052</v>
      </c>
      <c r="G32" s="3">
        <v>17.399999999999999</v>
      </c>
      <c r="H32" s="3">
        <v>19</v>
      </c>
      <c r="I32" s="3">
        <v>40.9</v>
      </c>
      <c r="J32" s="3">
        <v>10.7</v>
      </c>
      <c r="K32" s="3">
        <v>4.8</v>
      </c>
      <c r="L32" s="3">
        <v>6.2</v>
      </c>
      <c r="M32" s="3">
        <v>24.2</v>
      </c>
      <c r="N32" s="3">
        <v>40.4</v>
      </c>
      <c r="O32" s="3">
        <v>29.2</v>
      </c>
      <c r="P32">
        <f t="shared" si="0"/>
        <v>18</v>
      </c>
      <c r="Q32" s="10">
        <f t="shared" si="1"/>
        <v>3457.9427272727276</v>
      </c>
      <c r="R32">
        <f t="shared" si="2"/>
        <v>18</v>
      </c>
      <c r="S32" s="20">
        <f t="shared" si="3"/>
        <v>2.0489165415146966E-2</v>
      </c>
      <c r="T32" s="21">
        <f t="shared" si="4"/>
        <v>-0.17207792207792216</v>
      </c>
      <c r="U32" s="21">
        <f t="shared" si="5"/>
        <v>5.9431524547803712E-2</v>
      </c>
    </row>
    <row r="33" spans="1:21" x14ac:dyDescent="0.25">
      <c r="A33" s="5" t="s">
        <v>44</v>
      </c>
      <c r="B33" s="2">
        <v>599434</v>
      </c>
      <c r="C33" s="18">
        <v>7.0000000000000007E-2</v>
      </c>
      <c r="D33" s="18">
        <v>7.0000000000000007E-2</v>
      </c>
      <c r="E33" s="3">
        <v>28.7</v>
      </c>
      <c r="F33" s="4">
        <v>36900</v>
      </c>
      <c r="G33" s="3">
        <v>11.2</v>
      </c>
      <c r="H33" s="3">
        <v>11.8</v>
      </c>
      <c r="I33" s="3">
        <v>33.6</v>
      </c>
      <c r="J33" s="3">
        <v>13.3</v>
      </c>
      <c r="K33" s="3">
        <v>8.8000000000000007</v>
      </c>
      <c r="L33" s="3">
        <v>8.5</v>
      </c>
      <c r="M33" s="3">
        <v>32.6</v>
      </c>
      <c r="N33" s="3">
        <v>32.1</v>
      </c>
      <c r="O33" s="3">
        <v>26.8</v>
      </c>
      <c r="P33">
        <f t="shared" si="0"/>
        <v>26</v>
      </c>
      <c r="Q33" s="10">
        <f t="shared" si="1"/>
        <v>3353.1454545454544</v>
      </c>
      <c r="R33">
        <f t="shared" si="2"/>
        <v>26</v>
      </c>
      <c r="S33" s="20">
        <f t="shared" si="3"/>
        <v>-1.0405492383608668E-2</v>
      </c>
      <c r="T33" s="21">
        <f t="shared" si="4"/>
        <v>0.13636363636363644</v>
      </c>
      <c r="U33" s="21">
        <f t="shared" si="5"/>
        <v>-9.5607235142118732E-2</v>
      </c>
    </row>
    <row r="34" spans="1:21" x14ac:dyDescent="0.25">
      <c r="A34" s="5" t="s">
        <v>45</v>
      </c>
      <c r="B34" s="2">
        <v>433919</v>
      </c>
      <c r="C34" s="18">
        <v>6.8000000000000005E-2</v>
      </c>
      <c r="D34" s="18">
        <v>7.1999999999999995E-2</v>
      </c>
      <c r="E34" s="3">
        <v>27</v>
      </c>
      <c r="F34" s="4">
        <v>37062</v>
      </c>
      <c r="G34" s="3">
        <v>20.399999999999999</v>
      </c>
      <c r="H34" s="3">
        <v>24.1</v>
      </c>
      <c r="I34" s="3">
        <v>33.4</v>
      </c>
      <c r="J34" s="3">
        <v>8.5</v>
      </c>
      <c r="K34" s="3">
        <v>4.4000000000000004</v>
      </c>
      <c r="L34" s="3">
        <v>5.2</v>
      </c>
      <c r="M34" s="3">
        <v>23.5</v>
      </c>
      <c r="N34" s="3">
        <v>41.7</v>
      </c>
      <c r="O34" s="3">
        <v>29.6</v>
      </c>
      <c r="P34">
        <f t="shared" si="0"/>
        <v>25</v>
      </c>
      <c r="Q34" s="10">
        <f t="shared" si="1"/>
        <v>3367.8727272727274</v>
      </c>
      <c r="R34">
        <f t="shared" si="2"/>
        <v>25</v>
      </c>
      <c r="S34" s="20">
        <f t="shared" si="3"/>
        <v>-6.0609311306586569E-3</v>
      </c>
      <c r="T34" s="21">
        <f t="shared" si="4"/>
        <v>0.10389610389610394</v>
      </c>
      <c r="U34" s="21">
        <f t="shared" si="5"/>
        <v>-6.9767441860465143E-2</v>
      </c>
    </row>
    <row r="35" spans="1:21" x14ac:dyDescent="0.25">
      <c r="A35" s="5" t="s">
        <v>46</v>
      </c>
      <c r="B35" s="2">
        <v>29356</v>
      </c>
      <c r="C35" s="18">
        <v>6.6000000000000003E-2</v>
      </c>
      <c r="D35" s="18">
        <v>6.0999999999999999E-2</v>
      </c>
      <c r="E35" s="3">
        <v>25.5</v>
      </c>
      <c r="F35" s="4">
        <v>40740</v>
      </c>
      <c r="G35" s="3">
        <v>26.1</v>
      </c>
      <c r="H35" s="3">
        <v>19.2</v>
      </c>
      <c r="I35" s="3">
        <v>29.1</v>
      </c>
      <c r="J35" s="3">
        <v>9.3000000000000007</v>
      </c>
      <c r="K35" s="3">
        <v>4.8</v>
      </c>
      <c r="L35" s="3">
        <v>6.1</v>
      </c>
      <c r="M35" s="3">
        <v>23.1</v>
      </c>
      <c r="N35" s="3">
        <v>44.4</v>
      </c>
      <c r="O35" s="3">
        <v>26.4</v>
      </c>
      <c r="P35">
        <f t="shared" si="0"/>
        <v>11</v>
      </c>
      <c r="Q35" s="10">
        <f t="shared" si="1"/>
        <v>3702.3663636363635</v>
      </c>
      <c r="R35">
        <f t="shared" si="2"/>
        <v>11</v>
      </c>
      <c r="S35" s="20">
        <f t="shared" si="3"/>
        <v>9.2576700278910101E-2</v>
      </c>
      <c r="T35" s="21">
        <f t="shared" si="4"/>
        <v>7.1428571428571438E-2</v>
      </c>
      <c r="U35" s="21">
        <f t="shared" si="5"/>
        <v>-0.2118863049095607</v>
      </c>
    </row>
    <row r="36" spans="1:21" x14ac:dyDescent="0.25">
      <c r="A36" s="5" t="s">
        <v>47</v>
      </c>
      <c r="B36" s="2">
        <v>579774</v>
      </c>
      <c r="C36" s="18">
        <v>6.3E-2</v>
      </c>
      <c r="D36" s="18">
        <v>7.5999999999999998E-2</v>
      </c>
      <c r="E36" s="3">
        <v>28.2</v>
      </c>
      <c r="F36" s="4">
        <v>33683</v>
      </c>
      <c r="G36" s="3">
        <v>11.8</v>
      </c>
      <c r="H36" s="3">
        <v>16.899999999999999</v>
      </c>
      <c r="I36" s="3">
        <v>34.299999999999997</v>
      </c>
      <c r="J36" s="3">
        <v>10.1</v>
      </c>
      <c r="K36" s="3">
        <v>6.7</v>
      </c>
      <c r="L36" s="3">
        <v>8</v>
      </c>
      <c r="M36" s="3">
        <v>34.200000000000003</v>
      </c>
      <c r="N36" s="3">
        <v>35</v>
      </c>
      <c r="O36" s="3">
        <v>22.8</v>
      </c>
      <c r="P36">
        <f t="shared" si="0"/>
        <v>42</v>
      </c>
      <c r="Q36" s="10">
        <f t="shared" si="1"/>
        <v>3060.7009090909091</v>
      </c>
      <c r="R36">
        <f t="shared" si="2"/>
        <v>42</v>
      </c>
      <c r="S36" s="20">
        <f t="shared" si="3"/>
        <v>-9.667989701780734E-2</v>
      </c>
      <c r="T36" s="21">
        <f t="shared" si="4"/>
        <v>2.27272727272727E-2</v>
      </c>
      <c r="U36" s="21">
        <f t="shared" si="5"/>
        <v>-1.8087855297157604E-2</v>
      </c>
    </row>
    <row r="37" spans="1:21" x14ac:dyDescent="0.25">
      <c r="A37" s="5" t="s">
        <v>48</v>
      </c>
      <c r="B37" s="2">
        <v>174327</v>
      </c>
      <c r="C37" s="18">
        <v>5.0999999999999997E-2</v>
      </c>
      <c r="D37" s="18">
        <v>7.9000000000000001E-2</v>
      </c>
      <c r="E37" s="3">
        <v>32.299999999999997</v>
      </c>
      <c r="F37" s="4">
        <v>38572</v>
      </c>
      <c r="G37" s="3">
        <v>19.7</v>
      </c>
      <c r="H37" s="3">
        <v>23.4</v>
      </c>
      <c r="I37" s="3">
        <v>35.200000000000003</v>
      </c>
      <c r="J37" s="3">
        <v>8.8000000000000007</v>
      </c>
      <c r="K37" s="3">
        <v>5.3</v>
      </c>
      <c r="L37" s="3">
        <v>6.7</v>
      </c>
      <c r="M37" s="3">
        <v>26.3</v>
      </c>
      <c r="N37" s="3">
        <v>40.1</v>
      </c>
      <c r="O37" s="3">
        <v>26.8</v>
      </c>
      <c r="P37">
        <f t="shared" si="0"/>
        <v>16</v>
      </c>
      <c r="Q37" s="10">
        <f t="shared" si="1"/>
        <v>3505.2454545454543</v>
      </c>
      <c r="R37">
        <f t="shared" si="2"/>
        <v>16</v>
      </c>
      <c r="S37" s="20">
        <f t="shared" si="3"/>
        <v>3.4434670671529714E-2</v>
      </c>
      <c r="T37" s="21">
        <f t="shared" si="4"/>
        <v>-0.17207792207792216</v>
      </c>
      <c r="U37" s="21">
        <f t="shared" si="5"/>
        <v>2.0671834625323054E-2</v>
      </c>
    </row>
    <row r="38" spans="1:21" x14ac:dyDescent="0.25">
      <c r="A38" s="5" t="s">
        <v>49</v>
      </c>
      <c r="B38" s="2">
        <v>215879</v>
      </c>
      <c r="C38" s="18">
        <v>8.4000000000000005E-2</v>
      </c>
      <c r="D38" s="18">
        <v>8.5000000000000006E-2</v>
      </c>
      <c r="E38" s="3">
        <v>33</v>
      </c>
      <c r="F38" s="4">
        <v>34062</v>
      </c>
      <c r="G38" s="3">
        <v>14.8</v>
      </c>
      <c r="H38" s="3">
        <v>17.399999999999999</v>
      </c>
      <c r="I38" s="3">
        <v>37.799999999999997</v>
      </c>
      <c r="J38" s="3">
        <v>9.4</v>
      </c>
      <c r="K38" s="3">
        <v>6.9</v>
      </c>
      <c r="L38" s="3">
        <v>5.2</v>
      </c>
      <c r="M38" s="3">
        <v>24.2</v>
      </c>
      <c r="N38" s="3">
        <v>41.3</v>
      </c>
      <c r="O38" s="3">
        <v>29.2</v>
      </c>
      <c r="P38">
        <f t="shared" si="0"/>
        <v>40</v>
      </c>
      <c r="Q38" s="10">
        <f t="shared" si="1"/>
        <v>3094.8554545454544</v>
      </c>
      <c r="R38">
        <f t="shared" si="2"/>
        <v>40</v>
      </c>
      <c r="S38" s="20">
        <f t="shared" si="3"/>
        <v>-8.6515769148251445E-2</v>
      </c>
      <c r="T38" s="21">
        <f t="shared" si="4"/>
        <v>0.3636363636363637</v>
      </c>
      <c r="U38" s="21">
        <f t="shared" si="5"/>
        <v>9.8191214470284366E-2</v>
      </c>
    </row>
    <row r="39" spans="1:21" x14ac:dyDescent="0.25">
      <c r="A39" s="5" t="s">
        <v>50</v>
      </c>
      <c r="B39" s="2">
        <v>614333</v>
      </c>
      <c r="C39" s="18">
        <v>5.7000000000000002E-2</v>
      </c>
      <c r="D39" s="18">
        <v>7.3999999999999996E-2</v>
      </c>
      <c r="E39" s="3">
        <v>28.4</v>
      </c>
      <c r="F39" s="4">
        <v>33633</v>
      </c>
      <c r="G39" s="3">
        <v>11</v>
      </c>
      <c r="H39" s="3">
        <v>13.6</v>
      </c>
      <c r="I39" s="3">
        <v>34.5</v>
      </c>
      <c r="J39" s="3">
        <v>12.5</v>
      </c>
      <c r="K39" s="3">
        <v>8.8000000000000007</v>
      </c>
      <c r="L39" s="3">
        <v>8</v>
      </c>
      <c r="M39" s="3">
        <v>39.5</v>
      </c>
      <c r="N39" s="3">
        <v>29.3</v>
      </c>
      <c r="O39" s="3">
        <v>23.3</v>
      </c>
      <c r="P39">
        <f t="shared" si="0"/>
        <v>43</v>
      </c>
      <c r="Q39" s="10">
        <f t="shared" si="1"/>
        <v>3056.2354545454546</v>
      </c>
      <c r="R39">
        <f t="shared" si="2"/>
        <v>43</v>
      </c>
      <c r="S39" s="20">
        <f t="shared" si="3"/>
        <v>-9.8020810984767212E-2</v>
      </c>
      <c r="T39" s="21">
        <f t="shared" si="4"/>
        <v>-7.4675324675324672E-2</v>
      </c>
      <c r="U39" s="21">
        <f t="shared" si="5"/>
        <v>-4.3927648578811374E-2</v>
      </c>
    </row>
    <row r="40" spans="1:21" x14ac:dyDescent="0.25">
      <c r="A40" s="5" t="s">
        <v>51</v>
      </c>
      <c r="B40" s="2">
        <v>56243</v>
      </c>
      <c r="C40" s="18">
        <v>0.126</v>
      </c>
      <c r="D40" s="18">
        <v>8.2000000000000003E-2</v>
      </c>
      <c r="E40" s="3">
        <v>31.4</v>
      </c>
      <c r="F40" s="4">
        <v>34411</v>
      </c>
      <c r="G40" s="3">
        <v>10.5</v>
      </c>
      <c r="H40" s="3">
        <v>12.7</v>
      </c>
      <c r="I40" s="3">
        <v>35.1</v>
      </c>
      <c r="J40" s="3">
        <v>13.3</v>
      </c>
      <c r="K40" s="3">
        <v>8.5</v>
      </c>
      <c r="L40" s="3">
        <v>11</v>
      </c>
      <c r="M40" s="3">
        <v>31.5</v>
      </c>
      <c r="N40" s="3">
        <v>29.5</v>
      </c>
      <c r="O40" s="3">
        <v>28.1</v>
      </c>
      <c r="P40">
        <f t="shared" si="0"/>
        <v>37</v>
      </c>
      <c r="Q40" s="10">
        <f t="shared" si="1"/>
        <v>3126.1927272727276</v>
      </c>
      <c r="R40">
        <f t="shared" si="2"/>
        <v>37</v>
      </c>
      <c r="S40" s="20">
        <f t="shared" si="3"/>
        <v>-7.7156189658871485E-2</v>
      </c>
      <c r="T40" s="21">
        <f t="shared" si="4"/>
        <v>1.0454545454545454</v>
      </c>
      <c r="U40" s="21">
        <f t="shared" si="5"/>
        <v>5.9431524547803712E-2</v>
      </c>
    </row>
    <row r="41" spans="1:21" x14ac:dyDescent="0.25">
      <c r="A41" s="5" t="s">
        <v>52</v>
      </c>
      <c r="B41" s="2">
        <v>242699</v>
      </c>
      <c r="C41" s="18">
        <v>4.5999999999999999E-2</v>
      </c>
      <c r="D41" s="18">
        <v>7.3999999999999996E-2</v>
      </c>
      <c r="E41" s="3">
        <v>27.5</v>
      </c>
      <c r="F41" s="4">
        <v>36317</v>
      </c>
      <c r="G41" s="3">
        <v>19.5</v>
      </c>
      <c r="H41" s="3">
        <v>20.5</v>
      </c>
      <c r="I41" s="3">
        <v>35.299999999999997</v>
      </c>
      <c r="J41" s="3">
        <v>8.4</v>
      </c>
      <c r="K41" s="3">
        <v>4.3</v>
      </c>
      <c r="L41" s="3">
        <v>5.9</v>
      </c>
      <c r="M41" s="3">
        <v>27.1</v>
      </c>
      <c r="N41" s="3">
        <v>37.4</v>
      </c>
      <c r="O41" s="3">
        <v>29.6</v>
      </c>
      <c r="P41">
        <f t="shared" si="0"/>
        <v>27</v>
      </c>
      <c r="Q41" s="10">
        <f t="shared" si="1"/>
        <v>3300.3454545454547</v>
      </c>
      <c r="R41">
        <f t="shared" si="2"/>
        <v>27</v>
      </c>
      <c r="S41" s="20">
        <f t="shared" si="3"/>
        <v>-2.6040549238360865E-2</v>
      </c>
      <c r="T41" s="21">
        <f t="shared" si="4"/>
        <v>-0.25324675324675328</v>
      </c>
      <c r="U41" s="21">
        <f t="shared" si="5"/>
        <v>-4.3927648578811374E-2</v>
      </c>
    </row>
    <row r="42" spans="1:21" x14ac:dyDescent="0.25">
      <c r="A42" s="5" t="s">
        <v>53</v>
      </c>
      <c r="B42" s="2">
        <v>33878</v>
      </c>
      <c r="C42" s="18">
        <v>3.4000000000000002E-2</v>
      </c>
      <c r="D42" s="18">
        <v>0.107</v>
      </c>
      <c r="E42" s="3">
        <v>29.4</v>
      </c>
      <c r="F42" s="4">
        <v>37146</v>
      </c>
      <c r="G42" s="3">
        <v>19.600000000000001</v>
      </c>
      <c r="H42" s="3">
        <v>19.399999999999999</v>
      </c>
      <c r="I42" s="3">
        <v>33.6</v>
      </c>
      <c r="J42" s="3">
        <v>10.3</v>
      </c>
      <c r="K42" s="3">
        <v>5.7</v>
      </c>
      <c r="L42" s="3">
        <v>6.3</v>
      </c>
      <c r="M42" s="3">
        <v>29.2</v>
      </c>
      <c r="N42" s="3">
        <v>39.6</v>
      </c>
      <c r="O42" s="3">
        <v>24.9</v>
      </c>
      <c r="P42">
        <f t="shared" si="0"/>
        <v>24</v>
      </c>
      <c r="Q42" s="10">
        <f t="shared" si="1"/>
        <v>3375.4990909090911</v>
      </c>
      <c r="R42">
        <f t="shared" si="2"/>
        <v>24</v>
      </c>
      <c r="S42" s="20">
        <f t="shared" si="3"/>
        <v>-3.8081956661660588E-3</v>
      </c>
      <c r="T42" s="21">
        <f t="shared" si="4"/>
        <v>-0.44805194805194803</v>
      </c>
      <c r="U42" s="21">
        <f t="shared" si="5"/>
        <v>0.38242894056847548</v>
      </c>
    </row>
    <row r="43" spans="1:21" x14ac:dyDescent="0.25">
      <c r="A43" s="5" t="s">
        <v>54</v>
      </c>
      <c r="B43" s="2">
        <v>283609</v>
      </c>
      <c r="C43" s="18">
        <v>5.2999999999999999E-2</v>
      </c>
      <c r="D43" s="18">
        <v>9.1999999999999998E-2</v>
      </c>
      <c r="E43" s="3">
        <v>29.7</v>
      </c>
      <c r="F43" s="4">
        <v>34142</v>
      </c>
      <c r="G43" s="3">
        <v>17</v>
      </c>
      <c r="H43" s="3">
        <v>21.1</v>
      </c>
      <c r="I43" s="3">
        <v>36.200000000000003</v>
      </c>
      <c r="J43" s="3">
        <v>8.1999999999999993</v>
      </c>
      <c r="K43" s="3">
        <v>4.8</v>
      </c>
      <c r="L43" s="3">
        <v>6.5</v>
      </c>
      <c r="M43" s="3">
        <v>28.6</v>
      </c>
      <c r="N43" s="3">
        <v>36.299999999999997</v>
      </c>
      <c r="O43" s="3">
        <v>28.6</v>
      </c>
      <c r="P43">
        <f t="shared" si="0"/>
        <v>39</v>
      </c>
      <c r="Q43" s="10">
        <f t="shared" si="1"/>
        <v>3102.3681818181822</v>
      </c>
      <c r="R43">
        <f t="shared" si="2"/>
        <v>39</v>
      </c>
      <c r="S43" s="20">
        <f t="shared" si="3"/>
        <v>-8.4370306801115638E-2</v>
      </c>
      <c r="T43" s="21">
        <f t="shared" si="4"/>
        <v>-0.13961038961038966</v>
      </c>
      <c r="U43" s="21">
        <f t="shared" si="5"/>
        <v>0.18863049095607237</v>
      </c>
    </row>
    <row r="44" spans="1:21" x14ac:dyDescent="0.25">
      <c r="A44" s="5" t="s">
        <v>55</v>
      </c>
      <c r="B44" s="2">
        <v>1186367</v>
      </c>
      <c r="C44" s="18">
        <v>5.6000000000000001E-2</v>
      </c>
      <c r="D44" s="18">
        <v>6.7000000000000004E-2</v>
      </c>
      <c r="E44" s="3">
        <v>27.3</v>
      </c>
      <c r="F44" s="4">
        <v>40443</v>
      </c>
      <c r="G44" s="3">
        <v>22.2</v>
      </c>
      <c r="H44" s="3">
        <v>24.7</v>
      </c>
      <c r="I44" s="3">
        <v>33.200000000000003</v>
      </c>
      <c r="J44" s="3">
        <v>7.7</v>
      </c>
      <c r="K44" s="3">
        <v>4.3</v>
      </c>
      <c r="L44" s="3">
        <v>5.6</v>
      </c>
      <c r="M44" s="3">
        <v>22.1</v>
      </c>
      <c r="N44" s="3">
        <v>41.4</v>
      </c>
      <c r="O44" s="3">
        <v>30.8</v>
      </c>
      <c r="P44">
        <f t="shared" si="0"/>
        <v>13</v>
      </c>
      <c r="Q44" s="10">
        <f t="shared" si="1"/>
        <v>3675.4063636363635</v>
      </c>
      <c r="R44">
        <f t="shared" si="2"/>
        <v>13</v>
      </c>
      <c r="S44" s="20">
        <f t="shared" si="3"/>
        <v>8.4611671315168419E-2</v>
      </c>
      <c r="T44" s="21">
        <f t="shared" si="4"/>
        <v>-9.0909090909090925E-2</v>
      </c>
      <c r="U44" s="21">
        <f t="shared" si="5"/>
        <v>-0.13436692506459938</v>
      </c>
    </row>
    <row r="45" spans="1:21" x14ac:dyDescent="0.25">
      <c r="A45" s="5" t="s">
        <v>56</v>
      </c>
      <c r="B45" s="2">
        <v>117040</v>
      </c>
      <c r="C45" s="18">
        <v>4.2000000000000003E-2</v>
      </c>
      <c r="D45" s="18">
        <v>6.8000000000000005E-2</v>
      </c>
      <c r="E45" s="3">
        <v>28.8</v>
      </c>
      <c r="F45" s="4">
        <v>41204</v>
      </c>
      <c r="G45" s="3">
        <v>19.899999999999999</v>
      </c>
      <c r="H45" s="3">
        <v>20</v>
      </c>
      <c r="I45" s="3">
        <v>34.200000000000003</v>
      </c>
      <c r="J45" s="3">
        <v>11</v>
      </c>
      <c r="K45" s="3">
        <v>6.8</v>
      </c>
      <c r="L45" s="3">
        <v>4.0999999999999996</v>
      </c>
      <c r="M45" s="3">
        <v>17.5</v>
      </c>
      <c r="N45" s="3">
        <v>41.8</v>
      </c>
      <c r="O45" s="3">
        <v>36.5</v>
      </c>
      <c r="P45">
        <f t="shared" si="0"/>
        <v>9</v>
      </c>
      <c r="Q45" s="10">
        <f t="shared" si="1"/>
        <v>3744.7181818181821</v>
      </c>
      <c r="R45">
        <f t="shared" si="2"/>
        <v>9</v>
      </c>
      <c r="S45" s="20">
        <f t="shared" si="3"/>
        <v>0.10502038189229779</v>
      </c>
      <c r="T45" s="21">
        <f t="shared" si="4"/>
        <v>-0.31818181818181818</v>
      </c>
      <c r="U45" s="21">
        <f t="shared" si="5"/>
        <v>-0.1214470284237725</v>
      </c>
    </row>
    <row r="46" spans="1:21" x14ac:dyDescent="0.25">
      <c r="A46" s="5" t="s">
        <v>57</v>
      </c>
      <c r="B46" s="2">
        <v>15930</v>
      </c>
      <c r="C46" s="18">
        <v>2.7E-2</v>
      </c>
      <c r="D46" s="18">
        <v>6.6000000000000003E-2</v>
      </c>
      <c r="E46" s="3">
        <v>32.200000000000003</v>
      </c>
      <c r="F46" s="4">
        <v>32026</v>
      </c>
      <c r="G46" s="3">
        <v>10</v>
      </c>
      <c r="H46" s="3">
        <v>14.3</v>
      </c>
      <c r="I46" s="3">
        <v>31.5</v>
      </c>
      <c r="J46" s="3">
        <v>12.1</v>
      </c>
      <c r="K46" s="3">
        <v>10.4</v>
      </c>
      <c r="L46" s="3">
        <v>6.5</v>
      </c>
      <c r="M46" s="3">
        <v>40.700000000000003</v>
      </c>
      <c r="N46" s="3">
        <v>28.8</v>
      </c>
      <c r="O46" s="3">
        <v>24</v>
      </c>
      <c r="P46">
        <f t="shared" si="0"/>
        <v>48</v>
      </c>
      <c r="Q46" s="10">
        <f t="shared" si="1"/>
        <v>2910.5245454545457</v>
      </c>
      <c r="R46">
        <f t="shared" si="2"/>
        <v>48</v>
      </c>
      <c r="S46" s="20">
        <f t="shared" si="3"/>
        <v>-0.14111778588285775</v>
      </c>
      <c r="T46" s="21">
        <f t="shared" si="4"/>
        <v>-0.56168831168831179</v>
      </c>
      <c r="U46" s="21">
        <f t="shared" si="5"/>
        <v>-0.14728682170542629</v>
      </c>
    </row>
    <row r="47" spans="1:21" x14ac:dyDescent="0.25">
      <c r="A47" s="5" t="s">
        <v>58</v>
      </c>
      <c r="B47" s="2">
        <v>524815</v>
      </c>
      <c r="C47" s="18">
        <v>5.0999999999999997E-2</v>
      </c>
      <c r="D47" s="18">
        <v>5.0999999999999997E-2</v>
      </c>
      <c r="E47" s="3">
        <v>19.2</v>
      </c>
      <c r="F47" s="4">
        <v>53653</v>
      </c>
      <c r="G47" s="3">
        <v>31.2</v>
      </c>
      <c r="H47" s="3">
        <v>34.4</v>
      </c>
      <c r="I47" s="3">
        <v>28.7</v>
      </c>
      <c r="J47" s="3">
        <v>6.3</v>
      </c>
      <c r="K47" s="3">
        <v>3.7</v>
      </c>
      <c r="L47" s="3">
        <v>4.8</v>
      </c>
      <c r="M47" s="3">
        <v>18.7</v>
      </c>
      <c r="N47" s="3">
        <v>34.700000000000003</v>
      </c>
      <c r="O47" s="3">
        <v>41.8</v>
      </c>
      <c r="P47">
        <f t="shared" si="0"/>
        <v>1</v>
      </c>
      <c r="Q47" s="10">
        <f t="shared" si="1"/>
        <v>4876.5254545454545</v>
      </c>
      <c r="R47">
        <f t="shared" si="2"/>
        <v>1</v>
      </c>
      <c r="S47" s="20">
        <f t="shared" si="3"/>
        <v>0.43888114138596868</v>
      </c>
      <c r="T47" s="21">
        <f t="shared" si="4"/>
        <v>-0.17207792207792216</v>
      </c>
      <c r="U47" s="21">
        <f t="shared" si="5"/>
        <v>-0.34108527131782945</v>
      </c>
    </row>
    <row r="48" spans="1:21" x14ac:dyDescent="0.25">
      <c r="A48" s="5" t="s">
        <v>59</v>
      </c>
      <c r="B48" s="2">
        <v>448089</v>
      </c>
      <c r="C48" s="18">
        <v>6.5000000000000002E-2</v>
      </c>
      <c r="D48" s="18">
        <v>7.3999999999999996E-2</v>
      </c>
      <c r="E48" s="3">
        <v>26.8</v>
      </c>
      <c r="F48" s="4">
        <v>42415</v>
      </c>
      <c r="G48" s="3">
        <v>20.100000000000001</v>
      </c>
      <c r="H48" s="3">
        <v>22.7</v>
      </c>
      <c r="I48" s="3">
        <v>35</v>
      </c>
      <c r="J48" s="3">
        <v>8.8000000000000007</v>
      </c>
      <c r="K48" s="3">
        <v>5.7</v>
      </c>
      <c r="L48" s="3">
        <v>4.3</v>
      </c>
      <c r="M48" s="3">
        <v>20.9</v>
      </c>
      <c r="N48" s="3">
        <v>43.6</v>
      </c>
      <c r="O48" s="3">
        <v>31.3</v>
      </c>
      <c r="P48">
        <f t="shared" si="0"/>
        <v>5</v>
      </c>
      <c r="Q48" s="10">
        <f t="shared" si="1"/>
        <v>3854.5190909090911</v>
      </c>
      <c r="R48">
        <f t="shared" si="2"/>
        <v>5</v>
      </c>
      <c r="S48" s="20">
        <f t="shared" si="3"/>
        <v>0.13749731817206609</v>
      </c>
      <c r="T48" s="21">
        <f t="shared" si="4"/>
        <v>5.5194805194805199E-2</v>
      </c>
      <c r="U48" s="21">
        <f t="shared" si="5"/>
        <v>-4.3927648578811374E-2</v>
      </c>
    </row>
    <row r="49" spans="1:21" x14ac:dyDescent="0.25">
      <c r="A49" s="5" t="s">
        <v>60</v>
      </c>
      <c r="B49" s="2">
        <v>67837</v>
      </c>
      <c r="C49" s="18">
        <v>5.2999999999999999E-2</v>
      </c>
      <c r="D49" s="18">
        <v>9.8000000000000004E-2</v>
      </c>
      <c r="E49" s="3">
        <v>35.1</v>
      </c>
      <c r="F49" s="4">
        <v>32050</v>
      </c>
      <c r="G49" s="3">
        <v>14.3</v>
      </c>
      <c r="H49" s="3">
        <v>17.7</v>
      </c>
      <c r="I49" s="3">
        <v>37.1</v>
      </c>
      <c r="J49" s="3">
        <v>10.199999999999999</v>
      </c>
      <c r="K49" s="3">
        <v>5.4</v>
      </c>
      <c r="L49" s="3">
        <v>9.6</v>
      </c>
      <c r="M49" s="3">
        <v>36.299999999999997</v>
      </c>
      <c r="N49" s="3">
        <v>33.5</v>
      </c>
      <c r="O49" s="3">
        <v>20.6</v>
      </c>
      <c r="P49">
        <f t="shared" si="0"/>
        <v>47</v>
      </c>
      <c r="Q49" s="10">
        <f t="shared" si="1"/>
        <v>2912.1263636363633</v>
      </c>
      <c r="R49">
        <f t="shared" si="2"/>
        <v>47</v>
      </c>
      <c r="S49" s="20">
        <f t="shared" si="3"/>
        <v>-0.14047414717871701</v>
      </c>
      <c r="T49" s="21">
        <f t="shared" si="4"/>
        <v>-0.13961038961038966</v>
      </c>
      <c r="U49" s="21">
        <f t="shared" si="5"/>
        <v>0.26614987080103369</v>
      </c>
    </row>
    <row r="50" spans="1:21" x14ac:dyDescent="0.25">
      <c r="A50" s="5" t="s">
        <v>61</v>
      </c>
      <c r="B50" s="2">
        <v>240166</v>
      </c>
      <c r="C50" s="18">
        <v>5.8000000000000003E-2</v>
      </c>
      <c r="D50" s="18">
        <v>7.2999999999999995E-2</v>
      </c>
      <c r="E50" s="3">
        <v>26.3</v>
      </c>
      <c r="F50" s="4">
        <v>34493</v>
      </c>
      <c r="G50" s="3">
        <v>13.8</v>
      </c>
      <c r="H50" s="3">
        <v>15.5</v>
      </c>
      <c r="I50" s="3">
        <v>33.799999999999997</v>
      </c>
      <c r="J50" s="3">
        <v>10.8</v>
      </c>
      <c r="K50" s="3">
        <v>7.4</v>
      </c>
      <c r="L50" s="3">
        <v>7</v>
      </c>
      <c r="M50" s="3">
        <v>33.6</v>
      </c>
      <c r="N50" s="3">
        <v>34.799999999999997</v>
      </c>
      <c r="O50" s="3">
        <v>24.7</v>
      </c>
      <c r="P50">
        <f t="shared" si="0"/>
        <v>36</v>
      </c>
      <c r="Q50" s="10">
        <f t="shared" si="1"/>
        <v>3134.4172727272726</v>
      </c>
      <c r="R50">
        <f t="shared" si="2"/>
        <v>36</v>
      </c>
      <c r="S50" s="20">
        <f t="shared" si="3"/>
        <v>-7.4957090753057287E-2</v>
      </c>
      <c r="T50" s="21">
        <f t="shared" si="4"/>
        <v>-5.8441558441558426E-2</v>
      </c>
      <c r="U50" s="21">
        <f t="shared" si="5"/>
        <v>-5.6847545219638258E-2</v>
      </c>
    </row>
    <row r="51" spans="1:21" x14ac:dyDescent="0.25">
      <c r="A51" s="5" t="s">
        <v>62</v>
      </c>
      <c r="B51" s="2">
        <v>28924</v>
      </c>
      <c r="C51" s="18">
        <v>2.5999999999999999E-2</v>
      </c>
      <c r="D51" s="18">
        <v>8.4000000000000005E-2</v>
      </c>
      <c r="E51" s="3">
        <v>25.8</v>
      </c>
      <c r="F51" s="4">
        <v>36197</v>
      </c>
      <c r="G51" s="3">
        <v>23.2</v>
      </c>
      <c r="H51" s="3">
        <v>17.100000000000001</v>
      </c>
      <c r="I51" s="3">
        <v>38.6</v>
      </c>
      <c r="J51" s="3">
        <v>6.2</v>
      </c>
      <c r="K51" s="3">
        <v>5.5</v>
      </c>
      <c r="L51" s="3">
        <v>4.4000000000000004</v>
      </c>
      <c r="M51" s="3">
        <v>29.9</v>
      </c>
      <c r="N51" s="3">
        <v>42.7</v>
      </c>
      <c r="O51" s="3">
        <v>23</v>
      </c>
      <c r="P51">
        <f t="shared" si="0"/>
        <v>29</v>
      </c>
      <c r="Q51" s="10">
        <f t="shared" si="1"/>
        <v>3289.5363636363636</v>
      </c>
      <c r="R51">
        <f t="shared" si="2"/>
        <v>29</v>
      </c>
      <c r="S51" s="20">
        <f t="shared" si="3"/>
        <v>-2.9258742759064579E-2</v>
      </c>
      <c r="T51" s="21">
        <f t="shared" si="4"/>
        <v>-0.57792207792207806</v>
      </c>
      <c r="U51" s="21">
        <f t="shared" si="5"/>
        <v>8.5271317829457474E-2</v>
      </c>
    </row>
    <row r="52" spans="1:21" x14ac:dyDescent="0.25">
      <c r="A52" s="5" t="s">
        <v>63</v>
      </c>
      <c r="B52" s="2">
        <v>85843</v>
      </c>
      <c r="C52" s="18">
        <v>0.14799999999999999</v>
      </c>
      <c r="D52" s="18">
        <v>0.19700000000000001</v>
      </c>
      <c r="E52" s="3">
        <v>42.8</v>
      </c>
      <c r="F52" s="4">
        <v>19723</v>
      </c>
      <c r="G52" s="3">
        <v>14.7</v>
      </c>
      <c r="H52" s="3">
        <v>11.1</v>
      </c>
      <c r="I52" s="3">
        <v>36.1</v>
      </c>
      <c r="J52" s="3">
        <v>19.3</v>
      </c>
      <c r="K52" s="3">
        <v>3.4</v>
      </c>
      <c r="L52" s="3">
        <v>9.5</v>
      </c>
      <c r="M52" s="3">
        <v>28.7</v>
      </c>
      <c r="N52" s="3">
        <v>30.7</v>
      </c>
      <c r="O52" s="3">
        <v>31.1</v>
      </c>
      <c r="P52">
        <f t="shared" si="0"/>
        <v>51</v>
      </c>
      <c r="Q52" s="10">
        <f t="shared" si="1"/>
        <v>1789.55</v>
      </c>
      <c r="R52">
        <f t="shared" si="2"/>
        <v>51</v>
      </c>
      <c r="S52" s="20">
        <f t="shared" si="3"/>
        <v>-0.47106307659300578</v>
      </c>
      <c r="T52" s="21">
        <f t="shared" si="4"/>
        <v>1.4025974025974024</v>
      </c>
      <c r="U52" s="21">
        <f t="shared" si="5"/>
        <v>1.5452196382428942</v>
      </c>
    </row>
    <row r="53" spans="1:21" x14ac:dyDescent="0.25">
      <c r="A53" s="15" t="s">
        <v>72</v>
      </c>
      <c r="B53" s="13">
        <f>AVERAGE(B2:B52)</f>
        <v>287507.92156862747</v>
      </c>
      <c r="C53" s="19">
        <f t="shared" ref="C53:U53" si="6">AVERAGE(C2:C52)</f>
        <v>6.1568627450980386E-2</v>
      </c>
      <c r="D53" s="19">
        <f t="shared" si="6"/>
        <v>7.7431372549019606E-2</v>
      </c>
      <c r="E53" s="14">
        <f t="shared" si="6"/>
        <v>28.33921568627451</v>
      </c>
      <c r="F53" s="13">
        <f t="shared" si="6"/>
        <v>37288.274509803923</v>
      </c>
      <c r="G53" s="14">
        <f t="shared" si="6"/>
        <v>16.813725490196077</v>
      </c>
      <c r="H53" s="14">
        <f t="shared" si="6"/>
        <v>18.947058823529414</v>
      </c>
      <c r="I53" s="14">
        <f t="shared" si="6"/>
        <v>34.707843137254898</v>
      </c>
      <c r="J53" s="14">
        <f t="shared" si="6"/>
        <v>10.270588235294118</v>
      </c>
      <c r="K53" s="14">
        <f t="shared" si="6"/>
        <v>6.1411764705882339</v>
      </c>
      <c r="L53" s="14">
        <f t="shared" si="6"/>
        <v>6.5176470588235302</v>
      </c>
      <c r="M53" s="14">
        <f t="shared" si="6"/>
        <v>28.223529411764712</v>
      </c>
      <c r="N53" s="14">
        <f t="shared" si="6"/>
        <v>36.545098039215681</v>
      </c>
      <c r="O53" s="14">
        <f t="shared" si="6"/>
        <v>28.713725490196072</v>
      </c>
      <c r="P53" s="13">
        <f t="shared" si="6"/>
        <v>26</v>
      </c>
      <c r="Q53" s="14">
        <f t="shared" si="6"/>
        <v>3388.4531372549027</v>
      </c>
      <c r="R53" s="14">
        <f t="shared" si="6"/>
        <v>26</v>
      </c>
      <c r="S53" s="10">
        <f t="shared" si="6"/>
        <v>7.3618806029215832E-6</v>
      </c>
      <c r="T53" s="17">
        <f t="shared" si="6"/>
        <v>-5.0929462694170773E-4</v>
      </c>
      <c r="U53" s="14">
        <f t="shared" si="6"/>
        <v>4.0533009069265496E-4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Frederick</dc:creator>
  <cp:lastModifiedBy>Antonio Frederick</cp:lastModifiedBy>
  <dcterms:created xsi:type="dcterms:W3CDTF">2020-04-22T18:28:45Z</dcterms:created>
  <dcterms:modified xsi:type="dcterms:W3CDTF">2020-05-01T16:20:39Z</dcterms:modified>
</cp:coreProperties>
</file>