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<sst xmlns="http://schemas.openxmlformats.org/spreadsheetml/2006/main" count="78">
  <si>
    <t>SIWEI智能轨道检测仪出库标定表</t>
  </si>
  <si>
    <t>序列号：</t>
  </si>
  <si>
    <t>SW120503</t>
  </si>
  <si>
    <t>时间：</t>
  </si>
  <si>
    <t>温度：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</si>
  <si>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</si>
  <si>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</si>
  <si>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</si>
  <si>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</si>
  <si>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</si>
  <si>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</si>
  <si>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</si>
  <si>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</si>
  <si>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</si>
  <si>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</si>
  <si>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</si>
  <si>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</si>
  <si>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</si>
  <si>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</si>
  <si>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</si>
  <si>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</si>
  <si>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</si>
  <si>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</si>
  <si>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</si>
  <si>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</si>
  <si>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</si>
  <si>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</si>
  <si>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</si>
  <si>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</si>
  <si>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</si>
  <si>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</si>
  <si>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</si>
  <si>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</si>
  <si>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</si>
  <si>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</si>
  <si>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</si>
  <si>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</si>
  <si>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</si>
  <si>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</si>
  <si>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</si>
  <si>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</t>
  </si>
  <si>
    <t>A前</t>
  </si>
  <si>
    <t>A后</t>
  </si>
  <si>
    <t>B前</t>
  </si>
  <si>
    <t>B后</t>
  </si>
  <si>
    <t>最小值</t>
  </si>
  <si>
    <t>最大值</t>
  </si>
  <si>
    <t>挡轮横向间隙</t>
  </si>
  <si>
    <t>A1</t>
  </si>
  <si>
    <t>A2</t>
  </si>
  <si>
    <t>A3</t>
  </si>
  <si>
    <t>A4</t>
  </si>
  <si>
    <t>B1</t>
  </si>
  <si>
    <t>B2</t>
  </si>
  <si>
    <t>B3</t>
  </si>
  <si>
    <t>B4</t>
  </si>
  <si>
    <t>轨距标定</t>
  </si>
  <si>
    <t>基准值</t>
  </si>
  <si>
    <t>实测</t>
  </si>
  <si>
    <t>差值</t>
  </si>
  <si>
    <t>备注</t>
  </si>
  <si>
    <t>超高标定</t>
  </si>
  <si>
    <t>读数</t>
  </si>
  <si>
    <t>重复组合</t>
  </si>
  <si>
    <t>轨距</t>
  </si>
  <si>
    <t>水平</t>
  </si>
  <si>
    <t>端盒平行</t>
  </si>
  <si>
    <t>梁盒间隙</t>
  </si>
  <si>
    <t>基准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</si>
  <si>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</si>
  <si>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</si>
  <si>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</si>
  <si>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</si>
  <si>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</si>
  <si>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</si>
  <si>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</si>
  <si>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</si>
  <si>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日期：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</si>
</sst>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6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6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4" applyNumberFormat="0" applyFill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6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67" applyNumberFormat="0" applyAlignment="0" applyProtection="0">
      <alignment vertical="center"/>
    </xf>
    <xf numFmtId="0" fontId="23" fillId="22" borderId="61" applyNumberFormat="0" applyAlignment="0" applyProtection="0">
      <alignment vertical="center"/>
    </xf>
    <xf numFmtId="0" fontId="24" fillId="23" borderId="6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63" applyNumberFormat="0" applyFill="0" applyAlignment="0" applyProtection="0">
      <alignment vertical="center"/>
    </xf>
    <xf numFmtId="0" fontId="19" fillId="0" borderId="6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1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76" fontId="1" fillId="0" borderId="36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76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3" fillId="0" borderId="46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45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left" vertical="top" wrapText="1"/>
    </xf>
    <xf numFmtId="0" fontId="3" fillId="0" borderId="60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31" workbookViewId="0">
      <selection activeCell="G46" sqref="G46"/>
    </sheetView>
  </sheetViews>
  <sheetFormatPr defaultColWidth="9" defaultRowHeight="13.5"/>
  <cols>
    <col min="1" max="1" width="15" style="1" customWidth="1"/>
    <col min="2" max="5" width="8.875" style="1" customWidth="1"/>
    <col min="6" max="6" width="11.875" style="1" customWidth="1"/>
    <col min="7" max="7" width="12.25" style="1" customWidth="1"/>
    <col min="8" max="9" width="8.875" style="1" customWidth="1"/>
    <col min="10" max="11" width="9" style="1"/>
    <col min="12" max="12" width="13.875" style="1" customWidth="1"/>
    <col min="13" max="16384" width="9" style="1"/>
  </cols>
  <sheetData>
    <row r="1" ht="49.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6.5" customHeight="1" spans="1:9">
      <c r="A2" s="3" t="s">
        <v>1</v>
      </c>
      <c r="B2" s="4" t="s">
        <v>2</v>
      </c>
      <c r="C2" s="4"/>
      <c r="D2" s="5" t="s">
        <v>3</v>
      </c>
      <c r="E2" s="6">
        <v>43223</v>
      </c>
      <c r="F2" s="4"/>
      <c r="G2" s="5" t="s">
        <v>4</v>
      </c>
      <c r="H2" s="7">
        <v>19</v>
      </c>
      <c r="I2" s="7"/>
    </row>
    <row r="3" ht="21.75" customHeight="1" spans="1:9">
      <c r="A3" s="8" t="s">
        <v>5</v>
      </c>
      <c r="B3" s="9" t="s">
        <v>6</v>
      </c>
      <c r="C3" s="10"/>
      <c r="D3" s="10"/>
      <c r="E3" s="10"/>
      <c r="F3" s="10"/>
      <c r="G3" s="10"/>
      <c r="H3" s="10"/>
      <c r="I3" s="72"/>
    </row>
    <row r="4" ht="27.75" customHeight="1" spans="1:9">
      <c r="A4" s="11" t="s">
        <v>7</v>
      </c>
      <c r="B4" s="12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73" t="s">
        <v>15</v>
      </c>
    </row>
    <row r="5" ht="21.75" customHeight="1" spans="1:9">
      <c r="A5" s="14"/>
      <c r="B5" s="15">
        <v>-0.0163</v>
      </c>
      <c r="C5" s="16">
        <v>0.05638</v>
      </c>
      <c r="D5" s="17">
        <v>0.997</v>
      </c>
      <c r="E5" s="17">
        <v>0.997</v>
      </c>
      <c r="F5" s="18">
        <v>3.234534</v>
      </c>
      <c r="G5" s="16">
        <v>3.231086</v>
      </c>
      <c r="H5" s="17">
        <v>256</v>
      </c>
      <c r="I5" s="74" t="s">
        <v>16</v>
      </c>
    </row>
    <row r="6" ht="31.5" customHeight="1" spans="1:9">
      <c r="A6" s="14"/>
      <c r="B6" s="12" t="s">
        <v>17</v>
      </c>
      <c r="C6" s="13" t="s">
        <v>18</v>
      </c>
      <c r="D6" s="13" t="s">
        <v>19</v>
      </c>
      <c r="E6" s="13" t="s">
        <v>20</v>
      </c>
      <c r="F6" s="13" t="s">
        <v>21</v>
      </c>
      <c r="G6" s="13" t="s">
        <v>22</v>
      </c>
      <c r="H6" s="13" t="s">
        <v>23</v>
      </c>
      <c r="I6" s="73" t="s">
        <v>24</v>
      </c>
    </row>
    <row r="7" ht="21.75" customHeight="1" spans="1:9">
      <c r="A7" s="19"/>
      <c r="B7" s="15">
        <v>1437.2</v>
      </c>
      <c r="C7" s="16">
        <v>12.051</v>
      </c>
      <c r="D7" s="17">
        <v>13.1912</v>
      </c>
      <c r="E7" s="17">
        <v>6.122</v>
      </c>
      <c r="F7" s="18">
        <v>6.216</v>
      </c>
      <c r="G7" s="16">
        <v>106</v>
      </c>
      <c r="H7" s="17">
        <v>105.5</v>
      </c>
      <c r="I7" s="74">
        <v>256.7</v>
      </c>
    </row>
    <row r="8" customHeight="1" spans="1:9">
      <c r="A8" s="20" t="s">
        <v>25</v>
      </c>
      <c r="B8" s="21" t="s">
        <v>26</v>
      </c>
      <c r="C8" s="22" t="s">
        <v>27</v>
      </c>
      <c r="D8" s="22" t="s">
        <v>28</v>
      </c>
      <c r="E8" s="22" t="s">
        <v>29</v>
      </c>
      <c r="F8" s="22" t="s">
        <v>30</v>
      </c>
      <c r="G8" s="22" t="s">
        <v>31</v>
      </c>
      <c r="H8" s="22" t="s">
        <v>32</v>
      </c>
      <c r="I8" s="75"/>
    </row>
    <row r="9" spans="1:9">
      <c r="A9" s="23"/>
      <c r="B9" s="24">
        <v>78</v>
      </c>
      <c r="C9" s="25">
        <v>78</v>
      </c>
      <c r="D9" s="26">
        <v>39.5</v>
      </c>
      <c r="E9" s="26">
        <v>39.5</v>
      </c>
      <c r="F9" s="26">
        <v>39.8</v>
      </c>
      <c r="G9" s="25">
        <v>39.5</v>
      </c>
      <c r="H9" s="27">
        <v>36</v>
      </c>
      <c r="I9" s="76"/>
    </row>
    <row r="10" spans="1:9">
      <c r="A10" s="23"/>
      <c r="B10" s="28" t="s">
        <v>33</v>
      </c>
      <c r="C10" s="29" t="s">
        <v>34</v>
      </c>
      <c r="D10" s="29" t="s">
        <v>35</v>
      </c>
      <c r="E10" s="29" t="s">
        <v>36</v>
      </c>
      <c r="F10" s="29" t="s">
        <v>37</v>
      </c>
      <c r="G10" s="29" t="s">
        <v>38</v>
      </c>
      <c r="H10" s="29" t="s">
        <v>39</v>
      </c>
      <c r="I10" s="77"/>
    </row>
    <row r="11" ht="14.25" spans="1:9">
      <c r="A11" s="30"/>
      <c r="B11" s="15">
        <v>78</v>
      </c>
      <c r="C11" s="31">
        <v>78.4</v>
      </c>
      <c r="D11" s="18">
        <v>39.5</v>
      </c>
      <c r="E11" s="18">
        <v>39.5</v>
      </c>
      <c r="F11" s="18">
        <v>39.5</v>
      </c>
      <c r="G11" s="32">
        <v>38.5</v>
      </c>
      <c r="H11" s="31">
        <v>36</v>
      </c>
      <c r="I11" s="78"/>
    </row>
    <row r="12" customHeight="1" spans="1:9">
      <c r="A12" s="20" t="s">
        <v>40</v>
      </c>
      <c r="B12" s="33" t="s">
        <v>41</v>
      </c>
      <c r="C12" s="34"/>
      <c r="D12" s="34" t="s">
        <v>42</v>
      </c>
      <c r="E12" s="34"/>
      <c r="F12" s="34" t="s">
        <v>43</v>
      </c>
      <c r="G12" s="34"/>
      <c r="H12" s="34" t="s">
        <v>44</v>
      </c>
      <c r="I12" s="79"/>
    </row>
    <row r="13" spans="1:9">
      <c r="A13" s="23"/>
      <c r="B13" s="28" t="s">
        <v>45</v>
      </c>
      <c r="C13" s="29" t="s">
        <v>46</v>
      </c>
      <c r="D13" s="29" t="s">
        <v>45</v>
      </c>
      <c r="E13" s="29" t="s">
        <v>46</v>
      </c>
      <c r="F13" s="29" t="s">
        <v>45</v>
      </c>
      <c r="G13" s="29" t="s">
        <v>46</v>
      </c>
      <c r="H13" s="29" t="s">
        <v>45</v>
      </c>
      <c r="I13" s="77" t="s">
        <v>46</v>
      </c>
    </row>
    <row r="14" ht="14.25" spans="1:9">
      <c r="A14" s="30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80">
        <v>0</v>
      </c>
    </row>
    <row r="15" spans="1:9">
      <c r="A15" s="20" t="s">
        <v>47</v>
      </c>
      <c r="B15" s="21" t="s">
        <v>48</v>
      </c>
      <c r="C15" s="22" t="s">
        <v>49</v>
      </c>
      <c r="D15" s="22" t="s">
        <v>50</v>
      </c>
      <c r="E15" s="22" t="s">
        <v>51</v>
      </c>
      <c r="F15" s="22" t="s">
        <v>52</v>
      </c>
      <c r="G15" s="22" t="s">
        <v>53</v>
      </c>
      <c r="H15" s="22" t="s">
        <v>54</v>
      </c>
      <c r="I15" s="75" t="s">
        <v>55</v>
      </c>
    </row>
    <row r="16" ht="14.25" spans="1:9">
      <c r="A16" s="30"/>
      <c r="B16" s="35">
        <v>0</v>
      </c>
      <c r="C16" s="38">
        <v>0</v>
      </c>
      <c r="D16" s="38">
        <v>0</v>
      </c>
      <c r="E16" s="36">
        <v>0</v>
      </c>
      <c r="F16" s="37">
        <v>0</v>
      </c>
      <c r="G16" s="38">
        <v>0</v>
      </c>
      <c r="H16" s="38">
        <v>0.15</v>
      </c>
      <c r="I16" s="80">
        <v>0</v>
      </c>
    </row>
    <row r="17" spans="1:9">
      <c r="A17" s="39" t="s">
        <v>56</v>
      </c>
      <c r="B17" s="40" t="s">
        <v>57</v>
      </c>
      <c r="C17" s="22" t="s">
        <v>58</v>
      </c>
      <c r="D17" s="22" t="s">
        <v>59</v>
      </c>
      <c r="E17" s="22" t="s">
        <v>60</v>
      </c>
      <c r="F17" s="22" t="s">
        <v>57</v>
      </c>
      <c r="G17" s="22" t="s">
        <v>58</v>
      </c>
      <c r="H17" s="22" t="s">
        <v>59</v>
      </c>
      <c r="I17" s="75" t="s">
        <v>60</v>
      </c>
    </row>
    <row r="18" spans="1:9">
      <c r="A18" s="41"/>
      <c r="B18" s="42">
        <v>1410</v>
      </c>
      <c r="C18" s="43">
        <v>1410.13</v>
      </c>
      <c r="D18" s="43">
        <f>C18-B18</f>
        <v>0.130000000000109</v>
      </c>
      <c r="E18" s="44" t="str">
        <f>IF(ABS(D18)&gt;0.15,"不合格","合格")</f>
        <v>合格</v>
      </c>
      <c r="F18" s="29">
        <v>1440</v>
      </c>
      <c r="G18" s="43">
        <v>1440.1</v>
      </c>
      <c r="H18" s="43">
        <f>G18-F18</f>
        <v>0.0999999999999091</v>
      </c>
      <c r="I18" s="44" t="str">
        <f>IF(ABS(H18)&gt;0.15,"不合格","合格")</f>
        <v>合格</v>
      </c>
    </row>
    <row r="19" spans="1:9">
      <c r="A19" s="41"/>
      <c r="B19" s="42">
        <v>1420</v>
      </c>
      <c r="C19" s="43">
        <v>1420</v>
      </c>
      <c r="D19" s="43">
        <f>C19-B19</f>
        <v>0</v>
      </c>
      <c r="E19" s="44" t="str">
        <f>IF(ABS(D19)&gt;0.15,"不合格","合格")</f>
        <v>合格</v>
      </c>
      <c r="F19" s="29">
        <v>1445</v>
      </c>
      <c r="G19" s="43">
        <v>1445</v>
      </c>
      <c r="H19" s="43">
        <f t="shared" ref="H19:H22" si="0">G19-F19</f>
        <v>0</v>
      </c>
      <c r="I19" s="44" t="str">
        <f t="shared" ref="I19:I22" si="1">IF(ABS(H19)&gt;0.15,"不合格","合格")</f>
        <v>合格</v>
      </c>
    </row>
    <row r="20" spans="1:9">
      <c r="A20" s="41"/>
      <c r="B20" s="42">
        <v>1425</v>
      </c>
      <c r="C20" s="43">
        <v>1424.99</v>
      </c>
      <c r="D20" s="43">
        <f t="shared" ref="D20:D22" si="2">C20-B20</f>
        <v>-0.00999999999999091</v>
      </c>
      <c r="E20" s="44" t="str">
        <f t="shared" ref="E20:E22" si="3">IF(ABS(D20)&gt;0.15,"不合格","合格")</f>
        <v>合格</v>
      </c>
      <c r="F20" s="29">
        <v>1450</v>
      </c>
      <c r="G20" s="43">
        <v>1450</v>
      </c>
      <c r="H20" s="43">
        <f t="shared" si="0"/>
        <v>0</v>
      </c>
      <c r="I20" s="44" t="str">
        <f t="shared" si="1"/>
        <v>合格</v>
      </c>
    </row>
    <row r="21" spans="1:9">
      <c r="A21" s="41"/>
      <c r="B21" s="42">
        <v>1430</v>
      </c>
      <c r="C21" s="43">
        <v>1429.96</v>
      </c>
      <c r="D21" s="43">
        <f t="shared" si="2"/>
        <v>-0.0399999999999636</v>
      </c>
      <c r="E21" s="44" t="str">
        <f t="shared" si="3"/>
        <v>合格</v>
      </c>
      <c r="F21" s="29">
        <v>1460</v>
      </c>
      <c r="G21" s="43">
        <v>1459.97</v>
      </c>
      <c r="H21" s="43">
        <f t="shared" si="0"/>
        <v>-0.0299999999999727</v>
      </c>
      <c r="I21" s="44" t="str">
        <f t="shared" si="1"/>
        <v>合格</v>
      </c>
    </row>
    <row r="22" ht="14.25" spans="1:9">
      <c r="A22" s="45"/>
      <c r="B22" s="46">
        <v>1435</v>
      </c>
      <c r="C22" s="47">
        <v>1435</v>
      </c>
      <c r="D22" s="43">
        <f t="shared" si="2"/>
        <v>0</v>
      </c>
      <c r="E22" s="44" t="str">
        <f t="shared" si="3"/>
        <v>合格</v>
      </c>
      <c r="F22" s="48">
        <v>1470</v>
      </c>
      <c r="G22" s="47">
        <v>1470.02</v>
      </c>
      <c r="H22" s="43">
        <f t="shared" si="0"/>
        <v>0.0199999999999818</v>
      </c>
      <c r="I22" s="44" t="str">
        <f t="shared" si="1"/>
        <v>合格</v>
      </c>
    </row>
    <row r="23" spans="1:9">
      <c r="A23" s="20" t="s">
        <v>61</v>
      </c>
      <c r="B23" s="40" t="s">
        <v>62</v>
      </c>
      <c r="C23" s="22" t="s">
        <v>58</v>
      </c>
      <c r="D23" s="21" t="s">
        <v>57</v>
      </c>
      <c r="E23" s="22" t="s">
        <v>60</v>
      </c>
      <c r="F23" s="21" t="s">
        <v>62</v>
      </c>
      <c r="G23" s="22" t="s">
        <v>58</v>
      </c>
      <c r="H23" s="21" t="s">
        <v>57</v>
      </c>
      <c r="I23" s="75" t="s">
        <v>60</v>
      </c>
    </row>
    <row r="24" spans="1:9">
      <c r="A24" s="23"/>
      <c r="B24" s="42">
        <v>0</v>
      </c>
      <c r="C24" s="43">
        <v>0</v>
      </c>
      <c r="D24" s="43">
        <f>1505.3*SIN(ATAN(B24/1498.65))</f>
        <v>0</v>
      </c>
      <c r="E24" s="44" t="str">
        <f>IF(ABS(D24-C24)&gt;0.15,"不合格","合格")</f>
        <v>合格</v>
      </c>
      <c r="F24" s="29">
        <v>0</v>
      </c>
      <c r="G24" s="44">
        <v>0</v>
      </c>
      <c r="H24" s="43">
        <f>1505.3*SIN(ATAN(F24/1498.65))</f>
        <v>0</v>
      </c>
      <c r="I24" s="44" t="str">
        <f>IF(ABS(H24-G24)&gt;0.15,"不合格","合格")</f>
        <v>合格</v>
      </c>
    </row>
    <row r="25" spans="1:9">
      <c r="A25" s="23"/>
      <c r="B25" s="42">
        <v>5</v>
      </c>
      <c r="C25" s="43">
        <v>5.04</v>
      </c>
      <c r="D25" s="43">
        <f t="shared" ref="D25:D34" si="4">1505.3*SIN(ATAN(B25/1498.65))</f>
        <v>5.02215868354458</v>
      </c>
      <c r="E25" s="44" t="str">
        <f t="shared" ref="E25:E34" si="5">IF(ABS(D25-C25)&gt;0.15,"不合格","合格")</f>
        <v>合格</v>
      </c>
      <c r="F25" s="29">
        <v>-5</v>
      </c>
      <c r="G25" s="44">
        <v>-5.03</v>
      </c>
      <c r="H25" s="43">
        <f t="shared" ref="H25:H34" si="6">1505.3*SIN(ATAN(F25/1498.65))</f>
        <v>-5.02215868354458</v>
      </c>
      <c r="I25" s="44" t="str">
        <f t="shared" ref="I25:I34" si="7">IF(ABS(H25-G25)&gt;0.15,"不合格","合格")</f>
        <v>合格</v>
      </c>
    </row>
    <row r="26" spans="1:9">
      <c r="A26" s="23"/>
      <c r="B26" s="42">
        <v>10</v>
      </c>
      <c r="C26" s="43">
        <v>10.03</v>
      </c>
      <c r="D26" s="43">
        <f t="shared" si="4"/>
        <v>10.0441496661297</v>
      </c>
      <c r="E26" s="44" t="str">
        <f t="shared" si="5"/>
        <v>合格</v>
      </c>
      <c r="F26" s="29">
        <v>-10</v>
      </c>
      <c r="G26" s="44">
        <v>-10.03</v>
      </c>
      <c r="H26" s="43">
        <f t="shared" si="6"/>
        <v>-10.0441496661297</v>
      </c>
      <c r="I26" s="44" t="str">
        <f t="shared" si="7"/>
        <v>合格</v>
      </c>
    </row>
    <row r="27" spans="1:9">
      <c r="A27" s="23"/>
      <c r="B27" s="42">
        <v>30</v>
      </c>
      <c r="C27" s="43">
        <v>30.13</v>
      </c>
      <c r="D27" s="43">
        <f t="shared" si="4"/>
        <v>30.127084135185</v>
      </c>
      <c r="E27" s="44" t="str">
        <f t="shared" si="5"/>
        <v>合格</v>
      </c>
      <c r="F27" s="29">
        <v>-30</v>
      </c>
      <c r="G27" s="44">
        <v>-30.15</v>
      </c>
      <c r="H27" s="43">
        <f t="shared" si="6"/>
        <v>-30.127084135185</v>
      </c>
      <c r="I27" s="44" t="str">
        <f t="shared" si="7"/>
        <v>合格</v>
      </c>
    </row>
    <row r="28" spans="1:9">
      <c r="A28" s="23"/>
      <c r="B28" s="42">
        <v>50</v>
      </c>
      <c r="C28" s="43">
        <v>50.19</v>
      </c>
      <c r="D28" s="43">
        <f t="shared" si="4"/>
        <v>50.1939383329037</v>
      </c>
      <c r="E28" s="44" t="str">
        <f t="shared" si="5"/>
        <v>合格</v>
      </c>
      <c r="F28" s="29">
        <v>-50</v>
      </c>
      <c r="G28" s="44">
        <v>-50.17</v>
      </c>
      <c r="H28" s="43">
        <f t="shared" si="6"/>
        <v>-50.1939383329037</v>
      </c>
      <c r="I28" s="44" t="str">
        <f t="shared" si="7"/>
        <v>合格</v>
      </c>
    </row>
    <row r="29" spans="1:9">
      <c r="A29" s="23"/>
      <c r="B29" s="42">
        <v>70</v>
      </c>
      <c r="C29" s="43">
        <v>70.18</v>
      </c>
      <c r="D29" s="43">
        <f t="shared" si="4"/>
        <v>70.234039716904</v>
      </c>
      <c r="E29" s="44" t="str">
        <f t="shared" si="5"/>
        <v>合格</v>
      </c>
      <c r="F29" s="29">
        <v>-70</v>
      </c>
      <c r="G29" s="44">
        <v>-70.19</v>
      </c>
      <c r="H29" s="43">
        <f t="shared" si="6"/>
        <v>-70.234039716904</v>
      </c>
      <c r="I29" s="44" t="str">
        <f t="shared" si="7"/>
        <v>合格</v>
      </c>
    </row>
    <row r="30" spans="1:9">
      <c r="A30" s="23"/>
      <c r="B30" s="42">
        <v>90</v>
      </c>
      <c r="C30" s="43">
        <v>90.09</v>
      </c>
      <c r="D30" s="43">
        <f t="shared" si="4"/>
        <v>90.2367868917974</v>
      </c>
      <c r="E30" s="44" t="str">
        <f t="shared" si="5"/>
        <v>合格</v>
      </c>
      <c r="F30" s="29">
        <v>-90</v>
      </c>
      <c r="G30" s="44">
        <v>-90.1</v>
      </c>
      <c r="H30" s="43">
        <f t="shared" si="6"/>
        <v>-90.2367868917974</v>
      </c>
      <c r="I30" s="44" t="str">
        <f t="shared" si="7"/>
        <v>合格</v>
      </c>
    </row>
    <row r="31" spans="1:9">
      <c r="A31" s="23"/>
      <c r="B31" s="42">
        <v>110</v>
      </c>
      <c r="C31" s="43">
        <v>110.11</v>
      </c>
      <c r="D31" s="43">
        <f t="shared" si="4"/>
        <v>110.191677450012</v>
      </c>
      <c r="E31" s="44" t="str">
        <f t="shared" si="5"/>
        <v>合格</v>
      </c>
      <c r="F31" s="29">
        <v>-110</v>
      </c>
      <c r="G31" s="44">
        <v>-110.1</v>
      </c>
      <c r="H31" s="43">
        <f t="shared" si="6"/>
        <v>-110.191677450012</v>
      </c>
      <c r="I31" s="44" t="str">
        <f t="shared" si="7"/>
        <v>合格</v>
      </c>
    </row>
    <row r="32" spans="1:9">
      <c r="A32" s="23"/>
      <c r="B32" s="42">
        <v>130</v>
      </c>
      <c r="C32" s="43">
        <v>129.98</v>
      </c>
      <c r="D32" s="43">
        <f t="shared" si="4"/>
        <v>130.08833520291</v>
      </c>
      <c r="E32" s="44" t="str">
        <f t="shared" si="5"/>
        <v>合格</v>
      </c>
      <c r="F32" s="29">
        <v>-130</v>
      </c>
      <c r="G32" s="44">
        <v>-129.99</v>
      </c>
      <c r="H32" s="43">
        <f t="shared" si="6"/>
        <v>-130.08833520291</v>
      </c>
      <c r="I32" s="44" t="str">
        <f t="shared" si="7"/>
        <v>合格</v>
      </c>
    </row>
    <row r="33" spans="1:9">
      <c r="A33" s="23"/>
      <c r="B33" s="42">
        <v>150</v>
      </c>
      <c r="C33" s="43">
        <v>149.82</v>
      </c>
      <c r="D33" s="43">
        <f t="shared" si="4"/>
        <v>149.916536639626</v>
      </c>
      <c r="E33" s="44" t="str">
        <f t="shared" si="5"/>
        <v>合格</v>
      </c>
      <c r="F33" s="29">
        <v>-150</v>
      </c>
      <c r="G33" s="44">
        <v>-149.8</v>
      </c>
      <c r="H33" s="43">
        <f t="shared" si="6"/>
        <v>-149.916536639626</v>
      </c>
      <c r="I33" s="44" t="str">
        <f t="shared" si="7"/>
        <v>合格</v>
      </c>
    </row>
    <row r="34" ht="14.25" spans="1:9">
      <c r="A34" s="30"/>
      <c r="B34" s="49">
        <v>170</v>
      </c>
      <c r="C34" s="50">
        <v>169.57</v>
      </c>
      <c r="D34" s="43">
        <f t="shared" si="4"/>
        <v>169.666236459539</v>
      </c>
      <c r="E34" s="44" t="str">
        <f t="shared" si="5"/>
        <v>合格</v>
      </c>
      <c r="F34" s="51">
        <v>-170</v>
      </c>
      <c r="G34" s="52">
        <v>-169.6</v>
      </c>
      <c r="H34" s="43">
        <f t="shared" si="6"/>
        <v>-169.666236459539</v>
      </c>
      <c r="I34" s="44" t="str">
        <f t="shared" si="7"/>
        <v>合格</v>
      </c>
    </row>
    <row r="35" ht="22.5" customHeight="1" spans="1:9">
      <c r="A35" s="20" t="s">
        <v>63</v>
      </c>
      <c r="B35" s="21" t="s">
        <v>64</v>
      </c>
      <c r="C35" s="22"/>
      <c r="D35" s="22" t="s">
        <v>65</v>
      </c>
      <c r="E35" s="22"/>
      <c r="F35" s="22" t="s">
        <v>66</v>
      </c>
      <c r="G35" s="22"/>
      <c r="H35" s="22" t="s">
        <v>67</v>
      </c>
      <c r="I35" s="75"/>
    </row>
    <row r="36" spans="1:9">
      <c r="A36" s="23"/>
      <c r="B36" s="28" t="s">
        <v>68</v>
      </c>
      <c r="C36" s="29" t="s">
        <v>58</v>
      </c>
      <c r="D36" s="29" t="s">
        <v>68</v>
      </c>
      <c r="E36" s="29" t="s">
        <v>58</v>
      </c>
      <c r="F36" s="29" t="s">
        <v>65</v>
      </c>
      <c r="G36" s="29" t="s">
        <v>69</v>
      </c>
      <c r="H36" s="29" t="s">
        <v>70</v>
      </c>
      <c r="I36" s="77" t="s">
        <v>71</v>
      </c>
    </row>
    <row r="37" spans="1:9">
      <c r="A37" s="23">
        <v>1</v>
      </c>
      <c r="B37" s="28">
        <v>1435</v>
      </c>
      <c r="C37" s="53">
        <v>1435.09</v>
      </c>
      <c r="D37" s="29">
        <v>0</v>
      </c>
      <c r="E37" s="53">
        <v>0.04</v>
      </c>
      <c r="F37" s="54">
        <v>0</v>
      </c>
      <c r="G37" s="53">
        <v>1.5</v>
      </c>
      <c r="H37" s="54">
        <v>1.55</v>
      </c>
      <c r="I37" s="81">
        <v>1.65</v>
      </c>
    </row>
    <row r="38" spans="1:9">
      <c r="A38" s="23">
        <v>2</v>
      </c>
      <c r="B38" s="28">
        <v>1435</v>
      </c>
      <c r="C38" s="55">
        <v>1435.1</v>
      </c>
      <c r="D38" s="29">
        <v>0</v>
      </c>
      <c r="E38" s="55">
        <v>0.05</v>
      </c>
      <c r="F38" s="56">
        <v>0</v>
      </c>
      <c r="G38" s="55">
        <v>1.5</v>
      </c>
      <c r="H38" s="56">
        <v>1.5</v>
      </c>
      <c r="I38" s="82">
        <v>1.2</v>
      </c>
    </row>
    <row r="39" spans="1:9">
      <c r="A39" s="23">
        <v>3</v>
      </c>
      <c r="B39" s="28">
        <v>1435</v>
      </c>
      <c r="C39" s="55">
        <v>1435.1</v>
      </c>
      <c r="D39" s="29">
        <v>0</v>
      </c>
      <c r="E39" s="55">
        <v>0.04</v>
      </c>
      <c r="F39" s="56">
        <v>0</v>
      </c>
      <c r="G39" s="55">
        <v>1.5</v>
      </c>
      <c r="H39" s="56">
        <v>1.54</v>
      </c>
      <c r="I39" s="82">
        <v>1.15</v>
      </c>
    </row>
    <row r="40" spans="1:9">
      <c r="A40" s="23">
        <v>4</v>
      </c>
      <c r="B40" s="28">
        <v>1435</v>
      </c>
      <c r="C40" s="55">
        <v>1435.07</v>
      </c>
      <c r="D40" s="29">
        <v>0</v>
      </c>
      <c r="E40" s="55">
        <v>0.05</v>
      </c>
      <c r="F40" s="56">
        <v>0</v>
      </c>
      <c r="G40" s="55">
        <v>1.5</v>
      </c>
      <c r="H40" s="56">
        <v>1.5</v>
      </c>
      <c r="I40" s="82">
        <v>1.2</v>
      </c>
    </row>
    <row r="41" spans="1:9">
      <c r="A41" s="23">
        <v>5</v>
      </c>
      <c r="B41" s="28">
        <v>1435</v>
      </c>
      <c r="C41" s="57">
        <v>1435.1</v>
      </c>
      <c r="D41" s="29">
        <v>0</v>
      </c>
      <c r="E41" s="57">
        <v>0.04</v>
      </c>
      <c r="F41" s="58">
        <v>0</v>
      </c>
      <c r="G41" s="57">
        <v>1.5</v>
      </c>
      <c r="H41" s="58">
        <v>1.5</v>
      </c>
      <c r="I41" s="83">
        <v>1.25</v>
      </c>
    </row>
    <row r="42" ht="14.25" spans="1:9">
      <c r="A42" s="30" t="s">
        <v>72</v>
      </c>
      <c r="B42" s="59"/>
      <c r="C42" s="60">
        <f>MAX(C37:C41)-MIN(C37:C41)</f>
        <v>0.0299999999999727</v>
      </c>
      <c r="D42" s="61"/>
      <c r="E42" s="60">
        <f>MAX(E37:E41)-MIN(E37:E41)</f>
        <v>0.01</v>
      </c>
      <c r="F42" s="62">
        <f>MAX(F37:F41)-MIN(F37:F41)</f>
        <v>0</v>
      </c>
      <c r="G42" s="63">
        <f>MAX(G37:G41)-MIN(G37:G41)</f>
        <v>0</v>
      </c>
      <c r="H42" s="62">
        <f>MAX(H37:H41)-MIN(H37:H41)</f>
        <v>0.05</v>
      </c>
      <c r="I42" s="84">
        <f>MAX(I37:I41)-MIN(I37:I41)</f>
        <v>0.5</v>
      </c>
    </row>
    <row r="43" customHeight="1" spans="1:9">
      <c r="A43" s="64" t="s">
        <v>73</v>
      </c>
      <c r="B43" s="65"/>
      <c r="C43" s="65"/>
      <c r="D43" s="65"/>
      <c r="E43" s="65"/>
      <c r="F43" s="65"/>
      <c r="G43" s="65"/>
      <c r="H43" s="65"/>
      <c r="I43" s="85"/>
    </row>
    <row r="44" spans="1:9">
      <c r="A44" s="66"/>
      <c r="B44" s="67"/>
      <c r="C44" s="67"/>
      <c r="D44" s="67"/>
      <c r="E44" s="67"/>
      <c r="F44" s="67"/>
      <c r="G44" s="67"/>
      <c r="H44" s="67"/>
      <c r="I44" s="86"/>
    </row>
    <row r="45" ht="21.75" customHeight="1" spans="1:9">
      <c r="A45" s="68" t="s">
        <v>74</v>
      </c>
      <c r="B45" s="65" t="s">
        <v>75</v>
      </c>
      <c r="C45" s="65"/>
      <c r="D45" s="69" t="s">
        <v>76</v>
      </c>
      <c r="E45" s="70"/>
      <c r="F45" s="70"/>
      <c r="G45" s="69" t="s">
        <v>77</v>
      </c>
      <c r="H45" s="6">
        <v>43223</v>
      </c>
      <c r="I45" s="4"/>
    </row>
    <row r="46" spans="1:9">
      <c r="A46" s="71"/>
      <c r="B46" s="71"/>
      <c r="C46" s="71"/>
      <c r="D46" s="69"/>
      <c r="E46" s="71"/>
      <c r="F46" s="69"/>
      <c r="G46" s="69"/>
      <c r="H46" s="71"/>
      <c r="I46" s="71"/>
    </row>
    <row r="47" spans="1:9">
      <c r="A47" s="71"/>
      <c r="B47" s="71"/>
      <c r="C47" s="71"/>
      <c r="D47" s="69"/>
      <c r="E47" s="71"/>
      <c r="F47" s="69"/>
      <c r="G47" s="69"/>
      <c r="H47" s="71"/>
      <c r="I47" s="71"/>
    </row>
    <row r="48" spans="1:9">
      <c r="A48" s="71"/>
      <c r="B48" s="71"/>
      <c r="C48" s="71"/>
      <c r="D48" s="69"/>
      <c r="E48" s="71"/>
      <c r="F48" s="69"/>
      <c r="G48" s="69"/>
      <c r="H48" s="71"/>
      <c r="I48" s="71"/>
    </row>
  </sheetData>
  <mergeCells count="28">
    <mergeCell ref="A1:I1"/>
    <mergeCell ref="B2:C2"/>
    <mergeCell ref="E2:F2"/>
    <mergeCell ref="H2:I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5:C45"/>
    <mergeCell ref="E45:F45"/>
    <mergeCell ref="H45:I45"/>
    <mergeCell ref="A4:A7"/>
    <mergeCell ref="A8:A11"/>
    <mergeCell ref="A12:A14"/>
    <mergeCell ref="A15:A16"/>
    <mergeCell ref="A17:A22"/>
    <mergeCell ref="A23:A34"/>
    <mergeCell ref="A35:A36"/>
    <mergeCell ref="A43:I44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C42 E42">
    <cfRule type="cellIs" dxfId="0" priority="3" operator="greaterThan">
      <formula>0.15</formula>
    </cfRule>
  </conditionalFormatting>
  <pageMargins left="0.904861111111111" right="0.511805555555556" top="0.747916666666667" bottom="0.354166666666667" header="0.314583333333333" footer="0.31458333333333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2013-10-09T07:08:00Z</dcterms:created>
  <cp:lastPrinted>2013-10-12T05:04:00Z</cp:lastPrinted>
  <dcterms:modified xsi:type="dcterms:W3CDTF">2018-08-21T11:19:51Z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