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<sst xmlns="http://schemas.openxmlformats.org/spreadsheetml/2006/main" count="80">
  <si>
    <t>SIWEI智能轨道检查仪出库标定检验表</t>
  </si>
  <si>
    <t>序列号：</t>
  </si>
  <si>
    <t>SW180303</t>
  </si>
  <si>
    <t>实施日：</t>
  </si>
  <si>
    <r>
      <rPr>
        <b/>
        <sz val="11"/>
        <color theme="1"/>
        <rFont val="仿宋"/>
        <charset val="134"/>
      </rPr>
      <t>温度</t>
    </r>
    <r>
      <rPr>
        <b/>
        <sz val="11"/>
        <color theme="1"/>
        <rFont val="仿宋"/>
        <charset val="134"/>
      </rPr>
      <t>：</t>
    </r>
  </si>
  <si>
    <t>(℃)</t>
  </si>
  <si>
    <t>类别</t>
  </si>
  <si>
    <t>项目</t>
  </si>
  <si>
    <t>基础参数</t>
  </si>
  <si>
    <t>倾角横向修正</t>
  </si>
  <si>
    <t>倾角纵向修正</t>
  </si>
  <si>
    <t>倾角横向K值</t>
  </si>
  <si>
    <t>倾角纵向K值</t>
  </si>
  <si>
    <t>A端位移K值</t>
  </si>
  <si>
    <t>B端位移K值</t>
  </si>
  <si>
    <t>编码器分辨率</t>
  </si>
  <si>
    <t>中梁温度系数</t>
  </si>
  <si>
    <t xml:space="preserve"> --</t>
  </si>
  <si>
    <t>AB值</t>
  </si>
  <si>
    <t>A值</t>
  </si>
  <si>
    <t>B值</t>
  </si>
  <si>
    <t>C值</t>
  </si>
  <si>
    <t>D值</t>
  </si>
  <si>
    <t>AE值</t>
  </si>
  <si>
    <t>BF值</t>
  </si>
  <si>
    <t>H值</t>
  </si>
  <si>
    <t>轮径检测
(修正记录)</t>
  </si>
  <si>
    <t>A前轮径</t>
  </si>
  <si>
    <t>A后轮径</t>
  </si>
  <si>
    <t>A1轮径</t>
  </si>
  <si>
    <t>A2轮径</t>
  </si>
  <si>
    <t>A3轮径</t>
  </si>
  <si>
    <t>A4轮径</t>
  </si>
  <si>
    <t>A测轮径</t>
  </si>
  <si>
    <t>B前轮径</t>
  </si>
  <si>
    <t>B后轮径</t>
  </si>
  <si>
    <t>B1轮径</t>
  </si>
  <si>
    <t>B2轮径</t>
  </si>
  <si>
    <t>B3轮径</t>
  </si>
  <si>
    <t>B4轮径</t>
  </si>
  <si>
    <t>B测轮径</t>
  </si>
  <si>
    <t>踏轮垂向间隙(最大值与最小值差&lt;0.1mm)</t>
  </si>
  <si>
    <t>A前</t>
  </si>
  <si>
    <t>A后</t>
  </si>
  <si>
    <t>B前</t>
  </si>
  <si>
    <t>B后</t>
  </si>
  <si>
    <t>最小值</t>
  </si>
  <si>
    <t>最大值</t>
  </si>
  <si>
    <t>挡轮横向间隙(3轮间隙为0)</t>
  </si>
  <si>
    <t>A1</t>
  </si>
  <si>
    <t>A2</t>
  </si>
  <si>
    <t>A3</t>
  </si>
  <si>
    <t>A4</t>
  </si>
  <si>
    <t>B1</t>
  </si>
  <si>
    <t>B2</t>
  </si>
  <si>
    <t>B3</t>
  </si>
  <si>
    <t>B4</t>
  </si>
  <si>
    <t>轨距标定
(规格：差值≤0.15mm)</t>
  </si>
  <si>
    <t>基准值</t>
  </si>
  <si>
    <t>实测</t>
  </si>
  <si>
    <t>差值</t>
  </si>
  <si>
    <t>超高标定
(规格：差值≤0.15mm)</t>
  </si>
  <si>
    <t>读数</t>
  </si>
  <si>
    <t>修正值</t>
  </si>
  <si>
    <t>重复组合</t>
  </si>
  <si>
    <t>轨距(&lt;0.15mm)</t>
  </si>
  <si>
    <t>水平(&lt;0.15mm)</t>
  </si>
  <si>
    <t>端盒平行(&lt;1mm)</t>
  </si>
  <si>
    <t>梁盒间隙(&lt;2mm)</t>
  </si>
  <si>
    <t>基准</t>
  </si>
  <si>
    <t>水平</t>
  </si>
  <si>
    <t>纵向</t>
  </si>
  <si>
    <t>A</t>
  </si>
  <si>
    <t>B</t>
  </si>
  <si>
    <t>极值偏差</t>
  </si>
  <si>
    <t>判定：各测定值均在设定规格范围内，判定合格</t>
  </si>
  <si>
    <t>检定员：</t>
  </si>
  <si>
    <t>强柯、朱剑</t>
  </si>
  <si>
    <t>主管：</t>
  </si>
  <si>
    <t>完成日：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</si>
</sst>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i/>
      <sz val="11"/>
      <color theme="1"/>
      <name val="仿宋"/>
      <charset val="134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1" borderId="8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8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0" applyNumberFormat="0" applyFill="0" applyAlignment="0" applyProtection="0">
      <alignment vertical="center"/>
    </xf>
    <xf numFmtId="0" fontId="22" fillId="0" borderId="9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9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9" borderId="89" applyNumberFormat="0" applyAlignment="0" applyProtection="0">
      <alignment vertical="center"/>
    </xf>
    <xf numFmtId="0" fontId="18" fillId="19" borderId="87" applyNumberFormat="0" applyAlignment="0" applyProtection="0">
      <alignment vertical="center"/>
    </xf>
    <xf numFmtId="0" fontId="23" fillId="24" borderId="92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0" borderId="88" applyNumberFormat="0" applyFill="0" applyAlignment="0" applyProtection="0">
      <alignment vertical="center"/>
    </xf>
    <xf numFmtId="0" fontId="24" fillId="0" borderId="9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176" fontId="4" fillId="0" borderId="41" xfId="0" applyNumberFormat="1" applyFont="1" applyFill="1" applyBorder="1" applyAlignment="1">
      <alignment horizontal="center" vertical="center" wrapText="1"/>
    </xf>
    <xf numFmtId="176" fontId="4" fillId="0" borderId="42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176" fontId="4" fillId="0" borderId="46" xfId="0" applyNumberFormat="1" applyFont="1" applyFill="1" applyBorder="1" applyAlignment="1">
      <alignment horizontal="center" vertical="center" wrapText="1"/>
    </xf>
    <xf numFmtId="176" fontId="4" fillId="0" borderId="47" xfId="0" applyNumberFormat="1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176" fontId="4" fillId="0" borderId="52" xfId="0" applyNumberFormat="1" applyFont="1" applyFill="1" applyBorder="1" applyAlignment="1">
      <alignment horizontal="center" vertical="center" wrapText="1"/>
    </xf>
    <xf numFmtId="176" fontId="4" fillId="0" borderId="53" xfId="0" applyNumberFormat="1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176" fontId="4" fillId="0" borderId="56" xfId="0" applyNumberFormat="1" applyFont="1" applyFill="1" applyBorder="1" applyAlignment="1">
      <alignment horizontal="center" vertical="center" wrapText="1"/>
    </xf>
    <xf numFmtId="176" fontId="1" fillId="0" borderId="56" xfId="0" applyNumberFormat="1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 wrapText="1"/>
    </xf>
    <xf numFmtId="176" fontId="4" fillId="0" borderId="57" xfId="0" applyNumberFormat="1" applyFont="1" applyFill="1" applyBorder="1" applyAlignment="1">
      <alignment horizontal="center" vertical="center" wrapText="1"/>
    </xf>
    <xf numFmtId="176" fontId="1" fillId="0" borderId="57" xfId="0" applyNumberFormat="1" applyFont="1" applyFill="1" applyBorder="1" applyAlignment="1">
      <alignment horizontal="center" vertical="center" wrapText="1"/>
    </xf>
    <xf numFmtId="0" fontId="4" fillId="0" borderId="57" xfId="0" applyFont="1" applyFill="1" applyBorder="1" applyAlignment="1">
      <alignment horizontal="center" vertical="center" wrapText="1"/>
    </xf>
    <xf numFmtId="176" fontId="4" fillId="0" borderId="58" xfId="0" applyNumberFormat="1" applyFont="1" applyFill="1" applyBorder="1" applyAlignment="1">
      <alignment horizontal="center" vertical="center" wrapText="1"/>
    </xf>
    <xf numFmtId="176" fontId="1" fillId="0" borderId="58" xfId="0" applyNumberFormat="1" applyFont="1" applyFill="1" applyBorder="1" applyAlignment="1">
      <alignment horizontal="center" vertical="center" wrapText="1"/>
    </xf>
    <xf numFmtId="0" fontId="4" fillId="0" borderId="58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3" fillId="0" borderId="60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wrapText="1"/>
    </xf>
    <xf numFmtId="0" fontId="3" fillId="0" borderId="61" xfId="0" applyFont="1" applyFill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center" vertical="center" wrapText="1"/>
    </xf>
    <xf numFmtId="0" fontId="4" fillId="0" borderId="63" xfId="0" applyFont="1" applyFill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center" vertical="center" wrapText="1"/>
    </xf>
    <xf numFmtId="0" fontId="4" fillId="0" borderId="64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vertical="center" wrapText="1"/>
    </xf>
    <xf numFmtId="0" fontId="1" fillId="2" borderId="6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3" fillId="0" borderId="66" xfId="0" applyFont="1" applyFill="1" applyBorder="1" applyAlignment="1">
      <alignment horizontal="left" vertical="top" wrapText="1"/>
    </xf>
    <xf numFmtId="0" fontId="3" fillId="0" borderId="67" xfId="0" applyFont="1" applyFill="1" applyBorder="1" applyAlignment="1">
      <alignment horizontal="left" vertical="top" wrapText="1"/>
    </xf>
    <xf numFmtId="0" fontId="3" fillId="0" borderId="68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69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67" xfId="0" applyFont="1" applyFill="1" applyBorder="1" applyAlignment="1">
      <alignment horizontal="center" vertical="top" wrapText="1"/>
    </xf>
    <xf numFmtId="14" fontId="3" fillId="0" borderId="67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70" xfId="0" applyFont="1" applyFill="1" applyBorder="1" applyAlignment="1">
      <alignment horizontal="center" vertical="center" wrapText="1"/>
    </xf>
    <xf numFmtId="0" fontId="3" fillId="0" borderId="71" xfId="0" applyFont="1" applyFill="1" applyBorder="1" applyAlignment="1">
      <alignment horizontal="center" vertical="center" wrapText="1"/>
    </xf>
    <xf numFmtId="0" fontId="4" fillId="0" borderId="72" xfId="0" applyFont="1" applyFill="1" applyBorder="1" applyAlignment="1">
      <alignment horizontal="center" vertical="center" wrapText="1"/>
    </xf>
    <xf numFmtId="0" fontId="4" fillId="0" borderId="73" xfId="0" applyFont="1" applyFill="1" applyBorder="1" applyAlignment="1">
      <alignment horizontal="center" vertical="center" wrapText="1"/>
    </xf>
    <xf numFmtId="0" fontId="3" fillId="0" borderId="74" xfId="0" applyFont="1" applyFill="1" applyBorder="1" applyAlignment="1">
      <alignment horizontal="center" vertical="center" wrapText="1"/>
    </xf>
    <xf numFmtId="0" fontId="4" fillId="0" borderId="75" xfId="0" applyFont="1" applyFill="1" applyBorder="1" applyAlignment="1">
      <alignment horizontal="center" vertical="center" wrapText="1"/>
    </xf>
    <xf numFmtId="0" fontId="3" fillId="0" borderId="76" xfId="0" applyFont="1" applyFill="1" applyBorder="1" applyAlignment="1">
      <alignment horizontal="center" vertical="center" wrapText="1"/>
    </xf>
    <xf numFmtId="0" fontId="3" fillId="0" borderId="77" xfId="0" applyFont="1" applyFill="1" applyBorder="1" applyAlignment="1">
      <alignment horizontal="center" vertical="center" wrapText="1"/>
    </xf>
    <xf numFmtId="0" fontId="4" fillId="0" borderId="78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1" fillId="2" borderId="81" xfId="0" applyFont="1" applyFill="1" applyBorder="1" applyAlignment="1">
      <alignment horizontal="center" vertical="center" wrapText="1"/>
    </xf>
    <xf numFmtId="2" fontId="1" fillId="2" borderId="80" xfId="0" applyNumberFormat="1" applyFont="1" applyFill="1" applyBorder="1" applyAlignment="1">
      <alignment horizontal="center" vertical="center" wrapText="1"/>
    </xf>
    <xf numFmtId="2" fontId="1" fillId="2" borderId="81" xfId="0" applyNumberFormat="1" applyFont="1" applyFill="1" applyBorder="1" applyAlignment="1">
      <alignment horizontal="center" vertical="center" wrapText="1"/>
    </xf>
    <xf numFmtId="0" fontId="4" fillId="0" borderId="79" xfId="0" applyFont="1" applyFill="1" applyBorder="1" applyAlignment="1">
      <alignment horizontal="center" vertical="center" wrapText="1"/>
    </xf>
    <xf numFmtId="0" fontId="4" fillId="0" borderId="80" xfId="0" applyFont="1" applyFill="1" applyBorder="1" applyAlignment="1">
      <alignment horizontal="center" vertical="center" wrapText="1"/>
    </xf>
    <xf numFmtId="0" fontId="4" fillId="0" borderId="82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left" vertical="top" wrapText="1"/>
    </xf>
    <xf numFmtId="0" fontId="3" fillId="0" borderId="84" xfId="0" applyFont="1" applyFill="1" applyBorder="1" applyAlignment="1">
      <alignment horizontal="left" vertical="top" wrapText="1"/>
    </xf>
    <xf numFmtId="0" fontId="3" fillId="0" borderId="85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599963377788629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workbookViewId="0">
      <selection activeCell="B2" sqref="B2:C2"/>
    </sheetView>
  </sheetViews>
  <sheetFormatPr defaultColWidth="9" defaultRowHeight="13.5"/>
  <cols>
    <col min="1" max="1" width="12.625" style="1" customWidth="1"/>
    <col min="2" max="9" width="9.625" style="1" customWidth="1"/>
    <col min="10" max="11" width="9" style="1"/>
    <col min="12" max="12" width="13.875" style="1" customWidth="1"/>
    <col min="13" max="16384" width="9" style="1"/>
  </cols>
  <sheetData>
    <row r="1" s="1" customFormat="1" ht="22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1" customFormat="1" ht="14.25" spans="1:9">
      <c r="A2" s="3" t="s">
        <v>1</v>
      </c>
      <c r="B2" s="4" t="s">
        <v>2</v>
      </c>
      <c r="C2" s="4"/>
      <c r="D2" s="5" t="s">
        <v>3</v>
      </c>
      <c r="E2" s="6">
        <v>43186</v>
      </c>
      <c r="F2" s="4"/>
      <c r="G2" s="3" t="s">
        <v>4</v>
      </c>
      <c r="H2" s="7">
        <v>18</v>
      </c>
      <c r="I2" s="7" t="s">
        <v>5</v>
      </c>
    </row>
    <row r="3" s="1" customFormat="1" ht="14.25" spans="1:9">
      <c r="A3" s="8" t="s">
        <v>6</v>
      </c>
      <c r="B3" s="9" t="s">
        <v>7</v>
      </c>
      <c r="C3" s="10"/>
      <c r="D3" s="10"/>
      <c r="E3" s="10"/>
      <c r="F3" s="10"/>
      <c r="G3" s="10"/>
      <c r="H3" s="10"/>
      <c r="I3" s="100"/>
    </row>
    <row r="4" s="1" customFormat="1" ht="27" spans="1:9">
      <c r="A4" s="11" t="s">
        <v>8</v>
      </c>
      <c r="B4" s="12" t="s">
        <v>9</v>
      </c>
      <c r="C4" s="13" t="s">
        <v>10</v>
      </c>
      <c r="D4" s="13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01" t="s">
        <v>16</v>
      </c>
    </row>
    <row r="5" s="1" customFormat="1" ht="14.25" spans="1:9">
      <c r="A5" s="14"/>
      <c r="B5" s="15">
        <v>-0.00895</v>
      </c>
      <c r="C5" s="16">
        <v>0.00214</v>
      </c>
      <c r="D5" s="17">
        <v>0.996</v>
      </c>
      <c r="E5" s="17">
        <v>0.996</v>
      </c>
      <c r="F5" s="18">
        <v>3.2383729</v>
      </c>
      <c r="G5" s="16">
        <v>3.2379259</v>
      </c>
      <c r="H5" s="17">
        <v>256</v>
      </c>
      <c r="I5" s="102" t="s">
        <v>17</v>
      </c>
    </row>
    <row r="6" s="1" customFormat="1" spans="1:9">
      <c r="A6" s="14"/>
      <c r="B6" s="12" t="s">
        <v>18</v>
      </c>
      <c r="C6" s="13" t="s">
        <v>19</v>
      </c>
      <c r="D6" s="13" t="s">
        <v>20</v>
      </c>
      <c r="E6" s="13" t="s">
        <v>21</v>
      </c>
      <c r="F6" s="13" t="s">
        <v>22</v>
      </c>
      <c r="G6" s="13" t="s">
        <v>23</v>
      </c>
      <c r="H6" s="13" t="s">
        <v>24</v>
      </c>
      <c r="I6" s="101" t="s">
        <v>25</v>
      </c>
    </row>
    <row r="7" s="1" customFormat="1" ht="14.25" spans="1:9">
      <c r="A7" s="19"/>
      <c r="B7" s="15">
        <v>1434.3</v>
      </c>
      <c r="C7" s="16">
        <v>12.7918</v>
      </c>
      <c r="D7" s="17">
        <v>13.158</v>
      </c>
      <c r="E7" s="17">
        <v>6.1142</v>
      </c>
      <c r="F7" s="18">
        <v>6.4802</v>
      </c>
      <c r="G7" s="16">
        <v>105.5</v>
      </c>
      <c r="H7" s="17">
        <v>106</v>
      </c>
      <c r="I7" s="102">
        <v>270</v>
      </c>
    </row>
    <row r="8" s="1" customFormat="1" spans="1:9">
      <c r="A8" s="20" t="s">
        <v>26</v>
      </c>
      <c r="B8" s="21" t="s">
        <v>27</v>
      </c>
      <c r="C8" s="13" t="s">
        <v>28</v>
      </c>
      <c r="D8" s="13" t="s">
        <v>29</v>
      </c>
      <c r="E8" s="13" t="s">
        <v>30</v>
      </c>
      <c r="F8" s="13" t="s">
        <v>31</v>
      </c>
      <c r="G8" s="13" t="s">
        <v>32</v>
      </c>
      <c r="H8" s="13" t="s">
        <v>33</v>
      </c>
      <c r="I8" s="101"/>
    </row>
    <row r="9" s="1" customFormat="1" spans="1:9">
      <c r="A9" s="22"/>
      <c r="B9" s="23">
        <v>77</v>
      </c>
      <c r="C9" s="24">
        <v>77</v>
      </c>
      <c r="D9" s="25">
        <v>39.3</v>
      </c>
      <c r="E9" s="25">
        <v>39.4</v>
      </c>
      <c r="F9" s="25">
        <v>39.3</v>
      </c>
      <c r="G9" s="24">
        <v>39.4</v>
      </c>
      <c r="H9" s="26">
        <v>36</v>
      </c>
      <c r="I9" s="103"/>
    </row>
    <row r="10" s="1" customFormat="1" spans="1:9">
      <c r="A10" s="22"/>
      <c r="B10" s="27" t="s">
        <v>34</v>
      </c>
      <c r="C10" s="28" t="s">
        <v>35</v>
      </c>
      <c r="D10" s="28" t="s">
        <v>36</v>
      </c>
      <c r="E10" s="28" t="s">
        <v>37</v>
      </c>
      <c r="F10" s="28" t="s">
        <v>38</v>
      </c>
      <c r="G10" s="28" t="s">
        <v>39</v>
      </c>
      <c r="H10" s="28" t="s">
        <v>40</v>
      </c>
      <c r="I10" s="104"/>
    </row>
    <row r="11" s="1" customFormat="1" ht="14.25" spans="1:9">
      <c r="A11" s="29"/>
      <c r="B11" s="15">
        <v>77</v>
      </c>
      <c r="C11" s="30">
        <v>77</v>
      </c>
      <c r="D11" s="18">
        <v>39.6</v>
      </c>
      <c r="E11" s="18">
        <v>39.4</v>
      </c>
      <c r="F11" s="18">
        <v>39.5</v>
      </c>
      <c r="G11" s="31">
        <v>39.5</v>
      </c>
      <c r="H11" s="30">
        <v>36</v>
      </c>
      <c r="I11" s="105"/>
    </row>
    <row r="12" s="1" customFormat="1" spans="1:9">
      <c r="A12" s="20" t="s">
        <v>41</v>
      </c>
      <c r="B12" s="32" t="s">
        <v>42</v>
      </c>
      <c r="C12" s="33"/>
      <c r="D12" s="34" t="s">
        <v>43</v>
      </c>
      <c r="E12" s="33"/>
      <c r="F12" s="34" t="s">
        <v>44</v>
      </c>
      <c r="G12" s="33"/>
      <c r="H12" s="34" t="s">
        <v>45</v>
      </c>
      <c r="I12" s="106"/>
    </row>
    <row r="13" s="1" customFormat="1" spans="1:9">
      <c r="A13" s="22"/>
      <c r="B13" s="35" t="s">
        <v>46</v>
      </c>
      <c r="C13" s="36" t="s">
        <v>47</v>
      </c>
      <c r="D13" s="37" t="s">
        <v>46</v>
      </c>
      <c r="E13" s="36" t="s">
        <v>47</v>
      </c>
      <c r="F13" s="37" t="s">
        <v>46</v>
      </c>
      <c r="G13" s="36" t="s">
        <v>47</v>
      </c>
      <c r="H13" s="37" t="s">
        <v>46</v>
      </c>
      <c r="I13" s="107" t="s">
        <v>47</v>
      </c>
    </row>
    <row r="14" s="1" customFormat="1" ht="14.25" spans="1:9">
      <c r="A14" s="29"/>
      <c r="B14" s="38">
        <v>0</v>
      </c>
      <c r="C14" s="39">
        <v>0</v>
      </c>
      <c r="D14" s="40">
        <v>0</v>
      </c>
      <c r="E14" s="39">
        <v>0</v>
      </c>
      <c r="F14" s="40">
        <v>0</v>
      </c>
      <c r="G14" s="39">
        <v>0</v>
      </c>
      <c r="H14" s="40">
        <v>0</v>
      </c>
      <c r="I14" s="108">
        <v>0</v>
      </c>
    </row>
    <row r="15" s="1" customFormat="1" spans="1:9">
      <c r="A15" s="20" t="s">
        <v>48</v>
      </c>
      <c r="B15" s="32" t="s">
        <v>49</v>
      </c>
      <c r="C15" s="41" t="s">
        <v>50</v>
      </c>
      <c r="D15" s="41" t="s">
        <v>51</v>
      </c>
      <c r="E15" s="33" t="s">
        <v>52</v>
      </c>
      <c r="F15" s="34" t="s">
        <v>53</v>
      </c>
      <c r="G15" s="41" t="s">
        <v>54</v>
      </c>
      <c r="H15" s="41" t="s">
        <v>55</v>
      </c>
      <c r="I15" s="106" t="s">
        <v>56</v>
      </c>
    </row>
    <row r="16" s="1" customFormat="1" ht="14.25" spans="1:9">
      <c r="A16" s="29"/>
      <c r="B16" s="38">
        <v>0</v>
      </c>
      <c r="C16" s="42">
        <v>0</v>
      </c>
      <c r="D16" s="42">
        <v>0</v>
      </c>
      <c r="E16" s="39">
        <v>0</v>
      </c>
      <c r="F16" s="40">
        <v>0</v>
      </c>
      <c r="G16" s="42">
        <v>0</v>
      </c>
      <c r="H16" s="42">
        <v>0</v>
      </c>
      <c r="I16" s="108">
        <v>0</v>
      </c>
    </row>
    <row r="17" s="1" customFormat="1" spans="1:9">
      <c r="A17" s="43" t="s">
        <v>57</v>
      </c>
      <c r="B17" s="32" t="s">
        <v>58</v>
      </c>
      <c r="C17" s="44" t="s">
        <v>59</v>
      </c>
      <c r="D17" s="45"/>
      <c r="E17" s="46" t="s">
        <v>60</v>
      </c>
      <c r="F17" s="34" t="s">
        <v>58</v>
      </c>
      <c r="G17" s="44" t="s">
        <v>59</v>
      </c>
      <c r="H17" s="45"/>
      <c r="I17" s="109" t="s">
        <v>60</v>
      </c>
    </row>
    <row r="18" s="1" customFormat="1" spans="1:9">
      <c r="A18" s="47"/>
      <c r="B18" s="48">
        <v>1410</v>
      </c>
      <c r="C18" s="49">
        <v>1409.88</v>
      </c>
      <c r="D18" s="50"/>
      <c r="E18" s="51">
        <f t="shared" ref="E18:E22" si="0">IF(C18="","",C18-B18)</f>
        <v>-0.119999999999891</v>
      </c>
      <c r="F18" s="52">
        <v>1440</v>
      </c>
      <c r="G18" s="49">
        <v>1439.97</v>
      </c>
      <c r="H18" s="50"/>
      <c r="I18" s="110">
        <f t="shared" ref="I18:I22" si="1">IF(G18="","",G18-F18)</f>
        <v>-0.0299999999999727</v>
      </c>
    </row>
    <row r="19" s="1" customFormat="1" spans="1:9">
      <c r="A19" s="47"/>
      <c r="B19" s="53">
        <v>1420</v>
      </c>
      <c r="C19" s="54">
        <v>1419.93</v>
      </c>
      <c r="D19" s="55"/>
      <c r="E19" s="56">
        <f t="shared" si="0"/>
        <v>-0.0699999999999363</v>
      </c>
      <c r="F19" s="57">
        <v>1445</v>
      </c>
      <c r="G19" s="54">
        <v>1444.95</v>
      </c>
      <c r="H19" s="55"/>
      <c r="I19" s="111">
        <f t="shared" si="1"/>
        <v>-0.0499999999999545</v>
      </c>
    </row>
    <row r="20" s="1" customFormat="1" spans="1:9">
      <c r="A20" s="47"/>
      <c r="B20" s="53">
        <v>1425</v>
      </c>
      <c r="C20" s="54">
        <v>1424.91</v>
      </c>
      <c r="D20" s="55"/>
      <c r="E20" s="56">
        <f t="shared" si="0"/>
        <v>-0.0899999999999181</v>
      </c>
      <c r="F20" s="57">
        <v>1450</v>
      </c>
      <c r="G20" s="54">
        <v>1449.92</v>
      </c>
      <c r="H20" s="55"/>
      <c r="I20" s="111">
        <f t="shared" si="1"/>
        <v>-0.0799999999999272</v>
      </c>
    </row>
    <row r="21" s="1" customFormat="1" spans="1:9">
      <c r="A21" s="47"/>
      <c r="B21" s="53">
        <v>1430</v>
      </c>
      <c r="C21" s="54">
        <v>1430.01</v>
      </c>
      <c r="D21" s="55"/>
      <c r="E21" s="56">
        <f t="shared" si="0"/>
        <v>0.00999999999999091</v>
      </c>
      <c r="F21" s="57">
        <v>1460</v>
      </c>
      <c r="G21" s="54">
        <v>1459.92</v>
      </c>
      <c r="H21" s="55"/>
      <c r="I21" s="111">
        <f t="shared" si="1"/>
        <v>-0.0799999999999272</v>
      </c>
    </row>
    <row r="22" s="1" customFormat="1" ht="14.25" spans="1:9">
      <c r="A22" s="58"/>
      <c r="B22" s="59">
        <v>1435</v>
      </c>
      <c r="C22" s="60">
        <v>1434.96</v>
      </c>
      <c r="D22" s="61"/>
      <c r="E22" s="62">
        <f t="shared" si="0"/>
        <v>-0.0399999999999636</v>
      </c>
      <c r="F22" s="63">
        <v>1470</v>
      </c>
      <c r="G22" s="60">
        <v>1470.02</v>
      </c>
      <c r="H22" s="61"/>
      <c r="I22" s="112">
        <f t="shared" si="1"/>
        <v>0.0199999999999818</v>
      </c>
    </row>
    <row r="23" s="1" customFormat="1" spans="1:9">
      <c r="A23" s="20" t="s">
        <v>61</v>
      </c>
      <c r="B23" s="32" t="s">
        <v>62</v>
      </c>
      <c r="C23" s="41" t="s">
        <v>59</v>
      </c>
      <c r="D23" s="41" t="s">
        <v>63</v>
      </c>
      <c r="E23" s="46" t="s">
        <v>60</v>
      </c>
      <c r="F23" s="34" t="s">
        <v>62</v>
      </c>
      <c r="G23" s="41" t="s">
        <v>59</v>
      </c>
      <c r="H23" s="41" t="s">
        <v>63</v>
      </c>
      <c r="I23" s="109" t="s">
        <v>60</v>
      </c>
    </row>
    <row r="24" s="1" customFormat="1" spans="1:9">
      <c r="A24" s="22"/>
      <c r="B24" s="48">
        <v>0</v>
      </c>
      <c r="C24" s="64">
        <v>0.03</v>
      </c>
      <c r="D24" s="65">
        <v>0</v>
      </c>
      <c r="E24" s="51">
        <f t="shared" ref="E24:E34" si="2">IF(C24="","",ABS(C24+D24-B24))</f>
        <v>0.03</v>
      </c>
      <c r="F24" s="52">
        <v>0</v>
      </c>
      <c r="G24" s="66">
        <v>0.06</v>
      </c>
      <c r="H24" s="65">
        <v>0</v>
      </c>
      <c r="I24" s="110">
        <f t="shared" ref="I24:I34" si="3">IF(G24="","",ABS(G24+H24-F24))</f>
        <v>0.06</v>
      </c>
    </row>
    <row r="25" s="1" customFormat="1" spans="1:9">
      <c r="A25" s="22"/>
      <c r="B25" s="53">
        <v>5</v>
      </c>
      <c r="C25" s="67">
        <v>5.03</v>
      </c>
      <c r="D25" s="68">
        <v>0</v>
      </c>
      <c r="E25" s="56">
        <f t="shared" si="2"/>
        <v>0.0300000000000002</v>
      </c>
      <c r="F25" s="57">
        <v>-5</v>
      </c>
      <c r="G25" s="69">
        <v>-4.94</v>
      </c>
      <c r="H25" s="68">
        <v>0</v>
      </c>
      <c r="I25" s="111">
        <f t="shared" si="3"/>
        <v>0.0599999999999996</v>
      </c>
    </row>
    <row r="26" s="1" customFormat="1" spans="1:9">
      <c r="A26" s="22"/>
      <c r="B26" s="53">
        <v>10</v>
      </c>
      <c r="C26" s="67">
        <v>10.04</v>
      </c>
      <c r="D26" s="68">
        <v>0</v>
      </c>
      <c r="E26" s="56">
        <f t="shared" si="2"/>
        <v>0.0399999999999991</v>
      </c>
      <c r="F26" s="57">
        <v>-10</v>
      </c>
      <c r="G26" s="69">
        <v>-9.94</v>
      </c>
      <c r="H26" s="68">
        <v>0</v>
      </c>
      <c r="I26" s="111">
        <f t="shared" si="3"/>
        <v>0.0600000000000005</v>
      </c>
    </row>
    <row r="27" s="1" customFormat="1" spans="1:9">
      <c r="A27" s="22"/>
      <c r="B27" s="53">
        <v>30</v>
      </c>
      <c r="C27" s="67">
        <v>30.02</v>
      </c>
      <c r="D27" s="68">
        <v>0</v>
      </c>
      <c r="E27" s="56">
        <f t="shared" si="2"/>
        <v>0.0199999999999996</v>
      </c>
      <c r="F27" s="57">
        <v>-30</v>
      </c>
      <c r="G27" s="69">
        <v>-29.97</v>
      </c>
      <c r="H27" s="68">
        <v>0</v>
      </c>
      <c r="I27" s="111">
        <f t="shared" si="3"/>
        <v>0.0300000000000011</v>
      </c>
    </row>
    <row r="28" s="1" customFormat="1" spans="1:9">
      <c r="A28" s="22"/>
      <c r="B28" s="53">
        <v>50</v>
      </c>
      <c r="C28" s="67">
        <v>49.95</v>
      </c>
      <c r="D28" s="68">
        <v>0.03</v>
      </c>
      <c r="E28" s="56">
        <f t="shared" si="2"/>
        <v>0.019999999999996</v>
      </c>
      <c r="F28" s="57">
        <v>-50</v>
      </c>
      <c r="G28" s="69">
        <v>-49.92</v>
      </c>
      <c r="H28" s="68">
        <v>-0.03</v>
      </c>
      <c r="I28" s="111">
        <f t="shared" si="3"/>
        <v>0.0499999999999972</v>
      </c>
    </row>
    <row r="29" s="1" customFormat="1" spans="1:9">
      <c r="A29" s="22"/>
      <c r="B29" s="53">
        <v>70</v>
      </c>
      <c r="C29" s="67">
        <v>69.92</v>
      </c>
      <c r="D29" s="68">
        <v>0.08</v>
      </c>
      <c r="E29" s="56">
        <f t="shared" si="2"/>
        <v>0</v>
      </c>
      <c r="F29" s="57">
        <v>-70</v>
      </c>
      <c r="G29" s="69">
        <v>-69.85</v>
      </c>
      <c r="H29" s="68">
        <v>-0.08</v>
      </c>
      <c r="I29" s="111">
        <f t="shared" si="3"/>
        <v>0.0700000000000074</v>
      </c>
    </row>
    <row r="30" s="1" customFormat="1" spans="1:9">
      <c r="A30" s="22"/>
      <c r="B30" s="53">
        <v>90</v>
      </c>
      <c r="C30" s="67">
        <v>89.78</v>
      </c>
      <c r="D30" s="68">
        <v>0.16</v>
      </c>
      <c r="E30" s="56">
        <f t="shared" si="2"/>
        <v>0.0600000000000023</v>
      </c>
      <c r="F30" s="57">
        <v>-90</v>
      </c>
      <c r="G30" s="69">
        <v>-89.71</v>
      </c>
      <c r="H30" s="68">
        <v>-0.16</v>
      </c>
      <c r="I30" s="111">
        <f t="shared" si="3"/>
        <v>0.13000000000001</v>
      </c>
    </row>
    <row r="31" s="1" customFormat="1" spans="1:9">
      <c r="A31" s="22"/>
      <c r="B31" s="53">
        <v>110</v>
      </c>
      <c r="C31" s="67">
        <v>109.69</v>
      </c>
      <c r="D31" s="68">
        <v>0.29</v>
      </c>
      <c r="E31" s="56">
        <f t="shared" si="2"/>
        <v>0.019999999999996</v>
      </c>
      <c r="F31" s="57">
        <v>-110</v>
      </c>
      <c r="G31" s="69">
        <v>-109.63</v>
      </c>
      <c r="H31" s="68">
        <v>-0.29</v>
      </c>
      <c r="I31" s="111">
        <f t="shared" si="3"/>
        <v>0.0799999999999983</v>
      </c>
    </row>
    <row r="32" s="1" customFormat="1" spans="1:9">
      <c r="A32" s="22"/>
      <c r="B32" s="53">
        <v>130</v>
      </c>
      <c r="C32" s="67">
        <v>129.49</v>
      </c>
      <c r="D32" s="68">
        <v>0.48</v>
      </c>
      <c r="E32" s="56">
        <f t="shared" si="2"/>
        <v>0.0300000000000011</v>
      </c>
      <c r="F32" s="57">
        <v>-130</v>
      </c>
      <c r="G32" s="69">
        <v>-129.42</v>
      </c>
      <c r="H32" s="68">
        <v>-0.48</v>
      </c>
      <c r="I32" s="113">
        <f t="shared" si="3"/>
        <v>0.100000000000023</v>
      </c>
    </row>
    <row r="33" s="1" customFormat="1" spans="1:9">
      <c r="A33" s="22"/>
      <c r="B33" s="53">
        <v>150</v>
      </c>
      <c r="C33" s="67">
        <v>149.38</v>
      </c>
      <c r="D33" s="68">
        <v>0.74</v>
      </c>
      <c r="E33" s="56">
        <f t="shared" si="2"/>
        <v>0.120000000000005</v>
      </c>
      <c r="F33" s="57">
        <v>-150</v>
      </c>
      <c r="G33" s="69">
        <v>-149.28</v>
      </c>
      <c r="H33" s="68">
        <v>-0.74</v>
      </c>
      <c r="I33" s="111">
        <f t="shared" si="3"/>
        <v>0.0200000000000102</v>
      </c>
    </row>
    <row r="34" s="1" customFormat="1" ht="14.25" spans="1:9">
      <c r="A34" s="29"/>
      <c r="B34" s="59">
        <v>170</v>
      </c>
      <c r="C34" s="70">
        <v>169.07</v>
      </c>
      <c r="D34" s="71">
        <v>1.07</v>
      </c>
      <c r="E34" s="62">
        <f t="shared" si="2"/>
        <v>0.139999999999986</v>
      </c>
      <c r="F34" s="63">
        <v>-170</v>
      </c>
      <c r="G34" s="72">
        <v>-168.89</v>
      </c>
      <c r="H34" s="71">
        <v>-1.07</v>
      </c>
      <c r="I34" s="114">
        <f t="shared" si="3"/>
        <v>0.0400000000000205</v>
      </c>
    </row>
    <row r="35" s="1" customFormat="1" spans="1:9">
      <c r="A35" s="20" t="s">
        <v>64</v>
      </c>
      <c r="B35" s="21" t="s">
        <v>65</v>
      </c>
      <c r="C35" s="13"/>
      <c r="D35" s="13" t="s">
        <v>66</v>
      </c>
      <c r="E35" s="13"/>
      <c r="F35" s="13" t="s">
        <v>67</v>
      </c>
      <c r="G35" s="13"/>
      <c r="H35" s="13" t="s">
        <v>68</v>
      </c>
      <c r="I35" s="101"/>
    </row>
    <row r="36" s="1" customFormat="1" spans="1:9">
      <c r="A36" s="22"/>
      <c r="B36" s="35" t="s">
        <v>69</v>
      </c>
      <c r="C36" s="36" t="s">
        <v>59</v>
      </c>
      <c r="D36" s="37" t="s">
        <v>69</v>
      </c>
      <c r="E36" s="36" t="s">
        <v>59</v>
      </c>
      <c r="F36" s="37" t="s">
        <v>70</v>
      </c>
      <c r="G36" s="36" t="s">
        <v>71</v>
      </c>
      <c r="H36" s="37" t="s">
        <v>72</v>
      </c>
      <c r="I36" s="107" t="s">
        <v>73</v>
      </c>
    </row>
    <row r="37" s="1" customFormat="1" spans="1:9">
      <c r="A37" s="73">
        <v>1</v>
      </c>
      <c r="B37" s="48">
        <v>1435</v>
      </c>
      <c r="C37" s="74">
        <v>1434.95</v>
      </c>
      <c r="D37" s="52">
        <v>0</v>
      </c>
      <c r="E37" s="74">
        <v>0.03</v>
      </c>
      <c r="F37" s="75">
        <v>0.1</v>
      </c>
      <c r="G37" s="74">
        <v>5</v>
      </c>
      <c r="H37" s="75">
        <v>2</v>
      </c>
      <c r="I37" s="115">
        <v>1.9</v>
      </c>
    </row>
    <row r="38" s="1" customFormat="1" spans="1:9">
      <c r="A38" s="76">
        <v>2</v>
      </c>
      <c r="B38" s="53">
        <v>1435</v>
      </c>
      <c r="C38" s="77">
        <v>1434.96</v>
      </c>
      <c r="D38" s="57">
        <v>0</v>
      </c>
      <c r="E38" s="77">
        <v>0.03</v>
      </c>
      <c r="F38" s="78">
        <v>0.1</v>
      </c>
      <c r="G38" s="77">
        <v>5</v>
      </c>
      <c r="H38" s="78">
        <v>2</v>
      </c>
      <c r="I38" s="116">
        <v>1.9</v>
      </c>
    </row>
    <row r="39" s="1" customFormat="1" spans="1:9">
      <c r="A39" s="76">
        <v>3</v>
      </c>
      <c r="B39" s="53">
        <v>1435</v>
      </c>
      <c r="C39" s="77">
        <v>1434.95</v>
      </c>
      <c r="D39" s="57">
        <v>0</v>
      </c>
      <c r="E39" s="77">
        <v>0.05</v>
      </c>
      <c r="F39" s="78">
        <v>0.1</v>
      </c>
      <c r="G39" s="77">
        <v>5</v>
      </c>
      <c r="H39" s="78">
        <v>2.1</v>
      </c>
      <c r="I39" s="116">
        <v>2</v>
      </c>
    </row>
    <row r="40" s="1" customFormat="1" spans="1:9">
      <c r="A40" s="76">
        <v>4</v>
      </c>
      <c r="B40" s="53">
        <v>1435</v>
      </c>
      <c r="C40" s="77">
        <v>1434.94</v>
      </c>
      <c r="D40" s="57">
        <v>0</v>
      </c>
      <c r="E40" s="77">
        <v>0.03</v>
      </c>
      <c r="F40" s="78">
        <v>0.1</v>
      </c>
      <c r="G40" s="77">
        <v>5</v>
      </c>
      <c r="H40" s="78">
        <v>2</v>
      </c>
      <c r="I40" s="116">
        <v>1.9</v>
      </c>
    </row>
    <row r="41" s="1" customFormat="1" spans="1:9">
      <c r="A41" s="79">
        <v>5</v>
      </c>
      <c r="B41" s="80">
        <v>1435</v>
      </c>
      <c r="C41" s="81">
        <v>1434.94</v>
      </c>
      <c r="D41" s="82">
        <v>0</v>
      </c>
      <c r="E41" s="81">
        <v>0.04</v>
      </c>
      <c r="F41" s="83">
        <v>0.1</v>
      </c>
      <c r="G41" s="81">
        <v>5</v>
      </c>
      <c r="H41" s="78">
        <v>2</v>
      </c>
      <c r="I41" s="117">
        <v>1.9</v>
      </c>
    </row>
    <row r="42" s="1" customFormat="1" ht="14.25" spans="1:9">
      <c r="A42" s="29" t="s">
        <v>74</v>
      </c>
      <c r="B42" s="84"/>
      <c r="C42" s="85">
        <f t="shared" ref="C42:I42" si="4">MAX(C37:C41)-MIN(C37:C41)</f>
        <v>0.0199999999999818</v>
      </c>
      <c r="D42" s="86"/>
      <c r="E42" s="85">
        <f t="shared" si="4"/>
        <v>0.02</v>
      </c>
      <c r="F42" s="87">
        <f t="shared" si="4"/>
        <v>0</v>
      </c>
      <c r="G42" s="88">
        <f t="shared" si="4"/>
        <v>0</v>
      </c>
      <c r="H42" s="87">
        <f t="shared" si="4"/>
        <v>0.1</v>
      </c>
      <c r="I42" s="118">
        <f t="shared" si="4"/>
        <v>0.1</v>
      </c>
    </row>
    <row r="43" s="1" customFormat="1" spans="1:9">
      <c r="A43" s="89" t="s">
        <v>75</v>
      </c>
      <c r="B43" s="90"/>
      <c r="C43" s="90"/>
      <c r="D43" s="90"/>
      <c r="E43" s="90"/>
      <c r="F43" s="90"/>
      <c r="G43" s="90"/>
      <c r="H43" s="90"/>
      <c r="I43" s="119"/>
    </row>
    <row r="44" s="1" customFormat="1" spans="1:9">
      <c r="A44" s="91"/>
      <c r="B44" s="92"/>
      <c r="C44" s="92"/>
      <c r="D44" s="92"/>
      <c r="E44" s="92"/>
      <c r="F44" s="92"/>
      <c r="G44" s="92"/>
      <c r="H44" s="92"/>
      <c r="I44" s="120"/>
    </row>
    <row r="45" s="1" customFormat="1" ht="14.25" spans="1:9">
      <c r="A45" s="93"/>
      <c r="B45" s="94"/>
      <c r="C45" s="94"/>
      <c r="D45" s="94"/>
      <c r="E45" s="94"/>
      <c r="F45" s="94"/>
      <c r="G45" s="94"/>
      <c r="H45" s="94"/>
      <c r="I45" s="121"/>
    </row>
    <row r="46" s="1" customFormat="1" spans="1:9">
      <c r="A46" s="95" t="s">
        <v>76</v>
      </c>
      <c r="B46" s="90" t="s">
        <v>77</v>
      </c>
      <c r="C46" s="90"/>
      <c r="D46" s="96" t="s">
        <v>78</v>
      </c>
      <c r="E46" s="97"/>
      <c r="F46" s="97"/>
      <c r="G46" s="96" t="s">
        <v>79</v>
      </c>
      <c r="H46" s="98">
        <f>E2</f>
        <v>43186</v>
      </c>
      <c r="I46" s="97"/>
    </row>
    <row r="47" s="1" customFormat="1" spans="1:9">
      <c r="A47" s="99"/>
      <c r="B47" s="99"/>
      <c r="C47" s="99"/>
      <c r="D47" s="96"/>
      <c r="E47" s="99"/>
      <c r="F47" s="96"/>
      <c r="G47" s="96"/>
      <c r="H47" s="99"/>
      <c r="I47" s="99"/>
    </row>
    <row r="48" s="1" customFormat="1" spans="1:9">
      <c r="A48" s="99"/>
      <c r="B48" s="99"/>
      <c r="C48" s="99"/>
      <c r="D48" s="96"/>
      <c r="E48" s="99"/>
      <c r="F48" s="96"/>
      <c r="G48" s="96"/>
      <c r="H48" s="99"/>
      <c r="I48" s="99"/>
    </row>
    <row r="49" s="1" customFormat="1" spans="1:9">
      <c r="A49" s="99"/>
      <c r="B49" s="99"/>
      <c r="C49" s="99"/>
      <c r="D49" s="96"/>
      <c r="E49" s="99"/>
      <c r="F49" s="96"/>
      <c r="G49" s="96"/>
      <c r="H49" s="99"/>
      <c r="I49" s="99"/>
    </row>
  </sheetData>
  <mergeCells count="39">
    <mergeCell ref="A1:I1"/>
    <mergeCell ref="B2:C2"/>
    <mergeCell ref="E2:F2"/>
    <mergeCell ref="B3:I3"/>
    <mergeCell ref="H8:I8"/>
    <mergeCell ref="H9:I9"/>
    <mergeCell ref="H10:I10"/>
    <mergeCell ref="H11:I11"/>
    <mergeCell ref="B12:C12"/>
    <mergeCell ref="D12:E12"/>
    <mergeCell ref="F12:G12"/>
    <mergeCell ref="H12:I12"/>
    <mergeCell ref="C17:D17"/>
    <mergeCell ref="G17:H17"/>
    <mergeCell ref="C18:D18"/>
    <mergeCell ref="G18:H18"/>
    <mergeCell ref="C19:D19"/>
    <mergeCell ref="G19:H19"/>
    <mergeCell ref="C20:D20"/>
    <mergeCell ref="G20:H20"/>
    <mergeCell ref="C21:D21"/>
    <mergeCell ref="G21:H21"/>
    <mergeCell ref="C22:D22"/>
    <mergeCell ref="G22:H22"/>
    <mergeCell ref="B35:C35"/>
    <mergeCell ref="D35:E35"/>
    <mergeCell ref="F35:G35"/>
    <mergeCell ref="H35:I35"/>
    <mergeCell ref="B46:C46"/>
    <mergeCell ref="E46:F46"/>
    <mergeCell ref="H46:I46"/>
    <mergeCell ref="A4:A7"/>
    <mergeCell ref="A8:A11"/>
    <mergeCell ref="A12:A14"/>
    <mergeCell ref="A15:A16"/>
    <mergeCell ref="A17:A22"/>
    <mergeCell ref="A23:A34"/>
    <mergeCell ref="A35:A36"/>
    <mergeCell ref="A43:I45"/>
  </mergeCells>
  <conditionalFormatting sqref="F42:G42">
    <cfRule type="cellIs" dxfId="0" priority="2" operator="greaterThan">
      <formula>1</formula>
    </cfRule>
  </conditionalFormatting>
  <conditionalFormatting sqref="H42:I42">
    <cfRule type="cellIs" dxfId="0" priority="1" operator="greaterThan">
      <formula>2</formula>
    </cfRule>
  </conditionalFormatting>
  <conditionalFormatting sqref="E18:E22 I18:I22">
    <cfRule type="cellIs" dxfId="1" priority="4" operator="notBetween">
      <formula>0.1501</formula>
      <formula>-0.1501</formula>
    </cfRule>
  </conditionalFormatting>
  <conditionalFormatting sqref="E24:E34 I24:I34">
    <cfRule type="cellIs" dxfId="1" priority="5" operator="notBetween">
      <formula>0.1501</formula>
      <formula>-0.1501</formula>
    </cfRule>
  </conditionalFormatting>
  <conditionalFormatting sqref="C42 E42">
    <cfRule type="cellIs" dxfId="0" priority="3" operator="greaterThan">
      <formula>0.15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2013-10-09T07:08:00Z</dcterms:created>
  <cp:lastPrinted>2013-10-12T05:04:00Z</cp:lastPrinted>
  <dcterms:modified xsi:type="dcterms:W3CDTF">2018-08-21T08:26:49Z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