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I22" i="1" l="1"/>
  <c r="I21" i="1"/>
  <c r="I20" i="1"/>
  <c r="I19" i="1"/>
  <c r="I18" i="1"/>
  <c r="E22" i="1"/>
  <c r="E21" i="1"/>
  <c r="E20" i="1"/>
  <c r="E19" i="1"/>
  <c r="E18" i="1"/>
  <c r="H46" i="1" l="1"/>
  <c r="I42" i="1"/>
  <c r="H42" i="1"/>
  <c r="G42" i="1"/>
  <c r="F42" i="1"/>
  <c r="E42" i="1"/>
  <c r="C42" i="1"/>
  <c r="I34" i="1"/>
  <c r="E34" i="1"/>
  <c r="I33" i="1"/>
  <c r="E33" i="1"/>
  <c r="I32" i="1"/>
  <c r="E32" i="1"/>
  <c r="I31" i="1"/>
  <c r="E31" i="1"/>
  <c r="I30" i="1"/>
  <c r="E30" i="1"/>
  <c r="I29" i="1"/>
  <c r="E29" i="1"/>
  <c r="I28" i="1"/>
  <c r="E28" i="1"/>
  <c r="I27" i="1"/>
  <c r="E27" i="1"/>
  <c r="I26" i="1"/>
  <c r="E26" i="1"/>
  <c r="I25" i="1"/>
  <c r="E25" i="1"/>
  <c r="I24" i="1"/>
  <c r="E24" i="1"/>
  <c r="H22" i="1"/>
  <c r="D22" i="1"/>
  <c r="H21" i="1"/>
  <c r="D21" i="1"/>
  <c r="H20" i="1"/>
  <c r="D20" i="1"/>
  <c r="H19" i="1"/>
  <c r="D19" i="1"/>
  <c r="H18" i="1"/>
  <c r="D18" i="1"/>
</calcChain>
</file>

<file path=xl/sharedStrings.xml><?xml version="1.0" encoding="utf-8"?>
<sst xmlns="http://schemas.openxmlformats.org/spreadsheetml/2006/main" count="100" uniqueCount="81">
  <si>
    <t>SIWEI智能轨道检查仪出库标定检验表</t>
    <phoneticPr fontId="3" type="noConversion"/>
  </si>
  <si>
    <t>序列号：</t>
    <phoneticPr fontId="3" type="noConversion"/>
  </si>
  <si>
    <t>实施日：</t>
    <phoneticPr fontId="3" type="noConversion"/>
  </si>
  <si>
    <r>
      <t>温度</t>
    </r>
    <r>
      <rPr>
        <b/>
        <sz val="11"/>
        <color theme="1"/>
        <rFont val="仿宋"/>
        <family val="3"/>
        <charset val="134"/>
      </rPr>
      <t>：</t>
    </r>
    <phoneticPr fontId="3" type="noConversion"/>
  </si>
  <si>
    <t>(℃)</t>
    <phoneticPr fontId="3" type="noConversion"/>
  </si>
  <si>
    <t>类别</t>
    <phoneticPr fontId="3" type="noConversion"/>
  </si>
  <si>
    <t>项目</t>
    <phoneticPr fontId="3" type="noConversion"/>
  </si>
  <si>
    <t>基础参数</t>
    <phoneticPr fontId="3" type="noConversion"/>
  </si>
  <si>
    <t>倾角横向修正</t>
    <phoneticPr fontId="3" type="noConversion"/>
  </si>
  <si>
    <t>倾角纵向修正</t>
    <phoneticPr fontId="3" type="noConversion"/>
  </si>
  <si>
    <t>倾角横向K值</t>
    <phoneticPr fontId="3" type="noConversion"/>
  </si>
  <si>
    <t>倾角纵向K值</t>
    <phoneticPr fontId="3" type="noConversion"/>
  </si>
  <si>
    <t>A端位移K值</t>
    <phoneticPr fontId="3" type="noConversion"/>
  </si>
  <si>
    <t>B端位移K值</t>
    <phoneticPr fontId="3" type="noConversion"/>
  </si>
  <si>
    <t>编码器分辨率</t>
    <phoneticPr fontId="3" type="noConversion"/>
  </si>
  <si>
    <t>中梁温度系数</t>
    <phoneticPr fontId="3" type="noConversion"/>
  </si>
  <si>
    <t xml:space="preserve"> --</t>
    <phoneticPr fontId="3" type="noConversion"/>
  </si>
  <si>
    <t>AB值</t>
    <phoneticPr fontId="3" type="noConversion"/>
  </si>
  <si>
    <t>A值</t>
    <phoneticPr fontId="3" type="noConversion"/>
  </si>
  <si>
    <t>B值</t>
    <phoneticPr fontId="3" type="noConversion"/>
  </si>
  <si>
    <t>C值</t>
    <phoneticPr fontId="3" type="noConversion"/>
  </si>
  <si>
    <t>D值</t>
    <phoneticPr fontId="3" type="noConversion"/>
  </si>
  <si>
    <t>AE值</t>
    <phoneticPr fontId="3" type="noConversion"/>
  </si>
  <si>
    <t>BF值</t>
    <phoneticPr fontId="3" type="noConversion"/>
  </si>
  <si>
    <t>H值</t>
    <phoneticPr fontId="3" type="noConversion"/>
  </si>
  <si>
    <t>轮径检测
(修正记录)</t>
    <phoneticPr fontId="3" type="noConversion"/>
  </si>
  <si>
    <t>A前轮径</t>
    <phoneticPr fontId="3" type="noConversion"/>
  </si>
  <si>
    <t>A后轮径</t>
    <phoneticPr fontId="3" type="noConversion"/>
  </si>
  <si>
    <t>A1轮径</t>
    <phoneticPr fontId="3" type="noConversion"/>
  </si>
  <si>
    <t>A2轮径</t>
  </si>
  <si>
    <t>A3轮径</t>
  </si>
  <si>
    <t>A4轮径</t>
  </si>
  <si>
    <t>A测轮径</t>
    <phoneticPr fontId="3" type="noConversion"/>
  </si>
  <si>
    <t>B前轮径</t>
    <phoneticPr fontId="3" type="noConversion"/>
  </si>
  <si>
    <t>B后轮径</t>
    <phoneticPr fontId="3" type="noConversion"/>
  </si>
  <si>
    <t>B1轮径</t>
    <phoneticPr fontId="3" type="noConversion"/>
  </si>
  <si>
    <t>B2轮径</t>
  </si>
  <si>
    <t>B3轮径</t>
  </si>
  <si>
    <t>B4轮径</t>
  </si>
  <si>
    <t>B测轮径</t>
    <phoneticPr fontId="3" type="noConversion"/>
  </si>
  <si>
    <t>踏轮垂向间隙(最大值与最小值差&lt;0.1mm)</t>
    <phoneticPr fontId="3" type="noConversion"/>
  </si>
  <si>
    <t>A前</t>
    <phoneticPr fontId="3" type="noConversion"/>
  </si>
  <si>
    <t>A后</t>
    <phoneticPr fontId="3" type="noConversion"/>
  </si>
  <si>
    <t>B前</t>
    <phoneticPr fontId="3" type="noConversion"/>
  </si>
  <si>
    <t>B后</t>
    <phoneticPr fontId="3" type="noConversion"/>
  </si>
  <si>
    <t>最小值</t>
    <phoneticPr fontId="3" type="noConversion"/>
  </si>
  <si>
    <t>最大值</t>
    <phoneticPr fontId="3" type="noConversion"/>
  </si>
  <si>
    <t>挡轮横向间隙(3轮间隙为0)</t>
    <phoneticPr fontId="3" type="noConversion"/>
  </si>
  <si>
    <t>A1</t>
    <phoneticPr fontId="3" type="noConversion"/>
  </si>
  <si>
    <t>A2</t>
    <phoneticPr fontId="3" type="noConversion"/>
  </si>
  <si>
    <t>A3</t>
  </si>
  <si>
    <t>A4</t>
  </si>
  <si>
    <t>B1</t>
    <phoneticPr fontId="3" type="noConversion"/>
  </si>
  <si>
    <t>B2</t>
    <phoneticPr fontId="3" type="noConversion"/>
  </si>
  <si>
    <t>B3</t>
  </si>
  <si>
    <t>B4</t>
  </si>
  <si>
    <t>轨距标定
(规格：差值≤0.15mm)</t>
    <phoneticPr fontId="3" type="noConversion"/>
  </si>
  <si>
    <t>基准值</t>
    <phoneticPr fontId="3" type="noConversion"/>
  </si>
  <si>
    <t>实测</t>
    <phoneticPr fontId="3" type="noConversion"/>
  </si>
  <si>
    <t>差值</t>
    <phoneticPr fontId="3" type="noConversion"/>
  </si>
  <si>
    <t>超高标定
(规格：差值≤0.15mm)</t>
    <phoneticPr fontId="3" type="noConversion"/>
  </si>
  <si>
    <t>读数</t>
    <phoneticPr fontId="3" type="noConversion"/>
  </si>
  <si>
    <t>修正值</t>
    <phoneticPr fontId="3" type="noConversion"/>
  </si>
  <si>
    <t>重复组合</t>
    <phoneticPr fontId="3" type="noConversion"/>
  </si>
  <si>
    <t>轨距(&lt;0.15mm)</t>
    <phoneticPr fontId="3" type="noConversion"/>
  </si>
  <si>
    <t>水平(&lt;0.15mm)</t>
    <phoneticPr fontId="3" type="noConversion"/>
  </si>
  <si>
    <t>端盒平行(&lt;1mm)</t>
    <phoneticPr fontId="3" type="noConversion"/>
  </si>
  <si>
    <t>梁盒间隙(&lt;2mm)</t>
    <phoneticPr fontId="3" type="noConversion"/>
  </si>
  <si>
    <t>基准</t>
    <phoneticPr fontId="3" type="noConversion"/>
  </si>
  <si>
    <t>水平</t>
    <phoneticPr fontId="3" type="noConversion"/>
  </si>
  <si>
    <t>纵向</t>
    <phoneticPr fontId="3" type="noConversion"/>
  </si>
  <si>
    <t>A</t>
    <phoneticPr fontId="3" type="noConversion"/>
  </si>
  <si>
    <t>B</t>
    <phoneticPr fontId="3" type="noConversion"/>
  </si>
  <si>
    <t>极值偏差</t>
  </si>
  <si>
    <t>判定：各测定值均在设定规格范围内，判定合格</t>
    <phoneticPr fontId="3" type="noConversion"/>
  </si>
  <si>
    <t>检定员：</t>
    <phoneticPr fontId="3" type="noConversion"/>
  </si>
  <si>
    <t>强柯</t>
    <phoneticPr fontId="3" type="noConversion"/>
  </si>
  <si>
    <t>主管：</t>
    <phoneticPr fontId="3" type="noConversion"/>
  </si>
  <si>
    <t>完成日：</t>
    <phoneticPr fontId="3" type="noConversion"/>
  </si>
  <si>
    <t>SW120503</t>
    <phoneticPr fontId="3" type="noConversion"/>
  </si>
  <si>
    <t>备注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</si>
</sst>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7" x14ac:knownFonts="1">
    <font>
      <sz val="11"/>
      <color theme="1"/>
      <name val="宋体"/>
      <family val="2"/>
      <scheme val="minor"/>
    </font>
    <font>
      <b/>
      <sz val="18"/>
      <color theme="1"/>
      <name val="仿宋"/>
      <family val="3"/>
      <charset val="134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仿宋"/>
      <family val="3"/>
      <charset val="134"/>
    </font>
    <font>
      <b/>
      <sz val="11"/>
      <color theme="1"/>
      <name val="仿宋"/>
      <family val="3"/>
      <charset val="134"/>
    </font>
    <font>
      <i/>
      <sz val="11"/>
      <color theme="1"/>
      <name val="仿宋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8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hair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9">
    <xf numFmtId="0" fontId="0" fillId="0" borderId="0" xfId="0"/>
    <xf numFmtId="0" fontId="4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right" vertical="center" wrapText="1"/>
    </xf>
    <xf numFmtId="0" fontId="5" fillId="0" borderId="0" xfId="0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5" fillId="0" borderId="20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0" fontId="6" fillId="0" borderId="23" xfId="0" applyFont="1" applyBorder="1" applyAlignment="1">
      <alignment horizontal="center" vertical="center" wrapText="1"/>
    </xf>
    <xf numFmtId="0" fontId="5" fillId="0" borderId="29" xfId="0" applyFont="1" applyBorder="1" applyAlignment="1">
      <alignment horizontal="center" vertical="center" wrapText="1"/>
    </xf>
    <xf numFmtId="0" fontId="5" fillId="0" borderId="30" xfId="0" applyFont="1" applyBorder="1" applyAlignment="1">
      <alignment horizontal="center" vertical="center" wrapText="1"/>
    </xf>
    <xf numFmtId="0" fontId="5" fillId="0" borderId="31" xfId="0" applyFont="1" applyBorder="1" applyAlignment="1">
      <alignment horizontal="center" vertical="center" wrapText="1"/>
    </xf>
    <xf numFmtId="0" fontId="5" fillId="0" borderId="32" xfId="0" applyFont="1" applyBorder="1" applyAlignment="1">
      <alignment horizontal="center" vertical="center" wrapText="1"/>
    </xf>
    <xf numFmtId="0" fontId="6" fillId="0" borderId="33" xfId="0" applyFont="1" applyBorder="1" applyAlignment="1">
      <alignment horizontal="center" vertical="center" wrapText="1"/>
    </xf>
    <xf numFmtId="0" fontId="6" fillId="0" borderId="34" xfId="0" applyFont="1" applyBorder="1" applyAlignment="1">
      <alignment horizontal="center" vertical="center" wrapText="1"/>
    </xf>
    <xf numFmtId="0" fontId="6" fillId="0" borderId="35" xfId="0" applyFont="1" applyBorder="1" applyAlignment="1">
      <alignment horizontal="center" vertical="center" wrapText="1"/>
    </xf>
    <xf numFmtId="0" fontId="6" fillId="0" borderId="36" xfId="0" applyFont="1" applyBorder="1" applyAlignment="1">
      <alignment horizontal="center" vertical="center" wrapText="1"/>
    </xf>
    <xf numFmtId="0" fontId="5" fillId="0" borderId="25" xfId="0" applyFont="1" applyBorder="1" applyAlignment="1">
      <alignment horizontal="center" vertical="center" wrapText="1"/>
    </xf>
    <xf numFmtId="0" fontId="5" fillId="0" borderId="37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7" xfId="0" applyFont="1" applyBorder="1" applyAlignment="1">
      <alignment horizontal="center" vertical="center" wrapText="1"/>
    </xf>
    <xf numFmtId="0" fontId="5" fillId="0" borderId="28" xfId="0" applyFont="1" applyBorder="1" applyAlignment="1">
      <alignment horizontal="center" vertical="center" wrapText="1"/>
    </xf>
    <xf numFmtId="0" fontId="6" fillId="0" borderId="38" xfId="0" applyFont="1" applyBorder="1" applyAlignment="1">
      <alignment horizontal="center" vertical="center" wrapText="1"/>
    </xf>
    <xf numFmtId="0" fontId="5" fillId="2" borderId="26" xfId="0" applyFont="1" applyFill="1" applyBorder="1" applyAlignment="1">
      <alignment horizontal="center" vertical="center" wrapText="1"/>
    </xf>
    <xf numFmtId="0" fontId="5" fillId="2" borderId="28" xfId="0" applyFont="1" applyFill="1" applyBorder="1" applyAlignment="1">
      <alignment horizontal="center" vertical="center" wrapText="1"/>
    </xf>
    <xf numFmtId="0" fontId="5" fillId="0" borderId="41" xfId="0" applyFont="1" applyBorder="1" applyAlignment="1">
      <alignment horizontal="center" vertical="center" wrapText="1"/>
    </xf>
    <xf numFmtId="0" fontId="4" fillId="2" borderId="43" xfId="0" applyFont="1" applyFill="1" applyBorder="1" applyAlignment="1">
      <alignment horizontal="center" vertical="center" wrapText="1"/>
    </xf>
    <xf numFmtId="0" fontId="5" fillId="0" borderId="44" xfId="0" applyFont="1" applyBorder="1" applyAlignment="1">
      <alignment horizontal="center" vertical="center" wrapText="1"/>
    </xf>
    <xf numFmtId="0" fontId="4" fillId="2" borderId="45" xfId="0" applyFont="1" applyFill="1" applyBorder="1" applyAlignment="1">
      <alignment horizontal="center" vertical="center" wrapText="1"/>
    </xf>
    <xf numFmtId="0" fontId="5" fillId="0" borderId="46" xfId="0" applyFont="1" applyBorder="1" applyAlignment="1">
      <alignment horizontal="center" vertical="center" wrapText="1"/>
    </xf>
    <xf numFmtId="0" fontId="4" fillId="2" borderId="48" xfId="0" applyFont="1" applyFill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 wrapText="1"/>
    </xf>
    <xf numFmtId="0" fontId="4" fillId="2" borderId="50" xfId="0" applyFont="1" applyFill="1" applyBorder="1" applyAlignment="1">
      <alignment horizontal="center" vertical="center" wrapText="1"/>
    </xf>
    <xf numFmtId="0" fontId="5" fillId="0" borderId="52" xfId="0" applyFont="1" applyBorder="1" applyAlignment="1">
      <alignment horizontal="center" vertical="center" wrapText="1"/>
    </xf>
    <xf numFmtId="0" fontId="4" fillId="2" borderId="54" xfId="0" applyFont="1" applyFill="1" applyBorder="1" applyAlignment="1">
      <alignment horizontal="center" vertical="center" wrapText="1"/>
    </xf>
    <xf numFmtId="0" fontId="5" fillId="0" borderId="55" xfId="0" applyFont="1" applyBorder="1" applyAlignment="1">
      <alignment horizontal="center" vertical="center" wrapText="1"/>
    </xf>
    <xf numFmtId="0" fontId="4" fillId="2" borderId="56" xfId="0" applyFont="1" applyFill="1" applyBorder="1" applyAlignment="1">
      <alignment horizontal="center" vertical="center" wrapText="1"/>
    </xf>
    <xf numFmtId="176" fontId="6" fillId="0" borderId="57" xfId="0" applyNumberFormat="1" applyFont="1" applyBorder="1" applyAlignment="1">
      <alignment horizontal="center" vertical="center" wrapText="1"/>
    </xf>
    <xf numFmtId="176" fontId="4" fillId="0" borderId="57" xfId="0" applyNumberFormat="1" applyFont="1" applyBorder="1" applyAlignment="1">
      <alignment horizontal="center" vertical="center" wrapText="1"/>
    </xf>
    <xf numFmtId="0" fontId="6" fillId="0" borderId="57" xfId="0" applyFont="1" applyBorder="1" applyAlignment="1">
      <alignment horizontal="center" vertical="center" wrapText="1"/>
    </xf>
    <xf numFmtId="176" fontId="6" fillId="0" borderId="58" xfId="0" applyNumberFormat="1" applyFont="1" applyBorder="1" applyAlignment="1">
      <alignment horizontal="center" vertical="center" wrapText="1"/>
    </xf>
    <xf numFmtId="176" fontId="4" fillId="0" borderId="58" xfId="0" applyNumberFormat="1" applyFont="1" applyBorder="1" applyAlignment="1">
      <alignment horizontal="center" vertical="center" wrapText="1"/>
    </xf>
    <xf numFmtId="0" fontId="6" fillId="0" borderId="58" xfId="0" applyFont="1" applyBorder="1" applyAlignment="1">
      <alignment horizontal="center" vertical="center" wrapText="1"/>
    </xf>
    <xf numFmtId="176" fontId="6" fillId="0" borderId="59" xfId="0" applyNumberFormat="1" applyFont="1" applyBorder="1" applyAlignment="1">
      <alignment horizontal="center" vertical="center" wrapText="1"/>
    </xf>
    <xf numFmtId="176" fontId="4" fillId="0" borderId="59" xfId="0" applyNumberFormat="1" applyFont="1" applyBorder="1" applyAlignment="1">
      <alignment horizontal="center" vertical="center" wrapText="1"/>
    </xf>
    <xf numFmtId="0" fontId="6" fillId="0" borderId="59" xfId="0" applyFont="1" applyBorder="1" applyAlignment="1">
      <alignment horizontal="center" vertical="center" wrapText="1"/>
    </xf>
    <xf numFmtId="0" fontId="5" fillId="0" borderId="60" xfId="0" applyFont="1" applyBorder="1" applyAlignment="1">
      <alignment horizontal="center" vertical="center" wrapText="1"/>
    </xf>
    <xf numFmtId="0" fontId="6" fillId="0" borderId="43" xfId="0" applyFont="1" applyBorder="1" applyAlignment="1">
      <alignment horizontal="center" vertical="center" wrapText="1"/>
    </xf>
    <xf numFmtId="0" fontId="6" fillId="0" borderId="44" xfId="0" applyFont="1" applyBorder="1" applyAlignment="1">
      <alignment horizontal="center" vertical="center" wrapText="1"/>
    </xf>
    <xf numFmtId="0" fontId="6" fillId="0" borderId="45" xfId="0" applyFont="1" applyBorder="1" applyAlignment="1">
      <alignment horizontal="center" vertical="center" wrapText="1"/>
    </xf>
    <xf numFmtId="0" fontId="5" fillId="0" borderId="61" xfId="0" applyFont="1" applyBorder="1" applyAlignment="1">
      <alignment horizontal="center" vertical="center" wrapText="1"/>
    </xf>
    <xf numFmtId="0" fontId="6" fillId="0" borderId="48" xfId="0" applyFont="1" applyBorder="1" applyAlignment="1">
      <alignment horizontal="center" vertical="center" wrapText="1"/>
    </xf>
    <xf numFmtId="0" fontId="6" fillId="0" borderId="49" xfId="0" applyFont="1" applyBorder="1" applyAlignment="1">
      <alignment horizontal="center" vertical="center" wrapText="1"/>
    </xf>
    <xf numFmtId="0" fontId="6" fillId="0" borderId="50" xfId="0" applyFont="1" applyBorder="1" applyAlignment="1">
      <alignment horizontal="center" vertical="center" wrapText="1"/>
    </xf>
    <xf numFmtId="0" fontId="5" fillId="0" borderId="62" xfId="0" applyFont="1" applyBorder="1" applyAlignment="1">
      <alignment horizontal="center" vertical="center" wrapText="1"/>
    </xf>
    <xf numFmtId="0" fontId="5" fillId="0" borderId="63" xfId="0" applyFont="1" applyBorder="1" applyAlignment="1">
      <alignment horizontal="center" vertical="center" wrapText="1"/>
    </xf>
    <xf numFmtId="0" fontId="6" fillId="0" borderId="64" xfId="0" applyFont="1" applyBorder="1" applyAlignment="1">
      <alignment horizontal="center" vertical="center" wrapText="1"/>
    </xf>
    <xf numFmtId="0" fontId="5" fillId="0" borderId="65" xfId="0" applyFont="1" applyBorder="1" applyAlignment="1">
      <alignment horizontal="center" vertical="center" wrapText="1"/>
    </xf>
    <xf numFmtId="0" fontId="6" fillId="0" borderId="65" xfId="0" applyFont="1" applyBorder="1" applyAlignment="1">
      <alignment horizontal="center" vertical="center" wrapText="1"/>
    </xf>
    <xf numFmtId="0" fontId="6" fillId="0" borderId="66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4" fillId="2" borderId="51" xfId="0" applyFont="1" applyFill="1" applyBorder="1" applyAlignment="1">
      <alignment vertical="center" wrapText="1"/>
    </xf>
    <xf numFmtId="0" fontId="4" fillId="2" borderId="67" xfId="0" applyFont="1" applyFill="1" applyBorder="1" applyAlignment="1">
      <alignment horizontal="center" vertical="center" wrapText="1"/>
    </xf>
    <xf numFmtId="0" fontId="4" fillId="2" borderId="22" xfId="0" applyFont="1" applyFill="1" applyBorder="1" applyAlignment="1">
      <alignment vertical="center" wrapText="1"/>
    </xf>
    <xf numFmtId="0" fontId="4" fillId="2" borderId="35" xfId="0" applyFont="1" applyFill="1" applyBorder="1" applyAlignment="1">
      <alignment horizontal="center" vertical="center" wrapText="1"/>
    </xf>
    <xf numFmtId="0" fontId="4" fillId="2" borderId="34" xfId="0" applyFont="1" applyFill="1" applyBorder="1" applyAlignment="1">
      <alignment horizontal="center" vertical="center" wrapText="1"/>
    </xf>
    <xf numFmtId="0" fontId="4" fillId="2" borderId="36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right" vertical="top" wrapText="1"/>
    </xf>
    <xf numFmtId="0" fontId="5" fillId="0" borderId="0" xfId="0" applyFont="1" applyBorder="1" applyAlignment="1">
      <alignment horizontal="center" vertical="top" wrapText="1"/>
    </xf>
    <xf numFmtId="0" fontId="5" fillId="0" borderId="0" xfId="0" applyFont="1" applyBorder="1" applyAlignment="1">
      <alignment vertical="top" wrapText="1"/>
    </xf>
    <xf numFmtId="0" fontId="5" fillId="0" borderId="68" xfId="0" applyFont="1" applyBorder="1" applyAlignment="1">
      <alignment horizontal="left" vertical="top" wrapText="1"/>
    </xf>
    <xf numFmtId="0" fontId="5" fillId="0" borderId="69" xfId="0" applyFont="1" applyBorder="1" applyAlignment="1">
      <alignment horizontal="left" vertical="top" wrapText="1"/>
    </xf>
    <xf numFmtId="0" fontId="5" fillId="0" borderId="70" xfId="0" applyFont="1" applyBorder="1" applyAlignment="1">
      <alignment horizontal="left" vertical="top" wrapText="1"/>
    </xf>
    <xf numFmtId="0" fontId="5" fillId="0" borderId="71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72" xfId="0" applyFont="1" applyBorder="1" applyAlignment="1">
      <alignment horizontal="left" vertical="top" wrapText="1"/>
    </xf>
    <xf numFmtId="0" fontId="5" fillId="0" borderId="73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74" xfId="0" applyFont="1" applyBorder="1" applyAlignment="1">
      <alignment horizontal="left" vertical="top" wrapText="1"/>
    </xf>
    <xf numFmtId="0" fontId="5" fillId="0" borderId="69" xfId="0" applyFont="1" applyBorder="1" applyAlignment="1">
      <alignment horizontal="center" vertical="top" wrapText="1"/>
    </xf>
    <xf numFmtId="14" fontId="5" fillId="0" borderId="69" xfId="0" applyNumberFormat="1" applyFont="1" applyBorder="1" applyAlignment="1">
      <alignment horizontal="center" vertical="top" wrapText="1"/>
    </xf>
    <xf numFmtId="0" fontId="5" fillId="0" borderId="3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77" xfId="0" applyFont="1" applyBorder="1" applyAlignment="1">
      <alignment horizontal="center" vertical="center" wrapText="1"/>
    </xf>
    <xf numFmtId="0" fontId="5" fillId="0" borderId="39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0" borderId="75" xfId="0" applyFont="1" applyBorder="1" applyAlignment="1">
      <alignment horizontal="center" vertical="center" wrapText="1"/>
    </xf>
    <xf numFmtId="0" fontId="5" fillId="0" borderId="76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14" fontId="4" fillId="0" borderId="1" xfId="0" applyNumberFormat="1" applyFont="1" applyBorder="1" applyAlignment="1">
      <alignment horizontal="left" vertical="center" wrapText="1"/>
    </xf>
    <xf numFmtId="0" fontId="5" fillId="0" borderId="78" xfId="0" applyFont="1" applyBorder="1" applyAlignment="1">
      <alignment horizontal="center" vertical="center" wrapText="1"/>
    </xf>
    <xf numFmtId="0" fontId="5" fillId="0" borderId="79" xfId="0" applyFont="1" applyBorder="1" applyAlignment="1">
      <alignment horizontal="center" vertical="center" wrapText="1"/>
    </xf>
    <xf numFmtId="0" fontId="5" fillId="0" borderId="80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 wrapText="1"/>
    </xf>
    <xf numFmtId="0" fontId="5" fillId="0" borderId="18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0" fontId="6" fillId="0" borderId="24" xfId="0" applyFont="1" applyBorder="1" applyAlignment="1">
      <alignment horizontal="center" vertical="center" wrapText="1"/>
    </xf>
    <xf numFmtId="0" fontId="5" fillId="0" borderId="40" xfId="0" applyFont="1" applyBorder="1" applyAlignment="1">
      <alignment vertical="center" wrapText="1"/>
    </xf>
    <xf numFmtId="176" fontId="6" fillId="0" borderId="42" xfId="0" applyNumberFormat="1" applyFont="1" applyBorder="1" applyAlignment="1">
      <alignment vertical="center" wrapText="1"/>
    </xf>
    <xf numFmtId="176" fontId="6" fillId="0" borderId="47" xfId="0" applyNumberFormat="1" applyFont="1" applyBorder="1" applyAlignment="1">
      <alignment vertical="center" wrapText="1"/>
    </xf>
    <xf numFmtId="176" fontId="6" fillId="0" borderId="53" xfId="0" applyNumberFormat="1" applyFont="1" applyBorder="1" applyAlignment="1">
      <alignment vertical="center" wrapText="1"/>
    </xf>
    <xf numFmtId="0" fontId="4" fillId="0" borderId="16" xfId="0" applyFont="1" applyBorder="1" applyAlignment="1">
      <alignment horizontal="center" vertical="center" wrapText="1"/>
    </xf>
  </cellXfs>
  <cellStyles count="1">
    <cellStyle name="常规" xfId="0" builtinId="0"/>
  </cellStyles>
  <dxfs count="6"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"/>
  <sheetViews>
    <sheetView tabSelected="1" workbookViewId="0">
      <selection activeCell="I17" sqref="I17:I22"/>
    </sheetView>
  </sheetViews>
  <sheetFormatPr defaultRowHeight="13.5" x14ac:dyDescent="0.15"/>
  <cols>
    <col min="1" max="1" width="12.625" style="1" customWidth="1"/>
    <col min="2" max="9" width="9.625" style="1" customWidth="1"/>
    <col min="10" max="11" width="9" style="1"/>
    <col min="12" max="12" width="13.875" style="1" bestFit="1" customWidth="1"/>
    <col min="13" max="16384" width="9" style="1"/>
  </cols>
  <sheetData>
    <row r="1" spans="1:9" ht="22.5" x14ac:dyDescent="0.15">
      <c r="A1" s="102" t="s">
        <v>0</v>
      </c>
      <c r="B1" s="102"/>
      <c r="C1" s="102"/>
      <c r="D1" s="102"/>
      <c r="E1" s="102"/>
      <c r="F1" s="102"/>
      <c r="G1" s="102"/>
      <c r="H1" s="102"/>
      <c r="I1" s="102"/>
    </row>
    <row r="2" spans="1:9" ht="14.25" thickBot="1" x14ac:dyDescent="0.2">
      <c r="A2" s="2" t="s">
        <v>1</v>
      </c>
      <c r="B2" s="103" t="s">
        <v>79</v>
      </c>
      <c r="C2" s="103"/>
      <c r="D2" s="3" t="s">
        <v>2</v>
      </c>
      <c r="E2" s="104">
        <v>42101</v>
      </c>
      <c r="F2" s="104"/>
      <c r="G2" s="2" t="s">
        <v>3</v>
      </c>
      <c r="H2" s="4">
        <v>15</v>
      </c>
      <c r="I2" s="4" t="s">
        <v>4</v>
      </c>
    </row>
    <row r="3" spans="1:9" ht="14.25" thickBot="1" x14ac:dyDescent="0.2">
      <c r="A3" s="5" t="s">
        <v>5</v>
      </c>
      <c r="B3" s="105" t="s">
        <v>6</v>
      </c>
      <c r="C3" s="106"/>
      <c r="D3" s="106"/>
      <c r="E3" s="106"/>
      <c r="F3" s="106"/>
      <c r="G3" s="106"/>
      <c r="H3" s="106"/>
      <c r="I3" s="107"/>
    </row>
    <row r="4" spans="1:9" ht="27" x14ac:dyDescent="0.15">
      <c r="A4" s="94" t="s">
        <v>7</v>
      </c>
      <c r="B4" s="6" t="s">
        <v>8</v>
      </c>
      <c r="C4" s="7" t="s">
        <v>9</v>
      </c>
      <c r="D4" s="7" t="s">
        <v>10</v>
      </c>
      <c r="E4" s="7" t="s">
        <v>11</v>
      </c>
      <c r="F4" s="7" t="s">
        <v>12</v>
      </c>
      <c r="G4" s="7" t="s">
        <v>13</v>
      </c>
      <c r="H4" s="7" t="s">
        <v>14</v>
      </c>
      <c r="I4" s="8" t="s">
        <v>15</v>
      </c>
    </row>
    <row r="5" spans="1:9" ht="14.25" thickBot="1" x14ac:dyDescent="0.2">
      <c r="A5" s="95"/>
      <c r="B5" s="9">
        <v>-1.6299999999999999E-2</v>
      </c>
      <c r="C5" s="10">
        <v>5.638E-2</v>
      </c>
      <c r="D5" s="11">
        <v>0.997</v>
      </c>
      <c r="E5" s="11">
        <v>0.997</v>
      </c>
      <c r="F5" s="12">
        <v>3.234534</v>
      </c>
      <c r="G5" s="10">
        <v>3.2310859999999999</v>
      </c>
      <c r="H5" s="11">
        <v>256</v>
      </c>
      <c r="I5" s="13" t="s">
        <v>16</v>
      </c>
    </row>
    <row r="6" spans="1:9" x14ac:dyDescent="0.15">
      <c r="A6" s="95"/>
      <c r="B6" s="6" t="s">
        <v>17</v>
      </c>
      <c r="C6" s="7" t="s">
        <v>18</v>
      </c>
      <c r="D6" s="7" t="s">
        <v>19</v>
      </c>
      <c r="E6" s="7" t="s">
        <v>20</v>
      </c>
      <c r="F6" s="7" t="s">
        <v>21</v>
      </c>
      <c r="G6" s="7" t="s">
        <v>22</v>
      </c>
      <c r="H6" s="7" t="s">
        <v>23</v>
      </c>
      <c r="I6" s="8" t="s">
        <v>24</v>
      </c>
    </row>
    <row r="7" spans="1:9" ht="14.25" thickBot="1" x14ac:dyDescent="0.2">
      <c r="A7" s="96"/>
      <c r="B7" s="9">
        <v>1437.2</v>
      </c>
      <c r="C7" s="10">
        <v>12.051</v>
      </c>
      <c r="D7" s="11">
        <v>13.1912</v>
      </c>
      <c r="E7" s="11">
        <v>6.1219999999999999</v>
      </c>
      <c r="F7" s="12">
        <v>6.2160000000000002</v>
      </c>
      <c r="G7" s="10">
        <v>106</v>
      </c>
      <c r="H7" s="11">
        <v>105.5</v>
      </c>
      <c r="I7" s="13">
        <v>256.7</v>
      </c>
    </row>
    <row r="8" spans="1:9" x14ac:dyDescent="0.15">
      <c r="A8" s="94" t="s">
        <v>25</v>
      </c>
      <c r="B8" s="14" t="s">
        <v>26</v>
      </c>
      <c r="C8" s="7" t="s">
        <v>27</v>
      </c>
      <c r="D8" s="7" t="s">
        <v>28</v>
      </c>
      <c r="E8" s="7" t="s">
        <v>29</v>
      </c>
      <c r="F8" s="7" t="s">
        <v>30</v>
      </c>
      <c r="G8" s="7" t="s">
        <v>31</v>
      </c>
      <c r="H8" s="100" t="s">
        <v>32</v>
      </c>
      <c r="I8" s="101"/>
    </row>
    <row r="9" spans="1:9" x14ac:dyDescent="0.15">
      <c r="A9" s="95"/>
      <c r="B9" s="15">
        <v>78</v>
      </c>
      <c r="C9" s="16">
        <v>78</v>
      </c>
      <c r="D9" s="17">
        <v>39.5</v>
      </c>
      <c r="E9" s="17">
        <v>39.5</v>
      </c>
      <c r="F9" s="17">
        <v>39.799999999999997</v>
      </c>
      <c r="G9" s="16">
        <v>39.5</v>
      </c>
      <c r="H9" s="108">
        <v>36</v>
      </c>
      <c r="I9" s="109"/>
    </row>
    <row r="10" spans="1:9" x14ac:dyDescent="0.15">
      <c r="A10" s="95"/>
      <c r="B10" s="18" t="s">
        <v>33</v>
      </c>
      <c r="C10" s="19" t="s">
        <v>34</v>
      </c>
      <c r="D10" s="19" t="s">
        <v>35</v>
      </c>
      <c r="E10" s="19" t="s">
        <v>36</v>
      </c>
      <c r="F10" s="19" t="s">
        <v>37</v>
      </c>
      <c r="G10" s="19" t="s">
        <v>38</v>
      </c>
      <c r="H10" s="110" t="s">
        <v>39</v>
      </c>
      <c r="I10" s="111"/>
    </row>
    <row r="11" spans="1:9" ht="14.25" thickBot="1" x14ac:dyDescent="0.2">
      <c r="A11" s="96"/>
      <c r="B11" s="9">
        <v>78</v>
      </c>
      <c r="C11" s="20">
        <v>78.400000000000006</v>
      </c>
      <c r="D11" s="12">
        <v>39.5</v>
      </c>
      <c r="E11" s="12">
        <v>39.5</v>
      </c>
      <c r="F11" s="12">
        <v>39.5</v>
      </c>
      <c r="G11" s="21">
        <v>38.5</v>
      </c>
      <c r="H11" s="112">
        <v>36</v>
      </c>
      <c r="I11" s="113"/>
    </row>
    <row r="12" spans="1:9" x14ac:dyDescent="0.15">
      <c r="A12" s="94" t="s">
        <v>40</v>
      </c>
      <c r="B12" s="98" t="s">
        <v>41</v>
      </c>
      <c r="C12" s="99"/>
      <c r="D12" s="100" t="s">
        <v>42</v>
      </c>
      <c r="E12" s="99"/>
      <c r="F12" s="100" t="s">
        <v>43</v>
      </c>
      <c r="G12" s="99"/>
      <c r="H12" s="100" t="s">
        <v>44</v>
      </c>
      <c r="I12" s="101"/>
    </row>
    <row r="13" spans="1:9" x14ac:dyDescent="0.15">
      <c r="A13" s="95"/>
      <c r="B13" s="22" t="s">
        <v>45</v>
      </c>
      <c r="C13" s="23" t="s">
        <v>46</v>
      </c>
      <c r="D13" s="24" t="s">
        <v>45</v>
      </c>
      <c r="E13" s="23" t="s">
        <v>46</v>
      </c>
      <c r="F13" s="24" t="s">
        <v>45</v>
      </c>
      <c r="G13" s="23" t="s">
        <v>46</v>
      </c>
      <c r="H13" s="24" t="s">
        <v>45</v>
      </c>
      <c r="I13" s="25" t="s">
        <v>46</v>
      </c>
    </row>
    <row r="14" spans="1:9" ht="14.25" thickBot="1" x14ac:dyDescent="0.2">
      <c r="A14" s="96"/>
      <c r="B14" s="26">
        <v>0</v>
      </c>
      <c r="C14" s="27">
        <v>0</v>
      </c>
      <c r="D14" s="28">
        <v>0</v>
      </c>
      <c r="E14" s="27">
        <v>0</v>
      </c>
      <c r="F14" s="28">
        <v>0</v>
      </c>
      <c r="G14" s="27">
        <v>0</v>
      </c>
      <c r="H14" s="28">
        <v>0</v>
      </c>
      <c r="I14" s="29">
        <v>0</v>
      </c>
    </row>
    <row r="15" spans="1:9" x14ac:dyDescent="0.15">
      <c r="A15" s="94" t="s">
        <v>47</v>
      </c>
      <c r="B15" s="30" t="s">
        <v>48</v>
      </c>
      <c r="C15" s="31" t="s">
        <v>49</v>
      </c>
      <c r="D15" s="31" t="s">
        <v>50</v>
      </c>
      <c r="E15" s="32" t="s">
        <v>51</v>
      </c>
      <c r="F15" s="33" t="s">
        <v>52</v>
      </c>
      <c r="G15" s="31" t="s">
        <v>53</v>
      </c>
      <c r="H15" s="31" t="s">
        <v>54</v>
      </c>
      <c r="I15" s="34" t="s">
        <v>55</v>
      </c>
    </row>
    <row r="16" spans="1:9" ht="14.25" thickBot="1" x14ac:dyDescent="0.2">
      <c r="A16" s="96"/>
      <c r="B16" s="26">
        <v>0</v>
      </c>
      <c r="C16" s="35">
        <v>0</v>
      </c>
      <c r="D16" s="35">
        <v>0</v>
      </c>
      <c r="E16" s="27">
        <v>0</v>
      </c>
      <c r="F16" s="28">
        <v>0</v>
      </c>
      <c r="G16" s="35">
        <v>0</v>
      </c>
      <c r="H16" s="35">
        <v>0.15</v>
      </c>
      <c r="I16" s="29">
        <v>0</v>
      </c>
    </row>
    <row r="17" spans="1:9" x14ac:dyDescent="0.15">
      <c r="A17" s="94" t="s">
        <v>56</v>
      </c>
      <c r="B17" s="30" t="s">
        <v>57</v>
      </c>
      <c r="C17" s="114" t="s">
        <v>58</v>
      </c>
      <c r="D17" s="36" t="s">
        <v>59</v>
      </c>
      <c r="E17" s="7" t="s">
        <v>80</v>
      </c>
      <c r="F17" s="33" t="s">
        <v>57</v>
      </c>
      <c r="G17" s="114" t="s">
        <v>58</v>
      </c>
      <c r="H17" s="37" t="s">
        <v>59</v>
      </c>
      <c r="I17" s="7" t="s">
        <v>80</v>
      </c>
    </row>
    <row r="18" spans="1:9" x14ac:dyDescent="0.15">
      <c r="A18" s="95"/>
      <c r="B18" s="38">
        <v>1410</v>
      </c>
      <c r="C18" s="115">
        <v>1410.12</v>
      </c>
      <c r="D18" s="39">
        <f>ABS(C18-B18)</f>
        <v>0.11999999999989086</v>
      </c>
      <c r="E18" s="118" t="str">
        <f>IF(ABS(D18)&gt;0.15,"不合格","合格")</f>
        <v>合格</v>
      </c>
      <c r="F18" s="40">
        <v>1440</v>
      </c>
      <c r="G18" s="115">
        <v>1439.92</v>
      </c>
      <c r="H18" s="41">
        <f>ABS(G18-F18)</f>
        <v>7.999999999992724E-2</v>
      </c>
      <c r="I18" s="118" t="str">
        <f>IF(ABS(H18)&gt;0.15,"不合格","合格")</f>
        <v>合格</v>
      </c>
    </row>
    <row r="19" spans="1:9" x14ac:dyDescent="0.15">
      <c r="A19" s="95"/>
      <c r="B19" s="42">
        <v>1420</v>
      </c>
      <c r="C19" s="116">
        <v>1420.05</v>
      </c>
      <c r="D19" s="43">
        <f>ABS(C19-B19)</f>
        <v>4.9999999999954525E-2</v>
      </c>
      <c r="E19" s="118" t="str">
        <f>IF(ABS(D19)&gt;0.15,"不合格","合格")</f>
        <v>合格</v>
      </c>
      <c r="F19" s="44">
        <v>1445</v>
      </c>
      <c r="G19" s="116">
        <v>1445.05</v>
      </c>
      <c r="H19" s="45">
        <f>ABS(G19-F19)</f>
        <v>4.9999999999954525E-2</v>
      </c>
      <c r="I19" s="118" t="str">
        <f>IF(ABS(H19)&gt;0.15,"不合格","合格")</f>
        <v>合格</v>
      </c>
    </row>
    <row r="20" spans="1:9" x14ac:dyDescent="0.15">
      <c r="A20" s="95"/>
      <c r="B20" s="42">
        <v>1425</v>
      </c>
      <c r="C20" s="116">
        <v>1425.04</v>
      </c>
      <c r="D20" s="43">
        <f>ABS(C20-B20)</f>
        <v>3.999999999996362E-2</v>
      </c>
      <c r="E20" s="118" t="str">
        <f t="shared" ref="E20:E22" si="0">IF(ABS(D20)&gt;0.15,"不合格","合格")</f>
        <v>合格</v>
      </c>
      <c r="F20" s="44">
        <v>1450</v>
      </c>
      <c r="G20" s="116">
        <v>1449.92</v>
      </c>
      <c r="H20" s="45">
        <f>ABS(G20-F20)</f>
        <v>7.999999999992724E-2</v>
      </c>
      <c r="I20" s="118" t="str">
        <f t="shared" ref="I20:I22" si="1">IF(ABS(H20)&gt;0.15,"不合格","合格")</f>
        <v>合格</v>
      </c>
    </row>
    <row r="21" spans="1:9" x14ac:dyDescent="0.15">
      <c r="A21" s="95"/>
      <c r="B21" s="42">
        <v>1430</v>
      </c>
      <c r="C21" s="116">
        <v>1430</v>
      </c>
      <c r="D21" s="43">
        <f>ABS(C21-B21)</f>
        <v>0</v>
      </c>
      <c r="E21" s="118" t="str">
        <f t="shared" si="0"/>
        <v>合格</v>
      </c>
      <c r="F21" s="44">
        <v>1460</v>
      </c>
      <c r="G21" s="116">
        <v>1459.94</v>
      </c>
      <c r="H21" s="45">
        <f>ABS(G21-F21)</f>
        <v>5.999999999994543E-2</v>
      </c>
      <c r="I21" s="118" t="str">
        <f t="shared" si="1"/>
        <v>合格</v>
      </c>
    </row>
    <row r="22" spans="1:9" ht="14.25" thickBot="1" x14ac:dyDescent="0.2">
      <c r="A22" s="96"/>
      <c r="B22" s="46">
        <v>1435</v>
      </c>
      <c r="C22" s="117">
        <v>1435.05</v>
      </c>
      <c r="D22" s="47">
        <f>ABS(C22-B22)</f>
        <v>4.9999999999954525E-2</v>
      </c>
      <c r="E22" s="118" t="str">
        <f t="shared" si="0"/>
        <v>合格</v>
      </c>
      <c r="F22" s="48">
        <v>1470</v>
      </c>
      <c r="G22" s="117">
        <v>1469.99</v>
      </c>
      <c r="H22" s="49">
        <f>ABS(G22-F22)</f>
        <v>9.9999999999909051E-3</v>
      </c>
      <c r="I22" s="118" t="str">
        <f t="shared" si="1"/>
        <v>合格</v>
      </c>
    </row>
    <row r="23" spans="1:9" x14ac:dyDescent="0.15">
      <c r="A23" s="94" t="s">
        <v>60</v>
      </c>
      <c r="B23" s="30" t="s">
        <v>61</v>
      </c>
      <c r="C23" s="31" t="s">
        <v>58</v>
      </c>
      <c r="D23" s="31" t="s">
        <v>62</v>
      </c>
      <c r="E23" s="36" t="s">
        <v>59</v>
      </c>
      <c r="F23" s="33" t="s">
        <v>61</v>
      </c>
      <c r="G23" s="31" t="s">
        <v>58</v>
      </c>
      <c r="H23" s="31" t="s">
        <v>62</v>
      </c>
      <c r="I23" s="37" t="s">
        <v>59</v>
      </c>
    </row>
    <row r="24" spans="1:9" x14ac:dyDescent="0.15">
      <c r="A24" s="95"/>
      <c r="B24" s="38">
        <v>0</v>
      </c>
      <c r="C24" s="50">
        <v>0.05</v>
      </c>
      <c r="D24" s="51">
        <v>0</v>
      </c>
      <c r="E24" s="39">
        <f>IF(C24="","",ABS(C24+D24-B24))</f>
        <v>0.05</v>
      </c>
      <c r="F24" s="40">
        <v>0</v>
      </c>
      <c r="G24" s="52">
        <v>0.09</v>
      </c>
      <c r="H24" s="51">
        <v>0</v>
      </c>
      <c r="I24" s="41">
        <f t="shared" ref="I24:I34" si="2">IF(G24="","",ABS(G24+H24-F24))</f>
        <v>0.09</v>
      </c>
    </row>
    <row r="25" spans="1:9" x14ac:dyDescent="0.15">
      <c r="A25" s="95"/>
      <c r="B25" s="42">
        <v>5</v>
      </c>
      <c r="C25" s="53">
        <v>4.9800000000000004</v>
      </c>
      <c r="D25" s="54">
        <v>0</v>
      </c>
      <c r="E25" s="43">
        <f t="shared" ref="E25:E34" si="3">IF(C25="","",ABS(C25+D25-B25))</f>
        <v>1.9999999999999574E-2</v>
      </c>
      <c r="F25" s="44">
        <v>-5</v>
      </c>
      <c r="G25" s="55">
        <v>-4.9800000000000004</v>
      </c>
      <c r="H25" s="54">
        <v>0</v>
      </c>
      <c r="I25" s="45">
        <f t="shared" si="2"/>
        <v>1.9999999999999574E-2</v>
      </c>
    </row>
    <row r="26" spans="1:9" x14ac:dyDescent="0.15">
      <c r="A26" s="95"/>
      <c r="B26" s="42">
        <v>10</v>
      </c>
      <c r="C26" s="53">
        <v>9.9499999999999993</v>
      </c>
      <c r="D26" s="54">
        <v>0</v>
      </c>
      <c r="E26" s="43">
        <f t="shared" si="3"/>
        <v>5.0000000000000711E-2</v>
      </c>
      <c r="F26" s="44">
        <v>-10</v>
      </c>
      <c r="G26" s="55">
        <v>-9.9600000000000009</v>
      </c>
      <c r="H26" s="54">
        <v>0</v>
      </c>
      <c r="I26" s="45">
        <f t="shared" si="2"/>
        <v>3.9999999999999147E-2</v>
      </c>
    </row>
    <row r="27" spans="1:9" x14ac:dyDescent="0.15">
      <c r="A27" s="95"/>
      <c r="B27" s="42">
        <v>30</v>
      </c>
      <c r="C27" s="53">
        <v>29.96</v>
      </c>
      <c r="D27" s="54">
        <v>0</v>
      </c>
      <c r="E27" s="43">
        <f t="shared" si="3"/>
        <v>3.9999999999999147E-2</v>
      </c>
      <c r="F27" s="44">
        <v>-30</v>
      </c>
      <c r="G27" s="55">
        <v>-29.95</v>
      </c>
      <c r="H27" s="54">
        <v>0</v>
      </c>
      <c r="I27" s="45">
        <f t="shared" si="2"/>
        <v>5.0000000000000711E-2</v>
      </c>
    </row>
    <row r="28" spans="1:9" x14ac:dyDescent="0.15">
      <c r="A28" s="95"/>
      <c r="B28" s="42">
        <v>50</v>
      </c>
      <c r="C28" s="53">
        <v>49.93</v>
      </c>
      <c r="D28" s="54">
        <v>0.03</v>
      </c>
      <c r="E28" s="43">
        <f t="shared" si="3"/>
        <v>3.9999999999999147E-2</v>
      </c>
      <c r="F28" s="44">
        <v>-50</v>
      </c>
      <c r="G28" s="55">
        <v>-49.93</v>
      </c>
      <c r="H28" s="54">
        <v>-0.03</v>
      </c>
      <c r="I28" s="45">
        <f t="shared" si="2"/>
        <v>3.9999999999999147E-2</v>
      </c>
    </row>
    <row r="29" spans="1:9" x14ac:dyDescent="0.15">
      <c r="A29" s="95"/>
      <c r="B29" s="42">
        <v>70</v>
      </c>
      <c r="C29" s="53">
        <v>69.849999999999994</v>
      </c>
      <c r="D29" s="54">
        <v>0.08</v>
      </c>
      <c r="E29" s="43">
        <f t="shared" si="3"/>
        <v>7.000000000000739E-2</v>
      </c>
      <c r="F29" s="44">
        <v>-70</v>
      </c>
      <c r="G29" s="55">
        <v>-69.89</v>
      </c>
      <c r="H29" s="54">
        <v>-0.08</v>
      </c>
      <c r="I29" s="45">
        <f t="shared" si="2"/>
        <v>3.0000000000001137E-2</v>
      </c>
    </row>
    <row r="30" spans="1:9" x14ac:dyDescent="0.15">
      <c r="A30" s="95"/>
      <c r="B30" s="42">
        <v>90</v>
      </c>
      <c r="C30" s="53">
        <v>89.74</v>
      </c>
      <c r="D30" s="54">
        <v>0.16</v>
      </c>
      <c r="E30" s="43">
        <f t="shared" si="3"/>
        <v>0.10000000000000853</v>
      </c>
      <c r="F30" s="44">
        <v>-90</v>
      </c>
      <c r="G30" s="55">
        <v>-89.77</v>
      </c>
      <c r="H30" s="54">
        <v>-0.16</v>
      </c>
      <c r="I30" s="45">
        <f t="shared" si="2"/>
        <v>7.000000000000739E-2</v>
      </c>
    </row>
    <row r="31" spans="1:9" x14ac:dyDescent="0.15">
      <c r="A31" s="95"/>
      <c r="B31" s="42">
        <v>110</v>
      </c>
      <c r="C31" s="53">
        <v>109.63</v>
      </c>
      <c r="D31" s="54">
        <v>0.28999999999999998</v>
      </c>
      <c r="E31" s="43">
        <f t="shared" si="3"/>
        <v>7.9999999999998295E-2</v>
      </c>
      <c r="F31" s="44">
        <v>-110</v>
      </c>
      <c r="G31" s="55">
        <v>-109.66</v>
      </c>
      <c r="H31" s="54">
        <v>-0.28999999999999998</v>
      </c>
      <c r="I31" s="45">
        <f t="shared" si="2"/>
        <v>4.9999999999997158E-2</v>
      </c>
    </row>
    <row r="32" spans="1:9" x14ac:dyDescent="0.15">
      <c r="A32" s="95"/>
      <c r="B32" s="42">
        <v>130</v>
      </c>
      <c r="C32" s="53">
        <v>129.41999999999999</v>
      </c>
      <c r="D32" s="54">
        <v>0.48</v>
      </c>
      <c r="E32" s="43">
        <f t="shared" si="3"/>
        <v>0.10000000000002274</v>
      </c>
      <c r="F32" s="44">
        <v>-130</v>
      </c>
      <c r="G32" s="55">
        <v>-129.43</v>
      </c>
      <c r="H32" s="54">
        <v>-0.48</v>
      </c>
      <c r="I32" s="45">
        <f t="shared" si="2"/>
        <v>9.0000000000003411E-2</v>
      </c>
    </row>
    <row r="33" spans="1:9" x14ac:dyDescent="0.15">
      <c r="A33" s="95"/>
      <c r="B33" s="42">
        <v>150</v>
      </c>
      <c r="C33" s="53">
        <v>149.25</v>
      </c>
      <c r="D33" s="54">
        <v>0.74</v>
      </c>
      <c r="E33" s="43">
        <f t="shared" si="3"/>
        <v>9.9999999999909051E-3</v>
      </c>
      <c r="F33" s="44">
        <v>-150</v>
      </c>
      <c r="G33" s="55">
        <v>-149.22</v>
      </c>
      <c r="H33" s="54">
        <v>-0.74</v>
      </c>
      <c r="I33" s="45">
        <f t="shared" si="2"/>
        <v>3.9999999999992042E-2</v>
      </c>
    </row>
    <row r="34" spans="1:9" ht="14.25" thickBot="1" x14ac:dyDescent="0.2">
      <c r="A34" s="96"/>
      <c r="B34" s="46">
        <v>170</v>
      </c>
      <c r="C34" s="56">
        <v>168.96</v>
      </c>
      <c r="D34" s="57">
        <v>1.07</v>
      </c>
      <c r="E34" s="47">
        <f t="shared" si="3"/>
        <v>3.0000000000001137E-2</v>
      </c>
      <c r="F34" s="48">
        <v>-170</v>
      </c>
      <c r="G34" s="58">
        <v>-168.94</v>
      </c>
      <c r="H34" s="57">
        <v>-1.07</v>
      </c>
      <c r="I34" s="49">
        <f t="shared" si="2"/>
        <v>9.9999999999909051E-3</v>
      </c>
    </row>
    <row r="35" spans="1:9" x14ac:dyDescent="0.15">
      <c r="A35" s="94" t="s">
        <v>63</v>
      </c>
      <c r="B35" s="98" t="s">
        <v>64</v>
      </c>
      <c r="C35" s="99"/>
      <c r="D35" s="100" t="s">
        <v>65</v>
      </c>
      <c r="E35" s="99"/>
      <c r="F35" s="100" t="s">
        <v>66</v>
      </c>
      <c r="G35" s="99"/>
      <c r="H35" s="100" t="s">
        <v>67</v>
      </c>
      <c r="I35" s="101"/>
    </row>
    <row r="36" spans="1:9" x14ac:dyDescent="0.15">
      <c r="A36" s="97"/>
      <c r="B36" s="22" t="s">
        <v>68</v>
      </c>
      <c r="C36" s="23" t="s">
        <v>58</v>
      </c>
      <c r="D36" s="24" t="s">
        <v>68</v>
      </c>
      <c r="E36" s="23" t="s">
        <v>58</v>
      </c>
      <c r="F36" s="24" t="s">
        <v>69</v>
      </c>
      <c r="G36" s="23" t="s">
        <v>70</v>
      </c>
      <c r="H36" s="24" t="s">
        <v>71</v>
      </c>
      <c r="I36" s="25" t="s">
        <v>72</v>
      </c>
    </row>
    <row r="37" spans="1:9" x14ac:dyDescent="0.15">
      <c r="A37" s="59">
        <v>1</v>
      </c>
      <c r="B37" s="38">
        <v>1435</v>
      </c>
      <c r="C37" s="60">
        <v>1435.09</v>
      </c>
      <c r="D37" s="40">
        <v>0</v>
      </c>
      <c r="E37" s="60">
        <v>0.04</v>
      </c>
      <c r="F37" s="61">
        <v>0</v>
      </c>
      <c r="G37" s="60">
        <v>1.5</v>
      </c>
      <c r="H37" s="61">
        <v>1.55</v>
      </c>
      <c r="I37" s="62">
        <v>1.65</v>
      </c>
    </row>
    <row r="38" spans="1:9" x14ac:dyDescent="0.15">
      <c r="A38" s="63">
        <v>2</v>
      </c>
      <c r="B38" s="42">
        <v>1435</v>
      </c>
      <c r="C38" s="64">
        <v>1435.1</v>
      </c>
      <c r="D38" s="44">
        <v>0</v>
      </c>
      <c r="E38" s="64">
        <v>0.05</v>
      </c>
      <c r="F38" s="65">
        <v>0</v>
      </c>
      <c r="G38" s="64">
        <v>1.5</v>
      </c>
      <c r="H38" s="65">
        <v>1.5</v>
      </c>
      <c r="I38" s="66">
        <v>1.2</v>
      </c>
    </row>
    <row r="39" spans="1:9" x14ac:dyDescent="0.15">
      <c r="A39" s="63">
        <v>3</v>
      </c>
      <c r="B39" s="42">
        <v>1435</v>
      </c>
      <c r="C39" s="64">
        <v>1435.1</v>
      </c>
      <c r="D39" s="44">
        <v>0</v>
      </c>
      <c r="E39" s="64">
        <v>0.04</v>
      </c>
      <c r="F39" s="65">
        <v>0</v>
      </c>
      <c r="G39" s="64">
        <v>1.5</v>
      </c>
      <c r="H39" s="65">
        <v>1.54</v>
      </c>
      <c r="I39" s="66">
        <v>1.1499999999999999</v>
      </c>
    </row>
    <row r="40" spans="1:9" x14ac:dyDescent="0.15">
      <c r="A40" s="63">
        <v>4</v>
      </c>
      <c r="B40" s="42">
        <v>1435</v>
      </c>
      <c r="C40" s="64">
        <v>1435.07</v>
      </c>
      <c r="D40" s="44">
        <v>0</v>
      </c>
      <c r="E40" s="64">
        <v>0.05</v>
      </c>
      <c r="F40" s="65">
        <v>0</v>
      </c>
      <c r="G40" s="64">
        <v>1.5</v>
      </c>
      <c r="H40" s="65">
        <v>1.5</v>
      </c>
      <c r="I40" s="66">
        <v>1.2</v>
      </c>
    </row>
    <row r="41" spans="1:9" x14ac:dyDescent="0.15">
      <c r="A41" s="67">
        <v>5</v>
      </c>
      <c r="B41" s="68">
        <v>1435</v>
      </c>
      <c r="C41" s="69">
        <v>1435.1</v>
      </c>
      <c r="D41" s="70">
        <v>0</v>
      </c>
      <c r="E41" s="69">
        <v>0.04</v>
      </c>
      <c r="F41" s="71">
        <v>0</v>
      </c>
      <c r="G41" s="69">
        <v>1.5</v>
      </c>
      <c r="H41" s="71">
        <v>1.5</v>
      </c>
      <c r="I41" s="72">
        <v>1.25</v>
      </c>
    </row>
    <row r="42" spans="1:9" ht="14.25" thickBot="1" x14ac:dyDescent="0.2">
      <c r="A42" s="73" t="s">
        <v>73</v>
      </c>
      <c r="B42" s="74"/>
      <c r="C42" s="75">
        <f>MAX(C37:C41)-MIN(C37:C41)</f>
        <v>2.9999999999972715E-2</v>
      </c>
      <c r="D42" s="76"/>
      <c r="E42" s="75">
        <f>MAX(E37:E41)-MIN(E37:E41)</f>
        <v>1.0000000000000002E-2</v>
      </c>
      <c r="F42" s="77">
        <f>MAX(F37:F41)-MIN(F37:F41)</f>
        <v>0</v>
      </c>
      <c r="G42" s="78">
        <f>MAX(G37:G41)-MIN(G37:G41)</f>
        <v>0</v>
      </c>
      <c r="H42" s="77">
        <f>MAX(H37:H41)-MIN(H37:H41)</f>
        <v>5.0000000000000044E-2</v>
      </c>
      <c r="I42" s="79">
        <f>MAX(I37:I41)-MIN(I37:I41)</f>
        <v>0.5</v>
      </c>
    </row>
    <row r="43" spans="1:9" x14ac:dyDescent="0.15">
      <c r="A43" s="83" t="s">
        <v>74</v>
      </c>
      <c r="B43" s="84"/>
      <c r="C43" s="84"/>
      <c r="D43" s="84"/>
      <c r="E43" s="84"/>
      <c r="F43" s="84"/>
      <c r="G43" s="84"/>
      <c r="H43" s="84"/>
      <c r="I43" s="85"/>
    </row>
    <row r="44" spans="1:9" x14ac:dyDescent="0.15">
      <c r="A44" s="86"/>
      <c r="B44" s="87"/>
      <c r="C44" s="87"/>
      <c r="D44" s="87"/>
      <c r="E44" s="87"/>
      <c r="F44" s="87"/>
      <c r="G44" s="87"/>
      <c r="H44" s="87"/>
      <c r="I44" s="88"/>
    </row>
    <row r="45" spans="1:9" ht="14.25" thickBot="1" x14ac:dyDescent="0.2">
      <c r="A45" s="89"/>
      <c r="B45" s="90"/>
      <c r="C45" s="90"/>
      <c r="D45" s="90"/>
      <c r="E45" s="90"/>
      <c r="F45" s="90"/>
      <c r="G45" s="90"/>
      <c r="H45" s="90"/>
      <c r="I45" s="91"/>
    </row>
    <row r="46" spans="1:9" x14ac:dyDescent="0.15">
      <c r="A46" s="80" t="s">
        <v>75</v>
      </c>
      <c r="B46" s="84" t="s">
        <v>76</v>
      </c>
      <c r="C46" s="84"/>
      <c r="D46" s="81" t="s">
        <v>77</v>
      </c>
      <c r="E46" s="92"/>
      <c r="F46" s="92"/>
      <c r="G46" s="81" t="s">
        <v>78</v>
      </c>
      <c r="H46" s="93">
        <f>E2</f>
        <v>42101</v>
      </c>
      <c r="I46" s="93"/>
    </row>
    <row r="47" spans="1:9" x14ac:dyDescent="0.15">
      <c r="A47" s="82"/>
      <c r="B47" s="82"/>
      <c r="C47" s="82"/>
      <c r="D47" s="81"/>
      <c r="E47" s="82"/>
      <c r="F47" s="81"/>
      <c r="G47" s="81"/>
      <c r="H47" s="82"/>
      <c r="I47" s="82"/>
    </row>
    <row r="48" spans="1:9" x14ac:dyDescent="0.15">
      <c r="A48" s="82"/>
      <c r="B48" s="82"/>
      <c r="C48" s="82"/>
      <c r="D48" s="81"/>
      <c r="E48" s="82"/>
      <c r="F48" s="81"/>
      <c r="G48" s="81"/>
      <c r="H48" s="82"/>
      <c r="I48" s="82"/>
    </row>
    <row r="49" spans="1:9" x14ac:dyDescent="0.15">
      <c r="A49" s="82"/>
      <c r="B49" s="82"/>
      <c r="C49" s="82"/>
      <c r="D49" s="81"/>
      <c r="E49" s="82"/>
      <c r="F49" s="81"/>
      <c r="G49" s="81"/>
      <c r="H49" s="82"/>
      <c r="I49" s="82"/>
    </row>
  </sheetData>
  <mergeCells count="27">
    <mergeCell ref="H12:I12"/>
    <mergeCell ref="A15:A16"/>
    <mergeCell ref="A1:I1"/>
    <mergeCell ref="B2:C2"/>
    <mergeCell ref="E2:F2"/>
    <mergeCell ref="B3:I3"/>
    <mergeCell ref="A4:A7"/>
    <mergeCell ref="A8:A11"/>
    <mergeCell ref="H8:I8"/>
    <mergeCell ref="H9:I9"/>
    <mergeCell ref="H10:I10"/>
    <mergeCell ref="H11:I11"/>
    <mergeCell ref="A12:A14"/>
    <mergeCell ref="B12:C12"/>
    <mergeCell ref="D12:E12"/>
    <mergeCell ref="F12:G12"/>
    <mergeCell ref="A43:I45"/>
    <mergeCell ref="B46:C46"/>
    <mergeCell ref="E46:F46"/>
    <mergeCell ref="H46:I46"/>
    <mergeCell ref="A23:A34"/>
    <mergeCell ref="A35:A36"/>
    <mergeCell ref="B35:C35"/>
    <mergeCell ref="D35:E35"/>
    <mergeCell ref="F35:G35"/>
    <mergeCell ref="H35:I35"/>
    <mergeCell ref="A17:A22"/>
  </mergeCells>
  <phoneticPr fontId="2" type="noConversion"/>
  <conditionalFormatting sqref="E24:E34 I24:I34">
    <cfRule type="cellIs" dxfId="5" priority="5" operator="notBetween">
      <formula>0.1501</formula>
      <formula>-0.1501</formula>
    </cfRule>
  </conditionalFormatting>
  <conditionalFormatting sqref="D18:D22 H18:H22">
    <cfRule type="cellIs" dxfId="4" priority="4" operator="notBetween">
      <formula>0.1501</formula>
      <formula>-0.1501</formula>
    </cfRule>
  </conditionalFormatting>
  <conditionalFormatting sqref="C42 E42">
    <cfRule type="cellIs" dxfId="3" priority="3" operator="greaterThan">
      <formula>0.15</formula>
    </cfRule>
  </conditionalFormatting>
  <conditionalFormatting sqref="F42:G42">
    <cfRule type="cellIs" dxfId="2" priority="2" operator="greaterThan">
      <formula>1</formula>
    </cfRule>
  </conditionalFormatting>
  <conditionalFormatting sqref="H42:I42">
    <cfRule type="cellIs" dxfId="1" priority="1" operator="greaterThan">
      <formula>2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2018-08-21T11:21:23Z</dcterms:modified>
</cp:coreProperties>
</file>