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uests" sheetId="1" state="visible" r:id="rId2"/>
    <sheet name="Amenities" sheetId="2" state="visible" r:id="rId3"/>
    <sheet name="Rooms" sheetId="3" state="visible" r:id="rId4"/>
    <sheet name="Reserva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<sst xmlns="http://schemas.openxmlformats.org/spreadsheetml/2006/main" count="231" uniqueCount="153">
  <si>
    <t xml:space="preserve">GuestId</t>
  </si>
  <si>
    <t xml:space="preserve">Name</t>
  </si>
  <si>
    <t xml:space="preserve">FirstName</t>
  </si>
  <si>
    <t xml:space="preserve">LastName</t>
  </si>
  <si>
    <t xml:space="preserve">Address</t>
  </si>
  <si>
    <t xml:space="preserve">City</t>
  </si>
  <si>
    <t xml:space="preserve">State</t>
  </si>
  <si>
    <t xml:space="preserve">Zip</t>
  </si>
  <si>
    <t xml:space="preserve">PhoneNum</t>
  </si>
  <si>
    <t xml:space="preserve">Mack Simmer</t>
  </si>
  <si>
    <t xml:space="preserve">379 Old Shore Street</t>
  </si>
  <si>
    <t xml:space="preserve">Council Bluffs</t>
  </si>
  <si>
    <t xml:space="preserve">IA</t>
  </si>
  <si>
    <t xml:space="preserve">(291) 553-0508</t>
  </si>
  <si>
    <t xml:space="preserve">Bettyann Seery</t>
  </si>
  <si>
    <t xml:space="preserve">750 Wintergreen Dr.</t>
  </si>
  <si>
    <t xml:space="preserve">Wasilla</t>
  </si>
  <si>
    <t xml:space="preserve">AK</t>
  </si>
  <si>
    <t xml:space="preserve">(478) 277-9632</t>
  </si>
  <si>
    <t xml:space="preserve">Duane Cullison</t>
  </si>
  <si>
    <t xml:space="preserve">9662 Foxrun Lane</t>
  </si>
  <si>
    <t xml:space="preserve">Harlingen</t>
  </si>
  <si>
    <t xml:space="preserve">TX</t>
  </si>
  <si>
    <t xml:space="preserve">(308) 494-0198</t>
  </si>
  <si>
    <t xml:space="preserve">Karie Yang</t>
  </si>
  <si>
    <t xml:space="preserve">9378 W. Augusta Ave.</t>
  </si>
  <si>
    <t xml:space="preserve">West Deptford</t>
  </si>
  <si>
    <t xml:space="preserve">NJ</t>
  </si>
  <si>
    <t xml:space="preserve">(214) 730-0298</t>
  </si>
  <si>
    <t xml:space="preserve">Aurore Lipton</t>
  </si>
  <si>
    <t xml:space="preserve">762 Wild Rose Street</t>
  </si>
  <si>
    <t xml:space="preserve">Saginaw</t>
  </si>
  <si>
    <t xml:space="preserve">MI</t>
  </si>
  <si>
    <t xml:space="preserve">(377) 507-0974</t>
  </si>
  <si>
    <t xml:space="preserve">Zachery Luechtefeld</t>
  </si>
  <si>
    <t xml:space="preserve">7 Poplar Dr.</t>
  </si>
  <si>
    <t xml:space="preserve">Arvada</t>
  </si>
  <si>
    <t xml:space="preserve">CO</t>
  </si>
  <si>
    <t xml:space="preserve">(814) 485-2615</t>
  </si>
  <si>
    <t xml:space="preserve">Jeremiah Pendergrass</t>
  </si>
  <si>
    <t xml:space="preserve">70 Oakwood St.</t>
  </si>
  <si>
    <t xml:space="preserve">Zion</t>
  </si>
  <si>
    <t xml:space="preserve">IL</t>
  </si>
  <si>
    <t xml:space="preserve">(279) 491-0960</t>
  </si>
  <si>
    <t xml:space="preserve">Walter Holaway</t>
  </si>
  <si>
    <t xml:space="preserve">7556 Arrowhead St.</t>
  </si>
  <si>
    <t xml:space="preserve">Cumberland</t>
  </si>
  <si>
    <t xml:space="preserve">RI</t>
  </si>
  <si>
    <t xml:space="preserve">(446) 396-6785</t>
  </si>
  <si>
    <t xml:space="preserve">Wilfred Vise</t>
  </si>
  <si>
    <t xml:space="preserve">77 West Surrey Street</t>
  </si>
  <si>
    <t xml:space="preserve">Oswego</t>
  </si>
  <si>
    <t xml:space="preserve">NY</t>
  </si>
  <si>
    <t xml:space="preserve">(834) 727-1001</t>
  </si>
  <si>
    <t xml:space="preserve">Maritza Tilton</t>
  </si>
  <si>
    <t xml:space="preserve">939 Linda Rd.</t>
  </si>
  <si>
    <t xml:space="preserve">Burke</t>
  </si>
  <si>
    <t xml:space="preserve">VA</t>
  </si>
  <si>
    <t xml:space="preserve">(446) 351-6860</t>
  </si>
  <si>
    <t xml:space="preserve">Joleen Tison</t>
  </si>
  <si>
    <t xml:space="preserve">87 Queen St.</t>
  </si>
  <si>
    <t xml:space="preserve">Drexel Hill</t>
  </si>
  <si>
    <t xml:space="preserve">PA</t>
  </si>
  <si>
    <t xml:space="preserve">(231) 893-2755</t>
  </si>
  <si>
    <t xml:space="preserve">Microwave</t>
  </si>
  <si>
    <t xml:space="preserve">Jacuzzi</t>
  </si>
  <si>
    <t xml:space="preserve">Refrigerator</t>
  </si>
  <si>
    <t xml:space="preserve">Oven</t>
  </si>
  <si>
    <t xml:space="preserve">RoomId</t>
  </si>
  <si>
    <t xml:space="preserve">RoomType</t>
  </si>
  <si>
    <t xml:space="preserve">AmenitiesId</t>
  </si>
  <si>
    <t xml:space="preserve">AdaAccess</t>
  </si>
  <si>
    <t xml:space="preserve">StandardOcc</t>
  </si>
  <si>
    <t xml:space="preserve">MaxOcc</t>
  </si>
  <si>
    <t xml:space="preserve">BasePrice</t>
  </si>
  <si>
    <t xml:space="preserve">ExtraPerson</t>
  </si>
  <si>
    <t xml:space="preserve">Double</t>
  </si>
  <si>
    <t xml:space="preserve">199.99</t>
  </si>
  <si>
    <t xml:space="preserve">10</t>
  </si>
  <si>
    <t xml:space="preserve">174.99</t>
  </si>
  <si>
    <t xml:space="preserve">Single</t>
  </si>
  <si>
    <t xml:space="preserve">149.99</t>
  </si>
  <si>
    <t xml:space="preserve">Suite</t>
  </si>
  <si>
    <t xml:space="preserve">399.99</t>
  </si>
  <si>
    <t xml:space="preserve">20</t>
  </si>
  <si>
    <t xml:space="preserve">ReservationId</t>
  </si>
  <si>
    <t xml:space="preserve">Adults</t>
  </si>
  <si>
    <t xml:space="preserve">Children</t>
  </si>
  <si>
    <t xml:space="preserve">StartDate</t>
  </si>
  <si>
    <t xml:space="preserve">EndDate</t>
  </si>
  <si>
    <t xml:space="preserve">Price</t>
  </si>
  <si>
    <t xml:space="preserve">2/2/2023</t>
  </si>
  <si>
    <t xml:space="preserve">2/4/2023</t>
  </si>
  <si>
    <t xml:space="preserve">$299.98</t>
  </si>
  <si>
    <t xml:space="preserve">2/5/2023</t>
  </si>
  <si>
    <t xml:space="preserve">2/10/2023</t>
  </si>
  <si>
    <t xml:space="preserve">$999.95</t>
  </si>
  <si>
    <t xml:space="preserve">2/22/2023</t>
  </si>
  <si>
    <t xml:space="preserve">2/24/2023</t>
  </si>
  <si>
    <t xml:space="preserve">$349.98</t>
  </si>
  <si>
    <t xml:space="preserve">3/6/2023</t>
  </si>
  <si>
    <t xml:space="preserve">3/7/2023</t>
  </si>
  <si>
    <t xml:space="preserve">$199.99</t>
  </si>
  <si>
    <t xml:space="preserve">Your Name</t>
  </si>
  <si>
    <t xml:space="preserve">3/17/2023</t>
  </si>
  <si>
    <t xml:space="preserve">3/20/2023</t>
  </si>
  <si>
    <t xml:space="preserve">$524.97</t>
  </si>
  <si>
    <t xml:space="preserve">3/18/2023</t>
  </si>
  <si>
    <t xml:space="preserve">3/23/2023</t>
  </si>
  <si>
    <t xml:space="preserve">$924.95</t>
  </si>
  <si>
    <t xml:space="preserve">3/29/2023</t>
  </si>
  <si>
    <t xml:space="preserve">3/31/2023</t>
  </si>
  <si>
    <t xml:space="preserve">4/5/2023</t>
  </si>
  <si>
    <t xml:space="preserve">$874.95</t>
  </si>
  <si>
    <t xml:space="preserve">4/9/2023</t>
  </si>
  <si>
    <t xml:space="preserve">4/13/2023</t>
  </si>
  <si>
    <t xml:space="preserve">$799.96</t>
  </si>
  <si>
    <t xml:space="preserve">4/23/2023</t>
  </si>
  <si>
    <t xml:space="preserve">4/24/2023</t>
  </si>
  <si>
    <t xml:space="preserve">$174.99</t>
  </si>
  <si>
    <t xml:space="preserve">5/30/2023</t>
  </si>
  <si>
    <t xml:space="preserve">6/2/2023</t>
  </si>
  <si>
    <t xml:space="preserve">$1,199.97</t>
  </si>
  <si>
    <t xml:space="preserve">6/10/2023</t>
  </si>
  <si>
    <t xml:space="preserve">6/14/2023</t>
  </si>
  <si>
    <t xml:space="preserve">$599.96</t>
  </si>
  <si>
    <t xml:space="preserve">6/17/2023</t>
  </si>
  <si>
    <t xml:space="preserve">6/18/2023</t>
  </si>
  <si>
    <t xml:space="preserve">$184.99</t>
  </si>
  <si>
    <t xml:space="preserve">6/28/2023</t>
  </si>
  <si>
    <t xml:space="preserve">7/2/2023</t>
  </si>
  <si>
    <t xml:space="preserve">$699.96</t>
  </si>
  <si>
    <t xml:space="preserve">7/13/2023</t>
  </si>
  <si>
    <t xml:space="preserve">7/14/2023</t>
  </si>
  <si>
    <t xml:space="preserve">7/18/2023</t>
  </si>
  <si>
    <t xml:space="preserve">7/21/2023</t>
  </si>
  <si>
    <t xml:space="preserve">$1,259.97</t>
  </si>
  <si>
    <t xml:space="preserve">7/28/2023</t>
  </si>
  <si>
    <t xml:space="preserve">7/29/2023</t>
  </si>
  <si>
    <t xml:space="preserve">8/30/2023</t>
  </si>
  <si>
    <t xml:space="preserve">9/1/2023</t>
  </si>
  <si>
    <t xml:space="preserve">9/16/2023</t>
  </si>
  <si>
    <t xml:space="preserve">9/17/2023</t>
  </si>
  <si>
    <t xml:space="preserve">$149.99</t>
  </si>
  <si>
    <t xml:space="preserve">9/13/2023</t>
  </si>
  <si>
    <t xml:space="preserve">9/15/2023</t>
  </si>
  <si>
    <t xml:space="preserve">$399.98</t>
  </si>
  <si>
    <t xml:space="preserve">11/22/2023</t>
  </si>
  <si>
    <t xml:space="preserve">11/25/2023</t>
  </si>
  <si>
    <t xml:space="preserve">$449.97</t>
  </si>
  <si>
    <t xml:space="preserve">$599.97</t>
  </si>
  <si>
    <t xml:space="preserve">12/24/2023</t>
  </si>
  <si>
    <t xml:space="preserve">12/28/2023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</si>
</sst>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" activeCellId="0" sqref="I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customFormat="false" ht="23.85" hidden="false" customHeight="false" outlineLevel="0" collapsed="false">
      <c r="A2" s="1" t="n">
        <v>1</v>
      </c>
      <c r="B2" s="2" t="s">
        <v>9</v>
      </c>
      <c r="C2" s="2" t="str">
        <f aca="false">LEFT(B2, SEARCH(" ",B2 , 1)-1)</f>
        <v>Mack</v>
      </c>
      <c r="D2" s="2" t="str">
        <f aca="false">RIGHT(B2, LEN(B2) - SEARCH(" ", B2, +1))</f>
        <v>Simmer</v>
      </c>
      <c r="E2" s="2" t="s">
        <v>10</v>
      </c>
      <c r="F2" s="2" t="s">
        <v>11</v>
      </c>
      <c r="G2" s="2" t="s">
        <v>12</v>
      </c>
      <c r="H2" s="2" t="n">
        <v>51501</v>
      </c>
      <c r="I2" s="2" t="s">
        <v>13</v>
      </c>
      <c r="K2" s="1" t="str">
        <f aca="false">_xlfn.CONCAT("('",C2,"','",D2,"','",E2,"','",F2,"','",G2,"',",H2,",'",I2,"'),")</f>
        <v>('Mack','Simmer','379 Old Shore Street','Council Bluffs','IA',51501,'(291) 553-0508'),</v>
      </c>
    </row>
    <row r="3" customFormat="false" ht="35.05" hidden="false" customHeight="false" outlineLevel="0" collapsed="false">
      <c r="A3" s="1" t="n">
        <v>2</v>
      </c>
      <c r="B3" s="2" t="s">
        <v>14</v>
      </c>
      <c r="C3" s="2" t="str">
        <f aca="false">LEFT(B3, SEARCH(" ",B3 , 1)-1)</f>
        <v>Bettyann</v>
      </c>
      <c r="D3" s="2" t="str">
        <f aca="false">RIGHT(B3, LEN(B3) - SEARCH(" ", B3, +1))</f>
        <v>Seery</v>
      </c>
      <c r="E3" s="2" t="s">
        <v>15</v>
      </c>
      <c r="F3" s="2" t="s">
        <v>16</v>
      </c>
      <c r="G3" s="2" t="s">
        <v>17</v>
      </c>
      <c r="H3" s="2" t="n">
        <v>99654</v>
      </c>
      <c r="I3" s="2" t="s">
        <v>18</v>
      </c>
      <c r="K3" s="1" t="str">
        <f aca="false">_xlfn.CONCAT("('",C3,"','",D3,"','",E3,"','",F3,"','",G3,"',",H3,",'",I3,"'),")</f>
        <v>('Bettyann','Seery','750 Wintergreen Dr.','Wasilla','AK',99654,'(478) 277-9632'),</v>
      </c>
    </row>
    <row r="4" customFormat="false" ht="23.85" hidden="false" customHeight="false" outlineLevel="0" collapsed="false">
      <c r="A4" s="1" t="n">
        <v>3</v>
      </c>
      <c r="B4" s="2" t="s">
        <v>19</v>
      </c>
      <c r="C4" s="2" t="str">
        <f aca="false">LEFT(B4, SEARCH(" ",B4 , 1)-1)</f>
        <v>Duane</v>
      </c>
      <c r="D4" s="2" t="str">
        <f aca="false">RIGHT(B4, LEN(B4) - SEARCH(" ", B4, +1))</f>
        <v>Cullison</v>
      </c>
      <c r="E4" s="2" t="s">
        <v>20</v>
      </c>
      <c r="F4" s="2" t="s">
        <v>21</v>
      </c>
      <c r="G4" s="2" t="s">
        <v>22</v>
      </c>
      <c r="H4" s="2" t="n">
        <v>78552</v>
      </c>
      <c r="I4" s="2" t="s">
        <v>23</v>
      </c>
      <c r="K4" s="1" t="str">
        <f aca="false">_xlfn.CONCAT("('",C4,"','",D4,"','",E4,"','",F4,"','",G4,"',",H4,",'",I4,"'),")</f>
        <v>('Duane','Cullison','9662 Foxrun Lane','Harlingen','TX',78552,'(308) 494-0198'),</v>
      </c>
    </row>
    <row r="5" customFormat="false" ht="23.85" hidden="false" customHeight="false" outlineLevel="0" collapsed="false">
      <c r="A5" s="1" t="n">
        <v>4</v>
      </c>
      <c r="B5" s="2" t="s">
        <v>24</v>
      </c>
      <c r="C5" s="2" t="str">
        <f aca="false">LEFT(B5, SEARCH(" ",B5 , 1)-1)</f>
        <v>Karie</v>
      </c>
      <c r="D5" s="2" t="str">
        <f aca="false">RIGHT(B5, LEN(B5) - SEARCH(" ", B5, +1))</f>
        <v>Yang</v>
      </c>
      <c r="E5" s="2" t="s">
        <v>25</v>
      </c>
      <c r="F5" s="2" t="s">
        <v>26</v>
      </c>
      <c r="G5" s="2" t="s">
        <v>27</v>
      </c>
      <c r="H5" s="2" t="n">
        <v>8096</v>
      </c>
      <c r="I5" s="2" t="s">
        <v>28</v>
      </c>
      <c r="K5" s="1" t="str">
        <f aca="false">_xlfn.CONCAT("('",C5,"','",D5,"','",E5,"','",F5,"','",G5,"',",H5,",'",I5,"'),")</f>
        <v>('Karie','Yang','9378 W. Augusta Ave.','West Deptford','NJ',8096,'(214) 730-0298'),</v>
      </c>
    </row>
    <row r="6" customFormat="false" ht="23.85" hidden="false" customHeight="false" outlineLevel="0" collapsed="false">
      <c r="A6" s="1" t="n">
        <v>5</v>
      </c>
      <c r="B6" s="2" t="s">
        <v>29</v>
      </c>
      <c r="C6" s="2" t="str">
        <f aca="false">LEFT(B6, SEARCH(" ",B6 , 1)-1)</f>
        <v>Aurore</v>
      </c>
      <c r="D6" s="2" t="str">
        <f aca="false">RIGHT(B6, LEN(B6) - SEARCH(" ", B6, +1))</f>
        <v>Lipton</v>
      </c>
      <c r="E6" s="2" t="s">
        <v>30</v>
      </c>
      <c r="F6" s="2" t="s">
        <v>31</v>
      </c>
      <c r="G6" s="2" t="s">
        <v>32</v>
      </c>
      <c r="H6" s="2" t="n">
        <v>48601</v>
      </c>
      <c r="I6" s="2" t="s">
        <v>33</v>
      </c>
      <c r="K6" s="1" t="str">
        <f aca="false">_xlfn.CONCAT("('",C6,"','",D6,"','",E6,"','",F6,"','",G6,"',",H6,",'",I6,"'),")</f>
        <v>('Aurore','Lipton','762 Wild Rose Street','Saginaw','MI',48601,'(377) 507-0974'),</v>
      </c>
    </row>
    <row r="7" customFormat="false" ht="23.85" hidden="false" customHeight="false" outlineLevel="0" collapsed="false">
      <c r="A7" s="1" t="n">
        <v>6</v>
      </c>
      <c r="B7" s="2" t="s">
        <v>34</v>
      </c>
      <c r="C7" s="2" t="str">
        <f aca="false">LEFT(B7, SEARCH(" ",B7 , 1)-1)</f>
        <v>Zachery</v>
      </c>
      <c r="D7" s="2" t="str">
        <f aca="false">RIGHT(B7, LEN(B7) - SEARCH(" ", B7, +1))</f>
        <v>Luechtefeld</v>
      </c>
      <c r="E7" s="2" t="s">
        <v>35</v>
      </c>
      <c r="F7" s="2" t="s">
        <v>36</v>
      </c>
      <c r="G7" s="2" t="s">
        <v>37</v>
      </c>
      <c r="H7" s="2" t="n">
        <v>80003</v>
      </c>
      <c r="I7" s="2" t="s">
        <v>38</v>
      </c>
      <c r="K7" s="1" t="str">
        <f aca="false">_xlfn.CONCAT("('",C7,"','",D7,"','",E7,"','",F7,"','",G7,"',",H7,",'",I7,"'),")</f>
        <v>('Zachery','Luechtefeld','7 Poplar Dr.','Arvada','CO',80003,'(814) 485-2615'),</v>
      </c>
    </row>
    <row r="8" customFormat="false" ht="23.85" hidden="false" customHeight="false" outlineLevel="0" collapsed="false">
      <c r="A8" s="1" t="n">
        <v>7</v>
      </c>
      <c r="B8" s="2" t="s">
        <v>39</v>
      </c>
      <c r="C8" s="2" t="str">
        <f aca="false">LEFT(B8, SEARCH(" ",B8 , 1)-1)</f>
        <v>Jeremiah</v>
      </c>
      <c r="D8" s="2" t="str">
        <f aca="false">RIGHT(B8, LEN(B8) - SEARCH(" ", B8, +1))</f>
        <v>Pendergrass</v>
      </c>
      <c r="E8" s="2" t="s">
        <v>40</v>
      </c>
      <c r="F8" s="2" t="s">
        <v>41</v>
      </c>
      <c r="G8" s="2" t="s">
        <v>42</v>
      </c>
      <c r="H8" s="2" t="n">
        <v>60099</v>
      </c>
      <c r="I8" s="2" t="s">
        <v>43</v>
      </c>
      <c r="K8" s="1" t="str">
        <f aca="false">_xlfn.CONCAT("('",C8,"','",D8,"','",E8,"','",F8,"','",G8,"',",H8,",'",I8,"'),")</f>
        <v>('Jeremiah','Pendergrass','70 Oakwood St.','Zion','IL',60099,'(279) 491-0960'),</v>
      </c>
    </row>
    <row r="9" customFormat="false" ht="23.85" hidden="false" customHeight="false" outlineLevel="0" collapsed="false">
      <c r="A9" s="1" t="n">
        <v>8</v>
      </c>
      <c r="B9" s="2" t="s">
        <v>44</v>
      </c>
      <c r="C9" s="2" t="str">
        <f aca="false">LEFT(B9, SEARCH(" ",B9 , 1)-1)</f>
        <v>Walter</v>
      </c>
      <c r="D9" s="2" t="str">
        <f aca="false">RIGHT(B9, LEN(B9) - SEARCH(" ", B9, +1))</f>
        <v>Holaway</v>
      </c>
      <c r="E9" s="2" t="s">
        <v>45</v>
      </c>
      <c r="F9" s="2" t="s">
        <v>46</v>
      </c>
      <c r="G9" s="2" t="s">
        <v>47</v>
      </c>
      <c r="H9" s="2" t="n">
        <v>2864</v>
      </c>
      <c r="I9" s="2" t="s">
        <v>48</v>
      </c>
      <c r="K9" s="1" t="str">
        <f aca="false">_xlfn.CONCAT("('",C9,"','",D9,"','",E9,"','",F9,"','",G9,"',",H9,",'",I9,"'),")</f>
        <v>('Walter','Holaway','7556 Arrowhead St.','Cumberland','RI',2864,'(446) 396-6785'),</v>
      </c>
    </row>
    <row r="10" customFormat="false" ht="23.85" hidden="false" customHeight="false" outlineLevel="0" collapsed="false">
      <c r="A10" s="1" t="n">
        <v>9</v>
      </c>
      <c r="B10" s="2" t="s">
        <v>49</v>
      </c>
      <c r="C10" s="2" t="str">
        <f aca="false">LEFT(B10, SEARCH(" ",B10 , 1)-1)</f>
        <v>Wilfred</v>
      </c>
      <c r="D10" s="2" t="str">
        <f aca="false">RIGHT(B10, LEN(B10) - SEARCH(" ", B10, +1))</f>
        <v>Vise</v>
      </c>
      <c r="E10" s="2" t="s">
        <v>50</v>
      </c>
      <c r="F10" s="2" t="s">
        <v>51</v>
      </c>
      <c r="G10" s="2" t="s">
        <v>52</v>
      </c>
      <c r="H10" s="2" t="n">
        <v>13126</v>
      </c>
      <c r="I10" s="2" t="s">
        <v>53</v>
      </c>
      <c r="K10" s="1" t="str">
        <f aca="false">_xlfn.CONCAT("('",C10,"','",D10,"','",E10,"','",F10,"','",G10,"',",H10,",'",I10,"'),")</f>
        <v>('Wilfred','Vise','77 West Surrey Street','Oswego','NY',13126,'(834) 727-1001'),</v>
      </c>
    </row>
    <row r="11" customFormat="false" ht="23.85" hidden="false" customHeight="false" outlineLevel="0" collapsed="false">
      <c r="A11" s="1" t="n">
        <v>10</v>
      </c>
      <c r="B11" s="2" t="s">
        <v>54</v>
      </c>
      <c r="C11" s="2" t="str">
        <f aca="false">LEFT(B11, SEARCH(" ",B11 , 1)-1)</f>
        <v>Maritza</v>
      </c>
      <c r="D11" s="2" t="str">
        <f aca="false">RIGHT(B11, LEN(B11) - SEARCH(" ", B11, +1))</f>
        <v>Tilton</v>
      </c>
      <c r="E11" s="2" t="s">
        <v>55</v>
      </c>
      <c r="F11" s="2" t="s">
        <v>56</v>
      </c>
      <c r="G11" s="2" t="s">
        <v>57</v>
      </c>
      <c r="H11" s="2" t="n">
        <v>22015</v>
      </c>
      <c r="I11" s="2" t="s">
        <v>58</v>
      </c>
      <c r="K11" s="1" t="str">
        <f aca="false">_xlfn.CONCAT("('",C11,"','",D11,"','",E11,"','",F11,"','",G11,"',",H11,",'",I11,"'),")</f>
        <v>('Maritza','Tilton','939 Linda Rd.','Burke','VA',22015,'(446) 351-6860'),</v>
      </c>
    </row>
    <row r="12" customFormat="false" ht="23.85" hidden="false" customHeight="false" outlineLevel="0" collapsed="false">
      <c r="A12" s="1" t="n">
        <v>11</v>
      </c>
      <c r="B12" s="2" t="s">
        <v>59</v>
      </c>
      <c r="C12" s="2" t="str">
        <f aca="false">LEFT(B12, SEARCH(" ",B12 , 1)-1)</f>
        <v>Joleen</v>
      </c>
      <c r="D12" s="2" t="str">
        <f aca="false">RIGHT(B12, LEN(B12) - SEARCH(" ", B12, +1))</f>
        <v>Tison</v>
      </c>
      <c r="E12" s="2" t="s">
        <v>60</v>
      </c>
      <c r="F12" s="2" t="s">
        <v>61</v>
      </c>
      <c r="G12" s="2" t="s">
        <v>62</v>
      </c>
      <c r="H12" s="2" t="n">
        <v>19026</v>
      </c>
      <c r="I12" s="2" t="s">
        <v>63</v>
      </c>
      <c r="K12" s="1" t="str">
        <f aca="false">_xlfn.CONCAT("('",C12,"','",D12,"','",E12,"','",F12,"','",G12,"',",H12,",'",I12,"'),")</f>
        <v>('Joleen','Tison','87 Queen St.','Drexel Hill','PA',19026,'(231) 893-2755'),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" activeCellId="0" sqref="G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2.8" hidden="false" customHeight="false" outlineLevel="0" collapsed="false">
      <c r="A2" s="1" t="n">
        <v>1</v>
      </c>
      <c r="B2" s="3" t="n">
        <f aca="false">TRUE()</f>
        <v>1</v>
      </c>
      <c r="C2" s="3" t="n">
        <f aca="false">FALSE()</f>
        <v>0</v>
      </c>
      <c r="D2" s="3" t="n">
        <f aca="false">FALSE()</f>
        <v>0</v>
      </c>
      <c r="E2" s="3" t="n">
        <f aca="false">FALSE()</f>
        <v>0</v>
      </c>
      <c r="G2" s="1" t="str">
        <f aca="false">_xlfn.CONCAT("(",B2,",",C2,",",D2,",",E2,"),")</f>
        <v>(1,0,0,0),</v>
      </c>
    </row>
    <row r="3" customFormat="false" ht="12.8" hidden="false" customHeight="false" outlineLevel="0" collapsed="false">
      <c r="A3" s="1" t="n">
        <v>2</v>
      </c>
      <c r="B3" s="3" t="n">
        <f aca="false">FALSE()</f>
        <v>0</v>
      </c>
      <c r="C3" s="3" t="n">
        <f aca="false">FALSE()</f>
        <v>0</v>
      </c>
      <c r="D3" s="3" t="n">
        <f aca="false">TRUE()</f>
        <v>1</v>
      </c>
      <c r="E3" s="3" t="n">
        <f aca="false">FALSE()</f>
        <v>0</v>
      </c>
      <c r="G3" s="1" t="str">
        <f aca="false">_xlfn.CONCAT("(",B3,",",C3,",",D3,",",E3,"),")</f>
        <v>(0,0,1,0),</v>
      </c>
    </row>
    <row r="4" customFormat="false" ht="12.8" hidden="false" customHeight="false" outlineLevel="0" collapsed="false">
      <c r="A4" s="1" t="n">
        <v>3</v>
      </c>
      <c r="B4" s="3" t="n">
        <f aca="false">TRUE()</f>
        <v>1</v>
      </c>
      <c r="C4" s="3" t="n">
        <f aca="false">FALSE()</f>
        <v>0</v>
      </c>
      <c r="D4" s="3" t="n">
        <f aca="false">TRUE()</f>
        <v>1</v>
      </c>
      <c r="E4" s="3" t="n">
        <f aca="false">FALSE()</f>
        <v>0</v>
      </c>
      <c r="G4" s="1" t="str">
        <f aca="false">_xlfn.CONCAT("(",B4,",",C4,",",D4,",",E4,"),")</f>
        <v>(1,0,1,0),</v>
      </c>
    </row>
    <row r="5" customFormat="false" ht="12.8" hidden="false" customHeight="false" outlineLevel="0" collapsed="false">
      <c r="A5" s="1" t="n">
        <v>4</v>
      </c>
      <c r="B5" s="3" t="n">
        <f aca="false">TRUE()</f>
        <v>1</v>
      </c>
      <c r="C5" s="3" t="n">
        <f aca="false">FALSE()</f>
        <v>0</v>
      </c>
      <c r="D5" s="3" t="n">
        <f aca="false">TRUE()</f>
        <v>1</v>
      </c>
      <c r="E5" s="3" t="n">
        <f aca="false">TRUE()</f>
        <v>1</v>
      </c>
      <c r="G5" s="1" t="str">
        <f aca="false">_xlfn.CONCAT("(",B5,",",C5,",",D5,",",E5,"),")</f>
        <v>(1,0,1,1),</v>
      </c>
    </row>
    <row r="6" customFormat="false" ht="12.8" hidden="false" customHeight="false" outlineLevel="0" collapsed="false">
      <c r="A6" s="1" t="n">
        <v>5</v>
      </c>
      <c r="B6" s="3" t="n">
        <f aca="false">TRUE()</f>
        <v>1</v>
      </c>
      <c r="C6" s="3" t="n">
        <f aca="false">TRUE()</f>
        <v>1</v>
      </c>
      <c r="D6" s="3" t="n">
        <f aca="false">FALSE()</f>
        <v>0</v>
      </c>
      <c r="E6" s="3" t="n">
        <f aca="false">FALSE()</f>
        <v>0</v>
      </c>
      <c r="G6" s="1" t="str">
        <f aca="false">_xlfn.CONCAT("(",B6,",",C6,",",D6,",",E6,"),")</f>
        <v>(1,1,0,0),</v>
      </c>
    </row>
    <row r="7" customFormat="false" ht="12.8" hidden="false" customHeight="false" outlineLevel="0" collapsed="false">
      <c r="A7" s="1" t="n">
        <v>6</v>
      </c>
      <c r="B7" s="3" t="n">
        <f aca="false">TRUE()</f>
        <v>1</v>
      </c>
      <c r="C7" s="3" t="n">
        <f aca="false">TRUE()</f>
        <v>1</v>
      </c>
      <c r="D7" s="3" t="n">
        <f aca="false">TRUE()</f>
        <v>1</v>
      </c>
      <c r="E7" s="3" t="n">
        <f aca="false">FALSE()</f>
        <v>0</v>
      </c>
      <c r="G7" s="1" t="str">
        <f aca="false">_xlfn.CONCAT("(",B7,",",C7,",",D7,",",E7,"),")</f>
        <v>(1,1,1,0),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" activeCellId="0" sqref="G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4" t="s">
        <v>74</v>
      </c>
      <c r="H1" s="4" t="s">
        <v>75</v>
      </c>
      <c r="J1" s="1"/>
    </row>
    <row r="2" customFormat="false" ht="12.8" hidden="false" customHeight="false" outlineLevel="0" collapsed="false">
      <c r="A2" s="2" t="n">
        <v>201</v>
      </c>
      <c r="B2" s="2" t="s">
        <v>76</v>
      </c>
      <c r="C2" s="2" t="n">
        <v>5</v>
      </c>
      <c r="D2" s="5" t="n">
        <f aca="false">FALSE()</f>
        <v>0</v>
      </c>
      <c r="E2" s="2" t="n">
        <v>2</v>
      </c>
      <c r="F2" s="2" t="n">
        <v>4</v>
      </c>
      <c r="G2" s="4" t="s">
        <v>77</v>
      </c>
      <c r="H2" s="4" t="s">
        <v>78</v>
      </c>
      <c r="J2" s="1" t="str">
        <f aca="false">_xlfn.CONCAT("(",A2,",'",B2,"',",C2,",",D2,",",E2,",",F2,",",G2,",",H2,"),")</f>
        <v>(201,'Double',5,0,2,4,199.99,10),</v>
      </c>
    </row>
    <row r="3" customFormat="false" ht="12.8" hidden="false" customHeight="false" outlineLevel="0" collapsed="false">
      <c r="A3" s="2" t="n">
        <v>202</v>
      </c>
      <c r="B3" s="2" t="s">
        <v>76</v>
      </c>
      <c r="C3" s="2" t="n">
        <v>2</v>
      </c>
      <c r="D3" s="5" t="n">
        <f aca="false">TRUE()</f>
        <v>1</v>
      </c>
      <c r="E3" s="2" t="n">
        <v>2</v>
      </c>
      <c r="F3" s="2" t="n">
        <v>4</v>
      </c>
      <c r="G3" s="4" t="s">
        <v>79</v>
      </c>
      <c r="H3" s="4" t="s">
        <v>78</v>
      </c>
      <c r="J3" s="1" t="str">
        <f aca="false">_xlfn.CONCAT("(",A3,",'",B3,"',",C3,",",D3,",",E3,",",F3,",",G3,",",H3,"),")</f>
        <v>(202,'Double',2,1,2,4,174.99,10),</v>
      </c>
    </row>
    <row r="4" customFormat="false" ht="12.8" hidden="false" customHeight="false" outlineLevel="0" collapsed="false">
      <c r="A4" s="2" t="n">
        <v>203</v>
      </c>
      <c r="B4" s="2" t="s">
        <v>76</v>
      </c>
      <c r="C4" s="2" t="n">
        <v>5</v>
      </c>
      <c r="D4" s="5" t="n">
        <f aca="false">FALSE()</f>
        <v>0</v>
      </c>
      <c r="E4" s="2" t="n">
        <v>2</v>
      </c>
      <c r="F4" s="2" t="n">
        <v>4</v>
      </c>
      <c r="G4" s="4" t="s">
        <v>77</v>
      </c>
      <c r="H4" s="4" t="s">
        <v>78</v>
      </c>
      <c r="J4" s="1" t="str">
        <f aca="false">_xlfn.CONCAT("(",A4,",'",B4,"',",C4,",",D4,",",E4,",",F4,",",G4,",",H4,"),")</f>
        <v>(203,'Double',5,0,2,4,199.99,10),</v>
      </c>
    </row>
    <row r="5" customFormat="false" ht="12.8" hidden="false" customHeight="false" outlineLevel="0" collapsed="false">
      <c r="A5" s="2" t="n">
        <v>204</v>
      </c>
      <c r="B5" s="2" t="s">
        <v>76</v>
      </c>
      <c r="C5" s="2" t="n">
        <v>2</v>
      </c>
      <c r="D5" s="5" t="n">
        <f aca="false">TRUE()</f>
        <v>1</v>
      </c>
      <c r="E5" s="2" t="n">
        <v>2</v>
      </c>
      <c r="F5" s="2" t="n">
        <v>4</v>
      </c>
      <c r="G5" s="4" t="s">
        <v>79</v>
      </c>
      <c r="H5" s="4" t="s">
        <v>78</v>
      </c>
      <c r="J5" s="1" t="str">
        <f aca="false">_xlfn.CONCAT("(",A5,",'",B5,"',",C5,",",D5,",",E5,",",F5,",",G5,",",H5,"),")</f>
        <v>(204,'Double',2,1,2,4,174.99,10),</v>
      </c>
    </row>
    <row r="6" customFormat="false" ht="12.8" hidden="false" customHeight="false" outlineLevel="0" collapsed="false">
      <c r="A6" s="2" t="n">
        <v>205</v>
      </c>
      <c r="B6" s="2" t="s">
        <v>80</v>
      </c>
      <c r="C6" s="2" t="n">
        <v>6</v>
      </c>
      <c r="D6" s="5" t="n">
        <f aca="false">FALSE()</f>
        <v>0</v>
      </c>
      <c r="E6" s="2" t="n">
        <v>2</v>
      </c>
      <c r="F6" s="2" t="n">
        <v>2</v>
      </c>
      <c r="G6" s="4" t="s">
        <v>79</v>
      </c>
      <c r="H6" s="2" t="n">
        <v>0</v>
      </c>
      <c r="J6" s="1" t="str">
        <f aca="false">_xlfn.CONCAT("(",A6,",'",B6,"',",C6,",",D6,",",E6,",",F6,",",G6,",",H6,"),")</f>
        <v>(205,'Single',6,0,2,2,174.99,0),</v>
      </c>
    </row>
    <row r="7" customFormat="false" ht="12.8" hidden="false" customHeight="false" outlineLevel="0" collapsed="false">
      <c r="A7" s="2" t="n">
        <v>206</v>
      </c>
      <c r="B7" s="2" t="s">
        <v>80</v>
      </c>
      <c r="C7" s="2" t="n">
        <v>3</v>
      </c>
      <c r="D7" s="5" t="n">
        <f aca="false">TRUE()</f>
        <v>1</v>
      </c>
      <c r="E7" s="2" t="n">
        <v>2</v>
      </c>
      <c r="F7" s="2" t="n">
        <v>2</v>
      </c>
      <c r="G7" s="4" t="s">
        <v>81</v>
      </c>
      <c r="H7" s="2" t="n">
        <v>0</v>
      </c>
      <c r="J7" s="1" t="str">
        <f aca="false">_xlfn.CONCAT("(",A7,",'",B7,"',",C7,",",D7,",",E7,",",F7,",",G7,",",H7,"),")</f>
        <v>(206,'Single',3,1,2,2,149.99,0),</v>
      </c>
    </row>
    <row r="8" customFormat="false" ht="12.8" hidden="false" customHeight="false" outlineLevel="0" collapsed="false">
      <c r="A8" s="2" t="n">
        <v>207</v>
      </c>
      <c r="B8" s="2" t="s">
        <v>80</v>
      </c>
      <c r="C8" s="2" t="n">
        <v>6</v>
      </c>
      <c r="D8" s="5" t="n">
        <f aca="false">FALSE()</f>
        <v>0</v>
      </c>
      <c r="E8" s="2" t="n">
        <v>2</v>
      </c>
      <c r="F8" s="2" t="n">
        <v>2</v>
      </c>
      <c r="G8" s="4" t="s">
        <v>79</v>
      </c>
      <c r="H8" s="2" t="n">
        <v>0</v>
      </c>
      <c r="J8" s="1" t="str">
        <f aca="false">_xlfn.CONCAT("(",A8,",'",B8,"',",C8,",",D8,",",E8,",",F8,",",G8,",",H8,"),")</f>
        <v>(207,'Single',6,0,2,2,174.99,0),</v>
      </c>
    </row>
    <row r="9" customFormat="false" ht="12.8" hidden="false" customHeight="false" outlineLevel="0" collapsed="false">
      <c r="A9" s="2" t="n">
        <v>208</v>
      </c>
      <c r="B9" s="2" t="s">
        <v>80</v>
      </c>
      <c r="C9" s="2" t="n">
        <v>3</v>
      </c>
      <c r="D9" s="5" t="n">
        <f aca="false">TRUE()</f>
        <v>1</v>
      </c>
      <c r="E9" s="2" t="n">
        <v>2</v>
      </c>
      <c r="F9" s="2" t="n">
        <v>2</v>
      </c>
      <c r="G9" s="4" t="s">
        <v>81</v>
      </c>
      <c r="H9" s="2" t="n">
        <v>0</v>
      </c>
      <c r="J9" s="1" t="str">
        <f aca="false">_xlfn.CONCAT("(",A9,",'",B9,"',",C9,",",D9,",",E9,",",F9,",",G9,",",H9,"),")</f>
        <v>(208,'Single',3,1,2,2,149.99,0),</v>
      </c>
    </row>
    <row r="10" customFormat="false" ht="12.8" hidden="false" customHeight="false" outlineLevel="0" collapsed="false">
      <c r="A10" s="2" t="n">
        <v>301</v>
      </c>
      <c r="B10" s="2" t="s">
        <v>76</v>
      </c>
      <c r="C10" s="2" t="n">
        <v>5</v>
      </c>
      <c r="D10" s="5" t="n">
        <f aca="false">FALSE()</f>
        <v>0</v>
      </c>
      <c r="E10" s="2" t="n">
        <v>2</v>
      </c>
      <c r="F10" s="2" t="n">
        <v>4</v>
      </c>
      <c r="G10" s="4" t="s">
        <v>77</v>
      </c>
      <c r="H10" s="4" t="s">
        <v>78</v>
      </c>
      <c r="J10" s="1" t="str">
        <f aca="false">_xlfn.CONCAT("(",A10,",'",B10,"',",C10,",",D10,",",E10,",",F10,",",G10,",",H10,"),")</f>
        <v>(301,'Double',5,0,2,4,199.99,10),</v>
      </c>
    </row>
    <row r="11" customFormat="false" ht="12.8" hidden="false" customHeight="false" outlineLevel="0" collapsed="false">
      <c r="A11" s="2" t="n">
        <v>302</v>
      </c>
      <c r="B11" s="2" t="s">
        <v>76</v>
      </c>
      <c r="C11" s="2" t="n">
        <v>2</v>
      </c>
      <c r="D11" s="5" t="n">
        <f aca="false">TRUE()</f>
        <v>1</v>
      </c>
      <c r="E11" s="2" t="n">
        <v>2</v>
      </c>
      <c r="F11" s="2" t="n">
        <v>4</v>
      </c>
      <c r="G11" s="4" t="s">
        <v>79</v>
      </c>
      <c r="H11" s="4" t="s">
        <v>78</v>
      </c>
      <c r="J11" s="1" t="str">
        <f aca="false">_xlfn.CONCAT("(",A11,",'",B11,"',",C11,",",D11,",",E11,",",F11,",",G11,",",H11,"),")</f>
        <v>(302,'Double',2,1,2,4,174.99,10),</v>
      </c>
    </row>
    <row r="12" customFormat="false" ht="12.8" hidden="false" customHeight="false" outlineLevel="0" collapsed="false">
      <c r="A12" s="2" t="n">
        <v>303</v>
      </c>
      <c r="B12" s="2" t="s">
        <v>76</v>
      </c>
      <c r="C12" s="2" t="n">
        <v>5</v>
      </c>
      <c r="D12" s="5" t="n">
        <f aca="false">FALSE()</f>
        <v>0</v>
      </c>
      <c r="E12" s="2" t="n">
        <v>2</v>
      </c>
      <c r="F12" s="2" t="n">
        <v>4</v>
      </c>
      <c r="G12" s="4" t="s">
        <v>77</v>
      </c>
      <c r="H12" s="4" t="s">
        <v>78</v>
      </c>
      <c r="J12" s="1" t="str">
        <f aca="false">_xlfn.CONCAT("(",A12,",'",B12,"',",C12,",",D12,",",E12,",",F12,",",G12,",",H12,"),")</f>
        <v>(303,'Double',5,0,2,4,199.99,10),</v>
      </c>
    </row>
    <row r="13" customFormat="false" ht="12.8" hidden="false" customHeight="false" outlineLevel="0" collapsed="false">
      <c r="A13" s="2" t="n">
        <v>304</v>
      </c>
      <c r="B13" s="2" t="s">
        <v>76</v>
      </c>
      <c r="C13" s="2" t="n">
        <v>2</v>
      </c>
      <c r="D13" s="5" t="n">
        <f aca="false">TRUE()</f>
        <v>1</v>
      </c>
      <c r="E13" s="2" t="n">
        <v>2</v>
      </c>
      <c r="F13" s="2" t="n">
        <v>4</v>
      </c>
      <c r="G13" s="4" t="s">
        <v>79</v>
      </c>
      <c r="H13" s="4" t="s">
        <v>78</v>
      </c>
      <c r="J13" s="1" t="str">
        <f aca="false">_xlfn.CONCAT("(",A13,",'",B13,"',",C13,",",D13,",",E13,",",F13,",",G13,",",H13,"),")</f>
        <v>(304,'Double',2,1,2,4,174.99,10),</v>
      </c>
    </row>
    <row r="14" customFormat="false" ht="12.8" hidden="false" customHeight="false" outlineLevel="0" collapsed="false">
      <c r="A14" s="2" t="n">
        <v>305</v>
      </c>
      <c r="B14" s="2" t="s">
        <v>80</v>
      </c>
      <c r="C14" s="2" t="n">
        <v>6</v>
      </c>
      <c r="D14" s="5" t="n">
        <f aca="false">FALSE()</f>
        <v>0</v>
      </c>
      <c r="E14" s="2" t="n">
        <v>2</v>
      </c>
      <c r="F14" s="2" t="n">
        <v>2</v>
      </c>
      <c r="G14" s="4" t="s">
        <v>79</v>
      </c>
      <c r="H14" s="2" t="n">
        <v>0</v>
      </c>
      <c r="J14" s="1" t="str">
        <f aca="false">_xlfn.CONCAT("(",A14,",'",B14,"',",C14,",",D14,",",E14,",",F14,",",G14,",",H14,"),")</f>
        <v>(305,'Single',6,0,2,2,174.99,0),</v>
      </c>
    </row>
    <row r="15" customFormat="false" ht="12.8" hidden="false" customHeight="false" outlineLevel="0" collapsed="false">
      <c r="A15" s="2" t="n">
        <v>306</v>
      </c>
      <c r="B15" s="2" t="s">
        <v>80</v>
      </c>
      <c r="C15" s="2" t="n">
        <v>3</v>
      </c>
      <c r="D15" s="5" t="n">
        <f aca="false">TRUE()</f>
        <v>1</v>
      </c>
      <c r="E15" s="2" t="n">
        <v>2</v>
      </c>
      <c r="F15" s="2" t="n">
        <v>2</v>
      </c>
      <c r="G15" s="4" t="s">
        <v>81</v>
      </c>
      <c r="H15" s="2" t="n">
        <v>0</v>
      </c>
      <c r="J15" s="1" t="str">
        <f aca="false">_xlfn.CONCAT("(",A15,",'",B15,"',",C15,",",D15,",",E15,",",F15,",",G15,",",H15,"),")</f>
        <v>(306,'Single',3,1,2,2,149.99,0),</v>
      </c>
    </row>
    <row r="16" customFormat="false" ht="12.8" hidden="false" customHeight="false" outlineLevel="0" collapsed="false">
      <c r="A16" s="2" t="n">
        <v>307</v>
      </c>
      <c r="B16" s="2" t="s">
        <v>80</v>
      </c>
      <c r="C16" s="2" t="n">
        <v>6</v>
      </c>
      <c r="D16" s="5" t="n">
        <f aca="false">FALSE()</f>
        <v>0</v>
      </c>
      <c r="E16" s="2" t="n">
        <v>2</v>
      </c>
      <c r="F16" s="2" t="n">
        <v>2</v>
      </c>
      <c r="G16" s="4" t="s">
        <v>79</v>
      </c>
      <c r="H16" s="2" t="n">
        <v>0</v>
      </c>
      <c r="J16" s="1" t="str">
        <f aca="false">_xlfn.CONCAT("(",A16,",'",B16,"',",C16,",",D16,",",E16,",",F16,",",G16,",",H16,"),")</f>
        <v>(307,'Single',6,0,2,2,174.99,0),</v>
      </c>
    </row>
    <row r="17" customFormat="false" ht="12.8" hidden="false" customHeight="false" outlineLevel="0" collapsed="false">
      <c r="A17" s="2" t="n">
        <v>308</v>
      </c>
      <c r="B17" s="2" t="s">
        <v>80</v>
      </c>
      <c r="C17" s="2" t="n">
        <v>3</v>
      </c>
      <c r="D17" s="5" t="n">
        <f aca="false">TRUE()</f>
        <v>1</v>
      </c>
      <c r="E17" s="2" t="n">
        <v>2</v>
      </c>
      <c r="F17" s="2" t="n">
        <v>2</v>
      </c>
      <c r="G17" s="4" t="s">
        <v>81</v>
      </c>
      <c r="H17" s="2" t="n">
        <v>0</v>
      </c>
      <c r="J17" s="1" t="str">
        <f aca="false">_xlfn.CONCAT("(",A17,",'",B17,"',",C17,",",D17,",",E17,",",F17,",",G17,",",H17,"),")</f>
        <v>(308,'Single',3,1,2,2,149.99,0),</v>
      </c>
    </row>
    <row r="18" customFormat="false" ht="12.8" hidden="false" customHeight="false" outlineLevel="0" collapsed="false">
      <c r="A18" s="2" t="n">
        <v>401</v>
      </c>
      <c r="B18" s="2" t="s">
        <v>82</v>
      </c>
      <c r="C18" s="2" t="n">
        <v>4</v>
      </c>
      <c r="D18" s="5" t="n">
        <f aca="false">TRUE()</f>
        <v>1</v>
      </c>
      <c r="E18" s="2" t="n">
        <v>3</v>
      </c>
      <c r="F18" s="2" t="n">
        <v>8</v>
      </c>
      <c r="G18" s="4" t="s">
        <v>83</v>
      </c>
      <c r="H18" s="4" t="s">
        <v>84</v>
      </c>
      <c r="J18" s="1" t="str">
        <f aca="false">_xlfn.CONCAT("(",A18,",'",B18,"',",C18,",",D18,",",E18,",",F18,",",G18,",",H18,"),")</f>
        <v>(401,'Suite',4,1,3,8,399.99,20),</v>
      </c>
    </row>
    <row r="19" customFormat="false" ht="12.8" hidden="false" customHeight="false" outlineLevel="0" collapsed="false">
      <c r="A19" s="2" t="n">
        <v>402</v>
      </c>
      <c r="B19" s="2" t="s">
        <v>82</v>
      </c>
      <c r="C19" s="2" t="n">
        <v>4</v>
      </c>
      <c r="D19" s="5" t="n">
        <f aca="false">TRUE()</f>
        <v>1</v>
      </c>
      <c r="E19" s="2" t="n">
        <v>3</v>
      </c>
      <c r="F19" s="2" t="n">
        <v>8</v>
      </c>
      <c r="G19" s="4" t="s">
        <v>83</v>
      </c>
      <c r="H19" s="4" t="s">
        <v>84</v>
      </c>
      <c r="J19" s="1" t="str">
        <f aca="false">_xlfn.CONCAT("(",A19,",'",B19,"',",C19,",",D19,",",E19,",",F19,",",G19,",",H19,"),")</f>
        <v>(402,'Suite',4,1,3,8,399.99,20),</v>
      </c>
    </row>
    <row r="24" customFormat="false" ht="12.8" hidden="false" customHeight="false" outlineLevel="0" collapsed="false">
      <c r="G24" s="6"/>
    </row>
    <row r="25" customFormat="false" ht="12.8" hidden="false" customHeight="false" outlineLevel="0" collapsed="false">
      <c r="G25" s="6"/>
    </row>
    <row r="26" customFormat="false" ht="12.8" hidden="false" customHeight="false" outlineLevel="0" collapsed="false">
      <c r="G26" s="6"/>
    </row>
    <row r="27" customFormat="false" ht="12.8" hidden="false" customHeight="false" outlineLevel="0" collapsed="false">
      <c r="G27" s="6"/>
    </row>
    <row r="28" customFormat="false" ht="12.8" hidden="false" customHeight="false" outlineLevel="0" collapsed="false">
      <c r="G28" s="6"/>
    </row>
    <row r="29" customFormat="false" ht="12.8" hidden="false" customHeight="false" outlineLevel="0" collapsed="false">
      <c r="G29" s="6"/>
    </row>
    <row r="30" customFormat="false" ht="12.8" hidden="false" customHeight="false" outlineLevel="0" collapsed="false">
      <c r="G30" s="6"/>
    </row>
    <row r="31" customFormat="false" ht="12.8" hidden="false" customHeight="false" outlineLevel="0" collapsed="false">
      <c r="G31" s="6"/>
    </row>
    <row r="32" customFormat="false" ht="12.8" hidden="false" customHeight="false" outlineLevel="0" collapsed="false">
      <c r="G32" s="6"/>
    </row>
    <row r="33" customFormat="false" ht="12.8" hidden="false" customHeight="false" outlineLevel="0" collapsed="false">
      <c r="G33" s="6"/>
    </row>
    <row r="34" customFormat="false" ht="12.8" hidden="false" customHeight="false" outlineLevel="0" collapsed="false">
      <c r="G34" s="6"/>
    </row>
    <row r="35" customFormat="false" ht="12.8" hidden="false" customHeight="false" outlineLevel="0" collapsed="false">
      <c r="G35" s="6"/>
    </row>
    <row r="36" customFormat="false" ht="12.8" hidden="false" customHeight="false" outlineLevel="0" collapsed="false">
      <c r="G36" s="6"/>
    </row>
    <row r="37" customFormat="false" ht="12.8" hidden="false" customHeight="false" outlineLevel="0" collapsed="false">
      <c r="G37" s="6"/>
    </row>
    <row r="38" customFormat="false" ht="12.8" hidden="false" customHeight="false" outlineLevel="0" collapsed="false">
      <c r="G38" s="6"/>
    </row>
    <row r="39" customFormat="false" ht="12.8" hidden="false" customHeight="false" outlineLevel="0" collapsed="false">
      <c r="G39" s="6"/>
    </row>
    <row r="40" customFormat="false" ht="12.8" hidden="false" customHeight="false" outlineLevel="0" collapsed="false">
      <c r="G40" s="6"/>
    </row>
    <row r="41" customFormat="false" ht="12.8" hidden="false" customHeight="false" outlineLevel="0" collapsed="false">
      <c r="G41" s="6"/>
    </row>
    <row r="42" customFormat="false" ht="12.8" hidden="false" customHeight="false" outlineLevel="0" collapsed="false">
      <c r="G42" s="6"/>
    </row>
    <row r="43" customFormat="false" ht="12.8" hidden="false" customHeight="false" outlineLevel="0" collapsed="false">
      <c r="G43" s="6"/>
    </row>
    <row r="44" customFormat="false" ht="12.8" hidden="false" customHeight="false" outlineLevel="0" collapsed="false">
      <c r="G44" s="6"/>
    </row>
    <row r="45" customFormat="false" ht="12.8" hidden="false" customHeight="false" outlineLevel="0" collapsed="false">
      <c r="G45" s="6"/>
    </row>
    <row r="46" customFormat="false" ht="12.8" hidden="false" customHeight="false" outlineLevel="0" collapsed="false">
      <c r="G46" s="6"/>
    </row>
    <row r="47" customFormat="false" ht="12.8" hidden="false" customHeight="false" outlineLevel="0" collapsed="false">
      <c r="G47" s="6"/>
    </row>
    <row r="48" customFormat="false" ht="12.8" hidden="false" customHeight="false" outlineLevel="0" collapsed="false">
      <c r="G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7" activeCellId="0" sqref="E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85</v>
      </c>
      <c r="B1" s="2" t="s">
        <v>0</v>
      </c>
      <c r="C1" s="2" t="s">
        <v>68</v>
      </c>
      <c r="D1" s="2" t="s">
        <v>1</v>
      </c>
      <c r="E1" s="2" t="s">
        <v>86</v>
      </c>
      <c r="F1" s="2" t="s">
        <v>87</v>
      </c>
      <c r="G1" s="4" t="s">
        <v>88</v>
      </c>
      <c r="H1" s="4" t="s">
        <v>89</v>
      </c>
      <c r="I1" s="4" t="s">
        <v>90</v>
      </c>
      <c r="J1" s="1"/>
    </row>
    <row r="2" customFormat="false" ht="23.45" hidden="false" customHeight="false" outlineLevel="0" collapsed="false">
      <c r="A2" s="1" t="n">
        <v>1</v>
      </c>
      <c r="B2" s="2" t="n">
        <f aca="false">INDEX(Guests!A$2:B$13, MATCH(D2, Guests!B$2:B$13, 0), 1)</f>
        <v>1</v>
      </c>
      <c r="C2" s="7" t="n">
        <v>308</v>
      </c>
      <c r="D2" s="7" t="s">
        <v>9</v>
      </c>
      <c r="E2" s="7" t="n">
        <v>1</v>
      </c>
      <c r="F2" s="7" t="n">
        <v>0</v>
      </c>
      <c r="G2" s="6" t="s">
        <v>91</v>
      </c>
      <c r="H2" s="6" t="s">
        <v>92</v>
      </c>
      <c r="I2" s="6" t="s">
        <v>93</v>
      </c>
      <c r="J2" s="1" t="str">
        <f aca="false">RIGHT(I2, LEN(I2)-SEARCH("$",I2,1))</f>
        <v>299.98</v>
      </c>
      <c r="L2" s="0" t="str">
        <f aca="false">_xlfn.CONCAT("(",A2,",",C2,",",B2,",",E2,",",F2,",","STR_TO_DATE('",G2,"','%m/%d/%Y')",",","STR_TO_DATE('",H2,"','%m/%d/%Y')",",",J2,"),")</f>
        <v>(1,308,1,1,0,STR_TO_DATE('2/2/2023','%m/%d/%Y'),STR_TO_DATE('2/4/2023','%m/%d/%Y'),299.98),</v>
      </c>
    </row>
    <row r="3" customFormat="false" ht="23.45" hidden="false" customHeight="false" outlineLevel="0" collapsed="false">
      <c r="A3" s="1" t="n">
        <v>2</v>
      </c>
      <c r="B3" s="2" t="n">
        <f aca="false">INDEX(Guests!A$2:B$13, MATCH(D3, Guests!B$2:B$13, 0), 1)</f>
        <v>2</v>
      </c>
      <c r="C3" s="7" t="n">
        <v>203</v>
      </c>
      <c r="D3" s="7" t="s">
        <v>14</v>
      </c>
      <c r="E3" s="7" t="n">
        <v>2</v>
      </c>
      <c r="F3" s="7" t="n">
        <v>1</v>
      </c>
      <c r="G3" s="6" t="s">
        <v>94</v>
      </c>
      <c r="H3" s="6" t="s">
        <v>95</v>
      </c>
      <c r="I3" s="6" t="s">
        <v>96</v>
      </c>
      <c r="J3" s="1" t="str">
        <f aca="false">RIGHT(I3, LEN(I3)-SEARCH("$",I3,1))</f>
        <v>999.95</v>
      </c>
      <c r="L3" s="0" t="str">
        <f aca="false">_xlfn.CONCAT("(",A3,",",C3,",",B3,",",E3,",",F3,",","STR_TO_DATE('",G3,"','%m/%d/%Y')",",","STR_TO_DATE('",H3,"','%m/%d/%Y')",",",J3,"),")</f>
        <v>(2,203,2,2,1,STR_TO_DATE('2/5/2023','%m/%d/%Y'),STR_TO_DATE('2/10/2023','%m/%d/%Y'),999.95),</v>
      </c>
    </row>
    <row r="4" customFormat="false" ht="23.45" hidden="false" customHeight="false" outlineLevel="0" collapsed="false">
      <c r="A4" s="1" t="n">
        <v>3</v>
      </c>
      <c r="B4" s="2" t="n">
        <f aca="false">INDEX(Guests!A$2:B$13, MATCH(D4, Guests!B$2:B$13, 0), 1)</f>
        <v>3</v>
      </c>
      <c r="C4" s="7" t="n">
        <v>305</v>
      </c>
      <c r="D4" s="7" t="s">
        <v>19</v>
      </c>
      <c r="E4" s="7" t="n">
        <v>2</v>
      </c>
      <c r="F4" s="7" t="n">
        <v>0</v>
      </c>
      <c r="G4" s="6" t="s">
        <v>97</v>
      </c>
      <c r="H4" s="6" t="s">
        <v>98</v>
      </c>
      <c r="I4" s="6" t="s">
        <v>99</v>
      </c>
      <c r="J4" s="1" t="str">
        <f aca="false">RIGHT(I4, LEN(I4)-SEARCH("$",I4,1))</f>
        <v>349.98</v>
      </c>
      <c r="L4" s="0" t="str">
        <f aca="false">_xlfn.CONCAT("(",A4,",",C4,",",B4,",",E4,",",F4,",","STR_TO_DATE('",G4,"','%m/%d/%Y')",",","STR_TO_DATE('",H4,"','%m/%d/%Y')",",",J4,"),")</f>
        <v>(3,305,3,2,0,STR_TO_DATE('2/22/2023','%m/%d/%Y'),STR_TO_DATE('2/24/2023','%m/%d/%Y'),349.98),</v>
      </c>
    </row>
    <row r="5" customFormat="false" ht="12.8" hidden="false" customHeight="false" outlineLevel="0" collapsed="false">
      <c r="A5" s="1" t="n">
        <v>4</v>
      </c>
      <c r="B5" s="2" t="n">
        <f aca="false">INDEX(Guests!A$2:B$13, MATCH(D5, Guests!B$2:B$13, 0), 1)</f>
        <v>4</v>
      </c>
      <c r="C5" s="7" t="n">
        <v>201</v>
      </c>
      <c r="D5" s="7" t="s">
        <v>24</v>
      </c>
      <c r="E5" s="7" t="n">
        <v>2</v>
      </c>
      <c r="F5" s="7" t="n">
        <v>2</v>
      </c>
      <c r="G5" s="6" t="s">
        <v>100</v>
      </c>
      <c r="H5" s="6" t="s">
        <v>101</v>
      </c>
      <c r="I5" s="6" t="s">
        <v>102</v>
      </c>
      <c r="J5" s="1" t="str">
        <f aca="false">RIGHT(I5, LEN(I5)-SEARCH("$",I5,1))</f>
        <v>199.99</v>
      </c>
      <c r="L5" s="0" t="str">
        <f aca="false">_xlfn.CONCAT("(",A5,",",C5,",",B5,",",E5,",",F5,",","STR_TO_DATE('",G5,"','%m/%d/%Y')",",","STR_TO_DATE('",H5,"','%m/%d/%Y')",",",J5,"),")</f>
        <v>(4,201,4,2,2,STR_TO_DATE('3/6/2023','%m/%d/%Y'),STR_TO_DATE('3/7/2023','%m/%d/%Y'),199.99),</v>
      </c>
    </row>
    <row r="6" customFormat="false" ht="12.8" hidden="false" customHeight="false" outlineLevel="0" collapsed="false">
      <c r="A6" s="1" t="n">
        <v>5</v>
      </c>
      <c r="B6" s="2" t="e">
        <f aca="false">INDEX(Guests!A$2:B$13, MATCH(D6, Guests!B$2:B$13, 0), 1)</f>
        <v>#N/A</v>
      </c>
      <c r="C6" s="7" t="n">
        <v>307</v>
      </c>
      <c r="D6" s="7" t="s">
        <v>103</v>
      </c>
      <c r="E6" s="7" t="n">
        <v>1</v>
      </c>
      <c r="F6" s="7" t="n">
        <v>1</v>
      </c>
      <c r="G6" s="6" t="s">
        <v>104</v>
      </c>
      <c r="H6" s="6" t="s">
        <v>105</v>
      </c>
      <c r="I6" s="6" t="s">
        <v>106</v>
      </c>
      <c r="J6" s="1" t="str">
        <f aca="false">RIGHT(I6, LEN(I6)-SEARCH("$",I6,1))</f>
        <v>524.97</v>
      </c>
      <c r="L6" s="0" t="e">
        <f aca="false">_xlfn.CONCAT("(",A6,",",C6,",",B6,",",E6,",",F6,",","STR_TO_DATE('",G6,"','%m/%d/%Y')",",","STR_TO_DATE('",H6,"','%m/%d/%Y')",",",J6,"),")</f>
        <v>#N/A</v>
      </c>
    </row>
    <row r="7" customFormat="false" ht="12.8" hidden="false" customHeight="false" outlineLevel="0" collapsed="false">
      <c r="A7" s="1" t="n">
        <v>6</v>
      </c>
      <c r="B7" s="2" t="n">
        <f aca="false">INDEX(Guests!A$2:B$13, MATCH(D7, Guests!B$2:B$13, 0), 1)</f>
        <v>5</v>
      </c>
      <c r="C7" s="7" t="n">
        <v>302</v>
      </c>
      <c r="D7" s="7" t="s">
        <v>29</v>
      </c>
      <c r="E7" s="7" t="n">
        <v>3</v>
      </c>
      <c r="F7" s="7" t="n">
        <v>0</v>
      </c>
      <c r="G7" s="6" t="s">
        <v>107</v>
      </c>
      <c r="H7" s="6" t="s">
        <v>108</v>
      </c>
      <c r="I7" s="6" t="s">
        <v>109</v>
      </c>
      <c r="J7" s="1" t="str">
        <f aca="false">RIGHT(I7, LEN(I7)-SEARCH("$",I7,1))</f>
        <v>924.95</v>
      </c>
      <c r="L7" s="0" t="str">
        <f aca="false">_xlfn.CONCAT("(",A7,",",C7,",",B7,",",E7,",",F7,",","STR_TO_DATE('",G7,"','%m/%d/%Y')",",","STR_TO_DATE('",H7,"','%m/%d/%Y')",",",J7,"),")</f>
        <v>(6,302,5,3,0,STR_TO_DATE('3/18/2023','%m/%d/%Y'),STR_TO_DATE('3/23/2023','%m/%d/%Y'),924.95),</v>
      </c>
    </row>
    <row r="8" customFormat="false" ht="23.45" hidden="false" customHeight="false" outlineLevel="0" collapsed="false">
      <c r="A8" s="1" t="n">
        <v>7</v>
      </c>
      <c r="B8" s="2" t="n">
        <f aca="false">INDEX(Guests!A$2:B$13, MATCH(D8, Guests!B$2:B$13, 0), 1)</f>
        <v>6</v>
      </c>
      <c r="C8" s="7" t="n">
        <v>202</v>
      </c>
      <c r="D8" s="7" t="s">
        <v>34</v>
      </c>
      <c r="E8" s="7" t="n">
        <v>2</v>
      </c>
      <c r="F8" s="7" t="n">
        <v>2</v>
      </c>
      <c r="G8" s="6" t="s">
        <v>110</v>
      </c>
      <c r="H8" s="6" t="s">
        <v>111</v>
      </c>
      <c r="I8" s="6" t="s">
        <v>99</v>
      </c>
      <c r="J8" s="1" t="str">
        <f aca="false">RIGHT(I8, LEN(I8)-SEARCH("$",I8,1))</f>
        <v>349.98</v>
      </c>
      <c r="L8" s="0" t="str">
        <f aca="false">_xlfn.CONCAT("(",A8,",",C8,",",B8,",",E8,",",F8,",","STR_TO_DATE('",G8,"','%m/%d/%Y')",",","STR_TO_DATE('",H8,"','%m/%d/%Y')",",",J8,"),")</f>
        <v>(7,202,6,2,2,STR_TO_DATE('3/29/2023','%m/%d/%Y'),STR_TO_DATE('3/31/2023','%m/%d/%Y'),349.98),</v>
      </c>
    </row>
    <row r="9" customFormat="false" ht="23.45" hidden="false" customHeight="false" outlineLevel="0" collapsed="false">
      <c r="A9" s="1" t="n">
        <v>8</v>
      </c>
      <c r="B9" s="2" t="n">
        <f aca="false">INDEX(Guests!A$2:B$13, MATCH(D9, Guests!B$2:B$13, 0), 1)</f>
        <v>7</v>
      </c>
      <c r="C9" s="7" t="n">
        <v>304</v>
      </c>
      <c r="D9" s="7" t="s">
        <v>39</v>
      </c>
      <c r="E9" s="7" t="n">
        <v>2</v>
      </c>
      <c r="F9" s="7" t="n">
        <v>0</v>
      </c>
      <c r="G9" s="6" t="s">
        <v>111</v>
      </c>
      <c r="H9" s="6" t="s">
        <v>112</v>
      </c>
      <c r="I9" s="6" t="s">
        <v>113</v>
      </c>
      <c r="J9" s="1" t="str">
        <f aca="false">RIGHT(I9, LEN(I9)-SEARCH("$",I9,1))</f>
        <v>874.95</v>
      </c>
      <c r="L9" s="0" t="str">
        <f aca="false">_xlfn.CONCAT("(",A9,",",C9,",",B9,",",E9,",",F9,",","STR_TO_DATE('",G9,"','%m/%d/%Y')",",","STR_TO_DATE('",H9,"','%m/%d/%Y')",",",J9,"),")</f>
        <v>(8,304,7,2,0,STR_TO_DATE('3/31/2023','%m/%d/%Y'),STR_TO_DATE('4/5/2023','%m/%d/%Y'),874.95),</v>
      </c>
    </row>
    <row r="10" customFormat="false" ht="23.45" hidden="false" customHeight="false" outlineLevel="0" collapsed="false">
      <c r="A10" s="1" t="n">
        <v>9</v>
      </c>
      <c r="B10" s="2" t="n">
        <f aca="false">INDEX(Guests!A$2:B$13, MATCH(D10, Guests!B$2:B$13, 0), 1)</f>
        <v>8</v>
      </c>
      <c r="C10" s="7" t="n">
        <v>301</v>
      </c>
      <c r="D10" s="7" t="s">
        <v>44</v>
      </c>
      <c r="E10" s="7" t="n">
        <v>1</v>
      </c>
      <c r="F10" s="7" t="n">
        <v>0</v>
      </c>
      <c r="G10" s="6" t="s">
        <v>114</v>
      </c>
      <c r="H10" s="6" t="s">
        <v>115</v>
      </c>
      <c r="I10" s="6" t="s">
        <v>116</v>
      </c>
      <c r="J10" s="1" t="str">
        <f aca="false">RIGHT(I10, LEN(I10)-SEARCH("$",I10,1))</f>
        <v>799.96</v>
      </c>
      <c r="L10" s="0" t="str">
        <f aca="false">_xlfn.CONCAT("(",A10,",",C10,",",B10,",",E10,",",F10,",","STR_TO_DATE('",G10,"','%m/%d/%Y')",",","STR_TO_DATE('",H10,"','%m/%d/%Y')",",",J10,"),")</f>
        <v>(9,301,8,1,0,STR_TO_DATE('4/9/2023','%m/%d/%Y'),STR_TO_DATE('4/13/2023','%m/%d/%Y'),799.96),</v>
      </c>
    </row>
    <row r="11" customFormat="false" ht="12.8" hidden="false" customHeight="false" outlineLevel="0" collapsed="false">
      <c r="A11" s="1" t="n">
        <v>10</v>
      </c>
      <c r="B11" s="2" t="n">
        <f aca="false">INDEX(Guests!A$2:B$13, MATCH(D11, Guests!B$2:B$13, 0), 1)</f>
        <v>9</v>
      </c>
      <c r="C11" s="7" t="n">
        <v>207</v>
      </c>
      <c r="D11" s="7" t="s">
        <v>49</v>
      </c>
      <c r="E11" s="7" t="n">
        <v>1</v>
      </c>
      <c r="F11" s="7" t="n">
        <v>1</v>
      </c>
      <c r="G11" s="6" t="s">
        <v>117</v>
      </c>
      <c r="H11" s="6" t="s">
        <v>118</v>
      </c>
      <c r="I11" s="6" t="s">
        <v>119</v>
      </c>
      <c r="J11" s="1" t="str">
        <f aca="false">RIGHT(I11, LEN(I11)-SEARCH("$",I11,1))</f>
        <v>174.99</v>
      </c>
      <c r="L11" s="0" t="str">
        <f aca="false">_xlfn.CONCAT("(",A11,",",C11,",",B11,",",E11,",",F11,",","STR_TO_DATE('",G11,"','%m/%d/%Y')",",","STR_TO_DATE('",H11,"','%m/%d/%Y')",",",J11,"),")</f>
        <v>(10,207,9,1,1,STR_TO_DATE('4/23/2023','%m/%d/%Y'),STR_TO_DATE('4/24/2023','%m/%d/%Y'),174.99),</v>
      </c>
    </row>
    <row r="12" customFormat="false" ht="12.8" hidden="false" customHeight="false" outlineLevel="0" collapsed="false">
      <c r="A12" s="1" t="n">
        <v>11</v>
      </c>
      <c r="B12" s="2" t="n">
        <f aca="false">INDEX(Guests!A$2:B$13, MATCH(D12, Guests!B$2:B$13, 0), 1)</f>
        <v>10</v>
      </c>
      <c r="C12" s="7" t="n">
        <v>401</v>
      </c>
      <c r="D12" s="7" t="s">
        <v>54</v>
      </c>
      <c r="E12" s="7" t="n">
        <v>2</v>
      </c>
      <c r="F12" s="7" t="n">
        <v>4</v>
      </c>
      <c r="G12" s="6" t="s">
        <v>120</v>
      </c>
      <c r="H12" s="6" t="s">
        <v>121</v>
      </c>
      <c r="I12" s="6" t="s">
        <v>122</v>
      </c>
      <c r="J12" s="1" t="str">
        <f aca="false">RIGHT(I12, LEN(I12)-SEARCH("$",I12,1))</f>
        <v>1,199.97</v>
      </c>
      <c r="L12" s="0" t="str">
        <f aca="false">_xlfn.CONCAT("(",A12,",",C12,",",B12,",",E12,",",F12,",","STR_TO_DATE('",G12,"','%m/%d/%Y')",",","STR_TO_DATE('",H12,"','%m/%d/%Y')",",",J12,"),")</f>
        <v>(11,401,10,2,4,STR_TO_DATE('5/30/2023','%m/%d/%Y'),STR_TO_DATE('6/2/2023','%m/%d/%Y'),1,199.97),</v>
      </c>
    </row>
    <row r="13" customFormat="false" ht="12.8" hidden="false" customHeight="false" outlineLevel="0" collapsed="false">
      <c r="A13" s="1" t="n">
        <v>12</v>
      </c>
      <c r="B13" s="2" t="n">
        <f aca="false">INDEX(Guests!A$2:B$13, MATCH(D13, Guests!B$2:B$13, 0), 1)</f>
        <v>11</v>
      </c>
      <c r="C13" s="7" t="n">
        <v>206</v>
      </c>
      <c r="D13" s="7" t="s">
        <v>59</v>
      </c>
      <c r="E13" s="7" t="n">
        <v>2</v>
      </c>
      <c r="F13" s="7" t="n">
        <v>0</v>
      </c>
      <c r="G13" s="6" t="s">
        <v>123</v>
      </c>
      <c r="H13" s="6" t="s">
        <v>124</v>
      </c>
      <c r="I13" s="6" t="s">
        <v>125</v>
      </c>
      <c r="J13" s="1" t="str">
        <f aca="false">RIGHT(I13, LEN(I13)-SEARCH("$",I13,1))</f>
        <v>599.96</v>
      </c>
      <c r="L13" s="0" t="str">
        <f aca="false">_xlfn.CONCAT("(",A13,",",C13,",",B13,",",E13,",",F13,",","STR_TO_DATE('",G13,"','%m/%d/%Y')",",","STR_TO_DATE('",H13,"','%m/%d/%Y')",",",J13,"),")</f>
        <v>(12,206,11,2,0,STR_TO_DATE('6/10/2023','%m/%d/%Y'),STR_TO_DATE('6/14/2023','%m/%d/%Y'),599.96),</v>
      </c>
    </row>
    <row r="14" customFormat="false" ht="12.8" hidden="false" customHeight="false" outlineLevel="0" collapsed="false">
      <c r="A14" s="1" t="n">
        <v>12</v>
      </c>
      <c r="B14" s="2" t="n">
        <f aca="false">INDEX(Guests!A$2:B$13, MATCH(D14, Guests!B$2:B$13, 0), 1)</f>
        <v>11</v>
      </c>
      <c r="C14" s="7" t="n">
        <v>208</v>
      </c>
      <c r="D14" s="7" t="s">
        <v>59</v>
      </c>
      <c r="E14" s="7" t="n">
        <v>1</v>
      </c>
      <c r="F14" s="7" t="n">
        <v>0</v>
      </c>
      <c r="G14" s="6" t="s">
        <v>123</v>
      </c>
      <c r="H14" s="6" t="s">
        <v>124</v>
      </c>
      <c r="I14" s="6" t="s">
        <v>125</v>
      </c>
      <c r="J14" s="1" t="str">
        <f aca="false">RIGHT(I14, LEN(I14)-SEARCH("$",I14,1))</f>
        <v>599.96</v>
      </c>
      <c r="L14" s="0" t="str">
        <f aca="false">_xlfn.CONCAT("(",A14,",",C14,",",B14,",",E14,",",F14,",","STR_TO_DATE('",G14,"','%m/%d/%Y')",",","STR_TO_DATE('",H14,"','%m/%d/%Y')",",",J14,"),")</f>
        <v>(12,208,11,1,0,STR_TO_DATE('6/10/2023','%m/%d/%Y'),STR_TO_DATE('6/14/2023','%m/%d/%Y'),599.96),</v>
      </c>
    </row>
    <row r="15" customFormat="false" ht="12.8" hidden="false" customHeight="false" outlineLevel="0" collapsed="false">
      <c r="A15" s="1" t="n">
        <v>13</v>
      </c>
      <c r="B15" s="2" t="n">
        <f aca="false">INDEX(Guests!A$2:B$13, MATCH(D15, Guests!B$2:B$13, 0), 1)</f>
        <v>5</v>
      </c>
      <c r="C15" s="7" t="n">
        <v>304</v>
      </c>
      <c r="D15" s="7" t="s">
        <v>29</v>
      </c>
      <c r="E15" s="7" t="n">
        <v>3</v>
      </c>
      <c r="F15" s="7" t="n">
        <v>0</v>
      </c>
      <c r="G15" s="6" t="s">
        <v>126</v>
      </c>
      <c r="H15" s="6" t="s">
        <v>127</v>
      </c>
      <c r="I15" s="6" t="s">
        <v>128</v>
      </c>
      <c r="J15" s="1" t="str">
        <f aca="false">RIGHT(I15, LEN(I15)-SEARCH("$",I15,1))</f>
        <v>184.99</v>
      </c>
      <c r="L15" s="0" t="str">
        <f aca="false">_xlfn.CONCAT("(",A15,",",C15,",",B15,",",E15,",",F15,",","STR_TO_DATE('",G15,"','%m/%d/%Y')",",","STR_TO_DATE('",H15,"','%m/%d/%Y')",",",J15,"),")</f>
        <v>(13,304,5,3,0,STR_TO_DATE('6/17/2023','%m/%d/%Y'),STR_TO_DATE('6/18/2023','%m/%d/%Y'),184.99),</v>
      </c>
    </row>
    <row r="16" customFormat="false" ht="12.8" hidden="false" customHeight="false" outlineLevel="0" collapsed="false">
      <c r="A16" s="1" t="n">
        <v>14</v>
      </c>
      <c r="B16" s="2" t="e">
        <f aca="false">INDEX(Guests!A$2:B$13, MATCH(D16, Guests!B$2:B$13, 0), 1)</f>
        <v>#N/A</v>
      </c>
      <c r="C16" s="7" t="n">
        <v>205</v>
      </c>
      <c r="D16" s="7" t="s">
        <v>103</v>
      </c>
      <c r="E16" s="7" t="n">
        <v>2</v>
      </c>
      <c r="F16" s="7" t="n">
        <v>0</v>
      </c>
      <c r="G16" s="6" t="s">
        <v>129</v>
      </c>
      <c r="H16" s="6" t="s">
        <v>130</v>
      </c>
      <c r="I16" s="6" t="s">
        <v>131</v>
      </c>
      <c r="J16" s="1" t="str">
        <f aca="false">RIGHT(I16, LEN(I16)-SEARCH("$",I16,1))</f>
        <v>699.96</v>
      </c>
      <c r="L16" s="0" t="e">
        <f aca="false">_xlfn.CONCAT("(",A16,",",C16,",",B16,",",E16,",",F16,",","STR_TO_DATE('",G16,"','%m/%d/%Y')",",","STR_TO_DATE('",H16,"','%m/%d/%Y')",",",J16,"),")</f>
        <v>#N/A</v>
      </c>
    </row>
    <row r="17" customFormat="false" ht="23.45" hidden="false" customHeight="false" outlineLevel="0" collapsed="false">
      <c r="A17" s="1" t="n">
        <v>15</v>
      </c>
      <c r="B17" s="2" t="n">
        <f aca="false">INDEX(Guests!A$2:B$13, MATCH(D17, Guests!B$2:B$13, 0), 1)</f>
        <v>8</v>
      </c>
      <c r="C17" s="7" t="n">
        <v>204</v>
      </c>
      <c r="D17" s="7" t="s">
        <v>44</v>
      </c>
      <c r="E17" s="7" t="n">
        <v>3</v>
      </c>
      <c r="F17" s="7" t="n">
        <v>1</v>
      </c>
      <c r="G17" s="6" t="s">
        <v>132</v>
      </c>
      <c r="H17" s="6" t="s">
        <v>133</v>
      </c>
      <c r="I17" s="6" t="s">
        <v>128</v>
      </c>
      <c r="J17" s="1" t="str">
        <f aca="false">RIGHT(I17, LEN(I17)-SEARCH("$",I17,1))</f>
        <v>184.99</v>
      </c>
      <c r="L17" s="0" t="str">
        <f aca="false">_xlfn.CONCAT("(",A17,",",C17,",",B17,",",E17,",",F17,",","STR_TO_DATE('",G17,"','%m/%d/%Y')",",","STR_TO_DATE('",H17,"','%m/%d/%Y')",",",J17,"),")</f>
        <v>(15,204,8,3,1,STR_TO_DATE('7/13/2023','%m/%d/%Y'),STR_TO_DATE('7/14/2023','%m/%d/%Y'),184.99),</v>
      </c>
    </row>
    <row r="18" customFormat="false" ht="12.8" hidden="false" customHeight="false" outlineLevel="0" collapsed="false">
      <c r="A18" s="1" t="n">
        <v>16</v>
      </c>
      <c r="B18" s="2" t="n">
        <f aca="false">INDEX(Guests!A$2:B$13, MATCH(D18, Guests!B$2:B$13, 0), 1)</f>
        <v>9</v>
      </c>
      <c r="C18" s="7" t="n">
        <v>401</v>
      </c>
      <c r="D18" s="7" t="s">
        <v>49</v>
      </c>
      <c r="E18" s="7" t="n">
        <v>4</v>
      </c>
      <c r="F18" s="7" t="n">
        <v>2</v>
      </c>
      <c r="G18" s="6" t="s">
        <v>134</v>
      </c>
      <c r="H18" s="6" t="s">
        <v>135</v>
      </c>
      <c r="I18" s="6" t="s">
        <v>136</v>
      </c>
      <c r="J18" s="1" t="str">
        <f aca="false">RIGHT(I18, LEN(I18)-SEARCH("$",I18,1))</f>
        <v>1,259.97</v>
      </c>
      <c r="L18" s="0" t="str">
        <f aca="false">_xlfn.CONCAT("(",A18,",",C18,",",B18,",",E18,",",F18,",","STR_TO_DATE('",G18,"','%m/%d/%Y')",",","STR_TO_DATE('",H18,"','%m/%d/%Y')",",",J18,"),")</f>
        <v>(16,401,9,4,2,STR_TO_DATE('7/18/2023','%m/%d/%Y'),STR_TO_DATE('7/21/2023','%m/%d/%Y'),1,259.97),</v>
      </c>
    </row>
    <row r="19" customFormat="false" ht="23.45" hidden="false" customHeight="false" outlineLevel="0" collapsed="false">
      <c r="A19" s="1" t="n">
        <v>17</v>
      </c>
      <c r="B19" s="2" t="n">
        <f aca="false">INDEX(Guests!A$2:B$13, MATCH(D19, Guests!B$2:B$13, 0), 1)</f>
        <v>2</v>
      </c>
      <c r="C19" s="7" t="n">
        <v>303</v>
      </c>
      <c r="D19" s="7" t="s">
        <v>14</v>
      </c>
      <c r="E19" s="7" t="n">
        <v>2</v>
      </c>
      <c r="F19" s="7" t="n">
        <v>1</v>
      </c>
      <c r="G19" s="6" t="s">
        <v>137</v>
      </c>
      <c r="H19" s="6" t="s">
        <v>138</v>
      </c>
      <c r="I19" s="6" t="s">
        <v>102</v>
      </c>
      <c r="J19" s="1" t="str">
        <f aca="false">RIGHT(I19, LEN(I19)-SEARCH("$",I19,1))</f>
        <v>199.99</v>
      </c>
      <c r="L19" s="0" t="str">
        <f aca="false">_xlfn.CONCAT("(",A19,",",C19,",",B19,",",E19,",",F19,",","STR_TO_DATE('",G19,"','%m/%d/%Y')",",","STR_TO_DATE('",H19,"','%m/%d/%Y')",",",J19,"),")</f>
        <v>(17,303,2,2,1,STR_TO_DATE('7/28/2023','%m/%d/%Y'),STR_TO_DATE('7/29/2023','%m/%d/%Y'),199.99),</v>
      </c>
    </row>
    <row r="20" customFormat="false" ht="23.45" hidden="false" customHeight="false" outlineLevel="0" collapsed="false">
      <c r="A20" s="1" t="n">
        <v>18</v>
      </c>
      <c r="B20" s="2" t="n">
        <f aca="false">INDEX(Guests!A$2:B$13, MATCH(D20, Guests!B$2:B$13, 0), 1)</f>
        <v>2</v>
      </c>
      <c r="C20" s="7" t="n">
        <v>305</v>
      </c>
      <c r="D20" s="7" t="s">
        <v>14</v>
      </c>
      <c r="E20" s="7" t="n">
        <v>1</v>
      </c>
      <c r="F20" s="7" t="n">
        <v>0</v>
      </c>
      <c r="G20" s="6" t="s">
        <v>139</v>
      </c>
      <c r="H20" s="6" t="s">
        <v>140</v>
      </c>
      <c r="I20" s="6" t="s">
        <v>99</v>
      </c>
      <c r="J20" s="1" t="str">
        <f aca="false">RIGHT(I20, LEN(I20)-SEARCH("$",I20,1))</f>
        <v>349.98</v>
      </c>
      <c r="L20" s="0" t="str">
        <f aca="false">_xlfn.CONCAT("(",A20,",",C20,",",B20,",",E20,",",F20,",","STR_TO_DATE('",G20,"','%m/%d/%Y')",",","STR_TO_DATE('",H20,"','%m/%d/%Y')",",",J20,"),")</f>
        <v>(18,305,2,1,0,STR_TO_DATE('8/30/2023','%m/%d/%Y'),STR_TO_DATE('9/1/2023','%m/%d/%Y'),349.98),</v>
      </c>
    </row>
    <row r="21" customFormat="false" ht="23.45" hidden="false" customHeight="false" outlineLevel="0" collapsed="false">
      <c r="A21" s="1" t="n">
        <v>19</v>
      </c>
      <c r="B21" s="2" t="n">
        <f aca="false">INDEX(Guests!A$2:B$13, MATCH(D21, Guests!B$2:B$13, 0), 1)</f>
        <v>1</v>
      </c>
      <c r="C21" s="7" t="n">
        <v>208</v>
      </c>
      <c r="D21" s="7" t="s">
        <v>9</v>
      </c>
      <c r="E21" s="7" t="n">
        <v>2</v>
      </c>
      <c r="F21" s="7" t="n">
        <v>0</v>
      </c>
      <c r="G21" s="6" t="s">
        <v>141</v>
      </c>
      <c r="H21" s="6" t="s">
        <v>142</v>
      </c>
      <c r="I21" s="6" t="s">
        <v>143</v>
      </c>
      <c r="J21" s="1" t="str">
        <f aca="false">RIGHT(I21, LEN(I21)-SEARCH("$",I21,1))</f>
        <v>149.99</v>
      </c>
      <c r="L21" s="0" t="str">
        <f aca="false">_xlfn.CONCAT("(",A21,",",C21,",",B21,",",E21,",",F21,",","STR_TO_DATE('",G21,"','%m/%d/%Y')",",","STR_TO_DATE('",H21,"','%m/%d/%Y')",",",J21,"),")</f>
        <v>(19,208,1,2,0,STR_TO_DATE('9/16/2023','%m/%d/%Y'),STR_TO_DATE('9/17/2023','%m/%d/%Y'),149.99),</v>
      </c>
    </row>
    <row r="22" customFormat="false" ht="12.8" hidden="false" customHeight="false" outlineLevel="0" collapsed="false">
      <c r="A22" s="1" t="n">
        <v>20</v>
      </c>
      <c r="B22" s="2" t="n">
        <f aca="false">INDEX(Guests!A$2:B$13, MATCH(D22, Guests!B$2:B$13, 0), 1)</f>
        <v>4</v>
      </c>
      <c r="C22" s="7" t="n">
        <v>203</v>
      </c>
      <c r="D22" s="7" t="s">
        <v>24</v>
      </c>
      <c r="E22" s="7" t="n">
        <v>2</v>
      </c>
      <c r="F22" s="7" t="n">
        <v>2</v>
      </c>
      <c r="G22" s="6" t="s">
        <v>144</v>
      </c>
      <c r="H22" s="6" t="s">
        <v>145</v>
      </c>
      <c r="I22" s="6" t="s">
        <v>146</v>
      </c>
      <c r="J22" s="1" t="str">
        <f aca="false">RIGHT(I22, LEN(I22)-SEARCH("$",I22,1))</f>
        <v>399.98</v>
      </c>
      <c r="L22" s="0" t="str">
        <f aca="false">_xlfn.CONCAT("(",A22,",",C22,",",B22,",",E22,",",F22,",","STR_TO_DATE('",G22,"','%m/%d/%Y')",",","STR_TO_DATE('",H22,"','%m/%d/%Y')",",",J22,"),")</f>
        <v>(20,203,4,2,2,STR_TO_DATE('9/13/2023','%m/%d/%Y'),STR_TO_DATE('9/15/2023','%m/%d/%Y'),399.98),</v>
      </c>
    </row>
    <row r="23" customFormat="false" ht="23.45" hidden="false" customHeight="false" outlineLevel="0" collapsed="false">
      <c r="A23" s="1" t="n">
        <v>20</v>
      </c>
      <c r="B23" s="2" t="n">
        <f aca="false">INDEX(Guests!A$2:B$13, MATCH(D23, Guests!B$2:B$13, 0), 1)</f>
        <v>3</v>
      </c>
      <c r="C23" s="7" t="n">
        <v>401</v>
      </c>
      <c r="D23" s="7" t="s">
        <v>19</v>
      </c>
      <c r="E23" s="7" t="n">
        <v>2</v>
      </c>
      <c r="F23" s="7" t="n">
        <v>2</v>
      </c>
      <c r="G23" s="6" t="s">
        <v>147</v>
      </c>
      <c r="H23" s="6" t="s">
        <v>148</v>
      </c>
      <c r="I23" s="6" t="s">
        <v>122</v>
      </c>
      <c r="J23" s="1" t="str">
        <f aca="false">RIGHT(I23, LEN(I23)-SEARCH("$",I23,1))</f>
        <v>1,199.97</v>
      </c>
      <c r="L23" s="0" t="str">
        <f aca="false">_xlfn.CONCAT("(",A23,",",C23,",",B23,",",E23,",",F23,",","STR_TO_DATE('",G23,"','%m/%d/%Y')",",","STR_TO_DATE('",H23,"','%m/%d/%Y')",",",J23,"),")</f>
        <v>(20,401,3,2,2,STR_TO_DATE('11/22/2023','%m/%d/%Y'),STR_TO_DATE('11/25/2023','%m/%d/%Y'),1,199.97),</v>
      </c>
    </row>
    <row r="24" customFormat="false" ht="23.45" hidden="false" customHeight="false" outlineLevel="0" collapsed="false">
      <c r="A24" s="1" t="n">
        <v>21</v>
      </c>
      <c r="B24" s="2" t="n">
        <f aca="false">INDEX(Guests!A$2:B$13, MATCH(D24, Guests!B$2:B$13, 0), 1)</f>
        <v>1</v>
      </c>
      <c r="C24" s="7" t="n">
        <v>206</v>
      </c>
      <c r="D24" s="7" t="s">
        <v>9</v>
      </c>
      <c r="E24" s="7" t="n">
        <v>2</v>
      </c>
      <c r="F24" s="7" t="n">
        <v>0</v>
      </c>
      <c r="G24" s="6" t="s">
        <v>147</v>
      </c>
      <c r="H24" s="6" t="s">
        <v>148</v>
      </c>
      <c r="I24" s="6" t="s">
        <v>149</v>
      </c>
      <c r="J24" s="1" t="str">
        <f aca="false">RIGHT(I24, LEN(I24)-SEARCH("$",I24,1))</f>
        <v>449.97</v>
      </c>
      <c r="L24" s="0" t="str">
        <f aca="false">_xlfn.CONCAT("(",A24,",",C24,",",B24,",",E24,",",F24,",","STR_TO_DATE('",G24,"','%m/%d/%Y')",",","STR_TO_DATE('",H24,"','%m/%d/%Y')",",",J24,"),")</f>
        <v>(21,206,1,2,0,STR_TO_DATE('11/22/2023','%m/%d/%Y'),STR_TO_DATE('11/25/2023','%m/%d/%Y'),449.97),</v>
      </c>
    </row>
    <row r="25" customFormat="false" ht="23.45" hidden="false" customHeight="false" outlineLevel="0" collapsed="false">
      <c r="A25" s="1" t="n">
        <v>21</v>
      </c>
      <c r="B25" s="2" t="n">
        <f aca="false">INDEX(Guests!A$2:B$13, MATCH(D25, Guests!B$2:B$13, 0), 1)</f>
        <v>1</v>
      </c>
      <c r="C25" s="7" t="n">
        <v>301</v>
      </c>
      <c r="D25" s="7" t="s">
        <v>9</v>
      </c>
      <c r="E25" s="7" t="n">
        <v>2</v>
      </c>
      <c r="F25" s="7" t="n">
        <v>2</v>
      </c>
      <c r="G25" s="6" t="s">
        <v>147</v>
      </c>
      <c r="H25" s="6" t="s">
        <v>148</v>
      </c>
      <c r="I25" s="6" t="s">
        <v>150</v>
      </c>
      <c r="J25" s="1" t="str">
        <f aca="false">RIGHT(I25, LEN(I25)-SEARCH("$",I25,1))</f>
        <v>599.97</v>
      </c>
      <c r="L25" s="0" t="str">
        <f aca="false">_xlfn.CONCAT("(",A25,",",C25,",",B25,",",E25,",",F25,",","STR_TO_DATE('",G25,"','%m/%d/%Y')",",","STR_TO_DATE('",H25,"','%m/%d/%Y')",",",J25,"),")</f>
        <v>(21,301,1,2,2,STR_TO_DATE('11/22/2023','%m/%d/%Y'),STR_TO_DATE('11/25/2023','%m/%d/%Y'),599.97),</v>
      </c>
    </row>
    <row r="26" customFormat="false" ht="12.8" hidden="false" customHeight="false" outlineLevel="0" collapsed="false">
      <c r="A26" s="1" t="n">
        <v>22</v>
      </c>
      <c r="B26" s="2" t="n">
        <f aca="false">INDEX(Guests!A$2:B$13, MATCH(D26, Guests!B$2:B$13, 0), 1)</f>
        <v>10</v>
      </c>
      <c r="C26" s="7" t="n">
        <v>302</v>
      </c>
      <c r="D26" s="7" t="s">
        <v>54</v>
      </c>
      <c r="E26" s="7" t="n">
        <v>2</v>
      </c>
      <c r="F26" s="7" t="n">
        <v>0</v>
      </c>
      <c r="G26" s="6" t="s">
        <v>151</v>
      </c>
      <c r="H26" s="6" t="s">
        <v>152</v>
      </c>
      <c r="I26" s="6" t="s">
        <v>131</v>
      </c>
      <c r="J26" s="1" t="str">
        <f aca="false">RIGHT(I26, LEN(I26)-SEARCH("$",I26,1))</f>
        <v>699.96</v>
      </c>
      <c r="L26" s="0" t="str">
        <f aca="false">_xlfn.CONCAT("(",A26,",",C26,",",B26,",",E26,",",F26,",","STR_TO_DATE('",G26,"','%m/%d/%Y')",",","STR_TO_DATE('",H26,"','%m/%d/%Y')",",",J26,"),")</f>
        <v>(22,302,10,2,0,STR_TO_DATE('12/24/2023','%m/%d/%Y'),STR_TO_DATE('12/28/2023','%m/%d/%Y'),699.96),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2022-05-21T22:02:37Z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