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EE6CF454-B7DC-41EE-9B47-E4FC1A361DE7}" xr6:coauthVersionLast="47" xr6:coauthVersionMax="47" xr10:uidLastSave="{00000000-0000-0000-0000-000000000000}"/>
  <bookViews>
    <workbookView xWindow="-120" yWindow="-120" windowWidth="29040" windowHeight="15840"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F3" i="11"/>
  <c r="E9" i="11"/>
  <c r="H7" i="11"/>
  <c r="F9" i="11" l="1"/>
  <c r="E10" i="11" s="1"/>
  <c r="F10" i="11" l="1"/>
  <c r="E11" i="11" s="1"/>
  <c r="F11" i="11" s="1"/>
  <c r="E12" i="11" s="1"/>
  <c r="F12" i="11" s="1"/>
  <c r="E14" i="11" s="1"/>
  <c r="H30" i="11"/>
  <c r="H28" i="11"/>
  <c r="H26" i="11"/>
  <c r="H17" i="11"/>
  <c r="H13" i="11"/>
  <c r="H8" i="11"/>
  <c r="I6" i="11" l="1"/>
  <c r="H9" i="11"/>
  <c r="F14" i="11"/>
  <c r="E15" i="11" s="1"/>
  <c r="F15" i="11" l="1"/>
  <c r="E16" i="11" s="1"/>
  <c r="H10" i="11"/>
  <c r="J5" i="11"/>
  <c r="J6" i="11" s="1"/>
  <c r="H14" i="11" l="1"/>
  <c r="K5" i="11"/>
  <c r="K6" i="11" s="1"/>
  <c r="H15" i="11"/>
  <c r="H11" i="11"/>
  <c r="H12" i="11"/>
  <c r="F16" i="11" l="1"/>
  <c r="E20" i="11" s="1"/>
  <c r="L5" i="11"/>
  <c r="L6" i="11" s="1"/>
  <c r="H16" i="11" l="1"/>
  <c r="M5" i="11"/>
  <c r="M6" i="11" s="1"/>
  <c r="N5" i="11" l="1"/>
  <c r="N6" i="11" s="1"/>
  <c r="O5" i="11" l="1"/>
  <c r="O6" i="11" s="1"/>
  <c r="F20" i="11" l="1"/>
  <c r="E24" i="11" s="1"/>
  <c r="F24" i="11" s="1"/>
  <c r="E27" i="11" s="1"/>
  <c r="H18" i="11"/>
  <c r="P5" i="11"/>
  <c r="H27" i="11" l="1"/>
  <c r="F27" i="11"/>
  <c r="H25" i="11"/>
  <c r="P6" i="11"/>
  <c r="P4" i="11"/>
  <c r="Q5" i="11"/>
  <c r="Q6" i="11" s="1"/>
  <c r="R5" i="11" l="1"/>
  <c r="R6" i="11" s="1"/>
  <c r="S5" i="11" l="1"/>
  <c r="S6" i="11" s="1"/>
  <c r="T5" i="11" l="1"/>
  <c r="T6" i="11" s="1"/>
  <c r="U5" i="11" l="1"/>
  <c r="U6" i="11" s="1"/>
  <c r="V5" i="11" l="1"/>
  <c r="V6" i="11" s="1"/>
  <c r="W5" i="11" l="1"/>
  <c r="W6" i="11" s="1"/>
  <c r="W4" i="11" l="1"/>
  <c r="X5" i="11"/>
  <c r="X6" i="11" s="1"/>
  <c r="Y5" i="11" l="1"/>
  <c r="Y6" i="11" s="1"/>
  <c r="Z5" i="11" l="1"/>
  <c r="Z6" i="11" s="1"/>
  <c r="AA5" i="11" l="1"/>
  <c r="AA6" i="11" s="1"/>
  <c r="AB5" i="11" l="1"/>
  <c r="AB6" i="11" s="1"/>
  <c r="AC5" i="11" l="1"/>
  <c r="AC6" i="11" s="1"/>
  <c r="AD5" i="11" l="1"/>
  <c r="AD6" i="11" s="1"/>
  <c r="AD4" i="11" l="1"/>
  <c r="AE5" i="11"/>
  <c r="AE6" i="11" s="1"/>
  <c r="AF5" i="11" l="1"/>
  <c r="AF6" i="11" s="1"/>
  <c r="AG5" i="11" l="1"/>
  <c r="AG6" i="11" s="1"/>
  <c r="AH5" i="11" l="1"/>
  <c r="AH6" i="11" s="1"/>
  <c r="AI5" i="11" l="1"/>
  <c r="AI6" i="11" s="1"/>
  <c r="AJ5" i="11" l="1"/>
  <c r="AJ6" i="11" s="1"/>
  <c r="AK5" i="11" l="1"/>
  <c r="AK6" i="11" s="1"/>
  <c r="AL5" i="11" l="1"/>
  <c r="AL6" i="11" s="1"/>
  <c r="AK4" i="11"/>
  <c r="AM5" i="11" l="1"/>
  <c r="AM6" i="11" s="1"/>
  <c r="AN5" i="11" l="1"/>
  <c r="AN6" i="11" s="1"/>
  <c r="AO5" i="11" l="1"/>
  <c r="AO6" i="11" s="1"/>
  <c r="AP5" i="11" l="1"/>
  <c r="AP6" i="11" s="1"/>
  <c r="AQ5" i="11" l="1"/>
  <c r="AQ6" i="11" s="1"/>
  <c r="AR5" i="11" l="1"/>
  <c r="AR6" i="11" s="1"/>
  <c r="AS5" i="11" l="1"/>
  <c r="AS6" i="11" s="1"/>
  <c r="AR4" i="11"/>
  <c r="AT5" i="11" l="1"/>
  <c r="AT6" i="11" s="1"/>
  <c r="AU5" i="11" l="1"/>
  <c r="AU6" i="11" s="1"/>
  <c r="AV5" i="11" l="1"/>
  <c r="AV6" i="11" s="1"/>
  <c r="AW5" i="11" l="1"/>
  <c r="AW6" i="11" s="1"/>
  <c r="AX5" i="11" l="1"/>
  <c r="AX6" i="11" s="1"/>
  <c r="AY5" i="11" l="1"/>
  <c r="AY6" i="11" s="1"/>
  <c r="AY4" i="11" l="1"/>
  <c r="AZ5" i="11"/>
  <c r="AZ6" i="11" s="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<sst xmlns="http://schemas.openxmlformats.org/spreadsheetml/2006/main" count="64" uniqueCount="63">
  <si>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</si>
  <si>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</si>
  <si>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</si>
  <si>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</si>
  <si>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</si>
  <si>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</si>
  <si>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</si>
  <si>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</si>
  <si>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</si>
  <si>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</si>
  <si>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</si>
  <si>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</si>
  <si>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</si>
  <si>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</si>
  <si>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</si>
  <si>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</si>
  <si>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</si>
  <si>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</si>
  <si>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</si>
  <si>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</si>
  <si>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</si>
  <si>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</si>
  <si>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</si>
  <si>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</si>
  <si>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</si>
  <si>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</si>
  <si>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</si>
  <si>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</si>
  <si>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</si>
  <si>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</si>
  <si>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</si>
  <si>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</si>
  <si>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</si>
  <si>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</si>
  <si>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</si>
  <si>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</si>
  <si>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</si>
  <si>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36" type="noConversion"/>
  </si>
  <si>
    <t>需求分析</t>
    <phoneticPr fontId="36" type="noConversion"/>
  </si>
  <si>
    <t>线上书刊销售管理系统</t>
    <phoneticPr fontId="36" type="noConversion"/>
  </si>
  <si>
    <t>线上书刊销售管理系统用户需求分析</t>
    <phoneticPr fontId="36" type="noConversion"/>
  </si>
  <si>
    <t>功能需求分析</t>
    <phoneticPr fontId="36" type="noConversion"/>
  </si>
  <si>
    <t>系统可行性分析</t>
    <phoneticPr fontId="36" type="noConversion"/>
  </si>
  <si>
    <t>线上书刊销售管理系统功能分析</t>
    <phoneticPr fontId="36" type="noConversion"/>
  </si>
  <si>
    <t>线上书刊销售管理系统总体设计</t>
    <phoneticPr fontId="36" type="noConversion"/>
  </si>
  <si>
    <t>系统架构设计</t>
    <phoneticPr fontId="36" type="noConversion"/>
  </si>
  <si>
    <t>系统功能模块设计</t>
    <phoneticPr fontId="36" type="noConversion"/>
  </si>
  <si>
    <t>数据库设计</t>
    <phoneticPr fontId="36" type="noConversion"/>
  </si>
  <si>
    <t>线上书刊销售管理系统详细设计与实现</t>
    <phoneticPr fontId="36" type="noConversion"/>
  </si>
  <si>
    <t>系统测试</t>
    <phoneticPr fontId="36" type="noConversion"/>
  </si>
  <si>
    <t xml:space="preserve">                             商品界面</t>
    <phoneticPr fontId="36" type="noConversion"/>
  </si>
  <si>
    <t xml:space="preserve">                                前台首页界面</t>
    <phoneticPr fontId="36" type="noConversion"/>
  </si>
  <si>
    <t xml:space="preserve">                                注册界面</t>
    <phoneticPr fontId="36" type="noConversion"/>
  </si>
  <si>
    <t>用户功能模块         登入界面</t>
    <phoneticPr fontId="36" type="noConversion"/>
  </si>
  <si>
    <t xml:space="preserve">                                订单界面</t>
    <phoneticPr fontId="36" type="noConversion"/>
  </si>
  <si>
    <t xml:space="preserve">                               用户管理</t>
    <phoneticPr fontId="36" type="noConversion"/>
  </si>
  <si>
    <t>管理员功能模块     订单管理</t>
    <phoneticPr fontId="36" type="noConversion"/>
  </si>
  <si>
    <t xml:space="preserve">                               商品管理</t>
    <phoneticPr fontId="36" type="noConversion"/>
  </si>
  <si>
    <t>测试</t>
    <phoneticPr fontId="36" type="noConversion"/>
  </si>
  <si>
    <t>测试完毕上线</t>
    <phoneticPr fontId="36" type="noConversion"/>
  </si>
  <si>
    <t>公司名称:</t>
    <phoneticPr fontId="36" type="noConversion"/>
  </si>
  <si>
    <t>项目主管:</t>
    <phoneticPr fontId="36" type="noConversion"/>
  </si>
  <si>
    <t>项目标题:</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</si>
</sst>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BNum1][$-804]yyyy&quot;年&quot;m&quot;月&quot;;@"/>
    <numFmt numFmtId="180" formatCode="yyyy/m/d\,\ aaaa"/>
    <numFmt numFmtId="181" formatCode="d"/>
    <numFmt numFmtId="182" formatCode="m/d;@"/>
    <numFmt numFmtId="183" formatCode="[$-804]aaaa;@"/>
  </numFmts>
  <fonts count="38"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
      <b/>
      <sz val="11"/>
      <color theme="1"/>
      <name val="Microsoft YaHei UI"/>
      <family val="2"/>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3" fillId="0" borderId="0" applyNumberFormat="0" applyFill="0" applyBorder="0" applyAlignment="0" applyProtection="0"/>
    <xf numFmtId="0" fontId="11" fillId="14" borderId="0" applyNumberFormat="0" applyBorder="0" applyAlignment="0" applyProtection="0"/>
    <xf numFmtId="0" fontId="6"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8" fillId="18" borderId="12" applyNumberFormat="0" applyAlignment="0" applyProtection="0"/>
    <xf numFmtId="0" fontId="7" fillId="18" borderId="11" applyNumberFormat="0" applyAlignment="0" applyProtection="0"/>
    <xf numFmtId="0" fontId="16" fillId="0" borderId="13" applyNumberFormat="0" applyFill="0" applyAlignment="0" applyProtection="0"/>
    <xf numFmtId="0" fontId="8" fillId="19" borderId="14" applyNumberFormat="0" applyAlignment="0" applyProtection="0"/>
    <xf numFmtId="0" fontId="21" fillId="0" borderId="0" applyNumberFormat="0" applyFill="0" applyBorder="0" applyAlignment="0" applyProtection="0"/>
    <xf numFmtId="0" fontId="4" fillId="20"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cellStyleXfs>
  <cellXfs count="10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12" fillId="0" borderId="0" xfId="6"/>
    <xf numFmtId="0" fontId="12" fillId="0" borderId="0" xfId="7">
      <alignment vertical="top"/>
    </xf>
    <xf numFmtId="0" fontId="4" fillId="8" borderId="2" xfId="11" applyFill="1">
      <alignment horizontal="center" vertical="center"/>
    </xf>
    <xf numFmtId="0" fontId="4" fillId="3" borderId="2" xfId="11" applyFill="1">
      <alignment horizontal="center" vertical="center"/>
    </xf>
    <xf numFmtId="0" fontId="4" fillId="9" borderId="2" xfId="11" applyFill="1">
      <alignment horizontal="center" vertical="center"/>
    </xf>
    <xf numFmtId="0" fontId="4" fillId="4" borderId="2" xfId="11" applyFill="1">
      <alignment horizontal="center" vertical="center"/>
    </xf>
    <xf numFmtId="0" fontId="4" fillId="6" borderId="2" xfId="11" applyFill="1">
      <alignment horizontal="center" vertical="center"/>
    </xf>
    <xf numFmtId="0" fontId="4" fillId="11" borderId="2" xfId="11" applyFill="1">
      <alignment horizontal="center" vertical="center"/>
    </xf>
    <xf numFmtId="0" fontId="4" fillId="5" borderId="2" xfId="11" applyFill="1">
      <alignment horizontal="center" vertical="center"/>
    </xf>
    <xf numFmtId="0" fontId="4" fillId="10" borderId="2" xfId="11" applyFill="1">
      <alignment horizontal="center" vertical="center"/>
    </xf>
    <xf numFmtId="0" fontId="4" fillId="3" borderId="2" xfId="12" applyFill="1">
      <alignment horizontal="left" vertical="center" indent="2"/>
    </xf>
    <xf numFmtId="0" fontId="4" fillId="4" borderId="2" xfId="12" applyFill="1">
      <alignment horizontal="left" vertical="center" indent="2"/>
    </xf>
    <xf numFmtId="0" fontId="4" fillId="11" borderId="2" xfId="12" applyFill="1">
      <alignment horizontal="left" vertical="center" indent="2"/>
    </xf>
    <xf numFmtId="0" fontId="4" fillId="10" borderId="2" xfId="12" applyFill="1">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5" fillId="13" borderId="1" xfId="0" applyFont="1" applyFill="1" applyBorder="1" applyAlignment="1">
      <alignment horizontal="left" vertical="center" indent="1"/>
    </xf>
    <xf numFmtId="0" fontId="25" fillId="13" borderId="1" xfId="0" applyFont="1" applyFill="1" applyBorder="1" applyAlignment="1">
      <alignment horizontal="center" vertical="center" wrapText="1"/>
    </xf>
    <xf numFmtId="0" fontId="26" fillId="12" borderId="8" xfId="0" applyFont="1" applyFill="1" applyBorder="1" applyAlignment="1">
      <alignment horizontal="center" vertical="center" shrinkToFit="1"/>
    </xf>
    <xf numFmtId="9" fontId="27" fillId="8" borderId="2" xfId="2" applyFont="1" applyFill="1" applyBorder="1" applyAlignment="1">
      <alignment horizontal="center" vertical="center"/>
    </xf>
    <xf numFmtId="0" fontId="27" fillId="0" borderId="2" xfId="0" applyFont="1" applyBorder="1" applyAlignment="1">
      <alignment horizontal="center" vertical="center"/>
    </xf>
    <xf numFmtId="9" fontId="27" fillId="3" borderId="2" xfId="2" applyFont="1" applyFill="1" applyBorder="1" applyAlignment="1">
      <alignment horizontal="center" vertical="center"/>
    </xf>
    <xf numFmtId="9" fontId="27" fillId="9" borderId="2" xfId="2" applyFont="1" applyFill="1" applyBorder="1" applyAlignment="1">
      <alignment horizontal="center" vertical="center"/>
    </xf>
    <xf numFmtId="9" fontId="27" fillId="4" borderId="2" xfId="2" applyFont="1" applyFill="1" applyBorder="1" applyAlignment="1">
      <alignment horizontal="center" vertical="center"/>
    </xf>
    <xf numFmtId="9" fontId="27" fillId="6" borderId="2" xfId="2" applyFont="1" applyFill="1" applyBorder="1" applyAlignment="1">
      <alignment horizontal="center" vertical="center"/>
    </xf>
    <xf numFmtId="9" fontId="27" fillId="11" borderId="2" xfId="2" applyFont="1" applyFill="1" applyBorder="1" applyAlignment="1">
      <alignment horizontal="center" vertical="center"/>
    </xf>
    <xf numFmtId="9" fontId="27" fillId="5" borderId="2" xfId="2" applyFont="1" applyFill="1" applyBorder="1" applyAlignment="1">
      <alignment horizontal="center" vertical="center"/>
    </xf>
    <xf numFmtId="9" fontId="27" fillId="10" borderId="2" xfId="2" applyFont="1" applyFill="1" applyBorder="1" applyAlignment="1">
      <alignment horizontal="center" vertical="center"/>
    </xf>
    <xf numFmtId="0" fontId="28" fillId="2" borderId="2" xfId="0" applyFont="1" applyFill="1" applyBorder="1" applyAlignment="1">
      <alignment horizontal="left" vertical="center" indent="1"/>
    </xf>
    <xf numFmtId="0" fontId="28" fillId="2" borderId="2" xfId="0" applyFont="1" applyFill="1" applyBorder="1" applyAlignment="1">
      <alignment horizontal="center" vertical="center"/>
    </xf>
    <xf numFmtId="9" fontId="27" fillId="2" borderId="2" xfId="2" applyFont="1" applyFill="1" applyBorder="1" applyAlignment="1">
      <alignment horizontal="center" vertical="center"/>
    </xf>
    <xf numFmtId="179" fontId="29" fillId="2" borderId="2" xfId="0" applyNumberFormat="1" applyFont="1" applyFill="1" applyBorder="1" applyAlignment="1">
      <alignment horizontal="left" vertical="center"/>
    </xf>
    <xf numFmtId="179" fontId="27" fillId="2" borderId="2" xfId="0" applyNumberFormat="1" applyFont="1" applyFill="1" applyBorder="1" applyAlignment="1">
      <alignment horizontal="center" vertical="center"/>
    </xf>
    <xf numFmtId="0" fontId="27" fillId="2" borderId="2" xfId="0" applyFont="1" applyFill="1" applyBorder="1" applyAlignment="1">
      <alignment horizontal="center" vertical="center"/>
    </xf>
    <xf numFmtId="0" fontId="30" fillId="0" borderId="0" xfId="0" applyFont="1"/>
    <xf numFmtId="0" fontId="5" fillId="0" borderId="0" xfId="0" applyFont="1" applyAlignment="1">
      <alignment horizontal="center"/>
    </xf>
    <xf numFmtId="0" fontId="29" fillId="0" borderId="0" xfId="1" applyFont="1" applyAlignment="1" applyProtection="1"/>
    <xf numFmtId="0" fontId="23" fillId="0" borderId="0" xfId="0" applyFont="1" applyAlignment="1">
      <alignment vertical="top"/>
    </xf>
    <xf numFmtId="0" fontId="31" fillId="0" borderId="0" xfId="0" applyFont="1" applyAlignment="1">
      <alignment horizontal="left" vertical="center"/>
    </xf>
    <xf numFmtId="0" fontId="27" fillId="0" borderId="0" xfId="0" applyFont="1" applyAlignment="1">
      <alignment vertical="top"/>
    </xf>
    <xf numFmtId="0" fontId="32" fillId="0" borderId="0" xfId="0" applyFont="1" applyAlignment="1">
      <alignment vertical="top"/>
    </xf>
    <xf numFmtId="0" fontId="33" fillId="0" borderId="0" xfId="0" applyFont="1" applyAlignment="1">
      <alignment vertical="center"/>
    </xf>
    <xf numFmtId="0" fontId="34" fillId="0" borderId="0" xfId="0" applyFont="1"/>
    <xf numFmtId="0" fontId="35" fillId="0" borderId="0" xfId="0" applyFont="1" applyAlignment="1">
      <alignment horizontal="left" vertical="top" wrapText="1" indent="1"/>
    </xf>
    <xf numFmtId="181" fontId="24" fillId="7" borderId="6" xfId="0" applyNumberFormat="1" applyFont="1" applyFill="1" applyBorder="1" applyAlignment="1">
      <alignment horizontal="center" vertical="center"/>
    </xf>
    <xf numFmtId="181" fontId="24" fillId="7" borderId="0" xfId="0" applyNumberFormat="1" applyFont="1" applyFill="1" applyAlignment="1">
      <alignment horizontal="center" vertical="center"/>
    </xf>
    <xf numFmtId="181" fontId="24" fillId="7" borderId="7" xfId="0" applyNumberFormat="1" applyFont="1" applyFill="1" applyBorder="1" applyAlignment="1">
      <alignment horizontal="center" vertical="center"/>
    </xf>
    <xf numFmtId="178" fontId="0" fillId="8" borderId="2" xfId="0" applyNumberFormat="1" applyFill="1" applyBorder="1" applyAlignment="1">
      <alignment horizontal="center" vertical="center"/>
    </xf>
    <xf numFmtId="178" fontId="27" fillId="8"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7"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7" fillId="5" borderId="2" xfId="0" applyNumberFormat="1" applyFont="1" applyFill="1" applyBorder="1" applyAlignment="1">
      <alignment horizontal="center" vertical="center"/>
    </xf>
    <xf numFmtId="182" fontId="4" fillId="11" borderId="2" xfId="10" applyNumberFormat="1" applyFill="1">
      <alignment horizontal="center" vertical="center"/>
    </xf>
    <xf numFmtId="182" fontId="4" fillId="3" borderId="2" xfId="10" applyNumberFormat="1" applyFill="1">
      <alignment horizontal="center" vertical="center"/>
    </xf>
    <xf numFmtId="182" fontId="0" fillId="9" borderId="2" xfId="0" applyNumberFormat="1" applyFill="1" applyBorder="1" applyAlignment="1">
      <alignment horizontal="center" vertical="center"/>
    </xf>
    <xf numFmtId="182" fontId="27" fillId="9" borderId="2" xfId="0" applyNumberFormat="1" applyFont="1" applyFill="1" applyBorder="1" applyAlignment="1">
      <alignment horizontal="center" vertical="center"/>
    </xf>
    <xf numFmtId="182" fontId="4" fillId="4" borderId="2" xfId="10" applyNumberFormat="1" applyFill="1">
      <alignment horizontal="center" vertical="center"/>
    </xf>
    <xf numFmtId="0" fontId="0" fillId="0" borderId="17" xfId="0" applyBorder="1" applyAlignment="1">
      <alignment horizontal="center" vertical="center"/>
    </xf>
    <xf numFmtId="14" fontId="4" fillId="0" borderId="3" xfId="9" applyNumberFormat="1" applyAlignment="1">
      <alignment vertical="center"/>
    </xf>
    <xf numFmtId="183" fontId="4" fillId="0" borderId="3" xfId="9" applyNumberFormat="1">
      <alignment horizontal="center" vertical="center"/>
    </xf>
    <xf numFmtId="0" fontId="4" fillId="11" borderId="2" xfId="12" applyFill="1" applyAlignment="1">
      <alignment horizontal="left" vertical="center" indent="3"/>
    </xf>
    <xf numFmtId="0" fontId="4" fillId="45" borderId="2" xfId="11" applyFill="1">
      <alignment horizontal="center" vertical="center"/>
    </xf>
    <xf numFmtId="9" fontId="27" fillId="45" borderId="2" xfId="2" applyFont="1" applyFill="1" applyBorder="1" applyAlignment="1">
      <alignment horizontal="center" vertical="center"/>
    </xf>
    <xf numFmtId="179" fontId="4" fillId="45" borderId="2" xfId="10" applyNumberFormat="1" applyFill="1">
      <alignment horizontal="center" vertical="center"/>
    </xf>
    <xf numFmtId="0" fontId="4" fillId="46" borderId="2" xfId="12" applyFill="1">
      <alignment horizontal="left" vertical="center" indent="2"/>
    </xf>
    <xf numFmtId="0" fontId="4" fillId="46" borderId="2" xfId="11" applyFill="1">
      <alignment horizontal="center" vertical="center"/>
    </xf>
    <xf numFmtId="9" fontId="27" fillId="46" borderId="2" xfId="2" applyFont="1" applyFill="1" applyBorder="1" applyAlignment="1">
      <alignment horizontal="center" vertical="center"/>
    </xf>
    <xf numFmtId="179" fontId="4" fillId="46" borderId="2" xfId="10" applyNumberFormat="1" applyFill="1">
      <alignment horizontal="center" vertical="center"/>
    </xf>
    <xf numFmtId="0" fontId="37" fillId="45" borderId="2" xfId="12" applyFont="1" applyFill="1" applyAlignment="1">
      <alignment horizontal="left" vertical="center"/>
    </xf>
    <xf numFmtId="0" fontId="20" fillId="5" borderId="2" xfId="0" applyFont="1" applyFill="1" applyBorder="1" applyAlignment="1">
      <alignment vertical="center"/>
    </xf>
    <xf numFmtId="0" fontId="20" fillId="6" borderId="2" xfId="0" applyFont="1" applyFill="1" applyBorder="1" applyAlignment="1">
      <alignment horizontal="left" vertical="center"/>
    </xf>
    <xf numFmtId="0" fontId="20" fillId="9" borderId="2" xfId="0" applyFont="1" applyFill="1" applyBorder="1" applyAlignment="1">
      <alignment vertical="center"/>
    </xf>
    <xf numFmtId="0" fontId="20" fillId="8" borderId="2" xfId="0" applyFont="1" applyFill="1" applyBorder="1" applyAlignment="1">
      <alignment vertical="center"/>
    </xf>
    <xf numFmtId="182" fontId="4" fillId="10" borderId="2" xfId="10" applyNumberFormat="1" applyFill="1">
      <alignment horizontal="center" vertical="center"/>
    </xf>
    <xf numFmtId="182" fontId="4" fillId="10" borderId="2" xfId="10" quotePrefix="1" applyNumberFormat="1" applyFill="1">
      <alignment horizontal="center" vertical="center"/>
    </xf>
    <xf numFmtId="0" fontId="4" fillId="0" borderId="0" xfId="8">
      <alignment horizontal="right" indent="1"/>
    </xf>
    <xf numFmtId="0" fontId="4" fillId="0" borderId="7" xfId="8" applyBorder="1">
      <alignment horizontal="right" indent="1"/>
    </xf>
    <xf numFmtId="31" fontId="0" fillId="7" borderId="4" xfId="0" applyNumberFormat="1" applyFill="1" applyBorder="1" applyAlignment="1">
      <alignment horizontal="left" vertical="center" wrapText="1" indent="1"/>
    </xf>
    <xf numFmtId="31" fontId="0" fillId="7" borderId="1" xfId="0" applyNumberFormat="1" applyFill="1" applyBorder="1" applyAlignment="1">
      <alignment horizontal="left" vertical="center" wrapText="1" indent="1"/>
    </xf>
    <xf numFmtId="31" fontId="0" fillId="7" borderId="5" xfId="0" applyNumberFormat="1" applyFill="1" applyBorder="1" applyAlignment="1">
      <alignment horizontal="left" vertical="center" wrapText="1" indent="1"/>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1257300</xdr:colOff>
      <xdr:row>17</xdr:row>
      <xdr:rowOff>200025</xdr:rowOff>
    </xdr:from>
    <xdr:to>
      <xdr:col>1</xdr:col>
      <xdr:colOff>1390650</xdr:colOff>
      <xdr:row>21</xdr:row>
      <xdr:rowOff>228600</xdr:rowOff>
    </xdr:to>
    <xdr:sp macro="" textlink="">
      <xdr:nvSpPr>
        <xdr:cNvPr id="5" name="左大括号 4">
          <a:extLst>
            <a:ext uri="{FF2B5EF4-FFF2-40B4-BE49-F238E27FC236}">
              <a16:creationId xmlns:a16="http://schemas.microsoft.com/office/drawing/2014/main" id="{F461BBA0-AFF1-E285-238F-240B18A7F2D1}"/>
            </a:ext>
          </a:extLst>
        </xdr:cNvPr>
        <xdr:cNvSpPr/>
      </xdr:nvSpPr>
      <xdr:spPr>
        <a:xfrm>
          <a:off x="1476375" y="6105525"/>
          <a:ext cx="133350" cy="15525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xdr:col>
      <xdr:colOff>1276350</xdr:colOff>
      <xdr:row>22</xdr:row>
      <xdr:rowOff>114300</xdr:rowOff>
    </xdr:from>
    <xdr:to>
      <xdr:col>1</xdr:col>
      <xdr:colOff>1390650</xdr:colOff>
      <xdr:row>24</xdr:row>
      <xdr:rowOff>314325</xdr:rowOff>
    </xdr:to>
    <xdr:sp macro="" textlink="">
      <xdr:nvSpPr>
        <xdr:cNvPr id="6" name="左大括号 5">
          <a:extLst>
            <a:ext uri="{FF2B5EF4-FFF2-40B4-BE49-F238E27FC236}">
              <a16:creationId xmlns:a16="http://schemas.microsoft.com/office/drawing/2014/main" id="{46C2B3E7-91C8-8382-D118-5BA3E3DD6F63}"/>
            </a:ext>
          </a:extLst>
        </xdr:cNvPr>
        <xdr:cNvSpPr/>
      </xdr:nvSpPr>
      <xdr:spPr>
        <a:xfrm>
          <a:off x="1495425" y="7924800"/>
          <a:ext cx="114300" cy="9620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8" activePane="bottomLeft" state="frozen"/>
      <selection pane="bottomLeft" activeCell="S13" sqref="S13"/>
    </sheetView>
  </sheetViews>
  <sheetFormatPr defaultRowHeight="30" customHeight="1" x14ac:dyDescent="0.3"/>
  <cols>
    <col min="1" max="1" width="2.5546875" style="14" customWidth="1"/>
    <col min="2" max="2" width="33.44140625" customWidth="1"/>
    <col min="3" max="3" width="13.33203125" customWidth="1"/>
    <col min="4" max="4" width="10.5546875" customWidth="1"/>
    <col min="5" max="5" width="10.21875" style="3"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55000000000000004">
      <c r="A1" s="15" t="s">
        <v>0</v>
      </c>
      <c r="B1" s="17" t="s">
        <v>62</v>
      </c>
      <c r="C1" s="33" t="s">
        <v>39</v>
      </c>
      <c r="D1" s="34"/>
      <c r="E1" s="35"/>
      <c r="F1" s="36"/>
    </row>
    <row r="2" spans="1:64" ht="30" customHeight="1" x14ac:dyDescent="0.35">
      <c r="A2" s="14" t="s">
        <v>1</v>
      </c>
      <c r="B2" s="18" t="s">
        <v>60</v>
      </c>
    </row>
    <row r="3" spans="1:64" ht="30" customHeight="1" x14ac:dyDescent="0.3">
      <c r="A3" s="14" t="s">
        <v>2</v>
      </c>
      <c r="B3" s="19" t="s">
        <v>61</v>
      </c>
      <c r="C3" s="97" t="s">
        <v>16</v>
      </c>
      <c r="D3" s="98"/>
      <c r="E3" s="80">
        <v>45170</v>
      </c>
      <c r="F3" s="81">
        <f>项目开始</f>
        <v>45170</v>
      </c>
    </row>
    <row r="4" spans="1:64" ht="30" customHeight="1" x14ac:dyDescent="0.3">
      <c r="A4" s="15" t="s">
        <v>3</v>
      </c>
      <c r="C4" s="97" t="s">
        <v>17</v>
      </c>
      <c r="D4" s="98"/>
      <c r="E4" s="79">
        <v>2</v>
      </c>
      <c r="I4" s="99">
        <f>I5</f>
        <v>45173</v>
      </c>
      <c r="J4" s="100"/>
      <c r="K4" s="100"/>
      <c r="L4" s="100"/>
      <c r="M4" s="100"/>
      <c r="N4" s="100"/>
      <c r="O4" s="101"/>
      <c r="P4" s="99">
        <f>P5</f>
        <v>45180</v>
      </c>
      <c r="Q4" s="100"/>
      <c r="R4" s="100"/>
      <c r="S4" s="100"/>
      <c r="T4" s="100"/>
      <c r="U4" s="100"/>
      <c r="V4" s="101"/>
      <c r="W4" s="99">
        <f>W5</f>
        <v>45187</v>
      </c>
      <c r="X4" s="100"/>
      <c r="Y4" s="100"/>
      <c r="Z4" s="100"/>
      <c r="AA4" s="100"/>
      <c r="AB4" s="100"/>
      <c r="AC4" s="101"/>
      <c r="AD4" s="99">
        <f>AD5</f>
        <v>45194</v>
      </c>
      <c r="AE4" s="100"/>
      <c r="AF4" s="100"/>
      <c r="AG4" s="100"/>
      <c r="AH4" s="100"/>
      <c r="AI4" s="100"/>
      <c r="AJ4" s="101"/>
      <c r="AK4" s="99">
        <f>AK5</f>
        <v>45201</v>
      </c>
      <c r="AL4" s="100"/>
      <c r="AM4" s="100"/>
      <c r="AN4" s="100"/>
      <c r="AO4" s="100"/>
      <c r="AP4" s="100"/>
      <c r="AQ4" s="101"/>
      <c r="AR4" s="99">
        <f>AR5</f>
        <v>45208</v>
      </c>
      <c r="AS4" s="100"/>
      <c r="AT4" s="100"/>
      <c r="AU4" s="100"/>
      <c r="AV4" s="100"/>
      <c r="AW4" s="100"/>
      <c r="AX4" s="101"/>
      <c r="AY4" s="99">
        <f>AY5</f>
        <v>45215</v>
      </c>
      <c r="AZ4" s="100"/>
      <c r="BA4" s="100"/>
      <c r="BB4" s="100"/>
      <c r="BC4" s="100"/>
      <c r="BD4" s="100"/>
      <c r="BE4" s="101"/>
      <c r="BF4" s="99">
        <f>BF5</f>
        <v>45222</v>
      </c>
      <c r="BG4" s="100"/>
      <c r="BH4" s="100"/>
      <c r="BI4" s="100"/>
      <c r="BJ4" s="100"/>
      <c r="BK4" s="100"/>
      <c r="BL4" s="101"/>
    </row>
    <row r="5" spans="1:64" ht="15" customHeight="1" x14ac:dyDescent="0.3">
      <c r="A5" s="15" t="s">
        <v>4</v>
      </c>
      <c r="B5" s="32"/>
      <c r="C5" s="32"/>
      <c r="D5" s="32"/>
      <c r="E5" s="32"/>
      <c r="F5" s="32"/>
      <c r="G5" s="32"/>
      <c r="I5" s="65">
        <f>项目开始-WEEKDAY(项目开始,1)+2+7*(显示周数-1)</f>
        <v>45173</v>
      </c>
      <c r="J5" s="66">
        <f>I5+1</f>
        <v>45174</v>
      </c>
      <c r="K5" s="66">
        <f t="shared" ref="K5:AX5" si="0">J5+1</f>
        <v>45175</v>
      </c>
      <c r="L5" s="66">
        <f t="shared" si="0"/>
        <v>45176</v>
      </c>
      <c r="M5" s="66">
        <f t="shared" si="0"/>
        <v>45177</v>
      </c>
      <c r="N5" s="66">
        <f t="shared" si="0"/>
        <v>45178</v>
      </c>
      <c r="O5" s="67">
        <f t="shared" si="0"/>
        <v>45179</v>
      </c>
      <c r="P5" s="65">
        <f>O5+1</f>
        <v>45180</v>
      </c>
      <c r="Q5" s="66">
        <f>P5+1</f>
        <v>45181</v>
      </c>
      <c r="R5" s="66">
        <f t="shared" si="0"/>
        <v>45182</v>
      </c>
      <c r="S5" s="66">
        <f t="shared" si="0"/>
        <v>45183</v>
      </c>
      <c r="T5" s="66">
        <f t="shared" si="0"/>
        <v>45184</v>
      </c>
      <c r="U5" s="66">
        <f t="shared" si="0"/>
        <v>45185</v>
      </c>
      <c r="V5" s="67">
        <f t="shared" si="0"/>
        <v>45186</v>
      </c>
      <c r="W5" s="65">
        <f>V5+1</f>
        <v>45187</v>
      </c>
      <c r="X5" s="66">
        <f>W5+1</f>
        <v>45188</v>
      </c>
      <c r="Y5" s="66">
        <f t="shared" si="0"/>
        <v>45189</v>
      </c>
      <c r="Z5" s="66">
        <f t="shared" si="0"/>
        <v>45190</v>
      </c>
      <c r="AA5" s="66">
        <f t="shared" si="0"/>
        <v>45191</v>
      </c>
      <c r="AB5" s="66">
        <f t="shared" si="0"/>
        <v>45192</v>
      </c>
      <c r="AC5" s="67">
        <f t="shared" si="0"/>
        <v>45193</v>
      </c>
      <c r="AD5" s="65">
        <f>AC5+1</f>
        <v>45194</v>
      </c>
      <c r="AE5" s="66">
        <f>AD5+1</f>
        <v>45195</v>
      </c>
      <c r="AF5" s="66">
        <f t="shared" si="0"/>
        <v>45196</v>
      </c>
      <c r="AG5" s="66">
        <f t="shared" si="0"/>
        <v>45197</v>
      </c>
      <c r="AH5" s="66">
        <f t="shared" si="0"/>
        <v>45198</v>
      </c>
      <c r="AI5" s="66">
        <f t="shared" si="0"/>
        <v>45199</v>
      </c>
      <c r="AJ5" s="67">
        <f t="shared" si="0"/>
        <v>45200</v>
      </c>
      <c r="AK5" s="65">
        <f>AJ5+1</f>
        <v>45201</v>
      </c>
      <c r="AL5" s="66">
        <f>AK5+1</f>
        <v>45202</v>
      </c>
      <c r="AM5" s="66">
        <f t="shared" si="0"/>
        <v>45203</v>
      </c>
      <c r="AN5" s="66">
        <f t="shared" si="0"/>
        <v>45204</v>
      </c>
      <c r="AO5" s="66">
        <f t="shared" si="0"/>
        <v>45205</v>
      </c>
      <c r="AP5" s="66">
        <f t="shared" si="0"/>
        <v>45206</v>
      </c>
      <c r="AQ5" s="67">
        <f t="shared" si="0"/>
        <v>45207</v>
      </c>
      <c r="AR5" s="65">
        <f>AQ5+1</f>
        <v>45208</v>
      </c>
      <c r="AS5" s="66">
        <f>AR5+1</f>
        <v>45209</v>
      </c>
      <c r="AT5" s="66">
        <f t="shared" si="0"/>
        <v>45210</v>
      </c>
      <c r="AU5" s="66">
        <f t="shared" si="0"/>
        <v>45211</v>
      </c>
      <c r="AV5" s="66">
        <f t="shared" si="0"/>
        <v>45212</v>
      </c>
      <c r="AW5" s="66">
        <f t="shared" si="0"/>
        <v>45213</v>
      </c>
      <c r="AX5" s="67">
        <f t="shared" si="0"/>
        <v>45214</v>
      </c>
      <c r="AY5" s="65">
        <f>AX5+1</f>
        <v>45215</v>
      </c>
      <c r="AZ5" s="66">
        <f>AY5+1</f>
        <v>45216</v>
      </c>
      <c r="BA5" s="66">
        <f t="shared" ref="BA5:BE5" si="1">AZ5+1</f>
        <v>45217</v>
      </c>
      <c r="BB5" s="66">
        <f t="shared" si="1"/>
        <v>45218</v>
      </c>
      <c r="BC5" s="66">
        <f t="shared" si="1"/>
        <v>45219</v>
      </c>
      <c r="BD5" s="66">
        <f t="shared" si="1"/>
        <v>45220</v>
      </c>
      <c r="BE5" s="67">
        <f t="shared" si="1"/>
        <v>45221</v>
      </c>
      <c r="BF5" s="65">
        <f>BE5+1</f>
        <v>45222</v>
      </c>
      <c r="BG5" s="66">
        <f>BF5+1</f>
        <v>45223</v>
      </c>
      <c r="BH5" s="66">
        <f t="shared" ref="BH5:BL5" si="2">BG5+1</f>
        <v>45224</v>
      </c>
      <c r="BI5" s="66">
        <f t="shared" si="2"/>
        <v>45225</v>
      </c>
      <c r="BJ5" s="66">
        <f t="shared" si="2"/>
        <v>45226</v>
      </c>
      <c r="BK5" s="66">
        <f t="shared" si="2"/>
        <v>45227</v>
      </c>
      <c r="BL5" s="67">
        <f t="shared" si="2"/>
        <v>45228</v>
      </c>
    </row>
    <row r="6" spans="1:64" ht="30" customHeight="1" thickBot="1" x14ac:dyDescent="0.35">
      <c r="A6" s="15" t="s">
        <v>5</v>
      </c>
      <c r="B6" s="37" t="s">
        <v>14</v>
      </c>
      <c r="C6" s="38" t="s">
        <v>37</v>
      </c>
      <c r="D6" s="38" t="s">
        <v>18</v>
      </c>
      <c r="E6" s="38" t="s">
        <v>19</v>
      </c>
      <c r="F6" s="38" t="s">
        <v>20</v>
      </c>
      <c r="G6" s="38"/>
      <c r="H6" s="38" t="s">
        <v>21</v>
      </c>
      <c r="I6" s="39" t="str">
        <f>RIGHT(TEXT(I5,"aaa"),1)</f>
        <v>一</v>
      </c>
      <c r="J6" s="39" t="str">
        <f t="shared" ref="J6:BL6" si="3">RIGHT(TEXT(J5,"aaa"),1)</f>
        <v>二</v>
      </c>
      <c r="K6" s="39" t="str">
        <f t="shared" si="3"/>
        <v>三</v>
      </c>
      <c r="L6" s="39" t="str">
        <f t="shared" si="3"/>
        <v>四</v>
      </c>
      <c r="M6" s="39" t="str">
        <f t="shared" si="3"/>
        <v>五</v>
      </c>
      <c r="N6" s="39" t="str">
        <f t="shared" si="3"/>
        <v>六</v>
      </c>
      <c r="O6" s="39" t="str">
        <f t="shared" si="3"/>
        <v>日</v>
      </c>
      <c r="P6" s="39" t="str">
        <f t="shared" si="3"/>
        <v>一</v>
      </c>
      <c r="Q6" s="39" t="str">
        <f t="shared" si="3"/>
        <v>二</v>
      </c>
      <c r="R6" s="39" t="str">
        <f t="shared" si="3"/>
        <v>三</v>
      </c>
      <c r="S6" s="39" t="str">
        <f t="shared" si="3"/>
        <v>四</v>
      </c>
      <c r="T6" s="39" t="str">
        <f t="shared" si="3"/>
        <v>五</v>
      </c>
      <c r="U6" s="39" t="str">
        <f t="shared" si="3"/>
        <v>六</v>
      </c>
      <c r="V6" s="39" t="str">
        <f t="shared" si="3"/>
        <v>日</v>
      </c>
      <c r="W6" s="39" t="str">
        <f t="shared" si="3"/>
        <v>一</v>
      </c>
      <c r="X6" s="39" t="str">
        <f t="shared" si="3"/>
        <v>二</v>
      </c>
      <c r="Y6" s="39" t="str">
        <f t="shared" si="3"/>
        <v>三</v>
      </c>
      <c r="Z6" s="39" t="str">
        <f t="shared" si="3"/>
        <v>四</v>
      </c>
      <c r="AA6" s="39" t="str">
        <f t="shared" si="3"/>
        <v>五</v>
      </c>
      <c r="AB6" s="39" t="str">
        <f t="shared" si="3"/>
        <v>六</v>
      </c>
      <c r="AC6" s="39" t="str">
        <f t="shared" si="3"/>
        <v>日</v>
      </c>
      <c r="AD6" s="39" t="str">
        <f t="shared" si="3"/>
        <v>一</v>
      </c>
      <c r="AE6" s="39" t="str">
        <f t="shared" si="3"/>
        <v>二</v>
      </c>
      <c r="AF6" s="39" t="str">
        <f t="shared" si="3"/>
        <v>三</v>
      </c>
      <c r="AG6" s="39" t="str">
        <f t="shared" si="3"/>
        <v>四</v>
      </c>
      <c r="AH6" s="39" t="str">
        <f t="shared" si="3"/>
        <v>五</v>
      </c>
      <c r="AI6" s="39" t="str">
        <f t="shared" si="3"/>
        <v>六</v>
      </c>
      <c r="AJ6" s="39" t="str">
        <f t="shared" si="3"/>
        <v>日</v>
      </c>
      <c r="AK6" s="39" t="str">
        <f t="shared" si="3"/>
        <v>一</v>
      </c>
      <c r="AL6" s="39" t="str">
        <f t="shared" si="3"/>
        <v>二</v>
      </c>
      <c r="AM6" s="39" t="str">
        <f t="shared" si="3"/>
        <v>三</v>
      </c>
      <c r="AN6" s="39" t="str">
        <f t="shared" si="3"/>
        <v>四</v>
      </c>
      <c r="AO6" s="39" t="str">
        <f t="shared" si="3"/>
        <v>五</v>
      </c>
      <c r="AP6" s="39" t="str">
        <f t="shared" si="3"/>
        <v>六</v>
      </c>
      <c r="AQ6" s="39" t="str">
        <f t="shared" si="3"/>
        <v>日</v>
      </c>
      <c r="AR6" s="39" t="str">
        <f t="shared" si="3"/>
        <v>一</v>
      </c>
      <c r="AS6" s="39" t="str">
        <f t="shared" si="3"/>
        <v>二</v>
      </c>
      <c r="AT6" s="39" t="str">
        <f t="shared" si="3"/>
        <v>三</v>
      </c>
      <c r="AU6" s="39" t="str">
        <f t="shared" si="3"/>
        <v>四</v>
      </c>
      <c r="AV6" s="39" t="str">
        <f t="shared" si="3"/>
        <v>五</v>
      </c>
      <c r="AW6" s="39" t="str">
        <f t="shared" si="3"/>
        <v>六</v>
      </c>
      <c r="AX6" s="39" t="str">
        <f t="shared" si="3"/>
        <v>日</v>
      </c>
      <c r="AY6" s="39" t="str">
        <f t="shared" si="3"/>
        <v>一</v>
      </c>
      <c r="AZ6" s="39" t="str">
        <f t="shared" si="3"/>
        <v>二</v>
      </c>
      <c r="BA6" s="39" t="str">
        <f t="shared" si="3"/>
        <v>三</v>
      </c>
      <c r="BB6" s="39" t="str">
        <f t="shared" si="3"/>
        <v>四</v>
      </c>
      <c r="BC6" s="39" t="str">
        <f t="shared" si="3"/>
        <v>五</v>
      </c>
      <c r="BD6" s="39" t="str">
        <f t="shared" si="3"/>
        <v>六</v>
      </c>
      <c r="BE6" s="39" t="str">
        <f t="shared" si="3"/>
        <v>日</v>
      </c>
      <c r="BF6" s="39" t="str">
        <f t="shared" si="3"/>
        <v>一</v>
      </c>
      <c r="BG6" s="39" t="str">
        <f t="shared" si="3"/>
        <v>二</v>
      </c>
      <c r="BH6" s="39" t="str">
        <f t="shared" si="3"/>
        <v>三</v>
      </c>
      <c r="BI6" s="39" t="str">
        <f t="shared" si="3"/>
        <v>四</v>
      </c>
      <c r="BJ6" s="39" t="str">
        <f t="shared" si="3"/>
        <v>五</v>
      </c>
      <c r="BK6" s="39" t="str">
        <f t="shared" si="3"/>
        <v>六</v>
      </c>
      <c r="BL6" s="39" t="str">
        <f t="shared" si="3"/>
        <v>日</v>
      </c>
    </row>
    <row r="7" spans="1:64" ht="30" hidden="1" customHeight="1" thickBot="1" x14ac:dyDescent="0.35">
      <c r="A7" s="14" t="s">
        <v>6</v>
      </c>
      <c r="C7" s="16"/>
      <c r="E7"/>
      <c r="H7" t="str">
        <f>IF(OR(ISBLANK(task_start),ISBLANK(task_end)),"",task_end-task_start+1)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2" customFormat="1" ht="30" customHeight="1" thickBot="1" x14ac:dyDescent="0.35">
      <c r="A8" s="15" t="s">
        <v>7</v>
      </c>
      <c r="B8" s="94" t="s">
        <v>38</v>
      </c>
      <c r="C8" s="20"/>
      <c r="D8" s="40"/>
      <c r="E8" s="68"/>
      <c r="F8" s="69"/>
      <c r="G8" s="41"/>
      <c r="H8" s="41" t="str">
        <f t="shared" ref="H8:H30" si="4">IF(OR(ISBLANK(task_start),ISBLANK(task_end)),"",task_end-task_start+1)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2" customFormat="1" ht="30" customHeight="1" thickBot="1" x14ac:dyDescent="0.35">
      <c r="A9" s="15" t="s">
        <v>8</v>
      </c>
      <c r="B9" s="28" t="s">
        <v>40</v>
      </c>
      <c r="C9" s="21"/>
      <c r="D9" s="42">
        <v>1</v>
      </c>
      <c r="E9" s="75">
        <f>E3</f>
        <v>45170</v>
      </c>
      <c r="F9" s="75">
        <f>E9+7</f>
        <v>45177</v>
      </c>
      <c r="G9" s="41"/>
      <c r="H9" s="41">
        <f t="shared" si="4"/>
        <v>8</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2" customFormat="1" ht="30" customHeight="1" thickBot="1" x14ac:dyDescent="0.35">
      <c r="A10" s="15" t="s">
        <v>9</v>
      </c>
      <c r="B10" s="28" t="s">
        <v>41</v>
      </c>
      <c r="C10" s="21"/>
      <c r="D10" s="42">
        <v>1</v>
      </c>
      <c r="E10" s="75">
        <f>F9</f>
        <v>45177</v>
      </c>
      <c r="F10" s="75">
        <f>E10+7</f>
        <v>45184</v>
      </c>
      <c r="G10" s="41"/>
      <c r="H10" s="41">
        <f t="shared" si="4"/>
        <v>8</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2" customFormat="1" ht="30" customHeight="1" thickBot="1" x14ac:dyDescent="0.35">
      <c r="A11" s="14"/>
      <c r="B11" s="28" t="s">
        <v>42</v>
      </c>
      <c r="C11" s="21"/>
      <c r="D11" s="42">
        <v>1</v>
      </c>
      <c r="E11" s="75">
        <f>F10</f>
        <v>45184</v>
      </c>
      <c r="F11" s="75">
        <f>E11+7</f>
        <v>45191</v>
      </c>
      <c r="G11" s="41"/>
      <c r="H11" s="41">
        <f t="shared" si="4"/>
        <v>8</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2" customFormat="1" ht="30" customHeight="1" thickBot="1" x14ac:dyDescent="0.35">
      <c r="A12" s="14"/>
      <c r="B12" s="28" t="s">
        <v>43</v>
      </c>
      <c r="C12" s="21"/>
      <c r="D12" s="42">
        <v>1</v>
      </c>
      <c r="E12" s="75">
        <f>F11</f>
        <v>45191</v>
      </c>
      <c r="F12" s="75">
        <f>E12+7</f>
        <v>45198</v>
      </c>
      <c r="G12" s="41"/>
      <c r="H12" s="41">
        <f t="shared" si="4"/>
        <v>8</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2" customFormat="1" ht="30" customHeight="1" thickBot="1" x14ac:dyDescent="0.35">
      <c r="A13" s="15" t="s">
        <v>10</v>
      </c>
      <c r="B13" s="93" t="s">
        <v>44</v>
      </c>
      <c r="C13" s="22"/>
      <c r="D13" s="43"/>
      <c r="E13" s="76"/>
      <c r="F13" s="77"/>
      <c r="G13" s="41"/>
      <c r="H13" s="41" t="str">
        <f t="shared" si="4"/>
        <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2" customFormat="1" ht="30" customHeight="1" thickBot="1" x14ac:dyDescent="0.35">
      <c r="A14" s="15"/>
      <c r="B14" s="29" t="s">
        <v>45</v>
      </c>
      <c r="C14" s="23"/>
      <c r="D14" s="44">
        <v>0.25</v>
      </c>
      <c r="E14" s="78">
        <f>F12+1</f>
        <v>45199</v>
      </c>
      <c r="F14" s="78">
        <f>E14+7</f>
        <v>45206</v>
      </c>
      <c r="G14" s="41"/>
      <c r="H14" s="41">
        <f t="shared" si="4"/>
        <v>8</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2" customFormat="1" ht="30" customHeight="1" thickBot="1" x14ac:dyDescent="0.35">
      <c r="A15" s="14"/>
      <c r="B15" s="29" t="s">
        <v>46</v>
      </c>
      <c r="C15" s="23"/>
      <c r="D15" s="44">
        <v>0.1</v>
      </c>
      <c r="E15" s="78">
        <f>F14+1</f>
        <v>45207</v>
      </c>
      <c r="F15" s="78">
        <f>E15+7</f>
        <v>45214</v>
      </c>
      <c r="G15" s="41"/>
      <c r="H15" s="41">
        <f t="shared" si="4"/>
        <v>8</v>
      </c>
      <c r="I15" s="5"/>
      <c r="J15" s="5"/>
      <c r="K15" s="5"/>
      <c r="L15" s="5"/>
      <c r="M15" s="5"/>
      <c r="N15" s="5"/>
      <c r="O15" s="5"/>
      <c r="P15" s="5"/>
      <c r="Q15" s="5"/>
      <c r="R15" s="5"/>
      <c r="S15" s="5"/>
      <c r="T15" s="5"/>
      <c r="U15" s="6"/>
      <c r="V15" s="6"/>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2" customFormat="1" ht="30" customHeight="1" thickBot="1" x14ac:dyDescent="0.35">
      <c r="A16" s="14"/>
      <c r="B16" s="29" t="s">
        <v>47</v>
      </c>
      <c r="C16" s="23"/>
      <c r="D16" s="44"/>
      <c r="E16" s="78">
        <f>F15+1</f>
        <v>45215</v>
      </c>
      <c r="F16" s="78">
        <f>E16+7</f>
        <v>45222</v>
      </c>
      <c r="G16" s="41"/>
      <c r="H16" s="41">
        <f t="shared" si="4"/>
        <v>8</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2" customFormat="1" ht="30" customHeight="1" thickBot="1" x14ac:dyDescent="0.35">
      <c r="A17" s="14" t="s">
        <v>11</v>
      </c>
      <c r="B17" s="92" t="s">
        <v>48</v>
      </c>
      <c r="C17" s="24"/>
      <c r="D17" s="45"/>
      <c r="E17" s="70"/>
      <c r="F17" s="71"/>
      <c r="G17" s="41"/>
      <c r="H17" s="41" t="str">
        <f t="shared" si="4"/>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2" customFormat="1" ht="30" customHeight="1" thickBot="1" x14ac:dyDescent="0.35">
      <c r="A18" s="14"/>
      <c r="B18" s="30" t="s">
        <v>51</v>
      </c>
      <c r="C18" s="25"/>
      <c r="D18" s="46"/>
      <c r="E18" s="74"/>
      <c r="F18" s="74"/>
      <c r="G18" s="41"/>
      <c r="H18" s="41" t="str">
        <f t="shared" si="4"/>
        <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2" customFormat="1" ht="30" customHeight="1" thickBot="1" x14ac:dyDescent="0.35">
      <c r="A19" s="14"/>
      <c r="B19" s="30" t="s">
        <v>52</v>
      </c>
      <c r="C19" s="25"/>
      <c r="D19" s="46"/>
      <c r="E19" s="74"/>
      <c r="F19" s="74"/>
      <c r="G19" s="41"/>
      <c r="H19" s="41"/>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2" customFormat="1" ht="30" customHeight="1" thickBot="1" x14ac:dyDescent="0.35">
      <c r="A20" s="14"/>
      <c r="B20" s="30" t="s">
        <v>53</v>
      </c>
      <c r="C20" s="25"/>
      <c r="D20" s="46"/>
      <c r="E20" s="74">
        <f>F16+1</f>
        <v>45223</v>
      </c>
      <c r="F20" s="74">
        <f>E20+7</f>
        <v>45230</v>
      </c>
      <c r="G20" s="41"/>
      <c r="H20" s="41"/>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2" customFormat="1" ht="30" customHeight="1" thickBot="1" x14ac:dyDescent="0.35">
      <c r="A21" s="14"/>
      <c r="B21" s="82" t="s">
        <v>50</v>
      </c>
      <c r="C21" s="25"/>
      <c r="D21" s="46"/>
      <c r="E21" s="74"/>
      <c r="F21" s="74"/>
      <c r="G21" s="41"/>
      <c r="H21" s="41"/>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2" customFormat="1" ht="30" customHeight="1" thickBot="1" x14ac:dyDescent="0.35">
      <c r="A22" s="14"/>
      <c r="B22" s="30" t="s">
        <v>54</v>
      </c>
      <c r="C22" s="25"/>
      <c r="D22" s="46"/>
      <c r="E22" s="74"/>
      <c r="F22" s="74"/>
      <c r="G22" s="41"/>
      <c r="H22" s="41"/>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2" customFormat="1" ht="30" customHeight="1" thickBot="1" x14ac:dyDescent="0.35">
      <c r="A23" s="14"/>
      <c r="B23" s="30" t="s">
        <v>55</v>
      </c>
      <c r="C23" s="25"/>
      <c r="D23" s="46"/>
      <c r="E23" s="74"/>
      <c r="F23" s="74"/>
      <c r="G23" s="41"/>
      <c r="H23" s="41"/>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2" customFormat="1" ht="30" customHeight="1" thickBot="1" x14ac:dyDescent="0.35">
      <c r="A24" s="14"/>
      <c r="B24" s="30" t="s">
        <v>56</v>
      </c>
      <c r="C24" s="25"/>
      <c r="D24" s="46"/>
      <c r="E24" s="74">
        <f>F20+1</f>
        <v>45231</v>
      </c>
      <c r="F24" s="74">
        <f>E24+7</f>
        <v>45238</v>
      </c>
      <c r="G24" s="41"/>
      <c r="H24" s="41"/>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2" customFormat="1" ht="30" customHeight="1" thickBot="1" x14ac:dyDescent="0.35">
      <c r="A25" s="14"/>
      <c r="B25" s="30" t="s">
        <v>57</v>
      </c>
      <c r="C25" s="25"/>
      <c r="D25" s="46"/>
      <c r="E25" s="74"/>
      <c r="F25" s="74"/>
      <c r="G25" s="41"/>
      <c r="H25" s="41" t="str">
        <f t="shared" si="4"/>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2" customFormat="1" ht="30" customHeight="1" thickBot="1" x14ac:dyDescent="0.35">
      <c r="A26" s="14" t="s">
        <v>11</v>
      </c>
      <c r="B26" s="91" t="s">
        <v>49</v>
      </c>
      <c r="C26" s="26"/>
      <c r="D26" s="47"/>
      <c r="E26" s="72"/>
      <c r="F26" s="73"/>
      <c r="G26" s="41"/>
      <c r="H26" s="41" t="str">
        <f t="shared" si="4"/>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2" customFormat="1" ht="30" customHeight="1" thickBot="1" x14ac:dyDescent="0.35">
      <c r="A27" s="14"/>
      <c r="B27" s="31" t="s">
        <v>58</v>
      </c>
      <c r="C27" s="27"/>
      <c r="D27" s="48"/>
      <c r="E27" s="95">
        <f>F24+1</f>
        <v>45239</v>
      </c>
      <c r="F27" s="96">
        <f>E27</f>
        <v>45239</v>
      </c>
      <c r="G27" s="41"/>
      <c r="H27" s="41">
        <f t="shared" si="4"/>
        <v>1</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2" customFormat="1" ht="30" customHeight="1" thickBot="1" x14ac:dyDescent="0.35">
      <c r="A28" s="14" t="s">
        <v>12</v>
      </c>
      <c r="B28" s="90" t="s">
        <v>59</v>
      </c>
      <c r="C28" s="83"/>
      <c r="D28" s="84"/>
      <c r="E28" s="85"/>
      <c r="F28" s="85"/>
      <c r="G28" s="41"/>
      <c r="H28" s="41" t="str">
        <f t="shared" si="4"/>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2" customFormat="1" ht="30" customHeight="1" thickBot="1" x14ac:dyDescent="0.35">
      <c r="A29" s="14"/>
      <c r="B29" s="86"/>
      <c r="C29" s="87"/>
      <c r="D29" s="88"/>
      <c r="E29" s="89"/>
      <c r="F29" s="89"/>
      <c r="G29" s="41"/>
      <c r="H29" s="41"/>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2" customFormat="1" ht="30" customHeight="1" thickBot="1" x14ac:dyDescent="0.35">
      <c r="A30" s="15" t="s">
        <v>13</v>
      </c>
      <c r="B30" s="49" t="s">
        <v>15</v>
      </c>
      <c r="C30" s="50"/>
      <c r="D30" s="51"/>
      <c r="E30" s="52"/>
      <c r="F30" s="53"/>
      <c r="G30" s="54"/>
      <c r="H30" s="54" t="str">
        <f t="shared" si="4"/>
        <v/>
      </c>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row>
    <row r="31" spans="1:64" ht="30" customHeight="1" x14ac:dyDescent="0.3">
      <c r="G31" s="4"/>
    </row>
    <row r="32" spans="1:64" ht="30" customHeight="1" x14ac:dyDescent="0.3">
      <c r="C32" s="55"/>
      <c r="F32" s="56"/>
    </row>
    <row r="33" spans="3:3" ht="30" customHeight="1" x14ac:dyDescent="0.35">
      <c r="C33" s="57"/>
    </row>
  </sheetData>
  <mergeCells count="10">
    <mergeCell ref="BF4:BL4"/>
    <mergeCell ref="I4:O4"/>
    <mergeCell ref="P4:V4"/>
    <mergeCell ref="W4:AC4"/>
    <mergeCell ref="AD4:AJ4"/>
    <mergeCell ref="C3:D3"/>
    <mergeCell ref="C4:D4"/>
    <mergeCell ref="AK4:AQ4"/>
    <mergeCell ref="AR4:AX4"/>
    <mergeCell ref="AY4:BE4"/>
  </mergeCells>
  <phoneticPr fontId="36" type="noConversion"/>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heetViews>
  <sheetFormatPr defaultColWidth="9" defaultRowHeight="12" x14ac:dyDescent="0.15"/>
  <cols>
    <col min="1" max="1" width="87" style="8" customWidth="1"/>
    <col min="2" max="16384" width="9" style="1"/>
  </cols>
  <sheetData>
    <row r="1" spans="1:2" ht="46.5" customHeight="1" x14ac:dyDescent="0.35">
      <c r="A1" s="58"/>
      <c r="B1" s="34"/>
    </row>
    <row r="2" spans="1:2" s="9" customFormat="1" ht="18" x14ac:dyDescent="0.3">
      <c r="A2" s="59" t="s">
        <v>22</v>
      </c>
      <c r="B2" s="59"/>
    </row>
    <row r="3" spans="1:2" s="11" customFormat="1" ht="27" customHeight="1" x14ac:dyDescent="0.3">
      <c r="A3" s="60" t="s">
        <v>23</v>
      </c>
      <c r="B3" s="61"/>
    </row>
    <row r="4" spans="1:2" s="10" customFormat="1" ht="27.75" x14ac:dyDescent="0.45">
      <c r="A4" s="62" t="s">
        <v>24</v>
      </c>
      <c r="B4" s="63"/>
    </row>
    <row r="5" spans="1:2" ht="49.15" customHeight="1" x14ac:dyDescent="0.35">
      <c r="A5" s="64" t="s">
        <v>25</v>
      </c>
      <c r="B5" s="34"/>
    </row>
    <row r="6" spans="1:2" ht="26.25" customHeight="1" x14ac:dyDescent="0.35">
      <c r="A6" s="62" t="s">
        <v>26</v>
      </c>
      <c r="B6" s="34"/>
    </row>
    <row r="7" spans="1:2" s="8" customFormat="1" ht="204.95" customHeight="1" x14ac:dyDescent="0.3">
      <c r="A7" s="13" t="s">
        <v>27</v>
      </c>
      <c r="B7" s="58"/>
    </row>
    <row r="8" spans="1:2" s="10" customFormat="1" ht="27.75" x14ac:dyDescent="0.45">
      <c r="A8" s="62" t="s">
        <v>28</v>
      </c>
      <c r="B8" s="63"/>
    </row>
    <row r="9" spans="1:2" ht="34.15" customHeight="1" x14ac:dyDescent="0.35">
      <c r="A9" s="64" t="s">
        <v>29</v>
      </c>
      <c r="B9" s="34"/>
    </row>
    <row r="10" spans="1:2" s="8" customFormat="1" ht="27.95" customHeight="1" x14ac:dyDescent="0.3">
      <c r="A10" s="12" t="s">
        <v>30</v>
      </c>
      <c r="B10" s="58"/>
    </row>
    <row r="11" spans="1:2" s="10" customFormat="1" ht="27.75" x14ac:dyDescent="0.45">
      <c r="A11" s="62" t="s">
        <v>31</v>
      </c>
      <c r="B11" s="63"/>
    </row>
    <row r="12" spans="1:2" ht="18.600000000000001" customHeight="1" x14ac:dyDescent="0.35">
      <c r="A12" s="64" t="s">
        <v>32</v>
      </c>
      <c r="B12" s="34"/>
    </row>
    <row r="13" spans="1:2" s="8" customFormat="1" ht="27.95" customHeight="1" x14ac:dyDescent="0.3">
      <c r="A13" s="12" t="s">
        <v>33</v>
      </c>
      <c r="B13" s="58"/>
    </row>
    <row r="14" spans="1:2" s="10" customFormat="1" ht="27.75" x14ac:dyDescent="0.45">
      <c r="A14" s="62" t="s">
        <v>34</v>
      </c>
      <c r="B14" s="63"/>
    </row>
    <row r="15" spans="1:2" ht="49.15" customHeight="1" x14ac:dyDescent="0.35">
      <c r="A15" s="64" t="s">
        <v>35</v>
      </c>
      <c r="B15" s="34"/>
    </row>
    <row r="16" spans="1:2" ht="49.5" x14ac:dyDescent="0.35">
      <c r="A16" s="64" t="s">
        <v>36</v>
      </c>
      <c r="B16" s="34"/>
    </row>
  </sheetData>
  <phoneticPr fontId="36"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2023-10-16T14:23:37Z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