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ecc4cbd51ad399/Desktop/NIT study/lectures/EE151/"/>
    </mc:Choice>
  </mc:AlternateContent>
  <xr:revisionPtr revIDLastSave="33" documentId="13_ncr:1_{BF97E0B1-7DE7-4EF0-B8F4-60D059CD099F}" xr6:coauthVersionLast="46" xr6:coauthVersionMax="46" xr10:uidLastSave="{E91E4DA8-F9CD-499A-906B-2192F45A840B}"/>
  <bookViews>
    <workbookView xWindow="-110" yWindow="-110" windowWidth="19420" windowHeight="10420" xr2:uid="{2E35EA49-3322-4CCE-BE7D-C6FD53A9156F}"/>
  </bookViews>
  <sheets>
    <sheet name="Sheet1" sheetId="1" r:id="rId1"/>
    <sheet name="Sheet2" sheetId="3" r:id="rId2"/>
    <sheet name="Sheet3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4" i="5" l="1"/>
  <c r="E104" i="5"/>
  <c r="D104" i="5"/>
  <c r="C104" i="5"/>
  <c r="B104" i="5"/>
  <c r="F103" i="5"/>
  <c r="E103" i="5"/>
  <c r="D103" i="5"/>
  <c r="C103" i="5"/>
  <c r="B103" i="5"/>
  <c r="F102" i="5"/>
  <c r="E102" i="5"/>
  <c r="D102" i="5"/>
  <c r="C102" i="5"/>
  <c r="B102" i="5"/>
  <c r="F101" i="5"/>
  <c r="E101" i="5"/>
  <c r="D101" i="5"/>
  <c r="C101" i="5"/>
  <c r="B101" i="5"/>
  <c r="F100" i="5"/>
  <c r="E100" i="5"/>
  <c r="D100" i="5"/>
  <c r="C100" i="5"/>
  <c r="B100" i="5"/>
  <c r="F99" i="5"/>
  <c r="E99" i="5"/>
  <c r="D99" i="5"/>
  <c r="C99" i="5"/>
  <c r="B99" i="5"/>
  <c r="F98" i="5"/>
  <c r="E98" i="5"/>
  <c r="D98" i="5"/>
  <c r="C98" i="5"/>
  <c r="B98" i="5"/>
  <c r="F97" i="5"/>
  <c r="E97" i="5"/>
  <c r="D97" i="5"/>
  <c r="C97" i="5"/>
  <c r="B97" i="5"/>
  <c r="F96" i="5"/>
  <c r="E96" i="5"/>
  <c r="D96" i="5"/>
  <c r="C96" i="5"/>
  <c r="B96" i="5"/>
  <c r="F95" i="5"/>
  <c r="E95" i="5"/>
  <c r="D95" i="5"/>
  <c r="C95" i="5"/>
  <c r="B95" i="5"/>
  <c r="F94" i="5"/>
  <c r="E94" i="5"/>
  <c r="D94" i="5"/>
  <c r="C94" i="5"/>
  <c r="B94" i="5"/>
  <c r="F93" i="5"/>
  <c r="E93" i="5"/>
  <c r="D93" i="5"/>
  <c r="C93" i="5"/>
  <c r="B93" i="5"/>
  <c r="F92" i="5"/>
  <c r="E92" i="5"/>
  <c r="D92" i="5"/>
  <c r="C92" i="5"/>
  <c r="B92" i="5"/>
  <c r="F91" i="5"/>
  <c r="E91" i="5"/>
  <c r="D91" i="5"/>
  <c r="C91" i="5"/>
  <c r="B91" i="5"/>
  <c r="F90" i="5"/>
  <c r="E90" i="5"/>
  <c r="D90" i="5"/>
  <c r="C90" i="5"/>
  <c r="B90" i="5"/>
  <c r="F89" i="5"/>
  <c r="E89" i="5"/>
  <c r="D89" i="5"/>
  <c r="C89" i="5"/>
  <c r="B89" i="5"/>
  <c r="F88" i="5"/>
  <c r="E88" i="5"/>
  <c r="D88" i="5"/>
  <c r="C88" i="5"/>
  <c r="B88" i="5"/>
  <c r="F87" i="5"/>
  <c r="E87" i="5"/>
  <c r="D87" i="5"/>
  <c r="C87" i="5"/>
  <c r="B87" i="5"/>
  <c r="F86" i="5"/>
  <c r="E86" i="5"/>
  <c r="D86" i="5"/>
  <c r="C86" i="5"/>
  <c r="B86" i="5"/>
  <c r="F85" i="5"/>
  <c r="E85" i="5"/>
  <c r="D85" i="5"/>
  <c r="C85" i="5"/>
  <c r="B85" i="5"/>
  <c r="F84" i="5"/>
  <c r="E84" i="5"/>
  <c r="D84" i="5"/>
  <c r="C84" i="5"/>
  <c r="B84" i="5"/>
  <c r="F83" i="5"/>
  <c r="E83" i="5"/>
  <c r="D83" i="5"/>
  <c r="C83" i="5"/>
  <c r="B83" i="5"/>
  <c r="F82" i="5"/>
  <c r="E82" i="5"/>
  <c r="D82" i="5"/>
  <c r="C82" i="5"/>
  <c r="B82" i="5"/>
  <c r="F81" i="5"/>
  <c r="E81" i="5"/>
  <c r="D81" i="5"/>
  <c r="C81" i="5"/>
  <c r="B81" i="5"/>
  <c r="F80" i="5"/>
  <c r="E80" i="5"/>
  <c r="D80" i="5"/>
  <c r="C80" i="5"/>
  <c r="B80" i="5"/>
  <c r="F79" i="5"/>
  <c r="E79" i="5"/>
  <c r="D79" i="5"/>
  <c r="C79" i="5"/>
  <c r="B79" i="5"/>
  <c r="F78" i="5"/>
  <c r="E78" i="5"/>
  <c r="D78" i="5"/>
  <c r="C78" i="5"/>
  <c r="B78" i="5"/>
  <c r="F77" i="5"/>
  <c r="E77" i="5"/>
  <c r="D77" i="5"/>
  <c r="C77" i="5"/>
  <c r="B77" i="5"/>
  <c r="F76" i="5"/>
  <c r="E76" i="5"/>
  <c r="D76" i="5"/>
  <c r="C76" i="5"/>
  <c r="B76" i="5"/>
  <c r="F75" i="5"/>
  <c r="E75" i="5"/>
  <c r="D75" i="5"/>
  <c r="C75" i="5"/>
  <c r="B75" i="5"/>
  <c r="F74" i="5"/>
  <c r="E74" i="5"/>
  <c r="D74" i="5"/>
  <c r="C74" i="5"/>
  <c r="B74" i="5"/>
  <c r="F73" i="5"/>
  <c r="E73" i="5"/>
  <c r="D73" i="5"/>
  <c r="C73" i="5"/>
  <c r="B73" i="5"/>
  <c r="F72" i="5"/>
  <c r="E72" i="5"/>
  <c r="D72" i="5"/>
  <c r="C72" i="5"/>
  <c r="B72" i="5"/>
  <c r="F71" i="5"/>
  <c r="E71" i="5"/>
  <c r="D71" i="5"/>
  <c r="C71" i="5"/>
  <c r="B71" i="5"/>
  <c r="F70" i="5"/>
  <c r="E70" i="5"/>
  <c r="D70" i="5"/>
  <c r="C70" i="5"/>
  <c r="B70" i="5"/>
  <c r="F69" i="5"/>
  <c r="E69" i="5"/>
  <c r="D69" i="5"/>
  <c r="C69" i="5"/>
  <c r="B69" i="5"/>
  <c r="F68" i="5"/>
  <c r="E68" i="5"/>
  <c r="D68" i="5"/>
  <c r="C68" i="5"/>
  <c r="B68" i="5"/>
  <c r="F67" i="5"/>
  <c r="E67" i="5"/>
  <c r="D67" i="5"/>
  <c r="C67" i="5"/>
  <c r="B67" i="5"/>
  <c r="F66" i="5"/>
  <c r="E66" i="5"/>
  <c r="D66" i="5"/>
  <c r="C66" i="5"/>
  <c r="B66" i="5"/>
  <c r="F65" i="5"/>
  <c r="E65" i="5"/>
  <c r="D65" i="5"/>
  <c r="C65" i="5"/>
  <c r="B65" i="5"/>
  <c r="F64" i="5"/>
  <c r="E64" i="5"/>
  <c r="D64" i="5"/>
  <c r="C64" i="5"/>
  <c r="B64" i="5"/>
  <c r="F48" i="5"/>
  <c r="E48" i="5"/>
  <c r="D48" i="5"/>
  <c r="C48" i="5"/>
  <c r="B48" i="5"/>
  <c r="F47" i="5"/>
  <c r="E47" i="5"/>
  <c r="D47" i="5"/>
  <c r="C47" i="5"/>
  <c r="B47" i="5"/>
  <c r="F46" i="5"/>
  <c r="E46" i="5"/>
  <c r="D46" i="5"/>
  <c r="C46" i="5"/>
  <c r="B46" i="5"/>
  <c r="F45" i="5"/>
  <c r="E45" i="5"/>
  <c r="D45" i="5"/>
  <c r="C45" i="5"/>
  <c r="B45" i="5"/>
  <c r="F44" i="5"/>
  <c r="E44" i="5"/>
  <c r="D44" i="5"/>
  <c r="C44" i="5"/>
  <c r="B44" i="5"/>
  <c r="F43" i="5"/>
  <c r="E43" i="5"/>
  <c r="D43" i="5"/>
  <c r="C43" i="5"/>
  <c r="B43" i="5"/>
  <c r="F42" i="5"/>
  <c r="E42" i="5"/>
  <c r="D42" i="5"/>
  <c r="C42" i="5"/>
  <c r="B42" i="5"/>
  <c r="F41" i="5"/>
  <c r="E41" i="5"/>
  <c r="D41" i="5"/>
  <c r="C41" i="5"/>
  <c r="B41" i="5"/>
  <c r="F40" i="5"/>
  <c r="E40" i="5"/>
  <c r="D40" i="5"/>
  <c r="C40" i="5"/>
  <c r="B40" i="5"/>
  <c r="F39" i="5"/>
  <c r="E39" i="5"/>
  <c r="D39" i="5"/>
  <c r="C39" i="5"/>
  <c r="B39" i="5"/>
  <c r="F38" i="5"/>
  <c r="E38" i="5"/>
  <c r="D38" i="5"/>
  <c r="C38" i="5"/>
  <c r="B38" i="5"/>
  <c r="F37" i="5"/>
  <c r="E37" i="5"/>
  <c r="D37" i="5"/>
  <c r="C37" i="5"/>
  <c r="B37" i="5"/>
  <c r="F36" i="5"/>
  <c r="E36" i="5"/>
  <c r="D36" i="5"/>
  <c r="C36" i="5"/>
  <c r="B36" i="5"/>
  <c r="F35" i="5"/>
  <c r="E35" i="5"/>
  <c r="D35" i="5"/>
  <c r="C35" i="5"/>
  <c r="B35" i="5"/>
  <c r="F34" i="5"/>
  <c r="E34" i="5"/>
  <c r="D34" i="5"/>
  <c r="C34" i="5"/>
  <c r="B34" i="5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6" i="5"/>
  <c r="E26" i="5"/>
  <c r="D26" i="5"/>
  <c r="C26" i="5"/>
  <c r="B26" i="5"/>
  <c r="F25" i="5"/>
  <c r="E25" i="5"/>
  <c r="D25" i="5"/>
  <c r="C25" i="5"/>
  <c r="B25" i="5"/>
  <c r="F24" i="5"/>
  <c r="E24" i="5"/>
  <c r="D24" i="5"/>
  <c r="C24" i="5"/>
  <c r="B24" i="5"/>
  <c r="F23" i="5"/>
  <c r="E23" i="5"/>
  <c r="D23" i="5"/>
  <c r="C23" i="5"/>
  <c r="B23" i="5"/>
  <c r="F22" i="5"/>
  <c r="E22" i="5"/>
  <c r="D22" i="5"/>
  <c r="C22" i="5"/>
  <c r="B22" i="5"/>
  <c r="F21" i="5"/>
  <c r="E21" i="5"/>
  <c r="D21" i="5"/>
  <c r="C21" i="5"/>
  <c r="B21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F13" i="5"/>
  <c r="E13" i="5"/>
  <c r="D13" i="5"/>
  <c r="C13" i="5"/>
  <c r="B13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F9" i="5"/>
  <c r="E9" i="5"/>
  <c r="D9" i="5"/>
  <c r="C9" i="5"/>
  <c r="B9" i="5"/>
  <c r="F8" i="5"/>
  <c r="E8" i="5"/>
  <c r="D8" i="5"/>
  <c r="C8" i="5"/>
  <c r="B8" i="5"/>
  <c r="F104" i="4"/>
  <c r="E104" i="4"/>
  <c r="D104" i="4"/>
  <c r="C104" i="4"/>
  <c r="B104" i="4"/>
  <c r="F103" i="4"/>
  <c r="E103" i="4"/>
  <c r="D103" i="4"/>
  <c r="C103" i="4"/>
  <c r="B103" i="4"/>
  <c r="F102" i="4"/>
  <c r="E102" i="4"/>
  <c r="D102" i="4"/>
  <c r="C102" i="4"/>
  <c r="B102" i="4"/>
  <c r="F101" i="4"/>
  <c r="E101" i="4"/>
  <c r="D101" i="4"/>
  <c r="C101" i="4"/>
  <c r="B101" i="4"/>
  <c r="F100" i="4"/>
  <c r="E100" i="4"/>
  <c r="D100" i="4"/>
  <c r="C100" i="4"/>
  <c r="B100" i="4"/>
  <c r="F99" i="4"/>
  <c r="E99" i="4"/>
  <c r="D99" i="4"/>
  <c r="C99" i="4"/>
  <c r="B99" i="4"/>
  <c r="F98" i="4"/>
  <c r="E98" i="4"/>
  <c r="D98" i="4"/>
  <c r="C98" i="4"/>
  <c r="B98" i="4"/>
  <c r="F97" i="4"/>
  <c r="E97" i="4"/>
  <c r="D97" i="4"/>
  <c r="C97" i="4"/>
  <c r="B97" i="4"/>
  <c r="F96" i="4"/>
  <c r="E96" i="4"/>
  <c r="D96" i="4"/>
  <c r="C96" i="4"/>
  <c r="B96" i="4"/>
  <c r="F95" i="4"/>
  <c r="E95" i="4"/>
  <c r="D95" i="4"/>
  <c r="C95" i="4"/>
  <c r="B95" i="4"/>
  <c r="F94" i="4"/>
  <c r="E94" i="4"/>
  <c r="D94" i="4"/>
  <c r="C94" i="4"/>
  <c r="B94" i="4"/>
  <c r="F93" i="4"/>
  <c r="E93" i="4"/>
  <c r="D93" i="4"/>
  <c r="C93" i="4"/>
  <c r="B93" i="4"/>
  <c r="F92" i="4"/>
  <c r="E92" i="4"/>
  <c r="D92" i="4"/>
  <c r="C92" i="4"/>
  <c r="B92" i="4"/>
  <c r="F91" i="4"/>
  <c r="E91" i="4"/>
  <c r="D91" i="4"/>
  <c r="C91" i="4"/>
  <c r="B91" i="4"/>
  <c r="F90" i="4"/>
  <c r="E90" i="4"/>
  <c r="D90" i="4"/>
  <c r="C90" i="4"/>
  <c r="B90" i="4"/>
  <c r="F89" i="4"/>
  <c r="E89" i="4"/>
  <c r="D89" i="4"/>
  <c r="C89" i="4"/>
  <c r="B89" i="4"/>
  <c r="F88" i="4"/>
  <c r="E88" i="4"/>
  <c r="D88" i="4"/>
  <c r="C88" i="4"/>
  <c r="B88" i="4"/>
  <c r="F87" i="4"/>
  <c r="E87" i="4"/>
  <c r="D87" i="4"/>
  <c r="C87" i="4"/>
  <c r="B87" i="4"/>
  <c r="F86" i="4"/>
  <c r="E86" i="4"/>
  <c r="D86" i="4"/>
  <c r="C86" i="4"/>
  <c r="B86" i="4"/>
  <c r="F85" i="4"/>
  <c r="E85" i="4"/>
  <c r="D85" i="4"/>
  <c r="C85" i="4"/>
  <c r="B85" i="4"/>
  <c r="F84" i="4"/>
  <c r="E84" i="4"/>
  <c r="D84" i="4"/>
  <c r="C84" i="4"/>
  <c r="B84" i="4"/>
  <c r="F83" i="4"/>
  <c r="E83" i="4"/>
  <c r="D83" i="4"/>
  <c r="C83" i="4"/>
  <c r="B83" i="4"/>
  <c r="F82" i="4"/>
  <c r="E82" i="4"/>
  <c r="D82" i="4"/>
  <c r="C82" i="4"/>
  <c r="B82" i="4"/>
  <c r="F81" i="4"/>
  <c r="E81" i="4"/>
  <c r="D81" i="4"/>
  <c r="C81" i="4"/>
  <c r="B81" i="4"/>
  <c r="F80" i="4"/>
  <c r="E80" i="4"/>
  <c r="D80" i="4"/>
  <c r="C80" i="4"/>
  <c r="B80" i="4"/>
  <c r="F79" i="4"/>
  <c r="E79" i="4"/>
  <c r="D79" i="4"/>
  <c r="C79" i="4"/>
  <c r="B79" i="4"/>
  <c r="F78" i="4"/>
  <c r="E78" i="4"/>
  <c r="D78" i="4"/>
  <c r="C78" i="4"/>
  <c r="B78" i="4"/>
  <c r="F77" i="4"/>
  <c r="E77" i="4"/>
  <c r="D77" i="4"/>
  <c r="C77" i="4"/>
  <c r="B77" i="4"/>
  <c r="F76" i="4"/>
  <c r="E76" i="4"/>
  <c r="D76" i="4"/>
  <c r="C76" i="4"/>
  <c r="B76" i="4"/>
  <c r="F75" i="4"/>
  <c r="E75" i="4"/>
  <c r="D75" i="4"/>
  <c r="C75" i="4"/>
  <c r="B75" i="4"/>
  <c r="F74" i="4"/>
  <c r="E74" i="4"/>
  <c r="D74" i="4"/>
  <c r="C74" i="4"/>
  <c r="B74" i="4"/>
  <c r="F73" i="4"/>
  <c r="E73" i="4"/>
  <c r="D73" i="4"/>
  <c r="C73" i="4"/>
  <c r="B73" i="4"/>
  <c r="F72" i="4"/>
  <c r="E72" i="4"/>
  <c r="D72" i="4"/>
  <c r="C72" i="4"/>
  <c r="B72" i="4"/>
  <c r="F71" i="4"/>
  <c r="E71" i="4"/>
  <c r="D71" i="4"/>
  <c r="C71" i="4"/>
  <c r="B71" i="4"/>
  <c r="F70" i="4"/>
  <c r="E70" i="4"/>
  <c r="D70" i="4"/>
  <c r="C70" i="4"/>
  <c r="B70" i="4"/>
  <c r="F69" i="4"/>
  <c r="E69" i="4"/>
  <c r="D69" i="4"/>
  <c r="C69" i="4"/>
  <c r="B69" i="4"/>
  <c r="F68" i="4"/>
  <c r="E68" i="4"/>
  <c r="D68" i="4"/>
  <c r="C68" i="4"/>
  <c r="B68" i="4"/>
  <c r="F67" i="4"/>
  <c r="E67" i="4"/>
  <c r="D67" i="4"/>
  <c r="C67" i="4"/>
  <c r="B67" i="4"/>
  <c r="F66" i="4"/>
  <c r="E66" i="4"/>
  <c r="D66" i="4"/>
  <c r="C66" i="4"/>
  <c r="B66" i="4"/>
  <c r="F65" i="4"/>
  <c r="E65" i="4"/>
  <c r="D65" i="4"/>
  <c r="C65" i="4"/>
  <c r="B65" i="4"/>
  <c r="F64" i="4"/>
  <c r="E64" i="4"/>
  <c r="D64" i="4"/>
  <c r="C64" i="4"/>
  <c r="B64" i="4"/>
  <c r="F48" i="4"/>
  <c r="E48" i="4"/>
  <c r="D48" i="4"/>
  <c r="C48" i="4"/>
  <c r="B48" i="4"/>
  <c r="F47" i="4"/>
  <c r="E47" i="4"/>
  <c r="D47" i="4"/>
  <c r="C47" i="4"/>
  <c r="B47" i="4"/>
  <c r="F46" i="4"/>
  <c r="E46" i="4"/>
  <c r="D46" i="4"/>
  <c r="C46" i="4"/>
  <c r="B46" i="4"/>
  <c r="F45" i="4"/>
  <c r="E45" i="4"/>
  <c r="D45" i="4"/>
  <c r="C45" i="4"/>
  <c r="B45" i="4"/>
  <c r="F44" i="4"/>
  <c r="E44" i="4"/>
  <c r="D44" i="4"/>
  <c r="C44" i="4"/>
  <c r="B44" i="4"/>
  <c r="F43" i="4"/>
  <c r="E43" i="4"/>
  <c r="D43" i="4"/>
  <c r="C43" i="4"/>
  <c r="B43" i="4"/>
  <c r="F42" i="4"/>
  <c r="E42" i="4"/>
  <c r="D42" i="4"/>
  <c r="C42" i="4"/>
  <c r="B42" i="4"/>
  <c r="F41" i="4"/>
  <c r="E41" i="4"/>
  <c r="D41" i="4"/>
  <c r="C41" i="4"/>
  <c r="B41" i="4"/>
  <c r="F40" i="4"/>
  <c r="E40" i="4"/>
  <c r="D40" i="4"/>
  <c r="C40" i="4"/>
  <c r="B40" i="4"/>
  <c r="F39" i="4"/>
  <c r="E39" i="4"/>
  <c r="D39" i="4"/>
  <c r="C39" i="4"/>
  <c r="B39" i="4"/>
  <c r="F38" i="4"/>
  <c r="E38" i="4"/>
  <c r="D38" i="4"/>
  <c r="C38" i="4"/>
  <c r="B38" i="4"/>
  <c r="F37" i="4"/>
  <c r="E37" i="4"/>
  <c r="D37" i="4"/>
  <c r="C37" i="4"/>
  <c r="B37" i="4"/>
  <c r="F36" i="4"/>
  <c r="E36" i="4"/>
  <c r="D36" i="4"/>
  <c r="C36" i="4"/>
  <c r="B36" i="4"/>
  <c r="F35" i="4"/>
  <c r="E35" i="4"/>
  <c r="D35" i="4"/>
  <c r="C35" i="4"/>
  <c r="B35" i="4"/>
  <c r="F34" i="4"/>
  <c r="E34" i="4"/>
  <c r="D34" i="4"/>
  <c r="C34" i="4"/>
  <c r="B34" i="4"/>
  <c r="F33" i="4"/>
  <c r="E33" i="4"/>
  <c r="D33" i="4"/>
  <c r="C33" i="4"/>
  <c r="B33" i="4"/>
  <c r="F32" i="4"/>
  <c r="E32" i="4"/>
  <c r="D32" i="4"/>
  <c r="C32" i="4"/>
  <c r="B32" i="4"/>
  <c r="F31" i="4"/>
  <c r="E31" i="4"/>
  <c r="D31" i="4"/>
  <c r="C31" i="4"/>
  <c r="B31" i="4"/>
  <c r="F30" i="4"/>
  <c r="E30" i="4"/>
  <c r="D30" i="4"/>
  <c r="C30" i="4"/>
  <c r="B30" i="4"/>
  <c r="F29" i="4"/>
  <c r="E29" i="4"/>
  <c r="D29" i="4"/>
  <c r="C29" i="4"/>
  <c r="B29" i="4"/>
  <c r="F28" i="4"/>
  <c r="E28" i="4"/>
  <c r="D28" i="4"/>
  <c r="C28" i="4"/>
  <c r="B28" i="4"/>
  <c r="F27" i="4"/>
  <c r="E27" i="4"/>
  <c r="D27" i="4"/>
  <c r="C27" i="4"/>
  <c r="B27" i="4"/>
  <c r="F26" i="4"/>
  <c r="E26" i="4"/>
  <c r="D26" i="4"/>
  <c r="C26" i="4"/>
  <c r="B26" i="4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B21" i="4"/>
  <c r="F20" i="4"/>
  <c r="E20" i="4"/>
  <c r="D20" i="4"/>
  <c r="C20" i="4"/>
  <c r="B20" i="4"/>
  <c r="F19" i="4"/>
  <c r="E19" i="4"/>
  <c r="D19" i="4"/>
  <c r="C19" i="4"/>
  <c r="B19" i="4"/>
  <c r="F18" i="4"/>
  <c r="E18" i="4"/>
  <c r="D18" i="4"/>
  <c r="C18" i="4"/>
  <c r="B18" i="4"/>
  <c r="F17" i="4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B66" i="3"/>
  <c r="B104" i="3"/>
  <c r="F104" i="3"/>
  <c r="E104" i="3"/>
  <c r="D104" i="3"/>
  <c r="C104" i="3"/>
  <c r="F103" i="3"/>
  <c r="E103" i="3"/>
  <c r="D103" i="3"/>
  <c r="C103" i="3"/>
  <c r="B103" i="3"/>
  <c r="F102" i="3"/>
  <c r="E102" i="3"/>
  <c r="D102" i="3"/>
  <c r="C102" i="3"/>
  <c r="B102" i="3"/>
  <c r="F101" i="3"/>
  <c r="E101" i="3"/>
  <c r="D101" i="3"/>
  <c r="C101" i="3"/>
  <c r="B101" i="3"/>
  <c r="F100" i="3"/>
  <c r="E100" i="3"/>
  <c r="D100" i="3"/>
  <c r="C100" i="3"/>
  <c r="B100" i="3"/>
  <c r="F99" i="3"/>
  <c r="E99" i="3"/>
  <c r="D99" i="3"/>
  <c r="C99" i="3"/>
  <c r="B99" i="3"/>
  <c r="F98" i="3"/>
  <c r="E98" i="3"/>
  <c r="D98" i="3"/>
  <c r="C98" i="3"/>
  <c r="B98" i="3"/>
  <c r="F97" i="3"/>
  <c r="E97" i="3"/>
  <c r="D97" i="3"/>
  <c r="C97" i="3"/>
  <c r="B97" i="3"/>
  <c r="F96" i="3"/>
  <c r="E96" i="3"/>
  <c r="D96" i="3"/>
  <c r="C96" i="3"/>
  <c r="B96" i="3"/>
  <c r="F95" i="3"/>
  <c r="E95" i="3"/>
  <c r="D95" i="3"/>
  <c r="C95" i="3"/>
  <c r="B95" i="3"/>
  <c r="F94" i="3"/>
  <c r="E94" i="3"/>
  <c r="D94" i="3"/>
  <c r="C94" i="3"/>
  <c r="B94" i="3"/>
  <c r="F93" i="3"/>
  <c r="E93" i="3"/>
  <c r="D93" i="3"/>
  <c r="C93" i="3"/>
  <c r="B93" i="3"/>
  <c r="F92" i="3"/>
  <c r="E92" i="3"/>
  <c r="D92" i="3"/>
  <c r="C92" i="3"/>
  <c r="B92" i="3"/>
  <c r="F91" i="3"/>
  <c r="E91" i="3"/>
  <c r="D91" i="3"/>
  <c r="C91" i="3"/>
  <c r="B91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85" i="3"/>
  <c r="E85" i="3"/>
  <c r="D85" i="3"/>
  <c r="C85" i="3"/>
  <c r="B85" i="3"/>
  <c r="F84" i="3"/>
  <c r="E84" i="3"/>
  <c r="D84" i="3"/>
  <c r="C84" i="3"/>
  <c r="B84" i="3"/>
  <c r="F83" i="3"/>
  <c r="E83" i="3"/>
  <c r="D83" i="3"/>
  <c r="C83" i="3"/>
  <c r="B83" i="3"/>
  <c r="F82" i="3"/>
  <c r="E82" i="3"/>
  <c r="D82" i="3"/>
  <c r="C82" i="3"/>
  <c r="B82" i="3"/>
  <c r="F81" i="3"/>
  <c r="E81" i="3"/>
  <c r="D81" i="3"/>
  <c r="C81" i="3"/>
  <c r="B81" i="3"/>
  <c r="F80" i="3"/>
  <c r="E80" i="3"/>
  <c r="D80" i="3"/>
  <c r="C80" i="3"/>
  <c r="B80" i="3"/>
  <c r="F79" i="3"/>
  <c r="E79" i="3"/>
  <c r="D79" i="3"/>
  <c r="C79" i="3"/>
  <c r="B79" i="3"/>
  <c r="F78" i="3"/>
  <c r="E78" i="3"/>
  <c r="D78" i="3"/>
  <c r="C78" i="3"/>
  <c r="B78" i="3"/>
  <c r="F77" i="3"/>
  <c r="E77" i="3"/>
  <c r="D77" i="3"/>
  <c r="C77" i="3"/>
  <c r="B77" i="3"/>
  <c r="F76" i="3"/>
  <c r="E76" i="3"/>
  <c r="D76" i="3"/>
  <c r="C76" i="3"/>
  <c r="B76" i="3"/>
  <c r="F75" i="3"/>
  <c r="E75" i="3"/>
  <c r="D75" i="3"/>
  <c r="C75" i="3"/>
  <c r="B75" i="3"/>
  <c r="F74" i="3"/>
  <c r="E74" i="3"/>
  <c r="D74" i="3"/>
  <c r="C74" i="3"/>
  <c r="B74" i="3"/>
  <c r="F73" i="3"/>
  <c r="E73" i="3"/>
  <c r="D73" i="3"/>
  <c r="C73" i="3"/>
  <c r="B73" i="3"/>
  <c r="F72" i="3"/>
  <c r="E72" i="3"/>
  <c r="D72" i="3"/>
  <c r="C72" i="3"/>
  <c r="B72" i="3"/>
  <c r="F71" i="3"/>
  <c r="E71" i="3"/>
  <c r="D71" i="3"/>
  <c r="C71" i="3"/>
  <c r="B71" i="3"/>
  <c r="F70" i="3"/>
  <c r="E70" i="3"/>
  <c r="D70" i="3"/>
  <c r="C70" i="3"/>
  <c r="B70" i="3"/>
  <c r="F69" i="3"/>
  <c r="E69" i="3"/>
  <c r="D69" i="3"/>
  <c r="C69" i="3"/>
  <c r="B69" i="3"/>
  <c r="F68" i="3"/>
  <c r="E68" i="3"/>
  <c r="D68" i="3"/>
  <c r="C68" i="3"/>
  <c r="B68" i="3"/>
  <c r="F67" i="3"/>
  <c r="E67" i="3"/>
  <c r="D67" i="3"/>
  <c r="C67" i="3"/>
  <c r="B67" i="3"/>
  <c r="F66" i="3"/>
  <c r="E66" i="3"/>
  <c r="D66" i="3"/>
  <c r="C66" i="3"/>
  <c r="F65" i="3"/>
  <c r="E65" i="3"/>
  <c r="D65" i="3"/>
  <c r="C65" i="3"/>
  <c r="B65" i="3"/>
  <c r="F64" i="3"/>
  <c r="E64" i="3"/>
  <c r="D64" i="3"/>
  <c r="C64" i="3"/>
  <c r="B64" i="3"/>
  <c r="F48" i="3"/>
  <c r="E48" i="3"/>
  <c r="D48" i="3"/>
  <c r="C48" i="3"/>
  <c r="B48" i="3"/>
  <c r="F47" i="3"/>
  <c r="E47" i="3"/>
  <c r="D47" i="3"/>
  <c r="C47" i="3"/>
  <c r="B47" i="3"/>
  <c r="F46" i="3"/>
  <c r="E46" i="3"/>
  <c r="D46" i="3"/>
  <c r="C46" i="3"/>
  <c r="B46" i="3"/>
  <c r="F45" i="3"/>
  <c r="E45" i="3"/>
  <c r="D45" i="3"/>
  <c r="C45" i="3"/>
  <c r="B45" i="3"/>
  <c r="F44" i="3"/>
  <c r="E44" i="3"/>
  <c r="D44" i="3"/>
  <c r="C44" i="3"/>
  <c r="B44" i="3"/>
  <c r="F43" i="3"/>
  <c r="E43" i="3"/>
  <c r="D43" i="3"/>
  <c r="C43" i="3"/>
  <c r="B43" i="3"/>
  <c r="F42" i="3"/>
  <c r="E42" i="3"/>
  <c r="D42" i="3"/>
  <c r="C42" i="3"/>
  <c r="B42" i="3"/>
  <c r="F41" i="3"/>
  <c r="E41" i="3"/>
  <c r="D41" i="3"/>
  <c r="C41" i="3"/>
  <c r="B41" i="3"/>
  <c r="F40" i="3"/>
  <c r="E40" i="3"/>
  <c r="D40" i="3"/>
  <c r="C40" i="3"/>
  <c r="B40" i="3"/>
  <c r="F39" i="3"/>
  <c r="E39" i="3"/>
  <c r="D39" i="3"/>
  <c r="C39" i="3"/>
  <c r="B39" i="3"/>
  <c r="F38" i="3"/>
  <c r="E38" i="3"/>
  <c r="D38" i="3"/>
  <c r="C38" i="3"/>
  <c r="B38" i="3"/>
  <c r="F37" i="3"/>
  <c r="E37" i="3"/>
  <c r="D37" i="3"/>
  <c r="C37" i="3"/>
  <c r="B37" i="3"/>
  <c r="F36" i="3"/>
  <c r="E36" i="3"/>
  <c r="D36" i="3"/>
  <c r="C36" i="3"/>
  <c r="B36" i="3"/>
  <c r="F35" i="3"/>
  <c r="E35" i="3"/>
  <c r="D35" i="3"/>
  <c r="C35" i="3"/>
  <c r="B35" i="3"/>
  <c r="F34" i="3"/>
  <c r="E34" i="3"/>
  <c r="D34" i="3"/>
  <c r="C34" i="3"/>
  <c r="B34" i="3"/>
  <c r="F33" i="3"/>
  <c r="E33" i="3"/>
  <c r="D33" i="3"/>
  <c r="C33" i="3"/>
  <c r="B33" i="3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65" i="1"/>
  <c r="C65" i="1"/>
  <c r="D65" i="1"/>
  <c r="E65" i="1"/>
  <c r="F65" i="1"/>
  <c r="F64" i="1"/>
  <c r="E64" i="1"/>
  <c r="D64" i="1"/>
  <c r="C64" i="1"/>
  <c r="B64" i="1"/>
  <c r="B47" i="1"/>
  <c r="C47" i="1"/>
  <c r="D47" i="1"/>
  <c r="E47" i="1"/>
  <c r="F47" i="1"/>
  <c r="B48" i="1"/>
  <c r="C48" i="1"/>
  <c r="D48" i="1"/>
  <c r="E48" i="1"/>
  <c r="F48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F9" i="1"/>
  <c r="E9" i="1"/>
  <c r="D9" i="1"/>
  <c r="C9" i="1"/>
  <c r="B9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<sst xmlns="http://schemas.openxmlformats.org/spreadsheetml/2006/main" count="127" uniqueCount="38">
  <si>
    <t>RL series circuit excited by DC source</t>
  </si>
  <si>
    <t>I(t)</t>
  </si>
  <si>
    <t>Vc(t)</t>
  </si>
  <si>
    <t>Pc(t)</t>
  </si>
  <si>
    <t xml:space="preserve">Time </t>
  </si>
  <si>
    <t>V =</t>
  </si>
  <si>
    <t>R =</t>
  </si>
  <si>
    <t>L =</t>
  </si>
  <si>
    <t>0.25 sec</t>
  </si>
  <si>
    <t xml:space="preserve">The maximum power of Inductor is </t>
  </si>
  <si>
    <t>28.63 W</t>
  </si>
  <si>
    <t xml:space="preserve">The time at which the Inductor power is maximum is </t>
  </si>
  <si>
    <t>VL(t)</t>
  </si>
  <si>
    <t>VR(t)</t>
  </si>
  <si>
    <t>PL(t)</t>
  </si>
  <si>
    <t>PR(t)</t>
  </si>
  <si>
    <t xml:space="preserve">Source Voltage :  V = </t>
  </si>
  <si>
    <t xml:space="preserve">Capacitance :     C = </t>
  </si>
  <si>
    <t xml:space="preserve">Resistance        :  R = </t>
  </si>
  <si>
    <t>𝜏 =</t>
  </si>
  <si>
    <t>0.1</t>
  </si>
  <si>
    <t>0..25</t>
  </si>
  <si>
    <t>1.5 sec</t>
  </si>
  <si>
    <t>14.95 W</t>
  </si>
  <si>
    <t xml:space="preserve">The time at which the Capacitor power is maximum is </t>
  </si>
  <si>
    <t xml:space="preserve">The maximum power of Capacitor is </t>
  </si>
  <si>
    <t>3.5 sec</t>
  </si>
  <si>
    <t>0.75 sec</t>
  </si>
  <si>
    <t>2.75 sec</t>
  </si>
  <si>
    <t>22.5 W</t>
  </si>
  <si>
    <t>18 W</t>
  </si>
  <si>
    <t>2 sec</t>
  </si>
  <si>
    <t>29.97 W</t>
  </si>
  <si>
    <t>14.31 W</t>
  </si>
  <si>
    <t>RC series circuit excited by DC source</t>
  </si>
  <si>
    <t>Zubin Shah 20CSE1030 sec B</t>
  </si>
  <si>
    <t>44.85  W</t>
  </si>
  <si>
    <t>go to the next sheet for next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</si>
</sst>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Rockwell"/>
      <family val="1"/>
    </font>
    <font>
      <sz val="14"/>
      <color theme="1"/>
      <name val="Rockwell"/>
      <family val="1"/>
    </font>
    <font>
      <sz val="2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24"/>
      <color theme="1"/>
      <name val="Rockwell"/>
      <family val="1"/>
    </font>
    <font>
      <sz val="26"/>
      <color theme="1"/>
      <name val="Rockwell"/>
      <family val="1"/>
    </font>
    <font>
      <sz val="28"/>
      <color theme="1"/>
      <name val="Rockwell"/>
      <family val="1"/>
    </font>
    <font>
      <sz val="2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36"/>
      <color rgb="FF4D5156"/>
      <name val="Arial"/>
      <family val="2"/>
    </font>
    <font>
      <sz val="72"/>
      <color theme="1"/>
      <name val="Calibri"/>
      <family val="2"/>
      <scheme val="minor"/>
    </font>
    <font>
      <b/>
      <u/>
      <sz val="7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7" fontId="2" fillId="6" borderId="1" xfId="0" applyNumberFormat="1" applyFont="1" applyFill="1" applyBorder="1" applyAlignment="1">
      <alignment horizontal="center"/>
    </xf>
    <xf numFmtId="20" fontId="2" fillId="0" borderId="0" xfId="0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3600"/>
              <a:t> RL series circuit excited by DC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Sheet1!$B$7</c:f>
              <c:strCache>
                <c:ptCount val="1"/>
                <c:pt idx="0">
                  <c:v>I(t)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Sheet1!$A$8:$A$48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Sheet1!$B$8:$B$48</c:f>
              <c:numCache>
                <c:formatCode>General</c:formatCode>
                <c:ptCount val="41"/>
                <c:pt idx="0">
                  <c:v>0</c:v>
                </c:pt>
                <c:pt idx="1">
                  <c:v>0.63212055882855767</c:v>
                </c:pt>
                <c:pt idx="2">
                  <c:v>0.8646647167633873</c:v>
                </c:pt>
                <c:pt idx="3">
                  <c:v>0.95021293163213605</c:v>
                </c:pt>
                <c:pt idx="4">
                  <c:v>0.98168436111126578</c:v>
                </c:pt>
                <c:pt idx="5">
                  <c:v>0.99326205300091452</c:v>
                </c:pt>
                <c:pt idx="6">
                  <c:v>0.99752124782333362</c:v>
                </c:pt>
                <c:pt idx="7">
                  <c:v>0.99908811803444553</c:v>
                </c:pt>
                <c:pt idx="8">
                  <c:v>0.99966453737209748</c:v>
                </c:pt>
                <c:pt idx="9">
                  <c:v>0.99987659019591335</c:v>
                </c:pt>
                <c:pt idx="10">
                  <c:v>0.99995460007023751</c:v>
                </c:pt>
                <c:pt idx="11">
                  <c:v>0.99998329829920973</c:v>
                </c:pt>
                <c:pt idx="12">
                  <c:v>0.99999385578764666</c:v>
                </c:pt>
                <c:pt idx="13">
                  <c:v>0.99999773967059302</c:v>
                </c:pt>
                <c:pt idx="14">
                  <c:v>0.9999991684712809</c:v>
                </c:pt>
                <c:pt idx="15">
                  <c:v>0.99999969409767953</c:v>
                </c:pt>
                <c:pt idx="16">
                  <c:v>0.99999988746482527</c:v>
                </c:pt>
                <c:pt idx="17">
                  <c:v>0.99999995860062285</c:v>
                </c:pt>
                <c:pt idx="18">
                  <c:v>0.99999998477002028</c:v>
                </c:pt>
                <c:pt idx="19">
                  <c:v>0.99999999439720355</c:v>
                </c:pt>
                <c:pt idx="20">
                  <c:v>0.99999999793884642</c:v>
                </c:pt>
                <c:pt idx="21">
                  <c:v>0.99999999924174399</c:v>
                </c:pt>
                <c:pt idx="22">
                  <c:v>0.99999999972105325</c:v>
                </c:pt>
                <c:pt idx="23">
                  <c:v>0.9999999998973812</c:v>
                </c:pt>
                <c:pt idx="24">
                  <c:v>0.99999999996224864</c:v>
                </c:pt>
                <c:pt idx="25">
                  <c:v>0.99999999998611211</c:v>
                </c:pt>
                <c:pt idx="26">
                  <c:v>0.99999999999489086</c:v>
                </c:pt>
                <c:pt idx="27">
                  <c:v>0.9999999999981205</c:v>
                </c:pt>
                <c:pt idx="28">
                  <c:v>0.99999999999930855</c:v>
                </c:pt>
                <c:pt idx="29">
                  <c:v>0.99999999999974565</c:v>
                </c:pt>
                <c:pt idx="30">
                  <c:v>0.99999999999990641</c:v>
                </c:pt>
                <c:pt idx="31">
                  <c:v>0.99999999999996558</c:v>
                </c:pt>
                <c:pt idx="32">
                  <c:v>0.99999999999998734</c:v>
                </c:pt>
                <c:pt idx="33">
                  <c:v>0.99999999999999534</c:v>
                </c:pt>
                <c:pt idx="34">
                  <c:v>0.99999999999999833</c:v>
                </c:pt>
                <c:pt idx="35">
                  <c:v>0.99999999999999933</c:v>
                </c:pt>
                <c:pt idx="36">
                  <c:v>0.99999999999999978</c:v>
                </c:pt>
                <c:pt idx="37">
                  <c:v>0.99999999999999989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F-4E60-BC6E-D5B9031E89E1}"/>
            </c:ext>
          </c:extLst>
        </c:ser>
        <c:ser>
          <c:idx val="2"/>
          <c:order val="2"/>
          <c:tx>
            <c:strRef>
              <c:f>Sheet1!$C$7</c:f>
              <c:strCache>
                <c:ptCount val="1"/>
                <c:pt idx="0">
                  <c:v>VL(t)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Sheet1!$A$8:$A$48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Sheet1!$C$8:$C$48</c:f>
              <c:numCache>
                <c:formatCode>General</c:formatCode>
                <c:ptCount val="41"/>
                <c:pt idx="0">
                  <c:v>60</c:v>
                </c:pt>
                <c:pt idx="1">
                  <c:v>22.072766470286538</c:v>
                </c:pt>
                <c:pt idx="2">
                  <c:v>8.1201169941967617</c:v>
                </c:pt>
                <c:pt idx="3">
                  <c:v>2.9872241020718366</c:v>
                </c:pt>
                <c:pt idx="4">
                  <c:v>1.0989383333240508</c:v>
                </c:pt>
                <c:pt idx="5">
                  <c:v>0.40427681994512804</c:v>
                </c:pt>
                <c:pt idx="6">
                  <c:v>0.14872513059998152</c:v>
                </c:pt>
                <c:pt idx="7">
                  <c:v>5.4712917933270974E-2</c:v>
                </c:pt>
                <c:pt idx="8">
                  <c:v>2.0127757674150711E-2</c:v>
                </c:pt>
                <c:pt idx="9">
                  <c:v>7.4045882452007739E-3</c:v>
                </c:pt>
                <c:pt idx="10">
                  <c:v>2.7239957857490911E-3</c:v>
                </c:pt>
                <c:pt idx="11">
                  <c:v>1.0021020474147396E-3</c:v>
                </c:pt>
                <c:pt idx="12">
                  <c:v>3.6865274119969257E-4</c:v>
                </c:pt>
                <c:pt idx="13">
                  <c:v>1.3561976441886324E-4</c:v>
                </c:pt>
                <c:pt idx="14">
                  <c:v>4.9891723146214073E-5</c:v>
                </c:pt>
                <c:pt idx="15">
                  <c:v>1.8354139230109545E-5</c:v>
                </c:pt>
                <c:pt idx="16">
                  <c:v>6.7521104831555467E-6</c:v>
                </c:pt>
                <c:pt idx="17">
                  <c:v>2.4839626312711E-6</c:v>
                </c:pt>
                <c:pt idx="18">
                  <c:v>9.1379878468275776E-7</c:v>
                </c:pt>
                <c:pt idx="19">
                  <c:v>3.3616778625223608E-7</c:v>
                </c:pt>
                <c:pt idx="20">
                  <c:v>1.2366921734631348E-7</c:v>
                </c:pt>
                <c:pt idx="21">
                  <c:v>4.5495362567471438E-8</c:v>
                </c:pt>
                <c:pt idx="22">
                  <c:v>1.6736808557213548E-8</c:v>
                </c:pt>
                <c:pt idx="23">
                  <c:v>6.1571277790211342E-9</c:v>
                </c:pt>
                <c:pt idx="24">
                  <c:v>2.2650807265674585E-9</c:v>
                </c:pt>
                <c:pt idx="25">
                  <c:v>8.3327663189784124E-10</c:v>
                </c:pt>
                <c:pt idx="26">
                  <c:v>3.0654534168379951E-10</c:v>
                </c:pt>
                <c:pt idx="27">
                  <c:v>1.12771728992345E-10</c:v>
                </c:pt>
                <c:pt idx="28">
                  <c:v>4.1486400641641216E-11</c:v>
                </c:pt>
                <c:pt idx="29">
                  <c:v>1.5261993884261537E-11</c:v>
                </c:pt>
                <c:pt idx="30">
                  <c:v>5.6145737813041051E-12</c:v>
                </c:pt>
                <c:pt idx="31">
                  <c:v>2.0654862650819859E-12</c:v>
                </c:pt>
                <c:pt idx="32">
                  <c:v>7.5984993294565058E-13</c:v>
                </c:pt>
                <c:pt idx="33">
                  <c:v>2.7953316870620389E-13</c:v>
                </c:pt>
                <c:pt idx="34">
                  <c:v>1.0283450589252078E-13</c:v>
                </c:pt>
                <c:pt idx="35">
                  <c:v>3.7830700560881935E-14</c:v>
                </c:pt>
                <c:pt idx="36">
                  <c:v>1.3917136981461415E-14</c:v>
                </c:pt>
                <c:pt idx="37">
                  <c:v>5.1198285754464397E-15</c:v>
                </c:pt>
                <c:pt idx="38">
                  <c:v>1.8834796752288178E-15</c:v>
                </c:pt>
                <c:pt idx="39">
                  <c:v>6.9289345038094712E-16</c:v>
                </c:pt>
                <c:pt idx="40">
                  <c:v>2.5490125531749534E-16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DCF-4E60-BC6E-D5B9031E89E1}"/>
            </c:ext>
          </c:extLst>
        </c:ser>
        <c:ser>
          <c:idx val="3"/>
          <c:order val="3"/>
          <c:tx>
            <c:strRef>
              <c:f>Sheet1!$D$7</c:f>
              <c:strCache>
                <c:ptCount val="1"/>
                <c:pt idx="0">
                  <c:v>VR(t)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Sheet1!$A$8:$A$48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Sheet1!$D$8:$D$48</c:f>
              <c:numCache>
                <c:formatCode>General</c:formatCode>
                <c:ptCount val="41"/>
                <c:pt idx="0">
                  <c:v>0</c:v>
                </c:pt>
                <c:pt idx="1">
                  <c:v>37.927233529713462</c:v>
                </c:pt>
                <c:pt idx="2">
                  <c:v>51.879883005803237</c:v>
                </c:pt>
                <c:pt idx="3">
                  <c:v>57.012775897928165</c:v>
                </c:pt>
                <c:pt idx="4">
                  <c:v>58.901061666675943</c:v>
                </c:pt>
                <c:pt idx="5">
                  <c:v>59.595723180054868</c:v>
                </c:pt>
                <c:pt idx="6">
                  <c:v>59.851274869400015</c:v>
                </c:pt>
                <c:pt idx="7">
                  <c:v>59.945287082066734</c:v>
                </c:pt>
                <c:pt idx="8">
                  <c:v>59.979872242325847</c:v>
                </c:pt>
                <c:pt idx="9">
                  <c:v>59.992595411754799</c:v>
                </c:pt>
                <c:pt idx="10">
                  <c:v>59.99727600421425</c:v>
                </c:pt>
                <c:pt idx="11">
                  <c:v>59.998997897952584</c:v>
                </c:pt>
                <c:pt idx="12">
                  <c:v>59.999631347258799</c:v>
                </c:pt>
                <c:pt idx="13">
                  <c:v>59.999864380235579</c:v>
                </c:pt>
                <c:pt idx="14">
                  <c:v>59.999950108276856</c:v>
                </c:pt>
                <c:pt idx="15">
                  <c:v>59.999981645860771</c:v>
                </c:pt>
                <c:pt idx="16">
                  <c:v>59.999993247889513</c:v>
                </c:pt>
                <c:pt idx="17">
                  <c:v>59.999997516037368</c:v>
                </c:pt>
                <c:pt idx="18">
                  <c:v>59.999999086201214</c:v>
                </c:pt>
                <c:pt idx="19">
                  <c:v>59.999999663832213</c:v>
                </c:pt>
                <c:pt idx="20">
                  <c:v>59.999999876330783</c:v>
                </c:pt>
                <c:pt idx="21">
                  <c:v>59.999999954504638</c:v>
                </c:pt>
                <c:pt idx="22">
                  <c:v>59.999999983263194</c:v>
                </c:pt>
                <c:pt idx="23">
                  <c:v>59.99999999384287</c:v>
                </c:pt>
                <c:pt idx="24">
                  <c:v>59.999999997734918</c:v>
                </c:pt>
                <c:pt idx="25">
                  <c:v>59.999999999166725</c:v>
                </c:pt>
                <c:pt idx="26">
                  <c:v>59.999999999693451</c:v>
                </c:pt>
                <c:pt idx="27">
                  <c:v>59.99999999988723</c:v>
                </c:pt>
                <c:pt idx="28">
                  <c:v>59.999999999958511</c:v>
                </c:pt>
                <c:pt idx="29">
                  <c:v>59.999999999984738</c:v>
                </c:pt>
                <c:pt idx="30">
                  <c:v>59.999999999994387</c:v>
                </c:pt>
                <c:pt idx="31">
                  <c:v>59.999999999997932</c:v>
                </c:pt>
                <c:pt idx="32">
                  <c:v>59.99999999999924</c:v>
                </c:pt>
                <c:pt idx="33">
                  <c:v>59.999999999999723</c:v>
                </c:pt>
                <c:pt idx="34">
                  <c:v>59.999999999999901</c:v>
                </c:pt>
                <c:pt idx="35">
                  <c:v>59.999999999999957</c:v>
                </c:pt>
                <c:pt idx="36">
                  <c:v>59.999999999999986</c:v>
                </c:pt>
                <c:pt idx="37">
                  <c:v>59.999999999999993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DCF-4E60-BC6E-D5B9031E89E1}"/>
            </c:ext>
          </c:extLst>
        </c:ser>
        <c:ser>
          <c:idx val="4"/>
          <c:order val="4"/>
          <c:tx>
            <c:strRef>
              <c:f>Sheet1!$E$7</c:f>
              <c:strCache>
                <c:ptCount val="1"/>
                <c:pt idx="0">
                  <c:v>PL(t)</c:v>
                </c:pt>
              </c:strCache>
            </c:strRef>
          </c:tx>
          <c:spPr>
            <a:ln w="34925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Sheet1!$A$8:$A$48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Sheet1!$E$8:$E$48</c:f>
              <c:numCache>
                <c:formatCode>General</c:formatCode>
                <c:ptCount val="41"/>
                <c:pt idx="0">
                  <c:v>0</c:v>
                </c:pt>
                <c:pt idx="1">
                  <c:v>13.952649476089778</c:v>
                </c:pt>
                <c:pt idx="2">
                  <c:v>7.0211786608727111</c:v>
                </c:pt>
                <c:pt idx="3">
                  <c:v>2.8384989714718554</c:v>
                </c:pt>
                <c:pt idx="4">
                  <c:v>1.0788105756499</c:v>
                </c:pt>
                <c:pt idx="5">
                  <c:v>0.40155282415937893</c:v>
                </c:pt>
                <c:pt idx="6">
                  <c:v>0.14835647785878181</c:v>
                </c:pt>
                <c:pt idx="7">
                  <c:v>5.4663026210124754E-2</c:v>
                </c:pt>
                <c:pt idx="8">
                  <c:v>2.0121005563667558E-2</c:v>
                </c:pt>
                <c:pt idx="9">
                  <c:v>7.4036744464160906E-3</c:v>
                </c:pt>
                <c:pt idx="10">
                  <c:v>2.7238721165317448E-3</c:v>
                </c:pt>
                <c:pt idx="11">
                  <c:v>1.0020853106061825E-3</c:v>
                </c:pt>
                <c:pt idx="12">
                  <c:v>3.6865047611896602E-4</c:v>
                </c:pt>
                <c:pt idx="13">
                  <c:v>1.3561945787352156E-4</c:v>
                </c:pt>
                <c:pt idx="14">
                  <c:v>4.9891681659813428E-5</c:v>
                </c:pt>
                <c:pt idx="15">
                  <c:v>1.8354133615535764E-5</c:v>
                </c:pt>
                <c:pt idx="16">
                  <c:v>6.7521097233056136E-6</c:v>
                </c:pt>
                <c:pt idx="17">
                  <c:v>2.4839625284365945E-6</c:v>
                </c:pt>
                <c:pt idx="18">
                  <c:v>9.1379877076562072E-7</c:v>
                </c:pt>
                <c:pt idx="19">
                  <c:v>3.3616778436875641E-7</c:v>
                </c:pt>
                <c:pt idx="20">
                  <c:v>1.2366921709141223E-7</c:v>
                </c:pt>
                <c:pt idx="21">
                  <c:v>4.5495362532974307E-8</c:v>
                </c:pt>
                <c:pt idx="22">
                  <c:v>1.6736808552544868E-8</c:v>
                </c:pt>
                <c:pt idx="23">
                  <c:v>6.1571277783892972E-9</c:v>
                </c:pt>
                <c:pt idx="24">
                  <c:v>2.2650807264819491E-9</c:v>
                </c:pt>
                <c:pt idx="25">
                  <c:v>8.3327663188626878E-10</c:v>
                </c:pt>
                <c:pt idx="26">
                  <c:v>3.0654534168223335E-10</c:v>
                </c:pt>
                <c:pt idx="27">
                  <c:v>1.1277172899213305E-10</c:v>
                </c:pt>
                <c:pt idx="28">
                  <c:v>4.1486400641612529E-11</c:v>
                </c:pt>
                <c:pt idx="29">
                  <c:v>1.5261993884257653E-11</c:v>
                </c:pt>
                <c:pt idx="30">
                  <c:v>5.6145737813035793E-12</c:v>
                </c:pt>
                <c:pt idx="31">
                  <c:v>2.0654862650819148E-12</c:v>
                </c:pt>
                <c:pt idx="32">
                  <c:v>7.5984993294564089E-13</c:v>
                </c:pt>
                <c:pt idx="33">
                  <c:v>2.7953316870620253E-13</c:v>
                </c:pt>
                <c:pt idx="34">
                  <c:v>1.028345058925206E-13</c:v>
                </c:pt>
                <c:pt idx="35">
                  <c:v>3.783070056088191E-14</c:v>
                </c:pt>
                <c:pt idx="36">
                  <c:v>1.3917136981461412E-14</c:v>
                </c:pt>
                <c:pt idx="37">
                  <c:v>5.1198285754464389E-15</c:v>
                </c:pt>
                <c:pt idx="38">
                  <c:v>1.8834796752288178E-15</c:v>
                </c:pt>
                <c:pt idx="39">
                  <c:v>6.9289345038094712E-16</c:v>
                </c:pt>
                <c:pt idx="40">
                  <c:v>2.5490125531749534E-16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DCF-4E60-BC6E-D5B9031E89E1}"/>
            </c:ext>
          </c:extLst>
        </c:ser>
        <c:ser>
          <c:idx val="5"/>
          <c:order val="5"/>
          <c:tx>
            <c:strRef>
              <c:f>Sheet1!$F$7</c:f>
              <c:strCache>
                <c:ptCount val="1"/>
                <c:pt idx="0">
                  <c:v>PR(t)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Sheet1!$A$8:$A$48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Sheet1!$F$8:$F$48</c:f>
              <c:numCache>
                <c:formatCode>General</c:formatCode>
                <c:ptCount val="41"/>
                <c:pt idx="0">
                  <c:v>0</c:v>
                </c:pt>
                <c:pt idx="1">
                  <c:v>23.974584053623683</c:v>
                </c:pt>
                <c:pt idx="2">
                  <c:v>44.85870434493053</c:v>
                </c:pt>
                <c:pt idx="3">
                  <c:v>54.174276926456308</c:v>
                </c:pt>
                <c:pt idx="4">
                  <c:v>57.822251091026054</c:v>
                </c:pt>
                <c:pt idx="5">
                  <c:v>59.194170355895494</c:v>
                </c:pt>
                <c:pt idx="6">
                  <c:v>59.702918391541232</c:v>
                </c:pt>
                <c:pt idx="7">
                  <c:v>59.890624055856605</c:v>
                </c:pt>
                <c:pt idx="8">
                  <c:v>59.95975123676218</c:v>
                </c:pt>
                <c:pt idx="9">
                  <c:v>59.985191737308377</c:v>
                </c:pt>
                <c:pt idx="10">
                  <c:v>59.994552132097716</c:v>
                </c:pt>
                <c:pt idx="11">
                  <c:v>59.997995812641975</c:v>
                </c:pt>
                <c:pt idx="12">
                  <c:v>59.999262696782679</c:v>
                </c:pt>
                <c:pt idx="13">
                  <c:v>59.999728760777714</c:v>
                </c:pt>
                <c:pt idx="14">
                  <c:v>59.999900216595194</c:v>
                </c:pt>
                <c:pt idx="15">
                  <c:v>59.999963291727155</c:v>
                </c:pt>
                <c:pt idx="16">
                  <c:v>59.999986495779794</c:v>
                </c:pt>
                <c:pt idx="17">
                  <c:v>59.999995032074835</c:v>
                </c:pt>
                <c:pt idx="18">
                  <c:v>59.999998172402449</c:v>
                </c:pt>
                <c:pt idx="19">
                  <c:v>59.999999327664426</c:v>
                </c:pt>
                <c:pt idx="20">
                  <c:v>59.999999752661566</c:v>
                </c:pt>
                <c:pt idx="21">
                  <c:v>59.999999909009269</c:v>
                </c:pt>
                <c:pt idx="22">
                  <c:v>59.999999966526381</c:v>
                </c:pt>
                <c:pt idx="23">
                  <c:v>59.99999998768574</c:v>
                </c:pt>
                <c:pt idx="24">
                  <c:v>59.999999995469835</c:v>
                </c:pt>
                <c:pt idx="25">
                  <c:v>59.999999998333443</c:v>
                </c:pt>
                <c:pt idx="26">
                  <c:v>59.999999999386908</c:v>
                </c:pt>
                <c:pt idx="27">
                  <c:v>59.999999999774452</c:v>
                </c:pt>
                <c:pt idx="28">
                  <c:v>59.999999999917023</c:v>
                </c:pt>
                <c:pt idx="29">
                  <c:v>59.999999999969475</c:v>
                </c:pt>
                <c:pt idx="30">
                  <c:v>59.999999999988766</c:v>
                </c:pt>
                <c:pt idx="31">
                  <c:v>59.999999999995872</c:v>
                </c:pt>
                <c:pt idx="32">
                  <c:v>59.999999999998479</c:v>
                </c:pt>
                <c:pt idx="33">
                  <c:v>59.999999999999439</c:v>
                </c:pt>
                <c:pt idx="34">
                  <c:v>59.999999999999794</c:v>
                </c:pt>
                <c:pt idx="35">
                  <c:v>59.999999999999929</c:v>
                </c:pt>
                <c:pt idx="36">
                  <c:v>59.999999999999972</c:v>
                </c:pt>
                <c:pt idx="37">
                  <c:v>59.999999999999986</c:v>
                </c:pt>
                <c:pt idx="38">
                  <c:v>59.999999999999993</c:v>
                </c:pt>
                <c:pt idx="39">
                  <c:v>60</c:v>
                </c:pt>
                <c:pt idx="4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DCF-4E60-BC6E-D5B9031E8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301651840"/>
        <c:axId val="1301650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Time 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Sheet1!$A$8:$A$48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Sheet1!$A$8:$A$48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DCF-4E60-BC6E-D5B9031E89E1}"/>
                  </c:ext>
                </c:extLst>
              </c15:ser>
            </c15:filteredLineSeries>
          </c:ext>
        </c:extLst>
      </c:lineChart>
      <c:catAx>
        <c:axId val="130165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50176"/>
        <c:crossesAt val="0"/>
        <c:auto val="1"/>
        <c:lblAlgn val="ctr"/>
        <c:lblOffset val="100"/>
        <c:noMultiLvlLbl val="0"/>
      </c:catAx>
      <c:valAx>
        <c:axId val="130165017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5184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4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4000"/>
              <a:t>RC series circuit excited by DC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Sheet1!$B$63</c:f>
              <c:strCache>
                <c:ptCount val="1"/>
                <c:pt idx="0">
                  <c:v>I(t)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Sheet1!$A$64:$A$104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Sheet1!$B$64:$B$104</c:f>
              <c:numCache>
                <c:formatCode>General</c:formatCode>
                <c:ptCount val="41"/>
                <c:pt idx="0">
                  <c:v>3</c:v>
                </c:pt>
                <c:pt idx="1">
                  <c:v>2.6474907077537866</c:v>
                </c:pt>
                <c:pt idx="2">
                  <c:v>2.3364023492142145</c:v>
                </c:pt>
                <c:pt idx="3">
                  <c:v>2.0618678363729166</c:v>
                </c:pt>
                <c:pt idx="4">
                  <c:v>1.8195919791379003</c:v>
                </c:pt>
                <c:pt idx="5">
                  <c:v>1.6057842855569708</c:v>
                </c:pt>
                <c:pt idx="6">
                  <c:v>1.417099658223044</c:v>
                </c:pt>
                <c:pt idx="7">
                  <c:v>1.2505860590355251</c:v>
                </c:pt>
                <c:pt idx="8">
                  <c:v>1.103638323514327</c:v>
                </c:pt>
                <c:pt idx="9">
                  <c:v>0.97395740207504922</c:v>
                </c:pt>
                <c:pt idx="10">
                  <c:v>0.85951439058057022</c:v>
                </c:pt>
                <c:pt idx="11">
                  <c:v>0.75851878741423939</c:v>
                </c:pt>
                <c:pt idx="12">
                  <c:v>0.66939048044528948</c:v>
                </c:pt>
                <c:pt idx="13">
                  <c:v>0.59073502561258218</c:v>
                </c:pt>
                <c:pt idx="14">
                  <c:v>0.52132183035133539</c:v>
                </c:pt>
                <c:pt idx="15">
                  <c:v>0.46006490053478544</c:v>
                </c:pt>
                <c:pt idx="16">
                  <c:v>0.40600584970983811</c:v>
                </c:pt>
                <c:pt idx="17">
                  <c:v>0.35829890480015886</c:v>
                </c:pt>
                <c:pt idx="18">
                  <c:v>0.31619767368559298</c:v>
                </c:pt>
                <c:pt idx="19">
                  <c:v>0.2790434676319905</c:v>
                </c:pt>
                <c:pt idx="20">
                  <c:v>0.24625499587169641</c:v>
                </c:pt>
                <c:pt idx="21">
                  <c:v>0.21731927110275437</c:v>
                </c:pt>
                <c:pt idx="22">
                  <c:v>0.19178358362012271</c:v>
                </c:pt>
                <c:pt idx="23">
                  <c:v>0.16924841851133204</c:v>
                </c:pt>
                <c:pt idx="24">
                  <c:v>0.14936120510359183</c:v>
                </c:pt>
                <c:pt idx="25">
                  <c:v>0.13181080087022226</c:v>
                </c:pt>
                <c:pt idx="26">
                  <c:v>0.11632262349516603</c:v>
                </c:pt>
                <c:pt idx="27">
                  <c:v>0.1026543549349981</c:v>
                </c:pt>
                <c:pt idx="28">
                  <c:v>9.0592150266955496E-2</c:v>
                </c:pt>
                <c:pt idx="29">
                  <c:v>7.9947292009066459E-2</c:v>
                </c:pt>
                <c:pt idx="30">
                  <c:v>7.0553237568027324E-2</c:v>
                </c:pt>
                <c:pt idx="31">
                  <c:v>6.2263013621099227E-2</c:v>
                </c:pt>
                <c:pt idx="32">
                  <c:v>5.4946916666202536E-2</c:v>
                </c:pt>
                <c:pt idx="33">
                  <c:v>4.8490483764497619E-2</c:v>
                </c:pt>
                <c:pt idx="34">
                  <c:v>4.279270172699777E-2</c:v>
                </c:pt>
                <c:pt idx="35">
                  <c:v>3.7764426727301993E-2</c:v>
                </c:pt>
                <c:pt idx="36">
                  <c:v>3.3326989614726917E-2</c:v>
                </c:pt>
                <c:pt idx="37">
                  <c:v>2.9410965107465485E-2</c:v>
                </c:pt>
                <c:pt idx="38">
                  <c:v>2.5955085609361904E-2</c:v>
                </c:pt>
                <c:pt idx="39">
                  <c:v>2.2905282656579887E-2</c:v>
                </c:pt>
                <c:pt idx="40">
                  <c:v>2.0213840997256399E-2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F-4F7D-9DC8-28A3AAA99CCA}"/>
            </c:ext>
          </c:extLst>
        </c:ser>
        <c:ser>
          <c:idx val="2"/>
          <c:order val="2"/>
          <c:tx>
            <c:strRef>
              <c:f>Sheet1!$C$63</c:f>
              <c:strCache>
                <c:ptCount val="1"/>
                <c:pt idx="0">
                  <c:v>Vc(t)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Sheet1!$A$64:$A$104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Sheet1!$C$64:$C$104</c:f>
              <c:numCache>
                <c:formatCode>General</c:formatCode>
                <c:ptCount val="41"/>
                <c:pt idx="0">
                  <c:v>0</c:v>
                </c:pt>
                <c:pt idx="1">
                  <c:v>7.0501858449242727</c:v>
                </c:pt>
                <c:pt idx="2">
                  <c:v>13.271953015715708</c:v>
                </c:pt>
                <c:pt idx="3">
                  <c:v>18.762643272541666</c:v>
                </c:pt>
                <c:pt idx="4">
                  <c:v>23.608160417241994</c:v>
                </c:pt>
                <c:pt idx="5">
                  <c:v>27.884314288860583</c:v>
                </c:pt>
                <c:pt idx="6">
                  <c:v>31.658006835539119</c:v>
                </c:pt>
                <c:pt idx="7">
                  <c:v>34.988278819289491</c:v>
                </c:pt>
                <c:pt idx="8">
                  <c:v>37.927233529713462</c:v>
                </c:pt>
                <c:pt idx="9">
                  <c:v>40.520851958499016</c:v>
                </c:pt>
                <c:pt idx="10">
                  <c:v>42.809712188388588</c:v>
                </c:pt>
                <c:pt idx="11">
                  <c:v>44.829624251715209</c:v>
                </c:pt>
                <c:pt idx="12">
                  <c:v>46.612190391094209</c:v>
                </c:pt>
                <c:pt idx="13">
                  <c:v>48.18529948774836</c:v>
                </c:pt>
                <c:pt idx="14">
                  <c:v>49.573563392973291</c:v>
                </c:pt>
                <c:pt idx="15">
                  <c:v>50.798701989304291</c:v>
                </c:pt>
                <c:pt idx="16">
                  <c:v>51.879883005803237</c:v>
                </c:pt>
                <c:pt idx="17">
                  <c:v>52.83402190399682</c:v>
                </c:pt>
                <c:pt idx="18">
                  <c:v>53.67604652628814</c:v>
                </c:pt>
                <c:pt idx="19">
                  <c:v>54.419130647360191</c:v>
                </c:pt>
                <c:pt idx="20">
                  <c:v>55.074900082566067</c:v>
                </c:pt>
                <c:pt idx="21">
                  <c:v>55.653614577944914</c:v>
                </c:pt>
                <c:pt idx="22">
                  <c:v>56.164328327597545</c:v>
                </c:pt>
                <c:pt idx="23">
                  <c:v>56.615031629773362</c:v>
                </c:pt>
                <c:pt idx="24">
                  <c:v>57.012775897928165</c:v>
                </c:pt>
                <c:pt idx="25">
                  <c:v>57.36378398259555</c:v>
                </c:pt>
                <c:pt idx="26">
                  <c:v>57.673547530096677</c:v>
                </c:pt>
                <c:pt idx="27">
                  <c:v>57.946912901300038</c:v>
                </c:pt>
                <c:pt idx="28">
                  <c:v>58.188156994660893</c:v>
                </c:pt>
                <c:pt idx="29">
                  <c:v>58.401054159818671</c:v>
                </c:pt>
                <c:pt idx="30">
                  <c:v>58.588935248639459</c:v>
                </c:pt>
                <c:pt idx="31">
                  <c:v>58.754739727578013</c:v>
                </c:pt>
                <c:pt idx="32">
                  <c:v>58.901061666675943</c:v>
                </c:pt>
                <c:pt idx="33">
                  <c:v>59.030190324710048</c:v>
                </c:pt>
                <c:pt idx="34">
                  <c:v>59.144145965460048</c:v>
                </c:pt>
                <c:pt idx="35">
                  <c:v>59.24471146545396</c:v>
                </c:pt>
                <c:pt idx="36">
                  <c:v>59.333460207705464</c:v>
                </c:pt>
                <c:pt idx="37">
                  <c:v>59.411780697850688</c:v>
                </c:pt>
                <c:pt idx="38">
                  <c:v>59.480898287812764</c:v>
                </c:pt>
                <c:pt idx="39">
                  <c:v>59.541894346868403</c:v>
                </c:pt>
                <c:pt idx="40">
                  <c:v>59.595723180054868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EF-4F7D-9DC8-28A3AAA99CCA}"/>
            </c:ext>
          </c:extLst>
        </c:ser>
        <c:ser>
          <c:idx val="3"/>
          <c:order val="3"/>
          <c:tx>
            <c:strRef>
              <c:f>Sheet1!$D$63</c:f>
              <c:strCache>
                <c:ptCount val="1"/>
                <c:pt idx="0">
                  <c:v>VR(t)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Sheet1!$A$64:$A$104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Sheet1!$D$64:$D$104</c:f>
              <c:numCache>
                <c:formatCode>General</c:formatCode>
                <c:ptCount val="41"/>
                <c:pt idx="0">
                  <c:v>60</c:v>
                </c:pt>
                <c:pt idx="1">
                  <c:v>52.949814155075728</c:v>
                </c:pt>
                <c:pt idx="2">
                  <c:v>46.72804698428429</c:v>
                </c:pt>
                <c:pt idx="3">
                  <c:v>41.237356727458334</c:v>
                </c:pt>
                <c:pt idx="4">
                  <c:v>36.391839582758003</c:v>
                </c:pt>
                <c:pt idx="5">
                  <c:v>32.11568571113942</c:v>
                </c:pt>
                <c:pt idx="6">
                  <c:v>28.341993164460881</c:v>
                </c:pt>
                <c:pt idx="7">
                  <c:v>25.011721180710502</c:v>
                </c:pt>
                <c:pt idx="8">
                  <c:v>22.072766470286538</c:v>
                </c:pt>
                <c:pt idx="9">
                  <c:v>19.479148041500984</c:v>
                </c:pt>
                <c:pt idx="10">
                  <c:v>17.190287811611405</c:v>
                </c:pt>
                <c:pt idx="11">
                  <c:v>15.170375748284787</c:v>
                </c:pt>
                <c:pt idx="12">
                  <c:v>13.387809608905789</c:v>
                </c:pt>
                <c:pt idx="13">
                  <c:v>11.814700512251644</c:v>
                </c:pt>
                <c:pt idx="14">
                  <c:v>10.426436607026709</c:v>
                </c:pt>
                <c:pt idx="15">
                  <c:v>9.2012980106957087</c:v>
                </c:pt>
                <c:pt idx="16">
                  <c:v>8.1201169941967617</c:v>
                </c:pt>
                <c:pt idx="17">
                  <c:v>7.1659780960031769</c:v>
                </c:pt>
                <c:pt idx="18">
                  <c:v>6.3239534737118603</c:v>
                </c:pt>
                <c:pt idx="19">
                  <c:v>5.5808693526398097</c:v>
                </c:pt>
                <c:pt idx="20">
                  <c:v>4.9250999174339283</c:v>
                </c:pt>
                <c:pt idx="21">
                  <c:v>4.3463854220550875</c:v>
                </c:pt>
                <c:pt idx="22">
                  <c:v>3.8356716724024542</c:v>
                </c:pt>
                <c:pt idx="23">
                  <c:v>3.3849683702266411</c:v>
                </c:pt>
                <c:pt idx="24">
                  <c:v>2.9872241020718366</c:v>
                </c:pt>
                <c:pt idx="25">
                  <c:v>2.6362160174044451</c:v>
                </c:pt>
                <c:pt idx="26">
                  <c:v>2.3264524699033204</c:v>
                </c:pt>
                <c:pt idx="27">
                  <c:v>2.0530870986999621</c:v>
                </c:pt>
                <c:pt idx="28">
                  <c:v>1.8118430053391101</c:v>
                </c:pt>
                <c:pt idx="29">
                  <c:v>1.598945840181329</c:v>
                </c:pt>
                <c:pt idx="30">
                  <c:v>1.4110647513605463</c:v>
                </c:pt>
                <c:pt idx="31">
                  <c:v>1.2452602724219846</c:v>
                </c:pt>
                <c:pt idx="32">
                  <c:v>1.0989383333240508</c:v>
                </c:pt>
                <c:pt idx="33">
                  <c:v>0.96980967528995243</c:v>
                </c:pt>
                <c:pt idx="34">
                  <c:v>0.85585403453995534</c:v>
                </c:pt>
                <c:pt idx="35">
                  <c:v>0.75528853454603995</c:v>
                </c:pt>
                <c:pt idx="36">
                  <c:v>0.66653979229453841</c:v>
                </c:pt>
                <c:pt idx="37">
                  <c:v>0.58821930214930962</c:v>
                </c:pt>
                <c:pt idx="38">
                  <c:v>0.519101712187238</c:v>
                </c:pt>
                <c:pt idx="39">
                  <c:v>0.45810565313159768</c:v>
                </c:pt>
                <c:pt idx="40">
                  <c:v>0.40427681994512804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EF-4F7D-9DC8-28A3AAA99CCA}"/>
            </c:ext>
          </c:extLst>
        </c:ser>
        <c:ser>
          <c:idx val="4"/>
          <c:order val="4"/>
          <c:tx>
            <c:strRef>
              <c:f>Sheet1!$E$63</c:f>
              <c:strCache>
                <c:ptCount val="1"/>
                <c:pt idx="0">
                  <c:v>Pc(t)</c:v>
                </c:pt>
              </c:strCache>
            </c:strRef>
          </c:tx>
          <c:spPr>
            <a:ln w="34925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Sheet1!$A$64:$A$104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Sheet1!$E$64:$E$104</c:f>
              <c:numCache>
                <c:formatCode>General</c:formatCode>
                <c:ptCount val="41"/>
                <c:pt idx="0">
                  <c:v>0</c:v>
                </c:pt>
                <c:pt idx="1">
                  <c:v>18.665301512374302</c:v>
                </c:pt>
                <c:pt idx="2">
                  <c:v>31.008622204578863</c:v>
                </c:pt>
                <c:pt idx="3">
                  <c:v>38.686090688992358</c:v>
                </c:pt>
                <c:pt idx="4">
                  <c:v>42.957219337414394</c:v>
                </c:pt>
                <c:pt idx="5">
                  <c:v>44.776193698584031</c:v>
                </c:pt>
                <c:pt idx="6">
                  <c:v>44.862550666665278</c:v>
                </c:pt>
                <c:pt idx="7">
                  <c:v>43.755853721051388</c:v>
                </c:pt>
                <c:pt idx="8">
                  <c:v>41.857948428269331</c:v>
                </c:pt>
                <c:pt idx="9">
                  <c:v>39.465583703367372</c:v>
                </c:pt>
                <c:pt idx="10">
                  <c:v>36.795563682532432</c:v>
                </c:pt>
                <c:pt idx="11">
                  <c:v>34.004112227646999</c:v>
                </c:pt>
                <c:pt idx="12">
                  <c:v>31.201756520501856</c:v>
                </c:pt>
                <c:pt idx="13">
                  <c:v>28.46474412704497</c:v>
                </c:pt>
                <c:pt idx="14">
                  <c:v>25.843780805062792</c:v>
                </c:pt>
                <c:pt idx="15">
                  <c:v>23.370699778005488</c:v>
                </c:pt>
                <c:pt idx="16">
                  <c:v>21.063535982618134</c:v>
                </c:pt>
                <c:pt idx="17">
                  <c:v>18.930372184389665</c:v>
                </c:pt>
                <c:pt idx="18">
                  <c:v>16.972241044251966</c:v>
                </c:pt>
                <c:pt idx="19">
                  <c:v>15.185302921357716</c:v>
                </c:pt>
                <c:pt idx="20">
                  <c:v>13.562469292466401</c:v>
                </c:pt>
                <c:pt idx="21">
                  <c:v>12.094602954312613</c:v>
                </c:pt>
                <c:pt idx="22">
                  <c:v>10.77139615828383</c:v>
                </c:pt>
                <c:pt idx="23">
                  <c:v>9.5820045673081822</c:v>
                </c:pt>
                <c:pt idx="24">
                  <c:v>8.5154969144155661</c:v>
                </c:pt>
                <c:pt idx="25">
                  <c:v>7.5611663076923481</c:v>
                </c:pt>
                <c:pt idx="26">
                  <c:v>6.7087383549739981</c:v>
                </c:pt>
                <c:pt idx="27">
                  <c:v>5.9485029643574743</c:v>
                </c:pt>
                <c:pt idx="28">
                  <c:v>5.2713902622175173</c:v>
                </c:pt>
                <c:pt idx="29">
                  <c:v>4.6690061305523285</c:v>
                </c:pt>
                <c:pt idx="30">
                  <c:v>4.1336390674550287</c:v>
                </c:pt>
                <c:pt idx="31">
                  <c:v>3.6582471599623299</c:v>
                </c:pt>
                <c:pt idx="32">
                  <c:v>3.2364317269497</c:v>
                </c:pt>
                <c:pt idx="33">
                  <c:v>2.8624024855555574</c:v>
                </c:pt>
                <c:pt idx="34">
                  <c:v>2.5309377971979501</c:v>
                </c:pt>
                <c:pt idx="35">
                  <c:v>2.2373425651172845</c:v>
                </c:pt>
                <c:pt idx="36">
                  <c:v>1.9774056121480128</c:v>
                </c:pt>
                <c:pt idx="37">
                  <c:v>1.7473578090768782</c:v>
                </c:pt>
                <c:pt idx="38">
                  <c:v>1.5438318071819279</c:v>
                </c:pt>
                <c:pt idx="39">
                  <c:v>1.3638239199232367</c:v>
                </c:pt>
                <c:pt idx="40">
                  <c:v>1.2046584724781368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EF-4F7D-9DC8-28A3AAA99CCA}"/>
            </c:ext>
          </c:extLst>
        </c:ser>
        <c:ser>
          <c:idx val="5"/>
          <c:order val="5"/>
          <c:tx>
            <c:strRef>
              <c:f>Sheet1!$F$63</c:f>
              <c:strCache>
                <c:ptCount val="1"/>
                <c:pt idx="0">
                  <c:v>PR(t)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Sheet1!$A$64:$A$104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Sheet1!$F$64:$F$104</c:f>
              <c:numCache>
                <c:formatCode>General</c:formatCode>
                <c:ptCount val="41"/>
                <c:pt idx="0">
                  <c:v>180</c:v>
                </c:pt>
                <c:pt idx="1">
                  <c:v>140.18414095285289</c:v>
                </c:pt>
                <c:pt idx="2">
                  <c:v>109.17551874827402</c:v>
                </c:pt>
                <c:pt idx="3">
                  <c:v>85.02597949338265</c:v>
                </c:pt>
                <c:pt idx="4">
                  <c:v>66.218299410859615</c:v>
                </c:pt>
                <c:pt idx="5">
                  <c:v>51.570863434834216</c:v>
                </c:pt>
                <c:pt idx="6">
                  <c:v>40.163428826717364</c:v>
                </c:pt>
                <c:pt idx="7">
                  <c:v>31.279309821080126</c:v>
                </c:pt>
                <c:pt idx="8">
                  <c:v>24.360350982590287</c:v>
                </c:pt>
                <c:pt idx="9">
                  <c:v>18.971860421135581</c:v>
                </c:pt>
                <c:pt idx="10">
                  <c:v>14.775299752301784</c:v>
                </c:pt>
                <c:pt idx="11">
                  <c:v>11.507015017207362</c:v>
                </c:pt>
                <c:pt idx="12">
                  <c:v>8.9616723062155099</c:v>
                </c:pt>
                <c:pt idx="13">
                  <c:v>6.9793574097099613</c:v>
                </c:pt>
                <c:pt idx="14">
                  <c:v>5.4355290160173304</c:v>
                </c:pt>
                <c:pt idx="15">
                  <c:v>4.2331942540816394</c:v>
                </c:pt>
                <c:pt idx="16">
                  <c:v>3.2968149999721521</c:v>
                </c:pt>
                <c:pt idx="17">
                  <c:v>2.5675621036198661</c:v>
                </c:pt>
                <c:pt idx="18">
                  <c:v>1.999619376883615</c:v>
                </c:pt>
                <c:pt idx="19">
                  <c:v>1.5573051365617141</c:v>
                </c:pt>
                <c:pt idx="20">
                  <c:v>1.2128304598353841</c:v>
                </c:pt>
                <c:pt idx="21">
                  <c:v>0.94455331185264924</c:v>
                </c:pt>
                <c:pt idx="22">
                  <c:v>0.73561885892353196</c:v>
                </c:pt>
                <c:pt idx="23">
                  <c:v>0.57290054337174001</c:v>
                </c:pt>
                <c:pt idx="24">
                  <c:v>0.44617539179994453</c:v>
                </c:pt>
                <c:pt idx="25">
                  <c:v>0.34748174452098768</c:v>
                </c:pt>
                <c:pt idx="26">
                  <c:v>0.27061905473596304</c:v>
                </c:pt>
                <c:pt idx="27">
                  <c:v>0.2107583317424114</c:v>
                </c:pt>
                <c:pt idx="28">
                  <c:v>0.16413875379981294</c:v>
                </c:pt>
                <c:pt idx="29">
                  <c:v>0.12783138999165883</c:v>
                </c:pt>
                <c:pt idx="30">
                  <c:v>9.9555186626610059E-2</c:v>
                </c:pt>
                <c:pt idx="31">
                  <c:v>7.7533657303623757E-2</c:v>
                </c:pt>
                <c:pt idx="32">
                  <c:v>6.0383273022452132E-2</c:v>
                </c:pt>
                <c:pt idx="33">
                  <c:v>4.7026540314300154E-2</c:v>
                </c:pt>
                <c:pt idx="34">
                  <c:v>3.6624306421915949E-2</c:v>
                </c:pt>
                <c:pt idx="35">
                  <c:v>2.8523038520835226E-2</c:v>
                </c:pt>
                <c:pt idx="36">
                  <c:v>2.2213764735602323E-2</c:v>
                </c:pt>
                <c:pt idx="37">
                  <c:v>1.7300097371051044E-2</c:v>
                </c:pt>
                <c:pt idx="38">
                  <c:v>1.3473329379786108E-2</c:v>
                </c:pt>
                <c:pt idx="39">
                  <c:v>1.0493039471556385E-2</c:v>
                </c:pt>
                <c:pt idx="40">
                  <c:v>8.1719873572472738E-3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EF-4F7D-9DC8-28A3AAA99CCA}"/>
            </c:ext>
          </c:extLst>
        </c:ser>
        <c:ser>
          <c:idx val="6"/>
          <c:order val="6"/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Sheet1!$A$57</c:f>
              <c:strCache>
                <c:ptCount val="1"/>
                <c:pt idx="0">
                  <c:v>RC series circuit excited by DC source</c:v>
                </c:pt>
              </c:strCache>
            </c:strRef>
          </c:cat>
          <c:val>
            <c:numRef>
              <c:f>Sheet1!$B$57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7-4042-A020-BB214B04FA91}"/>
            </c:ext>
          </c:extLst>
        </c:ser>
        <c:ser>
          <c:idx val="7"/>
          <c:order val="7"/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Sheet1!$A$57</c:f>
              <c:strCache>
                <c:ptCount val="1"/>
                <c:pt idx="0">
                  <c:v>RC series circuit excited by DC source</c:v>
                </c:pt>
              </c:strCache>
            </c:strRef>
          </c:cat>
          <c:val>
            <c:numRef>
              <c:f>Sheet1!$C$57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A7-4042-A020-BB214B04FA91}"/>
            </c:ext>
          </c:extLst>
        </c:ser>
        <c:ser>
          <c:idx val="8"/>
          <c:order val="8"/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Sheet1!$A$57</c:f>
              <c:strCache>
                <c:ptCount val="1"/>
                <c:pt idx="0">
                  <c:v>RC series circuit excited by DC source</c:v>
                </c:pt>
              </c:strCache>
            </c:strRef>
          </c:cat>
          <c:val>
            <c:numRef>
              <c:f>Sheet1!$D$57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A7-4042-A020-BB214B04FA91}"/>
            </c:ext>
          </c:extLst>
        </c:ser>
        <c:ser>
          <c:idx val="9"/>
          <c:order val="9"/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Sheet1!$A$57</c:f>
              <c:strCache>
                <c:ptCount val="1"/>
                <c:pt idx="0">
                  <c:v>RC series circuit excited by DC source</c:v>
                </c:pt>
              </c:strCache>
            </c:strRef>
          </c:cat>
          <c:val>
            <c:numRef>
              <c:f>Sheet1!$E$57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A7-4042-A020-BB214B04FA91}"/>
            </c:ext>
          </c:extLst>
        </c:ser>
        <c:ser>
          <c:idx val="10"/>
          <c:order val="10"/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Sheet1!$A$57</c:f>
              <c:strCache>
                <c:ptCount val="1"/>
                <c:pt idx="0">
                  <c:v>RC series circuit excited by DC source</c:v>
                </c:pt>
              </c:strCache>
            </c:strRef>
          </c:cat>
          <c:val>
            <c:numRef>
              <c:f>Sheet1!$F$57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A7-4042-A020-BB214B04F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781077232"/>
        <c:axId val="17810726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Sheet1!$A$63</c15:sqref>
                        </c15:formulaRef>
                      </c:ext>
                    </c:extLst>
                    <c:strCache>
                      <c:ptCount val="1"/>
                      <c:pt idx="0">
                        <c:v>Time 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Sheet1!$A$64:$A$104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Sheet1!$A$64:$A$104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8EF-4F7D-9DC8-28A3AAA99CCA}"/>
                  </c:ext>
                </c:extLst>
              </c15:ser>
            </c15:filteredLineSeries>
          </c:ext>
        </c:extLst>
      </c:lineChart>
      <c:catAx>
        <c:axId val="178107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Time</a:t>
                </a:r>
              </a:p>
            </c:rich>
          </c:tx>
          <c:layout>
            <c:manualLayout>
              <c:xMode val="edge"/>
              <c:yMode val="edge"/>
              <c:x val="0.53452343558906623"/>
              <c:y val="0.94053089022956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72656"/>
        <c:crosses val="autoZero"/>
        <c:auto val="1"/>
        <c:lblAlgn val="ctr"/>
        <c:lblOffset val="100"/>
        <c:noMultiLvlLbl val="0"/>
      </c:catAx>
      <c:valAx>
        <c:axId val="17810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7723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5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4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4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4.7597256748972442E-3"/>
          <c:y val="0.46858942102750878"/>
          <c:w val="0.10965270869496926"/>
          <c:h val="0.4088290093905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3600"/>
              <a:t> RL series circuit excited by DC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Sheet1!$B$7</c:f>
              <c:strCache>
                <c:ptCount val="1"/>
                <c:pt idx="0">
                  <c:v>I(t)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Sheet1!$A$8:$A$48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Sheet2!$B$8:$B$48</c:f>
              <c:numCache>
                <c:formatCode>General</c:formatCode>
                <c:ptCount val="41"/>
                <c:pt idx="0">
                  <c:v>0</c:v>
                </c:pt>
                <c:pt idx="1">
                  <c:v>0.39346934028736658</c:v>
                </c:pt>
                <c:pt idx="2">
                  <c:v>0.63212055882855767</c:v>
                </c:pt>
                <c:pt idx="3">
                  <c:v>0.77686983985157021</c:v>
                </c:pt>
                <c:pt idx="4">
                  <c:v>0.8646647167633873</c:v>
                </c:pt>
                <c:pt idx="5">
                  <c:v>0.91791500137610116</c:v>
                </c:pt>
                <c:pt idx="6">
                  <c:v>0.95021293163213605</c:v>
                </c:pt>
                <c:pt idx="7">
                  <c:v>0.96980261657768152</c:v>
                </c:pt>
                <c:pt idx="8">
                  <c:v>0.98168436111126578</c:v>
                </c:pt>
                <c:pt idx="9">
                  <c:v>0.98889100346175773</c:v>
                </c:pt>
                <c:pt idx="10">
                  <c:v>0.99326205300091452</c:v>
                </c:pt>
                <c:pt idx="11">
                  <c:v>0.99591322856153597</c:v>
                </c:pt>
                <c:pt idx="12">
                  <c:v>0.99752124782333362</c:v>
                </c:pt>
                <c:pt idx="13">
                  <c:v>0.99849656080702243</c:v>
                </c:pt>
                <c:pt idx="14">
                  <c:v>0.99908811803444553</c:v>
                </c:pt>
                <c:pt idx="15">
                  <c:v>0.99944691562985222</c:v>
                </c:pt>
                <c:pt idx="16">
                  <c:v>0.99966453737209748</c:v>
                </c:pt>
                <c:pt idx="17">
                  <c:v>0.99979653163098936</c:v>
                </c:pt>
                <c:pt idx="18">
                  <c:v>0.99987659019591335</c:v>
                </c:pt>
                <c:pt idx="19">
                  <c:v>0.99992514817011235</c:v>
                </c:pt>
                <c:pt idx="20">
                  <c:v>0.99995460007023751</c:v>
                </c:pt>
                <c:pt idx="21">
                  <c:v>0.99997246355065028</c:v>
                </c:pt>
                <c:pt idx="22">
                  <c:v>0.99998329829920973</c:v>
                </c:pt>
                <c:pt idx="23">
                  <c:v>0.99998986990640137</c:v>
                </c:pt>
                <c:pt idx="24">
                  <c:v>0.99999385578764666</c:v>
                </c:pt>
                <c:pt idx="25">
                  <c:v>0.99999627334682795</c:v>
                </c:pt>
                <c:pt idx="26">
                  <c:v>0.99999773967059302</c:v>
                </c:pt>
                <c:pt idx="27">
                  <c:v>0.99999862904091363</c:v>
                </c:pt>
                <c:pt idx="28">
                  <c:v>0.9999991684712809</c:v>
                </c:pt>
                <c:pt idx="29">
                  <c:v>0.99999949565233748</c:v>
                </c:pt>
                <c:pt idx="30">
                  <c:v>0.99999969409767953</c:v>
                </c:pt>
                <c:pt idx="31">
                  <c:v>0.99999981446086372</c:v>
                </c:pt>
                <c:pt idx="32">
                  <c:v>0.99999988746482527</c:v>
                </c:pt>
                <c:pt idx="33">
                  <c:v>0.99999993174396629</c:v>
                </c:pt>
                <c:pt idx="34">
                  <c:v>0.99999995860062285</c:v>
                </c:pt>
                <c:pt idx="35">
                  <c:v>0.99999997489000847</c:v>
                </c:pt>
                <c:pt idx="36">
                  <c:v>0.99999998477002028</c:v>
                </c:pt>
                <c:pt idx="37">
                  <c:v>0.99999999076255031</c:v>
                </c:pt>
                <c:pt idx="38">
                  <c:v>0.99999999439720355</c:v>
                </c:pt>
                <c:pt idx="39">
                  <c:v>0.99999999660173222</c:v>
                </c:pt>
                <c:pt idx="40">
                  <c:v>0.99999999793884642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5-42D2-BB8A-A17ABDBB17E3}"/>
            </c:ext>
          </c:extLst>
        </c:ser>
        <c:ser>
          <c:idx val="2"/>
          <c:order val="2"/>
          <c:tx>
            <c:strRef>
              <c:f>Sheet1!$C$7</c:f>
              <c:strCache>
                <c:ptCount val="1"/>
                <c:pt idx="0">
                  <c:v>VL(t)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Sheet1!$A$8:$A$48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Sheet2!$C$8:$C$48</c:f>
              <c:numCache>
                <c:formatCode>General</c:formatCode>
                <c:ptCount val="41"/>
                <c:pt idx="0">
                  <c:v>60</c:v>
                </c:pt>
                <c:pt idx="1">
                  <c:v>36.391839582758003</c:v>
                </c:pt>
                <c:pt idx="2">
                  <c:v>22.072766470286538</c:v>
                </c:pt>
                <c:pt idx="3">
                  <c:v>13.387809608905789</c:v>
                </c:pt>
                <c:pt idx="4">
                  <c:v>8.1201169941967617</c:v>
                </c:pt>
                <c:pt idx="5">
                  <c:v>4.9250999174339283</c:v>
                </c:pt>
                <c:pt idx="6">
                  <c:v>2.9872241020718366</c:v>
                </c:pt>
                <c:pt idx="7">
                  <c:v>1.8118430053391101</c:v>
                </c:pt>
                <c:pt idx="8">
                  <c:v>1.0989383333240508</c:v>
                </c:pt>
                <c:pt idx="9">
                  <c:v>0.66653979229453841</c:v>
                </c:pt>
                <c:pt idx="10">
                  <c:v>0.40427681994512804</c:v>
                </c:pt>
                <c:pt idx="11">
                  <c:v>0.245206286307844</c:v>
                </c:pt>
                <c:pt idx="12">
                  <c:v>0.14872513059998152</c:v>
                </c:pt>
                <c:pt idx="13">
                  <c:v>9.0206351578654337E-2</c:v>
                </c:pt>
                <c:pt idx="14">
                  <c:v>5.4712917933270974E-2</c:v>
                </c:pt>
                <c:pt idx="15">
                  <c:v>3.318506220887002E-2</c:v>
                </c:pt>
                <c:pt idx="16">
                  <c:v>2.0127757674150711E-2</c:v>
                </c:pt>
                <c:pt idx="17">
                  <c:v>1.220810214063865E-2</c:v>
                </c:pt>
                <c:pt idx="18">
                  <c:v>7.4045882452007739E-3</c:v>
                </c:pt>
                <c:pt idx="19">
                  <c:v>4.491109793262036E-3</c:v>
                </c:pt>
                <c:pt idx="20">
                  <c:v>2.7239957857490911E-3</c:v>
                </c:pt>
                <c:pt idx="21">
                  <c:v>1.6521869609848294E-3</c:v>
                </c:pt>
                <c:pt idx="22">
                  <c:v>1.0021020474147396E-3</c:v>
                </c:pt>
                <c:pt idx="23">
                  <c:v>6.0780561591784266E-4</c:v>
                </c:pt>
                <c:pt idx="24">
                  <c:v>3.6865274119969257E-4</c:v>
                </c:pt>
                <c:pt idx="25">
                  <c:v>2.2359919032472026E-4</c:v>
                </c:pt>
                <c:pt idx="26">
                  <c:v>1.3561976441886324E-4</c:v>
                </c:pt>
                <c:pt idx="27">
                  <c:v>8.2257545183045066E-5</c:v>
                </c:pt>
                <c:pt idx="28">
                  <c:v>4.9891723146214073E-5</c:v>
                </c:pt>
                <c:pt idx="29">
                  <c:v>3.0260859754073282E-5</c:v>
                </c:pt>
                <c:pt idx="30">
                  <c:v>1.8354139230109545E-5</c:v>
                </c:pt>
                <c:pt idx="31">
                  <c:v>1.113234817569587E-5</c:v>
                </c:pt>
                <c:pt idx="32">
                  <c:v>6.7521104831555467E-6</c:v>
                </c:pt>
                <c:pt idx="33">
                  <c:v>4.0953620258009217E-6</c:v>
                </c:pt>
                <c:pt idx="34">
                  <c:v>2.4839626312711E-6</c:v>
                </c:pt>
                <c:pt idx="35">
                  <c:v>1.5065994934463892E-6</c:v>
                </c:pt>
                <c:pt idx="36">
                  <c:v>9.1379878468275776E-7</c:v>
                </c:pt>
                <c:pt idx="37">
                  <c:v>5.5424697971823563E-7</c:v>
                </c:pt>
                <c:pt idx="38">
                  <c:v>3.3616778625223608E-7</c:v>
                </c:pt>
                <c:pt idx="39">
                  <c:v>2.0389606916970427E-7</c:v>
                </c:pt>
                <c:pt idx="40">
                  <c:v>1.2366921734631348E-7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5-42D2-BB8A-A17ABDBB17E3}"/>
            </c:ext>
          </c:extLst>
        </c:ser>
        <c:ser>
          <c:idx val="3"/>
          <c:order val="3"/>
          <c:tx>
            <c:strRef>
              <c:f>Sheet1!$D$7</c:f>
              <c:strCache>
                <c:ptCount val="1"/>
                <c:pt idx="0">
                  <c:v>VR(t)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Sheet1!$A$8:$A$48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Sheet2!$D$8:$D$48</c:f>
              <c:numCache>
                <c:formatCode>General</c:formatCode>
                <c:ptCount val="41"/>
                <c:pt idx="0">
                  <c:v>0</c:v>
                </c:pt>
                <c:pt idx="1">
                  <c:v>23.608160417241994</c:v>
                </c:pt>
                <c:pt idx="2">
                  <c:v>37.927233529713462</c:v>
                </c:pt>
                <c:pt idx="3">
                  <c:v>46.612190391094209</c:v>
                </c:pt>
                <c:pt idx="4">
                  <c:v>51.879883005803237</c:v>
                </c:pt>
                <c:pt idx="5">
                  <c:v>55.074900082566067</c:v>
                </c:pt>
                <c:pt idx="6">
                  <c:v>57.012775897928165</c:v>
                </c:pt>
                <c:pt idx="7">
                  <c:v>58.188156994660893</c:v>
                </c:pt>
                <c:pt idx="8">
                  <c:v>58.901061666675943</c:v>
                </c:pt>
                <c:pt idx="9">
                  <c:v>59.333460207705464</c:v>
                </c:pt>
                <c:pt idx="10">
                  <c:v>59.595723180054868</c:v>
                </c:pt>
                <c:pt idx="11">
                  <c:v>59.754793713692159</c:v>
                </c:pt>
                <c:pt idx="12">
                  <c:v>59.851274869400015</c:v>
                </c:pt>
                <c:pt idx="13">
                  <c:v>59.909793648421342</c:v>
                </c:pt>
                <c:pt idx="14">
                  <c:v>59.945287082066734</c:v>
                </c:pt>
                <c:pt idx="15">
                  <c:v>59.966814937791135</c:v>
                </c:pt>
                <c:pt idx="16">
                  <c:v>59.979872242325847</c:v>
                </c:pt>
                <c:pt idx="17">
                  <c:v>59.98779189785936</c:v>
                </c:pt>
                <c:pt idx="18">
                  <c:v>59.992595411754799</c:v>
                </c:pt>
                <c:pt idx="19">
                  <c:v>59.995508890206743</c:v>
                </c:pt>
                <c:pt idx="20">
                  <c:v>59.99727600421425</c:v>
                </c:pt>
                <c:pt idx="21">
                  <c:v>59.998347813039018</c:v>
                </c:pt>
                <c:pt idx="22">
                  <c:v>59.998997897952584</c:v>
                </c:pt>
                <c:pt idx="23">
                  <c:v>59.999392194384086</c:v>
                </c:pt>
                <c:pt idx="24">
                  <c:v>59.999631347258799</c:v>
                </c:pt>
                <c:pt idx="25">
                  <c:v>59.999776400809679</c:v>
                </c:pt>
                <c:pt idx="26">
                  <c:v>59.999864380235579</c:v>
                </c:pt>
                <c:pt idx="27">
                  <c:v>59.999917742454819</c:v>
                </c:pt>
                <c:pt idx="28">
                  <c:v>59.999950108276856</c:v>
                </c:pt>
                <c:pt idx="29">
                  <c:v>59.999969739140248</c:v>
                </c:pt>
                <c:pt idx="30">
                  <c:v>59.999981645860771</c:v>
                </c:pt>
                <c:pt idx="31">
                  <c:v>59.999988867651822</c:v>
                </c:pt>
                <c:pt idx="32">
                  <c:v>59.999993247889513</c:v>
                </c:pt>
                <c:pt idx="33">
                  <c:v>59.999995904637977</c:v>
                </c:pt>
                <c:pt idx="34">
                  <c:v>59.999997516037368</c:v>
                </c:pt>
                <c:pt idx="35">
                  <c:v>59.999998493400511</c:v>
                </c:pt>
                <c:pt idx="36">
                  <c:v>59.999999086201214</c:v>
                </c:pt>
                <c:pt idx="37">
                  <c:v>59.999999445753019</c:v>
                </c:pt>
                <c:pt idx="38">
                  <c:v>59.999999663832213</c:v>
                </c:pt>
                <c:pt idx="39">
                  <c:v>59.999999796103936</c:v>
                </c:pt>
                <c:pt idx="40">
                  <c:v>59.999999876330783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5-42D2-BB8A-A17ABDBB17E3}"/>
            </c:ext>
          </c:extLst>
        </c:ser>
        <c:ser>
          <c:idx val="4"/>
          <c:order val="4"/>
          <c:tx>
            <c:strRef>
              <c:f>Sheet1!$E$7</c:f>
              <c:strCache>
                <c:ptCount val="1"/>
                <c:pt idx="0">
                  <c:v>PL(t)</c:v>
                </c:pt>
              </c:strCache>
            </c:strRef>
          </c:tx>
          <c:spPr>
            <a:ln w="34925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Sheet1!$A$8:$A$48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Sheet2!$E$8:$E$48</c:f>
              <c:numCache>
                <c:formatCode>General</c:formatCode>
                <c:ptCount val="41"/>
                <c:pt idx="0">
                  <c:v>0</c:v>
                </c:pt>
                <c:pt idx="1">
                  <c:v>14.319073112471465</c:v>
                </c:pt>
                <c:pt idx="2">
                  <c:v>13.952649476089778</c:v>
                </c:pt>
                <c:pt idx="3">
                  <c:v>10.400585506833952</c:v>
                </c:pt>
                <c:pt idx="4">
                  <c:v>7.0211786608727111</c:v>
                </c:pt>
                <c:pt idx="5">
                  <c:v>4.5208230974888002</c:v>
                </c:pt>
                <c:pt idx="6">
                  <c:v>2.8384989714718554</c:v>
                </c:pt>
                <c:pt idx="7">
                  <c:v>1.7571300874058391</c:v>
                </c:pt>
                <c:pt idx="8">
                  <c:v>1.0788105756499</c:v>
                </c:pt>
                <c:pt idx="9">
                  <c:v>0.65913520404933768</c:v>
                </c:pt>
                <c:pt idx="10">
                  <c:v>0.40155282415937893</c:v>
                </c:pt>
                <c:pt idx="11">
                  <c:v>0.24420418426042928</c:v>
                </c:pt>
                <c:pt idx="12">
                  <c:v>0.14835647785878181</c:v>
                </c:pt>
                <c:pt idx="13">
                  <c:v>9.0070731814235472E-2</c:v>
                </c:pt>
                <c:pt idx="14">
                  <c:v>5.4663026210124754E-2</c:v>
                </c:pt>
                <c:pt idx="15">
                  <c:v>3.3166708069639908E-2</c:v>
                </c:pt>
                <c:pt idx="16">
                  <c:v>2.0121005563667558E-2</c:v>
                </c:pt>
                <c:pt idx="17">
                  <c:v>1.2205618178007378E-2</c:v>
                </c:pt>
                <c:pt idx="18">
                  <c:v>7.4036744464160906E-3</c:v>
                </c:pt>
                <c:pt idx="19">
                  <c:v>4.490773625475784E-3</c:v>
                </c:pt>
                <c:pt idx="20">
                  <c:v>2.7238721165317448E-3</c:v>
                </c:pt>
                <c:pt idx="21">
                  <c:v>1.6521414656222621E-3</c:v>
                </c:pt>
                <c:pt idx="22">
                  <c:v>1.0020853106061825E-3</c:v>
                </c:pt>
                <c:pt idx="23">
                  <c:v>6.0779945879006357E-4</c:v>
                </c:pt>
                <c:pt idx="24">
                  <c:v>3.6865047611896602E-4</c:v>
                </c:pt>
                <c:pt idx="25">
                  <c:v>2.2359835704808834E-4</c:v>
                </c:pt>
                <c:pt idx="26">
                  <c:v>1.3561945787352156E-4</c:v>
                </c:pt>
                <c:pt idx="27">
                  <c:v>8.2257432411316072E-5</c:v>
                </c:pt>
                <c:pt idx="28">
                  <c:v>4.9891681659813428E-5</c:v>
                </c:pt>
                <c:pt idx="29">
                  <c:v>3.02608444920794E-5</c:v>
                </c:pt>
                <c:pt idx="30">
                  <c:v>1.8354133615535764E-5</c:v>
                </c:pt>
                <c:pt idx="31">
                  <c:v>1.1132346110209606E-5</c:v>
                </c:pt>
                <c:pt idx="32">
                  <c:v>6.7521097233056136E-6</c:v>
                </c:pt>
                <c:pt idx="33">
                  <c:v>4.0953617462677536E-6</c:v>
                </c:pt>
                <c:pt idx="34">
                  <c:v>2.4839625284365945E-6</c:v>
                </c:pt>
                <c:pt idx="35">
                  <c:v>1.5065994556156887E-6</c:v>
                </c:pt>
                <c:pt idx="36">
                  <c:v>9.1379877076562072E-7</c:v>
                </c:pt>
                <c:pt idx="37">
                  <c:v>5.5424697459840703E-7</c:v>
                </c:pt>
                <c:pt idx="38">
                  <c:v>3.3616778436875641E-7</c:v>
                </c:pt>
                <c:pt idx="39">
                  <c:v>2.038960684768108E-7</c:v>
                </c:pt>
                <c:pt idx="40">
                  <c:v>1.2366921709141223E-7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C5-42D2-BB8A-A17ABDBB17E3}"/>
            </c:ext>
          </c:extLst>
        </c:ser>
        <c:ser>
          <c:idx val="5"/>
          <c:order val="5"/>
          <c:tx>
            <c:strRef>
              <c:f>Sheet1!$F$7</c:f>
              <c:strCache>
                <c:ptCount val="1"/>
                <c:pt idx="0">
                  <c:v>PR(t)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Sheet1!$A$8:$A$48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Sheet2!$F$8:$F$48</c:f>
              <c:numCache>
                <c:formatCode>General</c:formatCode>
                <c:ptCount val="41"/>
                <c:pt idx="0">
                  <c:v>0</c:v>
                </c:pt>
                <c:pt idx="1">
                  <c:v>9.2890873047705291</c:v>
                </c:pt>
                <c:pt idx="2">
                  <c:v>23.974584053623683</c:v>
                </c:pt>
                <c:pt idx="3">
                  <c:v>36.211604884260261</c:v>
                </c:pt>
                <c:pt idx="4">
                  <c:v>44.85870434493053</c:v>
                </c:pt>
                <c:pt idx="5">
                  <c:v>50.554076985077273</c:v>
                </c:pt>
                <c:pt idx="6">
                  <c:v>54.174276926456308</c:v>
                </c:pt>
                <c:pt idx="7">
                  <c:v>56.431026907255053</c:v>
                </c:pt>
                <c:pt idx="8">
                  <c:v>57.822251091026054</c:v>
                </c:pt>
                <c:pt idx="9">
                  <c:v>58.674325003656122</c:v>
                </c:pt>
                <c:pt idx="10">
                  <c:v>59.194170355895494</c:v>
                </c:pt>
                <c:pt idx="11">
                  <c:v>59.510589529431726</c:v>
                </c:pt>
                <c:pt idx="12">
                  <c:v>59.702918391541232</c:v>
                </c:pt>
                <c:pt idx="13">
                  <c:v>59.819722916607112</c:v>
                </c:pt>
                <c:pt idx="14">
                  <c:v>59.890624055856605</c:v>
                </c:pt>
                <c:pt idx="15">
                  <c:v>59.933648229721484</c:v>
                </c:pt>
                <c:pt idx="16">
                  <c:v>59.95975123676218</c:v>
                </c:pt>
                <c:pt idx="17">
                  <c:v>59.975586279681352</c:v>
                </c:pt>
                <c:pt idx="18">
                  <c:v>59.985191737308377</c:v>
                </c:pt>
                <c:pt idx="19">
                  <c:v>59.991018116581266</c:v>
                </c:pt>
                <c:pt idx="20">
                  <c:v>59.994552132097716</c:v>
                </c:pt>
                <c:pt idx="21">
                  <c:v>59.996695671573391</c:v>
                </c:pt>
                <c:pt idx="22">
                  <c:v>59.997995812641975</c:v>
                </c:pt>
                <c:pt idx="23">
                  <c:v>59.998784394925295</c:v>
                </c:pt>
                <c:pt idx="24">
                  <c:v>59.999262696782679</c:v>
                </c:pt>
                <c:pt idx="25">
                  <c:v>59.999552802452627</c:v>
                </c:pt>
                <c:pt idx="26">
                  <c:v>59.999728760777714</c:v>
                </c:pt>
                <c:pt idx="27">
                  <c:v>59.999835485022409</c:v>
                </c:pt>
                <c:pt idx="28">
                  <c:v>59.999900216595194</c:v>
                </c:pt>
                <c:pt idx="29">
                  <c:v>59.999939478295751</c:v>
                </c:pt>
                <c:pt idx="30">
                  <c:v>59.999963291727155</c:v>
                </c:pt>
                <c:pt idx="31">
                  <c:v>59.999977735305713</c:v>
                </c:pt>
                <c:pt idx="32">
                  <c:v>59.999986495779794</c:v>
                </c:pt>
                <c:pt idx="33">
                  <c:v>59.999991809276224</c:v>
                </c:pt>
                <c:pt idx="34">
                  <c:v>59.999995032074835</c:v>
                </c:pt>
                <c:pt idx="35">
                  <c:v>59.999996986801058</c:v>
                </c:pt>
                <c:pt idx="36">
                  <c:v>59.999998172402449</c:v>
                </c:pt>
                <c:pt idx="37">
                  <c:v>59.999998891506053</c:v>
                </c:pt>
                <c:pt idx="38">
                  <c:v>59.999999327664426</c:v>
                </c:pt>
                <c:pt idx="39">
                  <c:v>59.999999592207857</c:v>
                </c:pt>
                <c:pt idx="40">
                  <c:v>59.999999752661566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C5-42D2-BB8A-A17ABDBB1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301651840"/>
        <c:axId val="1301650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Time 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Sheet1!$A$8:$A$48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Sheet1!$A$8:$A$48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AC5-42D2-BB8A-A17ABDBB17E3}"/>
                  </c:ext>
                </c:extLst>
              </c15:ser>
            </c15:filteredLineSeries>
          </c:ext>
        </c:extLst>
      </c:lineChart>
      <c:catAx>
        <c:axId val="130165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50176"/>
        <c:crossesAt val="0"/>
        <c:auto val="1"/>
        <c:lblAlgn val="ctr"/>
        <c:lblOffset val="100"/>
        <c:noMultiLvlLbl val="0"/>
      </c:catAx>
      <c:valAx>
        <c:axId val="130165017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5184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4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4000"/>
              <a:t>RC series circuit excited by DC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88282102771722E-2"/>
          <c:y val="6.0820342145996679E-2"/>
          <c:w val="0.90456337210425242"/>
          <c:h val="0.85909890566106695"/>
        </c:manualLayout>
      </c:layout>
      <c:lineChart>
        <c:grouping val="standard"/>
        <c:varyColors val="0"/>
        <c:ser>
          <c:idx val="0"/>
          <c:order val="0"/>
          <c:tx>
            <c:strRef>
              <c:f>Sheet2!$B$63</c:f>
              <c:strCache>
                <c:ptCount val="1"/>
                <c:pt idx="0">
                  <c:v>I(t)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Sheet2!$A$64:$A$104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Sheet2!$B$64:$B$104</c:f>
              <c:numCache>
                <c:formatCode>General</c:formatCode>
                <c:ptCount val="41"/>
                <c:pt idx="0">
                  <c:v>2</c:v>
                </c:pt>
                <c:pt idx="1">
                  <c:v>1.8400888292586466</c:v>
                </c:pt>
                <c:pt idx="2" formatCode="mmm\-yy">
                  <c:v>1.6929634497812283</c:v>
                </c:pt>
                <c:pt idx="3">
                  <c:v>1.5576015661428098</c:v>
                </c:pt>
                <c:pt idx="4">
                  <c:v>1.4330626211475785</c:v>
                </c:pt>
                <c:pt idx="5">
                  <c:v>1.3184812604008875</c:v>
                </c:pt>
                <c:pt idx="6">
                  <c:v>1.2130613194252668</c:v>
                </c:pt>
                <c:pt idx="7">
                  <c:v>1.1160702915400942</c:v>
                </c:pt>
                <c:pt idx="8">
                  <c:v>1.026834238065184</c:v>
                </c:pt>
                <c:pt idx="9">
                  <c:v>0.94473310548202938</c:v>
                </c:pt>
                <c:pt idx="10">
                  <c:v>0.8691964170141564</c:v>
                </c:pt>
                <c:pt idx="11">
                  <c:v>0.79969930868969474</c:v>
                </c:pt>
                <c:pt idx="12">
                  <c:v>0.73575888234288467</c:v>
                </c:pt>
                <c:pt idx="13">
                  <c:v>0.67693085021348443</c:v>
                </c:pt>
                <c:pt idx="14">
                  <c:v>0.62280644782919536</c:v>
                </c:pt>
                <c:pt idx="15">
                  <c:v>0.57300959372038018</c:v>
                </c:pt>
                <c:pt idx="16">
                  <c:v>0.52719427623145354</c:v>
                </c:pt>
                <c:pt idx="17">
                  <c:v>0.48504214927129735</c:v>
                </c:pt>
                <c:pt idx="18">
                  <c:v>0.44626032029685964</c:v>
                </c:pt>
                <c:pt idx="19">
                  <c:v>0.41057931515981855</c:v>
                </c:pt>
                <c:pt idx="20">
                  <c:v>0.37775120567512366</c:v>
                </c:pt>
                <c:pt idx="21">
                  <c:v>0.34754788690089028</c:v>
                </c:pt>
                <c:pt idx="22">
                  <c:v>0.31975949215938781</c:v>
                </c:pt>
                <c:pt idx="23">
                  <c:v>0.2941929347859536</c:v>
                </c:pt>
                <c:pt idx="24">
                  <c:v>0.2706705664732254</c:v>
                </c:pt>
                <c:pt idx="25">
                  <c:v>0.24902894288824592</c:v>
                </c:pt>
                <c:pt idx="26">
                  <c:v>0.22911768798537546</c:v>
                </c:pt>
                <c:pt idx="27">
                  <c:v>0.21079844912372867</c:v>
                </c:pt>
                <c:pt idx="28">
                  <c:v>0.19394393572881011</c:v>
                </c:pt>
                <c:pt idx="29">
                  <c:v>0.17843703481852022</c:v>
                </c:pt>
                <c:pt idx="30">
                  <c:v>0.1641699972477976</c:v>
                </c:pt>
                <c:pt idx="31">
                  <c:v>0.15104368901754753</c:v>
                </c:pt>
                <c:pt idx="32">
                  <c:v>0.13896690244560309</c:v>
                </c:pt>
                <c:pt idx="33">
                  <c:v>0.12785572241341514</c:v>
                </c:pt>
                <c:pt idx="34">
                  <c:v>0.11763294328485976</c:v>
                </c:pt>
                <c:pt idx="35">
                  <c:v>0.10822753244564322</c:v>
                </c:pt>
                <c:pt idx="36">
                  <c:v>9.9574136735727889E-2</c:v>
                </c:pt>
                <c:pt idx="37">
                  <c:v>9.1612628345242947E-2</c:v>
                </c:pt>
                <c:pt idx="38">
                  <c:v>8.4287687018552812E-2</c:v>
                </c:pt>
                <c:pt idx="39">
                  <c:v>7.7548415663444017E-2</c:v>
                </c:pt>
                <c:pt idx="40" formatCode="mmm\-yy">
                  <c:v>7.1347986694504789E-2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B1C-4560-97DF-E055A963A525}"/>
            </c:ext>
          </c:extLst>
        </c:ser>
        <c:ser>
          <c:idx val="1"/>
          <c:order val="1"/>
          <c:tx>
            <c:strRef>
              <c:f>Sheet2!$C$63</c:f>
              <c:strCache>
                <c:ptCount val="1"/>
                <c:pt idx="0">
                  <c:v>Vc(t)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Sheet2!$A$64:$A$104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Sheet2!$C$64:$C$104</c:f>
              <c:numCache>
                <c:formatCode>General</c:formatCode>
                <c:ptCount val="41"/>
                <c:pt idx="0">
                  <c:v>0</c:v>
                </c:pt>
                <c:pt idx="1">
                  <c:v>4.797335122240602</c:v>
                </c:pt>
                <c:pt idx="2">
                  <c:v>9.2110965065631518</c:v>
                </c:pt>
                <c:pt idx="3">
                  <c:v>13.271953015715708</c:v>
                </c:pt>
                <c:pt idx="4">
                  <c:v>17.008121365572645</c:v>
                </c:pt>
                <c:pt idx="5">
                  <c:v>20.445562187973373</c:v>
                </c:pt>
                <c:pt idx="6">
                  <c:v>23.608160417241994</c:v>
                </c:pt>
                <c:pt idx="7">
                  <c:v>26.517891253797174</c:v>
                </c:pt>
                <c:pt idx="8">
                  <c:v>29.19497285804448</c:v>
                </c:pt>
                <c:pt idx="9">
                  <c:v>31.658006835539119</c:v>
                </c:pt>
                <c:pt idx="10">
                  <c:v>33.924107489575306</c:v>
                </c:pt>
                <c:pt idx="11">
                  <c:v>36.009020739309165</c:v>
                </c:pt>
                <c:pt idx="12">
                  <c:v>37.927233529713462</c:v>
                </c:pt>
                <c:pt idx="13">
                  <c:v>39.692074493595463</c:v>
                </c:pt>
                <c:pt idx="14">
                  <c:v>41.315806565124142</c:v>
                </c:pt>
                <c:pt idx="15">
                  <c:v>42.809712188388588</c:v>
                </c:pt>
                <c:pt idx="16">
                  <c:v>44.184171713056401</c:v>
                </c:pt>
                <c:pt idx="17">
                  <c:v>45.448735521861082</c:v>
                </c:pt>
                <c:pt idx="18">
                  <c:v>46.612190391094209</c:v>
                </c:pt>
                <c:pt idx="19">
                  <c:v>47.682620545205445</c:v>
                </c:pt>
                <c:pt idx="20">
                  <c:v>48.667463829746296</c:v>
                </c:pt>
                <c:pt idx="21">
                  <c:v>49.573563392973291</c:v>
                </c:pt>
                <c:pt idx="22">
                  <c:v>50.407215235218366</c:v>
                </c:pt>
                <c:pt idx="23">
                  <c:v>51.174211956421395</c:v>
                </c:pt>
                <c:pt idx="24">
                  <c:v>51.879883005803237</c:v>
                </c:pt>
                <c:pt idx="25">
                  <c:v>52.529131713352619</c:v>
                </c:pt>
                <c:pt idx="26">
                  <c:v>53.12646936043874</c:v>
                </c:pt>
                <c:pt idx="27">
                  <c:v>53.67604652628814</c:v>
                </c:pt>
                <c:pt idx="28">
                  <c:v>54.181681928135696</c:v>
                </c:pt>
                <c:pt idx="29">
                  <c:v>54.646888955444396</c:v>
                </c:pt>
                <c:pt idx="30">
                  <c:v>55.074900082566067</c:v>
                </c:pt>
                <c:pt idx="31">
                  <c:v>55.468689329473577</c:v>
                </c:pt>
                <c:pt idx="32">
                  <c:v>55.830992926631907</c:v>
                </c:pt>
                <c:pt idx="33">
                  <c:v>56.164328327597545</c:v>
                </c:pt>
                <c:pt idx="34">
                  <c:v>56.471011701454209</c:v>
                </c:pt>
                <c:pt idx="35">
                  <c:v>56.753174026630703</c:v>
                </c:pt>
                <c:pt idx="36">
                  <c:v>57.012775897928165</c:v>
                </c:pt>
                <c:pt idx="37">
                  <c:v>57.251621149642709</c:v>
                </c:pt>
                <c:pt idx="38">
                  <c:v>57.471369389443417</c:v>
                </c:pt>
                <c:pt idx="39">
                  <c:v>57.673547530096677</c:v>
                </c:pt>
                <c:pt idx="40">
                  <c:v>57.859560399164856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B1C-4560-97DF-E055A963A525}"/>
            </c:ext>
          </c:extLst>
        </c:ser>
        <c:ser>
          <c:idx val="2"/>
          <c:order val="2"/>
          <c:tx>
            <c:strRef>
              <c:f>Sheet2!$D$63</c:f>
              <c:strCache>
                <c:ptCount val="1"/>
                <c:pt idx="0">
                  <c:v>VR(t)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Sheet2!$A$64:$A$104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Sheet2!$D$64:$D$104</c:f>
              <c:numCache>
                <c:formatCode>General</c:formatCode>
                <c:ptCount val="41"/>
                <c:pt idx="0">
                  <c:v>60</c:v>
                </c:pt>
                <c:pt idx="1">
                  <c:v>55.202664877759396</c:v>
                </c:pt>
                <c:pt idx="2">
                  <c:v>50.788903493436848</c:v>
                </c:pt>
                <c:pt idx="3">
                  <c:v>46.72804698428429</c:v>
                </c:pt>
                <c:pt idx="4">
                  <c:v>42.991878634427358</c:v>
                </c:pt>
                <c:pt idx="5">
                  <c:v>39.554437812026627</c:v>
                </c:pt>
                <c:pt idx="6">
                  <c:v>36.391839582758003</c:v>
                </c:pt>
                <c:pt idx="7">
                  <c:v>33.482108746202826</c:v>
                </c:pt>
                <c:pt idx="8">
                  <c:v>30.80502714195552</c:v>
                </c:pt>
                <c:pt idx="9">
                  <c:v>28.341993164460881</c:v>
                </c:pt>
                <c:pt idx="10">
                  <c:v>26.075892510424691</c:v>
                </c:pt>
                <c:pt idx="11">
                  <c:v>23.990979260690843</c:v>
                </c:pt>
                <c:pt idx="12">
                  <c:v>22.072766470286538</c:v>
                </c:pt>
                <c:pt idx="13">
                  <c:v>20.307925506404533</c:v>
                </c:pt>
                <c:pt idx="14">
                  <c:v>18.684193434875862</c:v>
                </c:pt>
                <c:pt idx="15">
                  <c:v>17.190287811611405</c:v>
                </c:pt>
                <c:pt idx="16">
                  <c:v>15.815828286943606</c:v>
                </c:pt>
                <c:pt idx="17">
                  <c:v>14.55126447813892</c:v>
                </c:pt>
                <c:pt idx="18">
                  <c:v>13.387809608905789</c:v>
                </c:pt>
                <c:pt idx="19">
                  <c:v>12.317379454794557</c:v>
                </c:pt>
                <c:pt idx="20">
                  <c:v>11.332536170253709</c:v>
                </c:pt>
                <c:pt idx="21">
                  <c:v>10.426436607026709</c:v>
                </c:pt>
                <c:pt idx="22">
                  <c:v>9.5927847647816336</c:v>
                </c:pt>
                <c:pt idx="23">
                  <c:v>8.8257880435786085</c:v>
                </c:pt>
                <c:pt idx="24">
                  <c:v>8.1201169941967617</c:v>
                </c:pt>
                <c:pt idx="25">
                  <c:v>7.4708682866473781</c:v>
                </c:pt>
                <c:pt idx="26">
                  <c:v>6.8735306395612641</c:v>
                </c:pt>
                <c:pt idx="27">
                  <c:v>6.3239534737118603</c:v>
                </c:pt>
                <c:pt idx="28">
                  <c:v>5.8183180718643035</c:v>
                </c:pt>
                <c:pt idx="29">
                  <c:v>5.3531110445556065</c:v>
                </c:pt>
                <c:pt idx="30">
                  <c:v>4.9250999174339283</c:v>
                </c:pt>
                <c:pt idx="31">
                  <c:v>4.5313106705264259</c:v>
                </c:pt>
                <c:pt idx="32">
                  <c:v>4.1690070733680926</c:v>
                </c:pt>
                <c:pt idx="33">
                  <c:v>3.8356716724024542</c:v>
                </c:pt>
                <c:pt idx="34">
                  <c:v>3.528988298545793</c:v>
                </c:pt>
                <c:pt idx="35">
                  <c:v>3.2468259733692966</c:v>
                </c:pt>
                <c:pt idx="36">
                  <c:v>2.9872241020718366</c:v>
                </c:pt>
                <c:pt idx="37">
                  <c:v>2.7483788503572883</c:v>
                </c:pt>
                <c:pt idx="38">
                  <c:v>2.5286306105565846</c:v>
                </c:pt>
                <c:pt idx="39">
                  <c:v>2.3264524699033204</c:v>
                </c:pt>
                <c:pt idx="40">
                  <c:v>2.1404396008351436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B1C-4560-97DF-E055A963A525}"/>
            </c:ext>
          </c:extLst>
        </c:ser>
        <c:ser>
          <c:idx val="3"/>
          <c:order val="3"/>
          <c:tx>
            <c:strRef>
              <c:f>Sheet2!$E$63</c:f>
              <c:strCache>
                <c:ptCount val="1"/>
                <c:pt idx="0">
                  <c:v>Pc(t)</c:v>
                </c:pt>
              </c:strCache>
            </c:strRef>
          </c:tx>
          <c:spPr>
            <a:ln w="34925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Sheet2!$A$64:$A$104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Sheet2!$E$64:$E$104</c:f>
              <c:numCache>
                <c:formatCode>General</c:formatCode>
                <c:ptCount val="41"/>
                <c:pt idx="0">
                  <c:v>0</c:v>
                </c:pt>
                <c:pt idx="1">
                  <c:v>8.8275227686450997</c:v>
                </c:pt>
                <c:pt idx="2">
                  <c:v>15.594049718018983</c:v>
                </c:pt>
                <c:pt idx="3">
                  <c:v>20.672414803052575</c:v>
                </c:pt>
                <c:pt idx="4">
                  <c:v>24.373702984943669</c:v>
                </c:pt>
                <c:pt idx="5">
                  <c:v>26.957090603203866</c:v>
                </c:pt>
                <c:pt idx="6">
                  <c:v>28.638146224942929</c:v>
                </c:pt>
                <c:pt idx="7">
                  <c:v>29.595830622653928</c:v>
                </c:pt>
                <c:pt idx="8">
                  <c:v>29.978397710023831</c:v>
                </c:pt>
                <c:pt idx="9">
                  <c:v>29.908367111110184</c:v>
                </c:pt>
                <c:pt idx="10">
                  <c:v>29.486712680341963</c:v>
                </c:pt>
                <c:pt idx="11">
                  <c:v>28.796388991818414</c:v>
                </c:pt>
                <c:pt idx="12">
                  <c:v>27.905298952179557</c:v>
                </c:pt>
                <c:pt idx="13">
                  <c:v>26.868789733686537</c:v>
                </c:pt>
                <c:pt idx="14">
                  <c:v>25.731750726023115</c:v>
                </c:pt>
                <c:pt idx="15">
                  <c:v>24.530375788354956</c:v>
                </c:pt>
                <c:pt idx="16">
                  <c:v>23.293642427151028</c:v>
                </c:pt>
                <c:pt idx="17">
                  <c:v>22.044552359186255</c:v>
                </c:pt>
                <c:pt idx="18">
                  <c:v>20.801171013667904</c:v>
                </c:pt>
                <c:pt idx="19">
                  <c:v>19.577497688475944</c:v>
                </c:pt>
                <c:pt idx="20">
                  <c:v>18.38419313883713</c:v>
                </c:pt>
                <c:pt idx="21">
                  <c:v>17.229187203375197</c:v>
                </c:pt>
                <c:pt idx="22">
                  <c:v>16.118185544782381</c:v>
                </c:pt>
                <c:pt idx="23">
                  <c:v>15.055091600818045</c:v>
                </c:pt>
                <c:pt idx="24">
                  <c:v>14.042357321745422</c:v>
                </c:pt>
                <c:pt idx="25">
                  <c:v>13.081274141413639</c:v>
                </c:pt>
                <c:pt idx="26">
                  <c:v>12.172213830689612</c:v>
                </c:pt>
                <c:pt idx="27">
                  <c:v>11.314827362834643</c:v>
                </c:pt>
                <c:pt idx="28">
                  <c:v>10.508208637549183</c:v>
                </c:pt>
                <c:pt idx="29">
                  <c:v>9.7510288272664383</c:v>
                </c:pt>
                <c:pt idx="30">
                  <c:v>9.0416461949776004</c:v>
                </c:pt>
                <c:pt idx="31">
                  <c:v>8.3781954612919627</c:v>
                </c:pt>
                <c:pt idx="32">
                  <c:v>7.7586601474764114</c:v>
                </c:pt>
                <c:pt idx="33">
                  <c:v>7.1809307721892202</c:v>
                </c:pt>
                <c:pt idx="34">
                  <c:v>6.6428513167158147</c:v>
                </c:pt>
                <c:pt idx="35">
                  <c:v>6.1422559833604105</c:v>
                </c:pt>
                <c:pt idx="36">
                  <c:v>5.6769979429437107</c:v>
                </c:pt>
                <c:pt idx="37">
                  <c:v>5.2449714905448683</c:v>
                </c:pt>
                <c:pt idx="38">
                  <c:v>4.8441287956250427</c:v>
                </c:pt>
                <c:pt idx="39">
                  <c:v>4.472492236649332</c:v>
                </c:pt>
                <c:pt idx="40">
                  <c:v>4.12816314550951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B1C-4560-97DF-E055A963A525}"/>
            </c:ext>
          </c:extLst>
        </c:ser>
        <c:ser>
          <c:idx val="4"/>
          <c:order val="4"/>
          <c:tx>
            <c:strRef>
              <c:f>Sheet2!$F$63</c:f>
              <c:strCache>
                <c:ptCount val="1"/>
                <c:pt idx="0">
                  <c:v>PR(t)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Sheet2!$A$64:$A$104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Sheet2!$F$64:$F$104</c:f>
              <c:numCache>
                <c:formatCode>General</c:formatCode>
                <c:ptCount val="41"/>
                <c:pt idx="0">
                  <c:v>120</c:v>
                </c:pt>
                <c:pt idx="1">
                  <c:v>101.5778069868737</c:v>
                </c:pt>
                <c:pt idx="2">
                  <c:v>85.983757268854717</c:v>
                </c:pt>
                <c:pt idx="3">
                  <c:v>72.783679165516006</c:v>
                </c:pt>
                <c:pt idx="4">
                  <c:v>61.61005428391104</c:v>
                </c:pt>
                <c:pt idx="5">
                  <c:v>52.151785020849381</c:v>
                </c:pt>
                <c:pt idx="6">
                  <c:v>44.145532940573077</c:v>
                </c:pt>
                <c:pt idx="7">
                  <c:v>37.368386869751724</c:v>
                </c:pt>
                <c:pt idx="8">
                  <c:v>31.631656573887213</c:v>
                </c:pt>
                <c:pt idx="9">
                  <c:v>26.775619217811577</c:v>
                </c:pt>
                <c:pt idx="10">
                  <c:v>22.665072340507418</c:v>
                </c:pt>
                <c:pt idx="11">
                  <c:v>19.185569529563267</c:v>
                </c:pt>
                <c:pt idx="12">
                  <c:v>16.240233988393523</c:v>
                </c:pt>
                <c:pt idx="13">
                  <c:v>13.747061279122528</c:v>
                </c:pt>
                <c:pt idx="14">
                  <c:v>11.636636143728607</c:v>
                </c:pt>
                <c:pt idx="15">
                  <c:v>9.8501998348678566</c:v>
                </c:pt>
                <c:pt idx="16">
                  <c:v>8.3380141467361852</c:v>
                </c:pt>
                <c:pt idx="17">
                  <c:v>7.057976597091586</c:v>
                </c:pt>
                <c:pt idx="18">
                  <c:v>5.9744482041436733</c:v>
                </c:pt>
                <c:pt idx="19">
                  <c:v>5.0572612211131691</c:v>
                </c:pt>
                <c:pt idx="20">
                  <c:v>4.2808792016702872</c:v>
                </c:pt>
                <c:pt idx="21">
                  <c:v>3.6236860106782203</c:v>
                </c:pt>
                <c:pt idx="22">
                  <c:v>3.0673839847808884</c:v>
                </c:pt>
                <c:pt idx="23">
                  <c:v>2.5964844863391709</c:v>
                </c:pt>
                <c:pt idx="24">
                  <c:v>2.1978766666481016</c:v>
                </c:pt>
                <c:pt idx="25">
                  <c:v>1.8604624318811176</c:v>
                </c:pt>
                <c:pt idx="26">
                  <c:v>1.5748474484329162</c:v>
                </c:pt>
                <c:pt idx="27">
                  <c:v>1.3330795845890768</c:v>
                </c:pt>
                <c:pt idx="28">
                  <c:v>1.1284275061794247</c:v>
                </c:pt>
                <c:pt idx="29">
                  <c:v>0.95519326184477393</c:v>
                </c:pt>
                <c:pt idx="30">
                  <c:v>0.80855363989025608</c:v>
                </c:pt>
                <c:pt idx="31">
                  <c:v>0.6844258797608882</c:v>
                </c:pt>
                <c:pt idx="32">
                  <c:v>0.57935399925977293</c:v>
                </c:pt>
                <c:pt idx="33">
                  <c:v>0.49041257261568799</c:v>
                </c:pt>
                <c:pt idx="34">
                  <c:v>0.41512528037577101</c:v>
                </c:pt>
                <c:pt idx="35">
                  <c:v>0.35139596337818263</c:v>
                </c:pt>
                <c:pt idx="36">
                  <c:v>0.29745026119996304</c:v>
                </c:pt>
                <c:pt idx="37">
                  <c:v>0.25178621016970831</c:v>
                </c:pt>
                <c:pt idx="38">
                  <c:v>0.2131324254881255</c:v>
                </c:pt>
                <c:pt idx="39">
                  <c:v>0.18041270315730867</c:v>
                </c:pt>
                <c:pt idx="40">
                  <c:v>0.15271605616077694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B1C-4560-97DF-E055A963A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781077232"/>
        <c:axId val="1781072656"/>
        <c:extLst/>
      </c:lineChart>
      <c:catAx>
        <c:axId val="178107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Time</a:t>
                </a:r>
              </a:p>
            </c:rich>
          </c:tx>
          <c:layout>
            <c:manualLayout>
              <c:xMode val="edge"/>
              <c:yMode val="edge"/>
              <c:x val="0.50925105774785295"/>
              <c:y val="0.94272047548590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72656"/>
        <c:crosses val="autoZero"/>
        <c:auto val="1"/>
        <c:lblAlgn val="ctr"/>
        <c:lblOffset val="100"/>
        <c:noMultiLvlLbl val="0"/>
      </c:catAx>
      <c:valAx>
        <c:axId val="17810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7723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368406062259082"/>
          <c:w val="7.9664413908139636E-2"/>
          <c:h val="0.36824839008989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3600"/>
              <a:t> RL series circuit excited by DC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Sheet3!$B$7</c:f>
              <c:strCache>
                <c:ptCount val="1"/>
                <c:pt idx="0">
                  <c:v>I(t)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Sheet1!$A$8:$A$48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Sheet3!$B$8:$B$48</c:f>
              <c:numCache>
                <c:formatCode>General</c:formatCode>
                <c:ptCount val="41"/>
                <c:pt idx="0">
                  <c:v>0</c:v>
                </c:pt>
                <c:pt idx="1">
                  <c:v>0.22119921692859512</c:v>
                </c:pt>
                <c:pt idx="2">
                  <c:v>0.39346934028736658</c:v>
                </c:pt>
                <c:pt idx="3">
                  <c:v>0.52763344725898531</c:v>
                </c:pt>
                <c:pt idx="4">
                  <c:v>0.63212055882855767</c:v>
                </c:pt>
                <c:pt idx="5">
                  <c:v>0.71349520313980985</c:v>
                </c:pt>
                <c:pt idx="6">
                  <c:v>0.77686983985157021</c:v>
                </c:pt>
                <c:pt idx="7">
                  <c:v>0.82622605654955483</c:v>
                </c:pt>
                <c:pt idx="8">
                  <c:v>0.8646647167633873</c:v>
                </c:pt>
                <c:pt idx="9">
                  <c:v>0.89460077543813565</c:v>
                </c:pt>
                <c:pt idx="10">
                  <c:v>0.91791500137610116</c:v>
                </c:pt>
                <c:pt idx="11">
                  <c:v>0.93607213879329243</c:v>
                </c:pt>
                <c:pt idx="12">
                  <c:v>0.95021293163213605</c:v>
                </c:pt>
                <c:pt idx="13">
                  <c:v>0.96122579216827797</c:v>
                </c:pt>
                <c:pt idx="14">
                  <c:v>0.96980261657768152</c:v>
                </c:pt>
                <c:pt idx="15">
                  <c:v>0.97648225414399092</c:v>
                </c:pt>
                <c:pt idx="16">
                  <c:v>0.98168436111126578</c:v>
                </c:pt>
                <c:pt idx="17">
                  <c:v>0.98573576609100078</c:v>
                </c:pt>
                <c:pt idx="18">
                  <c:v>0.98889100346175773</c:v>
                </c:pt>
                <c:pt idx="19">
                  <c:v>0.99134830479687941</c:v>
                </c:pt>
                <c:pt idx="20">
                  <c:v>0.99326205300091452</c:v>
                </c:pt>
                <c:pt idx="21">
                  <c:v>0.99475248160081864</c:v>
                </c:pt>
                <c:pt idx="22">
                  <c:v>0.99591322856153597</c:v>
                </c:pt>
                <c:pt idx="23">
                  <c:v>0.99681721920349031</c:v>
                </c:pt>
                <c:pt idx="24">
                  <c:v>0.99752124782333362</c:v>
                </c:pt>
                <c:pt idx="25">
                  <c:v>0.99806954586377228</c:v>
                </c:pt>
                <c:pt idx="26">
                  <c:v>0.99849656080702243</c:v>
                </c:pt>
                <c:pt idx="27">
                  <c:v>0.99882912037920879</c:v>
                </c:pt>
                <c:pt idx="28">
                  <c:v>0.99908811803444553</c:v>
                </c:pt>
                <c:pt idx="29">
                  <c:v>0.99928982561115742</c:v>
                </c:pt>
                <c:pt idx="30">
                  <c:v>0.99944691562985222</c:v>
                </c:pt>
                <c:pt idx="31">
                  <c:v>0.99956925745942427</c:v>
                </c:pt>
                <c:pt idx="32">
                  <c:v>0.99966453737209748</c:v>
                </c:pt>
                <c:pt idx="33">
                  <c:v>0.99973874144269836</c:v>
                </c:pt>
                <c:pt idx="34">
                  <c:v>0.99979653163098936</c:v>
                </c:pt>
                <c:pt idx="35">
                  <c:v>0.99984153867488423</c:v>
                </c:pt>
                <c:pt idx="36">
                  <c:v>0.99987659019591335</c:v>
                </c:pt>
                <c:pt idx="37">
                  <c:v>0.99990388834793864</c:v>
                </c:pt>
                <c:pt idx="38">
                  <c:v>0.99992514817011235</c:v>
                </c:pt>
                <c:pt idx="39">
                  <c:v>0.99994170533626914</c:v>
                </c:pt>
                <c:pt idx="40">
                  <c:v>0.99995460007023751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B-448E-B05E-45EAE6C5091D}"/>
            </c:ext>
          </c:extLst>
        </c:ser>
        <c:ser>
          <c:idx val="2"/>
          <c:order val="2"/>
          <c:tx>
            <c:strRef>
              <c:f>Sheet3!$C$7</c:f>
              <c:strCache>
                <c:ptCount val="1"/>
                <c:pt idx="0">
                  <c:v>VL(t)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Sheet1!$A$8:$A$48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Sheet3!$C$8:$C$48</c:f>
              <c:numCache>
                <c:formatCode>General</c:formatCode>
                <c:ptCount val="41"/>
                <c:pt idx="0">
                  <c:v>60</c:v>
                </c:pt>
                <c:pt idx="1">
                  <c:v>46.72804698428429</c:v>
                </c:pt>
                <c:pt idx="2">
                  <c:v>36.391839582758003</c:v>
                </c:pt>
                <c:pt idx="3">
                  <c:v>28.341993164460881</c:v>
                </c:pt>
                <c:pt idx="4">
                  <c:v>22.072766470286538</c:v>
                </c:pt>
                <c:pt idx="5">
                  <c:v>17.190287811611405</c:v>
                </c:pt>
                <c:pt idx="6">
                  <c:v>13.387809608905789</c:v>
                </c:pt>
                <c:pt idx="7">
                  <c:v>10.426436607026709</c:v>
                </c:pt>
                <c:pt idx="8">
                  <c:v>8.1201169941967617</c:v>
                </c:pt>
                <c:pt idx="9">
                  <c:v>6.3239534737118603</c:v>
                </c:pt>
                <c:pt idx="10">
                  <c:v>4.9250999174339283</c:v>
                </c:pt>
                <c:pt idx="11">
                  <c:v>3.8356716724024542</c:v>
                </c:pt>
                <c:pt idx="12">
                  <c:v>2.9872241020718366</c:v>
                </c:pt>
                <c:pt idx="13">
                  <c:v>2.3264524699033204</c:v>
                </c:pt>
                <c:pt idx="14">
                  <c:v>1.8118430053391101</c:v>
                </c:pt>
                <c:pt idx="15">
                  <c:v>1.4110647513605463</c:v>
                </c:pt>
                <c:pt idx="16">
                  <c:v>1.0989383333240508</c:v>
                </c:pt>
                <c:pt idx="17">
                  <c:v>0.85585403453995534</c:v>
                </c:pt>
                <c:pt idx="18">
                  <c:v>0.66653979229453841</c:v>
                </c:pt>
                <c:pt idx="19">
                  <c:v>0.519101712187238</c:v>
                </c:pt>
                <c:pt idx="20">
                  <c:v>0.40427681994512804</c:v>
                </c:pt>
                <c:pt idx="21">
                  <c:v>0.31485110395088306</c:v>
                </c:pt>
                <c:pt idx="22">
                  <c:v>0.245206286307844</c:v>
                </c:pt>
                <c:pt idx="23">
                  <c:v>0.19096684779058001</c:v>
                </c:pt>
                <c:pt idx="24">
                  <c:v>0.14872513059998152</c:v>
                </c:pt>
                <c:pt idx="25">
                  <c:v>0.11582724817366256</c:v>
                </c:pt>
                <c:pt idx="26">
                  <c:v>9.0206351578654337E-2</c:v>
                </c:pt>
                <c:pt idx="27">
                  <c:v>7.0252777247470463E-2</c:v>
                </c:pt>
                <c:pt idx="28">
                  <c:v>5.4712917933270974E-2</c:v>
                </c:pt>
                <c:pt idx="29">
                  <c:v>4.261046333055294E-2</c:v>
                </c:pt>
                <c:pt idx="30">
                  <c:v>3.318506220887002E-2</c:v>
                </c:pt>
                <c:pt idx="31">
                  <c:v>2.584455243454125E-2</c:v>
                </c:pt>
                <c:pt idx="32">
                  <c:v>2.0127757674150711E-2</c:v>
                </c:pt>
                <c:pt idx="33">
                  <c:v>1.5675513438100051E-2</c:v>
                </c:pt>
                <c:pt idx="34">
                  <c:v>1.220810214063865E-2</c:v>
                </c:pt>
                <c:pt idx="35">
                  <c:v>9.507679506945076E-3</c:v>
                </c:pt>
                <c:pt idx="36">
                  <c:v>7.4045882452007739E-3</c:v>
                </c:pt>
                <c:pt idx="37">
                  <c:v>5.7666991236836815E-3</c:v>
                </c:pt>
                <c:pt idx="38">
                  <c:v>4.491109793262036E-3</c:v>
                </c:pt>
                <c:pt idx="39">
                  <c:v>3.4976798238521285E-3</c:v>
                </c:pt>
                <c:pt idx="40">
                  <c:v>2.7239957857490911E-3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B-448E-B05E-45EAE6C5091D}"/>
            </c:ext>
          </c:extLst>
        </c:ser>
        <c:ser>
          <c:idx val="3"/>
          <c:order val="3"/>
          <c:tx>
            <c:strRef>
              <c:f>Sheet2!$D$7</c:f>
              <c:strCache>
                <c:ptCount val="1"/>
                <c:pt idx="0">
                  <c:v>VR(t)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Sheet1!$A$8:$A$48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Sheet3!$D$8:$D$48</c:f>
              <c:numCache>
                <c:formatCode>General</c:formatCode>
                <c:ptCount val="41"/>
                <c:pt idx="0">
                  <c:v>0</c:v>
                </c:pt>
                <c:pt idx="1">
                  <c:v>13.271953015715708</c:v>
                </c:pt>
                <c:pt idx="2">
                  <c:v>23.608160417241994</c:v>
                </c:pt>
                <c:pt idx="3">
                  <c:v>31.658006835539119</c:v>
                </c:pt>
                <c:pt idx="4">
                  <c:v>37.927233529713462</c:v>
                </c:pt>
                <c:pt idx="5">
                  <c:v>42.809712188388588</c:v>
                </c:pt>
                <c:pt idx="6">
                  <c:v>46.612190391094209</c:v>
                </c:pt>
                <c:pt idx="7">
                  <c:v>49.573563392973291</c:v>
                </c:pt>
                <c:pt idx="8">
                  <c:v>51.879883005803237</c:v>
                </c:pt>
                <c:pt idx="9">
                  <c:v>53.67604652628814</c:v>
                </c:pt>
                <c:pt idx="10">
                  <c:v>55.074900082566067</c:v>
                </c:pt>
                <c:pt idx="11">
                  <c:v>56.164328327597545</c:v>
                </c:pt>
                <c:pt idx="12">
                  <c:v>57.012775897928165</c:v>
                </c:pt>
                <c:pt idx="13">
                  <c:v>57.673547530096677</c:v>
                </c:pt>
                <c:pt idx="14">
                  <c:v>58.188156994660893</c:v>
                </c:pt>
                <c:pt idx="15">
                  <c:v>58.588935248639459</c:v>
                </c:pt>
                <c:pt idx="16">
                  <c:v>58.901061666675943</c:v>
                </c:pt>
                <c:pt idx="17">
                  <c:v>59.144145965460048</c:v>
                </c:pt>
                <c:pt idx="18">
                  <c:v>59.333460207705464</c:v>
                </c:pt>
                <c:pt idx="19">
                  <c:v>59.480898287812764</c:v>
                </c:pt>
                <c:pt idx="20">
                  <c:v>59.595723180054868</c:v>
                </c:pt>
                <c:pt idx="21">
                  <c:v>59.685148896049121</c:v>
                </c:pt>
                <c:pt idx="22">
                  <c:v>59.754793713692159</c:v>
                </c:pt>
                <c:pt idx="23">
                  <c:v>59.809033152209416</c:v>
                </c:pt>
                <c:pt idx="24">
                  <c:v>59.851274869400015</c:v>
                </c:pt>
                <c:pt idx="25">
                  <c:v>59.884172751826334</c:v>
                </c:pt>
                <c:pt idx="26">
                  <c:v>59.909793648421342</c:v>
                </c:pt>
                <c:pt idx="27">
                  <c:v>59.929747222752525</c:v>
                </c:pt>
                <c:pt idx="28">
                  <c:v>59.945287082066734</c:v>
                </c:pt>
                <c:pt idx="29">
                  <c:v>59.957389536669446</c:v>
                </c:pt>
                <c:pt idx="30">
                  <c:v>59.966814937791135</c:v>
                </c:pt>
                <c:pt idx="31">
                  <c:v>59.974155447565458</c:v>
                </c:pt>
                <c:pt idx="32">
                  <c:v>59.979872242325847</c:v>
                </c:pt>
                <c:pt idx="33">
                  <c:v>59.984324486561903</c:v>
                </c:pt>
                <c:pt idx="34">
                  <c:v>59.98779189785936</c:v>
                </c:pt>
                <c:pt idx="35">
                  <c:v>59.990492320493054</c:v>
                </c:pt>
                <c:pt idx="36">
                  <c:v>59.992595411754799</c:v>
                </c:pt>
                <c:pt idx="37">
                  <c:v>59.994233300876317</c:v>
                </c:pt>
                <c:pt idx="38">
                  <c:v>59.995508890206743</c:v>
                </c:pt>
                <c:pt idx="39">
                  <c:v>59.996502320176148</c:v>
                </c:pt>
                <c:pt idx="40">
                  <c:v>59.99727600421425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B-448E-B05E-45EAE6C5091D}"/>
            </c:ext>
          </c:extLst>
        </c:ser>
        <c:ser>
          <c:idx val="4"/>
          <c:order val="4"/>
          <c:tx>
            <c:strRef>
              <c:f>Sheet2!$E$7</c:f>
              <c:strCache>
                <c:ptCount val="1"/>
                <c:pt idx="0">
                  <c:v>PL(t)</c:v>
                </c:pt>
              </c:strCache>
            </c:strRef>
          </c:tx>
          <c:spPr>
            <a:ln w="34925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Sheet1!$A$8:$A$48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Sheet3!$E$8:$E$48</c:f>
              <c:numCache>
                <c:formatCode>General</c:formatCode>
                <c:ptCount val="41"/>
                <c:pt idx="0">
                  <c:v>0</c:v>
                </c:pt>
                <c:pt idx="1">
                  <c:v>10.336207401526288</c:v>
                </c:pt>
                <c:pt idx="2">
                  <c:v>14.319073112471465</c:v>
                </c:pt>
                <c:pt idx="3">
                  <c:v>14.954183555555092</c:v>
                </c:pt>
                <c:pt idx="4">
                  <c:v>13.952649476089778</c:v>
                </c:pt>
                <c:pt idx="5">
                  <c:v>12.265187894177478</c:v>
                </c:pt>
                <c:pt idx="6">
                  <c:v>10.400585506833952</c:v>
                </c:pt>
                <c:pt idx="7">
                  <c:v>8.6145936016875986</c:v>
                </c:pt>
                <c:pt idx="8">
                  <c:v>7.0211786608727111</c:v>
                </c:pt>
                <c:pt idx="9">
                  <c:v>5.6574136814173217</c:v>
                </c:pt>
                <c:pt idx="10">
                  <c:v>4.5208230974888002</c:v>
                </c:pt>
                <c:pt idx="11">
                  <c:v>3.5904653860946101</c:v>
                </c:pt>
                <c:pt idx="12">
                  <c:v>2.8384989714718554</c:v>
                </c:pt>
                <c:pt idx="13">
                  <c:v>2.236246118324666</c:v>
                </c:pt>
                <c:pt idx="14">
                  <c:v>1.7571300874058391</c:v>
                </c:pt>
                <c:pt idx="15">
                  <c:v>1.3778796891516762</c:v>
                </c:pt>
                <c:pt idx="16">
                  <c:v>1.0788105756499</c:v>
                </c:pt>
                <c:pt idx="17">
                  <c:v>0.84364593239931662</c:v>
                </c:pt>
                <c:pt idx="18">
                  <c:v>0.65913520404933768</c:v>
                </c:pt>
                <c:pt idx="19">
                  <c:v>0.51461060239397594</c:v>
                </c:pt>
                <c:pt idx="20">
                  <c:v>0.40155282415937893</c:v>
                </c:pt>
                <c:pt idx="21">
                  <c:v>0.31319891698989821</c:v>
                </c:pt>
                <c:pt idx="22">
                  <c:v>0.24420418426042928</c:v>
                </c:pt>
                <c:pt idx="23">
                  <c:v>0.19035904217466218</c:v>
                </c:pt>
                <c:pt idx="24">
                  <c:v>0.14835647785878181</c:v>
                </c:pt>
                <c:pt idx="25">
                  <c:v>0.11560364898333785</c:v>
                </c:pt>
                <c:pt idx="26">
                  <c:v>9.0070731814235472E-2</c:v>
                </c:pt>
                <c:pt idx="27">
                  <c:v>7.0170519702287423E-2</c:v>
                </c:pt>
                <c:pt idx="28">
                  <c:v>5.4663026210124754E-2</c:v>
                </c:pt>
                <c:pt idx="29">
                  <c:v>4.258020247079887E-2</c:v>
                </c:pt>
                <c:pt idx="30">
                  <c:v>3.3166708069639908E-2</c:v>
                </c:pt>
                <c:pt idx="31">
                  <c:v>2.5833420086365556E-2</c:v>
                </c:pt>
                <c:pt idx="32">
                  <c:v>2.0121005563667558E-2</c:v>
                </c:pt>
                <c:pt idx="33">
                  <c:v>1.5671418076074251E-2</c:v>
                </c:pt>
                <c:pt idx="34">
                  <c:v>1.2205618178007378E-2</c:v>
                </c:pt>
                <c:pt idx="35">
                  <c:v>9.5061729074516297E-3</c:v>
                </c:pt>
                <c:pt idx="36">
                  <c:v>7.4036744464160906E-3</c:v>
                </c:pt>
                <c:pt idx="37">
                  <c:v>5.7661448767039629E-3</c:v>
                </c:pt>
                <c:pt idx="38">
                  <c:v>4.490773625475784E-3</c:v>
                </c:pt>
                <c:pt idx="39">
                  <c:v>3.4974759277829589E-3</c:v>
                </c:pt>
                <c:pt idx="40">
                  <c:v>2.7238721165317448E-3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0B-448E-B05E-45EAE6C5091D}"/>
            </c:ext>
          </c:extLst>
        </c:ser>
        <c:ser>
          <c:idx val="5"/>
          <c:order val="5"/>
          <c:tx>
            <c:strRef>
              <c:f>Sheet2!$F$7</c:f>
              <c:strCache>
                <c:ptCount val="1"/>
                <c:pt idx="0">
                  <c:v>PR(t)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Sheet1!$A$8:$A$48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Sheet3!$F$8:$F$48</c:f>
              <c:numCache>
                <c:formatCode>General</c:formatCode>
                <c:ptCount val="41"/>
                <c:pt idx="0">
                  <c:v>0</c:v>
                </c:pt>
                <c:pt idx="1">
                  <c:v>2.93574561418942</c:v>
                </c:pt>
                <c:pt idx="2">
                  <c:v>9.2890873047705291</c:v>
                </c:pt>
                <c:pt idx="3">
                  <c:v>16.703823279984025</c:v>
                </c:pt>
                <c:pt idx="4">
                  <c:v>23.974584053623683</c:v>
                </c:pt>
                <c:pt idx="5">
                  <c:v>30.544524294211119</c:v>
                </c:pt>
                <c:pt idx="6">
                  <c:v>36.211604884260261</c:v>
                </c:pt>
                <c:pt idx="7">
                  <c:v>40.958969791285689</c:v>
                </c:pt>
                <c:pt idx="8">
                  <c:v>44.85870434493053</c:v>
                </c:pt>
                <c:pt idx="9">
                  <c:v>48.018632844870815</c:v>
                </c:pt>
                <c:pt idx="10">
                  <c:v>50.554076985077273</c:v>
                </c:pt>
                <c:pt idx="11">
                  <c:v>52.573862941502931</c:v>
                </c:pt>
                <c:pt idx="12">
                  <c:v>54.174276926456308</c:v>
                </c:pt>
                <c:pt idx="13">
                  <c:v>55.437301411772012</c:v>
                </c:pt>
                <c:pt idx="14">
                  <c:v>56.431026907255053</c:v>
                </c:pt>
                <c:pt idx="15">
                  <c:v>57.211055559487768</c:v>
                </c:pt>
                <c:pt idx="16">
                  <c:v>57.822251091026054</c:v>
                </c:pt>
                <c:pt idx="17">
                  <c:v>58.300500033060722</c:v>
                </c:pt>
                <c:pt idx="18">
                  <c:v>58.674325003656122</c:v>
                </c:pt>
                <c:pt idx="19">
                  <c:v>58.966287685418784</c:v>
                </c:pt>
                <c:pt idx="20">
                  <c:v>59.194170355895494</c:v>
                </c:pt>
                <c:pt idx="21">
                  <c:v>59.371949979059217</c:v>
                </c:pt>
                <c:pt idx="22">
                  <c:v>59.510589529431726</c:v>
                </c:pt>
                <c:pt idx="23">
                  <c:v>59.618674110034753</c:v>
                </c:pt>
                <c:pt idx="24">
                  <c:v>59.702918391541232</c:v>
                </c:pt>
                <c:pt idx="25">
                  <c:v>59.768569102842996</c:v>
                </c:pt>
                <c:pt idx="26">
                  <c:v>59.819722916607112</c:v>
                </c:pt>
                <c:pt idx="27">
                  <c:v>59.859576703050244</c:v>
                </c:pt>
                <c:pt idx="28">
                  <c:v>59.890624055856605</c:v>
                </c:pt>
                <c:pt idx="29">
                  <c:v>59.914809334198651</c:v>
                </c:pt>
                <c:pt idx="30">
                  <c:v>59.933648229721484</c:v>
                </c:pt>
                <c:pt idx="31">
                  <c:v>59.948322027479094</c:v>
                </c:pt>
                <c:pt idx="32">
                  <c:v>59.95975123676218</c:v>
                </c:pt>
                <c:pt idx="33">
                  <c:v>59.968653068485821</c:v>
                </c:pt>
                <c:pt idx="34">
                  <c:v>59.975586279681352</c:v>
                </c:pt>
                <c:pt idx="35">
                  <c:v>59.980986147585597</c:v>
                </c:pt>
                <c:pt idx="36">
                  <c:v>59.985191737308377</c:v>
                </c:pt>
                <c:pt idx="37">
                  <c:v>59.988467155999615</c:v>
                </c:pt>
                <c:pt idx="38">
                  <c:v>59.991018116581266</c:v>
                </c:pt>
                <c:pt idx="39">
                  <c:v>59.993004844248361</c:v>
                </c:pt>
                <c:pt idx="40">
                  <c:v>59.994552132097716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0B-448E-B05E-45EAE6C50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301651840"/>
        <c:axId val="1301650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Time 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Sheet1!$A$8:$A$48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Sheet1!$A$8:$A$48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20B-448E-B05E-45EAE6C5091D}"/>
                  </c:ext>
                </c:extLst>
              </c15:ser>
            </c15:filteredLineSeries>
          </c:ext>
        </c:extLst>
      </c:lineChart>
      <c:catAx>
        <c:axId val="130165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50176"/>
        <c:crossesAt val="0"/>
        <c:auto val="1"/>
        <c:lblAlgn val="ctr"/>
        <c:lblOffset val="100"/>
        <c:noMultiLvlLbl val="0"/>
      </c:catAx>
      <c:valAx>
        <c:axId val="130165017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5184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4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4000"/>
              <a:t>RC series circuit excited by DC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88282102771722E-2"/>
          <c:y val="6.0820342145996679E-2"/>
          <c:w val="0.90456337210425242"/>
          <c:h val="0.85909890566106695"/>
        </c:manualLayout>
      </c:layout>
      <c:lineChart>
        <c:grouping val="standard"/>
        <c:varyColors val="0"/>
        <c:ser>
          <c:idx val="0"/>
          <c:order val="0"/>
          <c:tx>
            <c:strRef>
              <c:f>Sheet3!$B$63</c:f>
              <c:strCache>
                <c:ptCount val="1"/>
                <c:pt idx="0">
                  <c:v>I(t)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Sheet2!$A$64:$A$104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Sheet3!$B$64:$B$104</c:f>
              <c:numCache>
                <c:formatCode>General</c:formatCode>
                <c:ptCount val="41"/>
                <c:pt idx="0">
                  <c:v>1.5</c:v>
                </c:pt>
                <c:pt idx="1">
                  <c:v>1.4091195942202137</c:v>
                </c:pt>
                <c:pt idx="2" formatCode="mmm\-yy">
                  <c:v>1.3237453538768933</c:v>
                </c:pt>
                <c:pt idx="3">
                  <c:v>1.2435436772706006</c:v>
                </c:pt>
                <c:pt idx="4">
                  <c:v>1.1682011746071073</c:v>
                </c:pt>
                <c:pt idx="5">
                  <c:v>1.0974234434199626</c:v>
                </c:pt>
                <c:pt idx="6">
                  <c:v>1.0309339181864583</c:v>
                </c:pt>
                <c:pt idx="7">
                  <c:v>0.96847278964183814</c:v>
                </c:pt>
                <c:pt idx="8">
                  <c:v>0.90979598956895014</c:v>
                </c:pt>
                <c:pt idx="9">
                  <c:v>0.85467423709638446</c:v>
                </c:pt>
                <c:pt idx="10">
                  <c:v>0.80289214277848542</c:v>
                </c:pt>
                <c:pt idx="11">
                  <c:v>0.75424736695641137</c:v>
                </c:pt>
                <c:pt idx="12">
                  <c:v>0.70854982911152198</c:v>
                </c:pt>
                <c:pt idx="13">
                  <c:v>0.66562096512161983</c:v>
                </c:pt>
                <c:pt idx="14">
                  <c:v>0.62529302951776256</c:v>
                </c:pt>
                <c:pt idx="15">
                  <c:v>0.58740844001519843</c:v>
                </c:pt>
                <c:pt idx="16">
                  <c:v>0.5518191617571635</c:v>
                </c:pt>
                <c:pt idx="17">
                  <c:v>0.51838612886546176</c:v>
                </c:pt>
                <c:pt idx="18">
                  <c:v>0.48697870103752461</c:v>
                </c:pt>
                <c:pt idx="19">
                  <c:v>0.4574741530665889</c:v>
                </c:pt>
                <c:pt idx="20">
                  <c:v>0.42975719529028511</c:v>
                </c:pt>
                <c:pt idx="21">
                  <c:v>0.40371952309377579</c:v>
                </c:pt>
                <c:pt idx="22">
                  <c:v>0.3792593937071197</c:v>
                </c:pt>
                <c:pt idx="23">
                  <c:v>0.35628122864318723</c:v>
                </c:pt>
                <c:pt idx="24">
                  <c:v>0.33469524022264474</c:v>
                </c:pt>
                <c:pt idx="25">
                  <c:v>0.3144170807266467</c:v>
                </c:pt>
                <c:pt idx="26">
                  <c:v>0.29536751280629109</c:v>
                </c:pt>
                <c:pt idx="27">
                  <c:v>0.27747209986095644</c:v>
                </c:pt>
                <c:pt idx="28">
                  <c:v>0.2606609151756677</c:v>
                </c:pt>
                <c:pt idx="29">
                  <c:v>0.24486826868093761</c:v>
                </c:pt>
                <c:pt idx="30">
                  <c:v>0.23003245026739272</c:v>
                </c:pt>
                <c:pt idx="31">
                  <c:v>0.21609548865217992</c:v>
                </c:pt>
                <c:pt idx="32">
                  <c:v>0.20300292485491905</c:v>
                </c:pt>
                <c:pt idx="33">
                  <c:v>0.19070359939805337</c:v>
                </c:pt>
                <c:pt idx="34">
                  <c:v>0.17914945240007943</c:v>
                </c:pt>
                <c:pt idx="35">
                  <c:v>0.16829533578051559</c:v>
                </c:pt>
                <c:pt idx="36">
                  <c:v>0.15809883684279649</c:v>
                </c:pt>
                <c:pt idx="37">
                  <c:v>0.14852011254573944</c:v>
                </c:pt>
                <c:pt idx="38">
                  <c:v>0.13952173381599525</c:v>
                </c:pt>
                <c:pt idx="39">
                  <c:v>0.13106853929313059</c:v>
                </c:pt>
                <c:pt idx="40" formatCode="mmm\-yy">
                  <c:v>0.12312749793584821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D-41AC-83B1-7E8014D4935F}"/>
            </c:ext>
          </c:extLst>
        </c:ser>
        <c:ser>
          <c:idx val="1"/>
          <c:order val="1"/>
          <c:tx>
            <c:strRef>
              <c:f>Sheet3!$C$63</c:f>
              <c:strCache>
                <c:ptCount val="1"/>
                <c:pt idx="0">
                  <c:v>Vc(t)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Sheet2!$A$64:$A$104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Sheet3!$C$64:$C$104</c:f>
              <c:numCache>
                <c:formatCode>General</c:formatCode>
                <c:ptCount val="41"/>
                <c:pt idx="0">
                  <c:v>0</c:v>
                </c:pt>
                <c:pt idx="1">
                  <c:v>3.6352162311914515</c:v>
                </c:pt>
                <c:pt idx="2">
                  <c:v>7.0501858449242727</c:v>
                </c:pt>
                <c:pt idx="3">
                  <c:v>10.258252909175978</c:v>
                </c:pt>
                <c:pt idx="4">
                  <c:v>13.271953015715708</c:v>
                </c:pt>
                <c:pt idx="5">
                  <c:v>16.103062263201494</c:v>
                </c:pt>
                <c:pt idx="6">
                  <c:v>18.762643272541666</c:v>
                </c:pt>
                <c:pt idx="7">
                  <c:v>21.261088414326476</c:v>
                </c:pt>
                <c:pt idx="8">
                  <c:v>23.608160417241994</c:v>
                </c:pt>
                <c:pt idx="9">
                  <c:v>25.813030516144618</c:v>
                </c:pt>
                <c:pt idx="10">
                  <c:v>27.884314288860583</c:v>
                </c:pt>
                <c:pt idx="11">
                  <c:v>29.830105321743545</c:v>
                </c:pt>
                <c:pt idx="12">
                  <c:v>31.658006835539119</c:v>
                </c:pt>
                <c:pt idx="13">
                  <c:v>33.375161395135208</c:v>
                </c:pt>
                <c:pt idx="14">
                  <c:v>34.988278819289491</c:v>
                </c:pt>
                <c:pt idx="15">
                  <c:v>36.503662399392063</c:v>
                </c:pt>
                <c:pt idx="16">
                  <c:v>37.927233529713462</c:v>
                </c:pt>
                <c:pt idx="17">
                  <c:v>39.264554845381525</c:v>
                </c:pt>
                <c:pt idx="18">
                  <c:v>40.520851958499016</c:v>
                </c:pt>
                <c:pt idx="19">
                  <c:v>41.701033877336442</c:v>
                </c:pt>
                <c:pt idx="20">
                  <c:v>42.809712188388588</c:v>
                </c:pt>
                <c:pt idx="21">
                  <c:v>43.851219076248967</c:v>
                </c:pt>
                <c:pt idx="22">
                  <c:v>44.829624251715209</c:v>
                </c:pt>
                <c:pt idx="23">
                  <c:v>45.748750854272515</c:v>
                </c:pt>
                <c:pt idx="24">
                  <c:v>46.612190391094209</c:v>
                </c:pt>
                <c:pt idx="25">
                  <c:v>47.423316770934129</c:v>
                </c:pt>
                <c:pt idx="26">
                  <c:v>48.18529948774836</c:v>
                </c:pt>
                <c:pt idx="27">
                  <c:v>48.901116005561747</c:v>
                </c:pt>
                <c:pt idx="28">
                  <c:v>49.573563392973291</c:v>
                </c:pt>
                <c:pt idx="29">
                  <c:v>50.205269252762491</c:v>
                </c:pt>
                <c:pt idx="30">
                  <c:v>50.798701989304291</c:v>
                </c:pt>
                <c:pt idx="31">
                  <c:v>51.356180453912806</c:v>
                </c:pt>
                <c:pt idx="32">
                  <c:v>51.879883005803237</c:v>
                </c:pt>
                <c:pt idx="33">
                  <c:v>52.371856024077864</c:v>
                </c:pt>
                <c:pt idx="34">
                  <c:v>52.83402190399682</c:v>
                </c:pt>
                <c:pt idx="35">
                  <c:v>53.268186568779377</c:v>
                </c:pt>
                <c:pt idx="36">
                  <c:v>53.67604652628814</c:v>
                </c:pt>
                <c:pt idx="37">
                  <c:v>54.059195498170418</c:v>
                </c:pt>
                <c:pt idx="38">
                  <c:v>54.419130647360191</c:v>
                </c:pt>
                <c:pt idx="39">
                  <c:v>54.757258428274781</c:v>
                </c:pt>
                <c:pt idx="40">
                  <c:v>55.074900082566067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D-41AC-83B1-7E8014D4935F}"/>
            </c:ext>
          </c:extLst>
        </c:ser>
        <c:ser>
          <c:idx val="2"/>
          <c:order val="2"/>
          <c:tx>
            <c:strRef>
              <c:f>Sheet3!$D$63</c:f>
              <c:strCache>
                <c:ptCount val="1"/>
                <c:pt idx="0">
                  <c:v>VR(t)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Sheet2!$A$64:$A$104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Sheet3!$D$64:$D$104</c:f>
              <c:numCache>
                <c:formatCode>General</c:formatCode>
                <c:ptCount val="41"/>
                <c:pt idx="0">
                  <c:v>60</c:v>
                </c:pt>
                <c:pt idx="1">
                  <c:v>56.36478376880855</c:v>
                </c:pt>
                <c:pt idx="2">
                  <c:v>52.949814155075728</c:v>
                </c:pt>
                <c:pt idx="3">
                  <c:v>49.74174709082402</c:v>
                </c:pt>
                <c:pt idx="4">
                  <c:v>46.72804698428429</c:v>
                </c:pt>
                <c:pt idx="5">
                  <c:v>43.896937736798506</c:v>
                </c:pt>
                <c:pt idx="6">
                  <c:v>41.237356727458334</c:v>
                </c:pt>
                <c:pt idx="7">
                  <c:v>38.73891158567352</c:v>
                </c:pt>
                <c:pt idx="8">
                  <c:v>36.391839582758003</c:v>
                </c:pt>
                <c:pt idx="9">
                  <c:v>34.186969483855378</c:v>
                </c:pt>
                <c:pt idx="10">
                  <c:v>32.11568571113942</c:v>
                </c:pt>
                <c:pt idx="11">
                  <c:v>30.169894678256455</c:v>
                </c:pt>
                <c:pt idx="12">
                  <c:v>28.341993164460881</c:v>
                </c:pt>
                <c:pt idx="13">
                  <c:v>26.624838604864792</c:v>
                </c:pt>
                <c:pt idx="14">
                  <c:v>25.011721180710502</c:v>
                </c:pt>
                <c:pt idx="15">
                  <c:v>23.496337600607941</c:v>
                </c:pt>
                <c:pt idx="16">
                  <c:v>22.072766470286538</c:v>
                </c:pt>
                <c:pt idx="17">
                  <c:v>20.735445154618471</c:v>
                </c:pt>
                <c:pt idx="18">
                  <c:v>19.479148041500984</c:v>
                </c:pt>
                <c:pt idx="19">
                  <c:v>18.298966122663558</c:v>
                </c:pt>
                <c:pt idx="20">
                  <c:v>17.190287811611405</c:v>
                </c:pt>
                <c:pt idx="21">
                  <c:v>16.148780923751033</c:v>
                </c:pt>
                <c:pt idx="22">
                  <c:v>15.170375748284787</c:v>
                </c:pt>
                <c:pt idx="23">
                  <c:v>14.251249145727488</c:v>
                </c:pt>
                <c:pt idx="24">
                  <c:v>13.387809608905789</c:v>
                </c:pt>
                <c:pt idx="25">
                  <c:v>12.576683229065869</c:v>
                </c:pt>
                <c:pt idx="26">
                  <c:v>11.814700512251644</c:v>
                </c:pt>
                <c:pt idx="27">
                  <c:v>11.098883994438257</c:v>
                </c:pt>
                <c:pt idx="28">
                  <c:v>10.426436607026709</c:v>
                </c:pt>
                <c:pt idx="29">
                  <c:v>9.7947307472375051</c:v>
                </c:pt>
                <c:pt idx="30">
                  <c:v>9.2012980106957087</c:v>
                </c:pt>
                <c:pt idx="31">
                  <c:v>8.6438195460871956</c:v>
                </c:pt>
                <c:pt idx="32">
                  <c:v>8.1201169941967617</c:v>
                </c:pt>
                <c:pt idx="33">
                  <c:v>7.6281439759221357</c:v>
                </c:pt>
                <c:pt idx="34">
                  <c:v>7.1659780960031769</c:v>
                </c:pt>
                <c:pt idx="35">
                  <c:v>6.7318134312206244</c:v>
                </c:pt>
                <c:pt idx="36">
                  <c:v>6.3239534737118603</c:v>
                </c:pt>
                <c:pt idx="37">
                  <c:v>5.9408045018295779</c:v>
                </c:pt>
                <c:pt idx="38">
                  <c:v>5.5808693526398097</c:v>
                </c:pt>
                <c:pt idx="39">
                  <c:v>5.2427415717252233</c:v>
                </c:pt>
                <c:pt idx="40">
                  <c:v>4.9250999174339283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D-41AC-83B1-7E8014D4935F}"/>
            </c:ext>
          </c:extLst>
        </c:ser>
        <c:ser>
          <c:idx val="3"/>
          <c:order val="3"/>
          <c:tx>
            <c:strRef>
              <c:f>Sheet3!$E$63</c:f>
              <c:strCache>
                <c:ptCount val="1"/>
                <c:pt idx="0">
                  <c:v>Pc(t)</c:v>
                </c:pt>
              </c:strCache>
            </c:strRef>
          </c:tx>
          <c:spPr>
            <a:ln w="34925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Sheet2!$A$64:$A$104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Sheet3!$E$64:$E$104</c:f>
              <c:numCache>
                <c:formatCode>General</c:formatCode>
                <c:ptCount val="41"/>
                <c:pt idx="0">
                  <c:v>0</c:v>
                </c:pt>
                <c:pt idx="1">
                  <c:v>5.1224544205992313</c:v>
                </c:pt>
                <c:pt idx="2">
                  <c:v>9.3326507561871512</c:v>
                </c:pt>
                <c:pt idx="3">
                  <c:v>12.756585545048532</c:v>
                </c:pt>
                <c:pt idx="4">
                  <c:v>15.504311102289432</c:v>
                </c:pt>
                <c:pt idx="5">
                  <c:v>17.671878038488636</c:v>
                </c:pt>
                <c:pt idx="6">
                  <c:v>19.343045344496179</c:v>
                </c:pt>
                <c:pt idx="7">
                  <c:v>20.590785607444531</c:v>
                </c:pt>
                <c:pt idx="8">
                  <c:v>21.478609668707197</c:v>
                </c:pt>
                <c:pt idx="9">
                  <c:v>22.061732163531595</c:v>
                </c:pt>
                <c:pt idx="10">
                  <c:v>22.388096849292015</c:v>
                </c:pt>
                <c:pt idx="11">
                  <c:v>22.4992783949575</c:v>
                </c:pt>
                <c:pt idx="12">
                  <c:v>22.431275333332639</c:v>
                </c:pt>
                <c:pt idx="13">
                  <c:v>22.215207138919723</c:v>
                </c:pt>
                <c:pt idx="14">
                  <c:v>21.877926860525694</c:v>
                </c:pt>
                <c:pt idx="15">
                  <c:v>21.442559384868346</c:v>
                </c:pt>
                <c:pt idx="16">
                  <c:v>20.928974214134666</c:v>
                </c:pt>
                <c:pt idx="17">
                  <c:v>20.354200587922943</c:v>
                </c:pt>
                <c:pt idx="18">
                  <c:v>19.732791851683686</c:v>
                </c:pt>
                <c:pt idx="19">
                  <c:v>19.07714515503562</c:v>
                </c:pt>
                <c:pt idx="20">
                  <c:v>18.397781841266216</c:v>
                </c:pt>
                <c:pt idx="21">
                  <c:v>17.703593252543918</c:v>
                </c:pt>
                <c:pt idx="22">
                  <c:v>17.0020561138235</c:v>
                </c:pt>
                <c:pt idx="23">
                  <c:v>16.299421163251271</c:v>
                </c:pt>
                <c:pt idx="24">
                  <c:v>15.600878260250928</c:v>
                </c:pt>
                <c:pt idx="25">
                  <c:v>14.910700817492135</c:v>
                </c:pt>
                <c:pt idx="26">
                  <c:v>14.232372063522485</c:v>
                </c:pt>
                <c:pt idx="27">
                  <c:v>13.568695343607441</c:v>
                </c:pt>
                <c:pt idx="28">
                  <c:v>12.921890402531396</c:v>
                </c:pt>
                <c:pt idx="29">
                  <c:v>12.293677360584264</c:v>
                </c:pt>
                <c:pt idx="30">
                  <c:v>11.685349889002744</c:v>
                </c:pt>
                <c:pt idx="31">
                  <c:v>11.097838910497819</c:v>
                </c:pt>
                <c:pt idx="32">
                  <c:v>10.531767991309067</c:v>
                </c:pt>
                <c:pt idx="33">
                  <c:v>9.9875014509482742</c:v>
                </c:pt>
                <c:pt idx="34">
                  <c:v>9.4651860921948323</c:v>
                </c:pt>
                <c:pt idx="35">
                  <c:v>8.9647873450118762</c:v>
                </c:pt>
                <c:pt idx="36">
                  <c:v>8.486120522125983</c:v>
                </c:pt>
                <c:pt idx="37">
                  <c:v>8.0288777995204033</c:v>
                </c:pt>
                <c:pt idx="38">
                  <c:v>7.5926514606788578</c:v>
                </c:pt>
                <c:pt idx="39">
                  <c:v>7.1769538778904378</c:v>
                </c:pt>
                <c:pt idx="40">
                  <c:v>6.7812346462332007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2D-41AC-83B1-7E8014D4935F}"/>
            </c:ext>
          </c:extLst>
        </c:ser>
        <c:ser>
          <c:idx val="4"/>
          <c:order val="4"/>
          <c:tx>
            <c:strRef>
              <c:f>Sheet3!$F$63</c:f>
              <c:strCache>
                <c:ptCount val="1"/>
                <c:pt idx="0">
                  <c:v>PR(t)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Sheet2!$A$64:$A$104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Sheet3!$F$64:$F$104</c:f>
              <c:numCache>
                <c:formatCode>General</c:formatCode>
                <c:ptCount val="41"/>
                <c:pt idx="0">
                  <c:v>90</c:v>
                </c:pt>
                <c:pt idx="1">
                  <c:v>79.424721232613592</c:v>
                </c:pt>
                <c:pt idx="2">
                  <c:v>70.092070476426443</c:v>
                </c:pt>
                <c:pt idx="3">
                  <c:v>61.856035091187501</c:v>
                </c:pt>
                <c:pt idx="4">
                  <c:v>54.587759374137008</c:v>
                </c:pt>
                <c:pt idx="5">
                  <c:v>48.173528566709123</c:v>
                </c:pt>
                <c:pt idx="6">
                  <c:v>42.512989746691325</c:v>
                </c:pt>
                <c:pt idx="7">
                  <c:v>37.517581771065757</c:v>
                </c:pt>
                <c:pt idx="8">
                  <c:v>33.109149705429807</c:v>
                </c:pt>
                <c:pt idx="9">
                  <c:v>29.218722062251477</c:v>
                </c:pt>
                <c:pt idx="10">
                  <c:v>25.785431717417108</c:v>
                </c:pt>
                <c:pt idx="11">
                  <c:v>22.755563622427182</c:v>
                </c:pt>
                <c:pt idx="12">
                  <c:v>20.081714413358682</c:v>
                </c:pt>
                <c:pt idx="13">
                  <c:v>17.722050768377464</c:v>
                </c:pt>
                <c:pt idx="14">
                  <c:v>15.639654910540063</c:v>
                </c:pt>
                <c:pt idx="15">
                  <c:v>13.801947016043563</c:v>
                </c:pt>
                <c:pt idx="16">
                  <c:v>12.180175491295143</c:v>
                </c:pt>
                <c:pt idx="17">
                  <c:v>10.748967144004766</c:v>
                </c:pt>
                <c:pt idx="18">
                  <c:v>9.4859302105677905</c:v>
                </c:pt>
                <c:pt idx="19">
                  <c:v>8.3713040289597149</c:v>
                </c:pt>
                <c:pt idx="20">
                  <c:v>7.387649876150892</c:v>
                </c:pt>
                <c:pt idx="21">
                  <c:v>6.5195781330826312</c:v>
                </c:pt>
                <c:pt idx="22">
                  <c:v>5.7535075086036809</c:v>
                </c:pt>
                <c:pt idx="23">
                  <c:v>5.0774525553399616</c:v>
                </c:pt>
                <c:pt idx="24">
                  <c:v>4.480836153107755</c:v>
                </c:pt>
                <c:pt idx="25">
                  <c:v>3.9543240261066677</c:v>
                </c:pt>
                <c:pt idx="26">
                  <c:v>3.4896787048549807</c:v>
                </c:pt>
                <c:pt idx="27">
                  <c:v>3.0796306480499429</c:v>
                </c:pt>
                <c:pt idx="28">
                  <c:v>2.7177645080086652</c:v>
                </c:pt>
                <c:pt idx="29">
                  <c:v>2.3984187602719937</c:v>
                </c:pt>
                <c:pt idx="30">
                  <c:v>2.1165971270408197</c:v>
                </c:pt>
                <c:pt idx="31">
                  <c:v>1.8678904086329768</c:v>
                </c:pt>
                <c:pt idx="32">
                  <c:v>1.6484074999860761</c:v>
                </c:pt>
                <c:pt idx="33">
                  <c:v>1.4547145129349286</c:v>
                </c:pt>
                <c:pt idx="34">
                  <c:v>1.2837810518099331</c:v>
                </c:pt>
                <c:pt idx="35">
                  <c:v>1.1329328018190599</c:v>
                </c:pt>
                <c:pt idx="36">
                  <c:v>0.99980968844180751</c:v>
                </c:pt>
                <c:pt idx="37">
                  <c:v>0.88232895322396454</c:v>
                </c:pt>
                <c:pt idx="38">
                  <c:v>0.77865256828085705</c:v>
                </c:pt>
                <c:pt idx="39">
                  <c:v>0.68715847969739652</c:v>
                </c:pt>
                <c:pt idx="40">
                  <c:v>0.60641522991769203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2D-41AC-83B1-7E8014D49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781077232"/>
        <c:axId val="1781072656"/>
        <c:extLst/>
      </c:lineChart>
      <c:catAx>
        <c:axId val="178107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Time</a:t>
                </a:r>
              </a:p>
            </c:rich>
          </c:tx>
          <c:layout>
            <c:manualLayout>
              <c:xMode val="edge"/>
              <c:yMode val="edge"/>
              <c:x val="0.50925105774785295"/>
              <c:y val="0.94272047548590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72656"/>
        <c:crosses val="autoZero"/>
        <c:auto val="1"/>
        <c:lblAlgn val="ctr"/>
        <c:lblOffset val="100"/>
        <c:noMultiLvlLbl val="0"/>
      </c:catAx>
      <c:valAx>
        <c:axId val="17810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7723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368406062259082"/>
          <c:w val="7.9664413908139636E-2"/>
          <c:h val="0.36824839008989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3600"/>
              <a:t> RL series circuit excited by DC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Sheet4!$B$7</c:f>
              <c:strCache>
                <c:ptCount val="1"/>
                <c:pt idx="0">
                  <c:v>I(t)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Sheet1!$A$8:$A$48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Sheet4!$B$8:$B$48</c:f>
              <c:numCache>
                <c:formatCode>General</c:formatCode>
                <c:ptCount val="41"/>
                <c:pt idx="0">
                  <c:v>0</c:v>
                </c:pt>
                <c:pt idx="1">
                  <c:v>0.11750309741540454</c:v>
                </c:pt>
                <c:pt idx="2">
                  <c:v>0.22119921692859512</c:v>
                </c:pt>
                <c:pt idx="3">
                  <c:v>0.31271072120902776</c:v>
                </c:pt>
                <c:pt idx="4">
                  <c:v>0.39346934028736658</c:v>
                </c:pt>
                <c:pt idx="5">
                  <c:v>0.46473857148100972</c:v>
                </c:pt>
                <c:pt idx="6">
                  <c:v>0.52763344725898531</c:v>
                </c:pt>
                <c:pt idx="7">
                  <c:v>0.58313798032149156</c:v>
                </c:pt>
                <c:pt idx="8">
                  <c:v>0.63212055882855767</c:v>
                </c:pt>
                <c:pt idx="9">
                  <c:v>0.67534753264165026</c:v>
                </c:pt>
                <c:pt idx="10">
                  <c:v>0.71349520313980985</c:v>
                </c:pt>
                <c:pt idx="11">
                  <c:v>0.74716040419525354</c:v>
                </c:pt>
                <c:pt idx="12">
                  <c:v>0.77686983985157021</c:v>
                </c:pt>
                <c:pt idx="13">
                  <c:v>0.80308832479580594</c:v>
                </c:pt>
                <c:pt idx="14">
                  <c:v>0.82622605654955483</c:v>
                </c:pt>
                <c:pt idx="15">
                  <c:v>0.84664503315507156</c:v>
                </c:pt>
                <c:pt idx="16">
                  <c:v>0.8646647167633873</c:v>
                </c:pt>
                <c:pt idx="17">
                  <c:v>0.88056703173328033</c:v>
                </c:pt>
                <c:pt idx="18">
                  <c:v>0.89460077543813565</c:v>
                </c:pt>
                <c:pt idx="19">
                  <c:v>0.90698551078933654</c:v>
                </c:pt>
                <c:pt idx="20">
                  <c:v>0.91791500137610116</c:v>
                </c:pt>
                <c:pt idx="21">
                  <c:v>0.92756024296574857</c:v>
                </c:pt>
                <c:pt idx="22">
                  <c:v>0.93607213879329243</c:v>
                </c:pt>
                <c:pt idx="23">
                  <c:v>0.94358386049622267</c:v>
                </c:pt>
                <c:pt idx="24">
                  <c:v>0.95021293163213605</c:v>
                </c:pt>
                <c:pt idx="25">
                  <c:v>0.95606306637659255</c:v>
                </c:pt>
                <c:pt idx="26">
                  <c:v>0.96122579216827797</c:v>
                </c:pt>
                <c:pt idx="27">
                  <c:v>0.96578188168833401</c:v>
                </c:pt>
                <c:pt idx="28">
                  <c:v>0.96980261657768152</c:v>
                </c:pt>
                <c:pt idx="29">
                  <c:v>0.97335090266364455</c:v>
                </c:pt>
                <c:pt idx="30">
                  <c:v>0.97648225414399092</c:v>
                </c:pt>
                <c:pt idx="31">
                  <c:v>0.97924566212630026</c:v>
                </c:pt>
                <c:pt idx="32">
                  <c:v>0.98168436111126578</c:v>
                </c:pt>
                <c:pt idx="33">
                  <c:v>0.98383650541183409</c:v>
                </c:pt>
                <c:pt idx="34">
                  <c:v>0.98573576609100078</c:v>
                </c:pt>
                <c:pt idx="35">
                  <c:v>0.98741185775756601</c:v>
                </c:pt>
                <c:pt idx="36">
                  <c:v>0.98889100346175773</c:v>
                </c:pt>
                <c:pt idx="37">
                  <c:v>0.99019634496417819</c:v>
                </c:pt>
                <c:pt idx="38">
                  <c:v>0.99134830479687941</c:v>
                </c:pt>
                <c:pt idx="39">
                  <c:v>0.99236490578114001</c:v>
                </c:pt>
                <c:pt idx="40">
                  <c:v>0.99326205300091452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349-9D5B-5C92CCF41892}"/>
            </c:ext>
          </c:extLst>
        </c:ser>
        <c:ser>
          <c:idx val="2"/>
          <c:order val="2"/>
          <c:tx>
            <c:strRef>
              <c:f>Sheet1!$C$7</c:f>
              <c:strCache>
                <c:ptCount val="1"/>
                <c:pt idx="0">
                  <c:v>VL(t)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Sheet1!$A$8:$A$48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Sheet4!$C$8:$C$48</c:f>
              <c:numCache>
                <c:formatCode>General</c:formatCode>
                <c:ptCount val="41"/>
                <c:pt idx="0">
                  <c:v>60</c:v>
                </c:pt>
                <c:pt idx="1">
                  <c:v>52.949814155075728</c:v>
                </c:pt>
                <c:pt idx="2">
                  <c:v>46.72804698428429</c:v>
                </c:pt>
                <c:pt idx="3">
                  <c:v>41.237356727458334</c:v>
                </c:pt>
                <c:pt idx="4">
                  <c:v>36.391839582758003</c:v>
                </c:pt>
                <c:pt idx="5">
                  <c:v>32.11568571113942</c:v>
                </c:pt>
                <c:pt idx="6">
                  <c:v>28.341993164460881</c:v>
                </c:pt>
                <c:pt idx="7">
                  <c:v>25.011721180710502</c:v>
                </c:pt>
                <c:pt idx="8">
                  <c:v>22.072766470286538</c:v>
                </c:pt>
                <c:pt idx="9">
                  <c:v>19.479148041500984</c:v>
                </c:pt>
                <c:pt idx="10">
                  <c:v>17.190287811611405</c:v>
                </c:pt>
                <c:pt idx="11">
                  <c:v>15.170375748284787</c:v>
                </c:pt>
                <c:pt idx="12">
                  <c:v>13.387809608905789</c:v>
                </c:pt>
                <c:pt idx="13">
                  <c:v>11.814700512251644</c:v>
                </c:pt>
                <c:pt idx="14">
                  <c:v>10.426436607026709</c:v>
                </c:pt>
                <c:pt idx="15">
                  <c:v>9.2012980106957087</c:v>
                </c:pt>
                <c:pt idx="16">
                  <c:v>8.1201169941967617</c:v>
                </c:pt>
                <c:pt idx="17">
                  <c:v>7.1659780960031769</c:v>
                </c:pt>
                <c:pt idx="18">
                  <c:v>6.3239534737118603</c:v>
                </c:pt>
                <c:pt idx="19">
                  <c:v>5.5808693526398097</c:v>
                </c:pt>
                <c:pt idx="20">
                  <c:v>4.9250999174339283</c:v>
                </c:pt>
                <c:pt idx="21">
                  <c:v>4.3463854220550875</c:v>
                </c:pt>
                <c:pt idx="22">
                  <c:v>3.8356716724024542</c:v>
                </c:pt>
                <c:pt idx="23">
                  <c:v>3.3849683702266411</c:v>
                </c:pt>
                <c:pt idx="24">
                  <c:v>2.9872241020718366</c:v>
                </c:pt>
                <c:pt idx="25">
                  <c:v>2.6362160174044451</c:v>
                </c:pt>
                <c:pt idx="26">
                  <c:v>2.3264524699033204</c:v>
                </c:pt>
                <c:pt idx="27">
                  <c:v>2.0530870986999621</c:v>
                </c:pt>
                <c:pt idx="28">
                  <c:v>1.8118430053391101</c:v>
                </c:pt>
                <c:pt idx="29">
                  <c:v>1.598945840181329</c:v>
                </c:pt>
                <c:pt idx="30">
                  <c:v>1.4110647513605463</c:v>
                </c:pt>
                <c:pt idx="31">
                  <c:v>1.2452602724219846</c:v>
                </c:pt>
                <c:pt idx="32">
                  <c:v>1.0989383333240508</c:v>
                </c:pt>
                <c:pt idx="33">
                  <c:v>0.96980967528995243</c:v>
                </c:pt>
                <c:pt idx="34">
                  <c:v>0.85585403453995534</c:v>
                </c:pt>
                <c:pt idx="35">
                  <c:v>0.75528853454603995</c:v>
                </c:pt>
                <c:pt idx="36">
                  <c:v>0.66653979229453841</c:v>
                </c:pt>
                <c:pt idx="37">
                  <c:v>0.58821930214930962</c:v>
                </c:pt>
                <c:pt idx="38">
                  <c:v>0.519101712187238</c:v>
                </c:pt>
                <c:pt idx="39">
                  <c:v>0.45810565313159768</c:v>
                </c:pt>
                <c:pt idx="40">
                  <c:v>0.40427681994512804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1-4349-9D5B-5C92CCF41892}"/>
            </c:ext>
          </c:extLst>
        </c:ser>
        <c:ser>
          <c:idx val="3"/>
          <c:order val="3"/>
          <c:tx>
            <c:strRef>
              <c:f>Sheet1!$D$7</c:f>
              <c:strCache>
                <c:ptCount val="1"/>
                <c:pt idx="0">
                  <c:v>VR(t)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Sheet1!$A$8:$A$48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Sheet4!$D$8:$D$48</c:f>
              <c:numCache>
                <c:formatCode>General</c:formatCode>
                <c:ptCount val="41"/>
                <c:pt idx="0">
                  <c:v>0</c:v>
                </c:pt>
                <c:pt idx="1">
                  <c:v>7.0501858449242727</c:v>
                </c:pt>
                <c:pt idx="2">
                  <c:v>13.271953015715708</c:v>
                </c:pt>
                <c:pt idx="3">
                  <c:v>18.762643272541666</c:v>
                </c:pt>
                <c:pt idx="4">
                  <c:v>23.608160417241994</c:v>
                </c:pt>
                <c:pt idx="5">
                  <c:v>27.884314288860583</c:v>
                </c:pt>
                <c:pt idx="6">
                  <c:v>31.658006835539119</c:v>
                </c:pt>
                <c:pt idx="7">
                  <c:v>34.988278819289491</c:v>
                </c:pt>
                <c:pt idx="8">
                  <c:v>37.927233529713462</c:v>
                </c:pt>
                <c:pt idx="9">
                  <c:v>40.520851958499016</c:v>
                </c:pt>
                <c:pt idx="10">
                  <c:v>42.809712188388588</c:v>
                </c:pt>
                <c:pt idx="11">
                  <c:v>44.829624251715209</c:v>
                </c:pt>
                <c:pt idx="12">
                  <c:v>46.612190391094209</c:v>
                </c:pt>
                <c:pt idx="13">
                  <c:v>48.18529948774836</c:v>
                </c:pt>
                <c:pt idx="14">
                  <c:v>49.573563392973291</c:v>
                </c:pt>
                <c:pt idx="15">
                  <c:v>50.798701989304291</c:v>
                </c:pt>
                <c:pt idx="16">
                  <c:v>51.879883005803237</c:v>
                </c:pt>
                <c:pt idx="17">
                  <c:v>52.83402190399682</c:v>
                </c:pt>
                <c:pt idx="18">
                  <c:v>53.67604652628814</c:v>
                </c:pt>
                <c:pt idx="19">
                  <c:v>54.419130647360191</c:v>
                </c:pt>
                <c:pt idx="20">
                  <c:v>55.074900082566067</c:v>
                </c:pt>
                <c:pt idx="21">
                  <c:v>55.653614577944914</c:v>
                </c:pt>
                <c:pt idx="22">
                  <c:v>56.164328327597545</c:v>
                </c:pt>
                <c:pt idx="23">
                  <c:v>56.615031629773362</c:v>
                </c:pt>
                <c:pt idx="24">
                  <c:v>57.012775897928165</c:v>
                </c:pt>
                <c:pt idx="25">
                  <c:v>57.36378398259555</c:v>
                </c:pt>
                <c:pt idx="26">
                  <c:v>57.673547530096677</c:v>
                </c:pt>
                <c:pt idx="27">
                  <c:v>57.946912901300038</c:v>
                </c:pt>
                <c:pt idx="28">
                  <c:v>58.188156994660893</c:v>
                </c:pt>
                <c:pt idx="29">
                  <c:v>58.401054159818671</c:v>
                </c:pt>
                <c:pt idx="30">
                  <c:v>58.588935248639459</c:v>
                </c:pt>
                <c:pt idx="31">
                  <c:v>58.754739727578013</c:v>
                </c:pt>
                <c:pt idx="32">
                  <c:v>58.901061666675943</c:v>
                </c:pt>
                <c:pt idx="33">
                  <c:v>59.030190324710048</c:v>
                </c:pt>
                <c:pt idx="34">
                  <c:v>59.144145965460048</c:v>
                </c:pt>
                <c:pt idx="35">
                  <c:v>59.24471146545396</c:v>
                </c:pt>
                <c:pt idx="36">
                  <c:v>59.333460207705464</c:v>
                </c:pt>
                <c:pt idx="37">
                  <c:v>59.411780697850688</c:v>
                </c:pt>
                <c:pt idx="38">
                  <c:v>59.480898287812764</c:v>
                </c:pt>
                <c:pt idx="39">
                  <c:v>59.541894346868403</c:v>
                </c:pt>
                <c:pt idx="40">
                  <c:v>59.595723180054868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1-4349-9D5B-5C92CCF41892}"/>
            </c:ext>
          </c:extLst>
        </c:ser>
        <c:ser>
          <c:idx val="4"/>
          <c:order val="4"/>
          <c:tx>
            <c:strRef>
              <c:f>Sheet1!$E$7</c:f>
              <c:strCache>
                <c:ptCount val="1"/>
                <c:pt idx="0">
                  <c:v>PL(t)</c:v>
                </c:pt>
              </c:strCache>
            </c:strRef>
          </c:tx>
          <c:spPr>
            <a:ln w="34925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Sheet1!$A$8:$A$48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Sheet4!$E$8:$E$48</c:f>
              <c:numCache>
                <c:formatCode>General</c:formatCode>
                <c:ptCount val="41"/>
                <c:pt idx="0">
                  <c:v>0</c:v>
                </c:pt>
                <c:pt idx="1">
                  <c:v>6.2217671707914342</c:v>
                </c:pt>
                <c:pt idx="2">
                  <c:v>10.336207401526288</c:v>
                </c:pt>
                <c:pt idx="3">
                  <c:v>12.895363562997453</c:v>
                </c:pt>
                <c:pt idx="4">
                  <c:v>14.319073112471465</c:v>
                </c:pt>
                <c:pt idx="5">
                  <c:v>14.925397899528011</c:v>
                </c:pt>
                <c:pt idx="6">
                  <c:v>14.954183555555092</c:v>
                </c:pt>
                <c:pt idx="7">
                  <c:v>14.585284573683795</c:v>
                </c:pt>
                <c:pt idx="8">
                  <c:v>13.952649476089778</c:v>
                </c:pt>
                <c:pt idx="9">
                  <c:v>13.155194567789124</c:v>
                </c:pt>
                <c:pt idx="10">
                  <c:v>12.265187894177478</c:v>
                </c:pt>
                <c:pt idx="11">
                  <c:v>11.334704075882334</c:v>
                </c:pt>
                <c:pt idx="12">
                  <c:v>10.400585506833952</c:v>
                </c:pt>
                <c:pt idx="13">
                  <c:v>9.4882480423483226</c:v>
                </c:pt>
                <c:pt idx="14">
                  <c:v>8.6145936016875986</c:v>
                </c:pt>
                <c:pt idx="15">
                  <c:v>7.790233259335162</c:v>
                </c:pt>
                <c:pt idx="16">
                  <c:v>7.0211786608727111</c:v>
                </c:pt>
                <c:pt idx="17">
                  <c:v>6.3101240614632221</c:v>
                </c:pt>
                <c:pt idx="18">
                  <c:v>5.6574136814173217</c:v>
                </c:pt>
                <c:pt idx="19">
                  <c:v>5.0617676404525715</c:v>
                </c:pt>
                <c:pt idx="20">
                  <c:v>4.5208230974888002</c:v>
                </c:pt>
                <c:pt idx="21">
                  <c:v>4.031534318104204</c:v>
                </c:pt>
                <c:pt idx="22">
                  <c:v>3.5904653860946101</c:v>
                </c:pt>
                <c:pt idx="23">
                  <c:v>3.1940015224360612</c:v>
                </c:pt>
                <c:pt idx="24">
                  <c:v>2.8384989714718554</c:v>
                </c:pt>
                <c:pt idx="25">
                  <c:v>2.5203887692307827</c:v>
                </c:pt>
                <c:pt idx="26">
                  <c:v>2.236246118324666</c:v>
                </c:pt>
                <c:pt idx="27">
                  <c:v>1.9828343214524915</c:v>
                </c:pt>
                <c:pt idx="28">
                  <c:v>1.7571300874058391</c:v>
                </c:pt>
                <c:pt idx="29">
                  <c:v>1.5563353768507762</c:v>
                </c:pt>
                <c:pt idx="30">
                  <c:v>1.3778796891516762</c:v>
                </c:pt>
                <c:pt idx="31">
                  <c:v>1.2194157199874434</c:v>
                </c:pt>
                <c:pt idx="32">
                  <c:v>1.0788105756499</c:v>
                </c:pt>
                <c:pt idx="33">
                  <c:v>0.9541341618518524</c:v>
                </c:pt>
                <c:pt idx="34">
                  <c:v>0.84364593239931662</c:v>
                </c:pt>
                <c:pt idx="35">
                  <c:v>0.74578085503909486</c:v>
                </c:pt>
                <c:pt idx="36">
                  <c:v>0.65913520404933768</c:v>
                </c:pt>
                <c:pt idx="37">
                  <c:v>0.58245260302562607</c:v>
                </c:pt>
                <c:pt idx="38">
                  <c:v>0.51461060239397594</c:v>
                </c:pt>
                <c:pt idx="39">
                  <c:v>0.45460797330774561</c:v>
                </c:pt>
                <c:pt idx="40">
                  <c:v>0.40155282415937893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51-4349-9D5B-5C92CCF41892}"/>
            </c:ext>
          </c:extLst>
        </c:ser>
        <c:ser>
          <c:idx val="5"/>
          <c:order val="5"/>
          <c:tx>
            <c:strRef>
              <c:f>Sheet1!$F$7</c:f>
              <c:strCache>
                <c:ptCount val="1"/>
                <c:pt idx="0">
                  <c:v>PR(t)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Sheet1!$A$8:$A$48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Sheet4!$F$8:$F$48</c:f>
              <c:numCache>
                <c:formatCode>General</c:formatCode>
                <c:ptCount val="41"/>
                <c:pt idx="0">
                  <c:v>0</c:v>
                </c:pt>
                <c:pt idx="1">
                  <c:v>0.8284186741328381</c:v>
                </c:pt>
                <c:pt idx="2">
                  <c:v>2.93574561418942</c:v>
                </c:pt>
                <c:pt idx="3">
                  <c:v>5.8672797095442135</c:v>
                </c:pt>
                <c:pt idx="4">
                  <c:v>9.2890873047705291</c:v>
                </c:pt>
                <c:pt idx="5">
                  <c:v>12.958916389332572</c:v>
                </c:pt>
                <c:pt idx="6">
                  <c:v>16.703823279984025</c:v>
                </c:pt>
                <c:pt idx="7">
                  <c:v>20.402994245605704</c:v>
                </c:pt>
                <c:pt idx="8">
                  <c:v>23.974584053623683</c:v>
                </c:pt>
                <c:pt idx="9">
                  <c:v>27.365657390709892</c:v>
                </c:pt>
                <c:pt idx="10">
                  <c:v>30.544524294211119</c:v>
                </c:pt>
                <c:pt idx="11">
                  <c:v>33.494920175832881</c:v>
                </c:pt>
                <c:pt idx="12">
                  <c:v>36.211604884260261</c:v>
                </c:pt>
                <c:pt idx="13">
                  <c:v>38.697051445400035</c:v>
                </c:pt>
                <c:pt idx="14">
                  <c:v>40.958969791285689</c:v>
                </c:pt>
                <c:pt idx="15">
                  <c:v>43.008468729969131</c:v>
                </c:pt>
                <c:pt idx="16">
                  <c:v>44.85870434493053</c:v>
                </c:pt>
                <c:pt idx="17">
                  <c:v>46.5238978425336</c:v>
                </c:pt>
                <c:pt idx="18">
                  <c:v>48.018632844870815</c:v>
                </c:pt>
                <c:pt idx="19">
                  <c:v>49.357363006907619</c:v>
                </c:pt>
                <c:pt idx="20">
                  <c:v>50.554076985077273</c:v>
                </c:pt>
                <c:pt idx="21">
                  <c:v>51.622080259840708</c:v>
                </c:pt>
                <c:pt idx="22">
                  <c:v>52.573862941502931</c:v>
                </c:pt>
                <c:pt idx="23">
                  <c:v>53.421030107337302</c:v>
                </c:pt>
                <c:pt idx="24">
                  <c:v>54.174276926456308</c:v>
                </c:pt>
                <c:pt idx="25">
                  <c:v>54.843395213364772</c:v>
                </c:pt>
                <c:pt idx="26">
                  <c:v>55.437301411772012</c:v>
                </c:pt>
                <c:pt idx="27">
                  <c:v>55.964078579847545</c:v>
                </c:pt>
                <c:pt idx="28">
                  <c:v>56.431026907255053</c:v>
                </c:pt>
                <c:pt idx="29">
                  <c:v>56.844718782967895</c:v>
                </c:pt>
                <c:pt idx="30">
                  <c:v>57.211055559487768</c:v>
                </c:pt>
                <c:pt idx="31">
                  <c:v>57.535324007590575</c:v>
                </c:pt>
                <c:pt idx="32">
                  <c:v>57.822251091026054</c:v>
                </c:pt>
                <c:pt idx="33">
                  <c:v>58.076056162858194</c:v>
                </c:pt>
                <c:pt idx="34">
                  <c:v>58.300500033060722</c:v>
                </c:pt>
                <c:pt idx="35">
                  <c:v>58.498930610414867</c:v>
                </c:pt>
                <c:pt idx="36">
                  <c:v>58.674325003656122</c:v>
                </c:pt>
                <c:pt idx="37">
                  <c:v>58.829328094825065</c:v>
                </c:pt>
                <c:pt idx="38">
                  <c:v>58.966287685418784</c:v>
                </c:pt>
                <c:pt idx="39">
                  <c:v>59.087286373560659</c:v>
                </c:pt>
                <c:pt idx="40">
                  <c:v>59.194170355895494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51-4349-9D5B-5C92CCF4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301651840"/>
        <c:axId val="1301650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Time 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Sheet1!$A$8:$A$48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Sheet1!$A$8:$A$48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C51-4349-9D5B-5C92CCF41892}"/>
                  </c:ext>
                </c:extLst>
              </c15:ser>
            </c15:filteredLineSeries>
          </c:ext>
        </c:extLst>
      </c:lineChart>
      <c:catAx>
        <c:axId val="130165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50176"/>
        <c:crossesAt val="0"/>
        <c:auto val="1"/>
        <c:lblAlgn val="ctr"/>
        <c:lblOffset val="100"/>
        <c:noMultiLvlLbl val="0"/>
      </c:catAx>
      <c:valAx>
        <c:axId val="130165017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5184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4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4000"/>
              <a:t>RC series circuit excited by DC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Sheet1!$B$63</c:f>
              <c:strCache>
                <c:ptCount val="1"/>
                <c:pt idx="0">
                  <c:v>I(t)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Sheet1!$A$64:$A$104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Sheet4!$B$64:$B$104</c:f>
              <c:numCache>
                <c:formatCode>General</c:formatCode>
                <c:ptCount val="41"/>
                <c:pt idx="0">
                  <c:v>1.2</c:v>
                </c:pt>
                <c:pt idx="1">
                  <c:v>1.1414753094008567</c:v>
                </c:pt>
                <c:pt idx="2">
                  <c:v>1.0858049016431515</c:v>
                </c:pt>
                <c:pt idx="3">
                  <c:v>1.0328495717100694</c:v>
                </c:pt>
                <c:pt idx="4">
                  <c:v>0.9824769036935781</c:v>
                </c:pt>
                <c:pt idx="5">
                  <c:v>0.93456093968568577</c:v>
                </c:pt>
                <c:pt idx="6">
                  <c:v>0.88898186481806141</c:v>
                </c:pt>
                <c:pt idx="7">
                  <c:v>0.84562570766245615</c:v>
                </c:pt>
                <c:pt idx="8">
                  <c:v>0.80438405524276713</c:v>
                </c:pt>
                <c:pt idx="9">
                  <c:v>0.76515378194612793</c:v>
                </c:pt>
                <c:pt idx="10">
                  <c:v>0.72783679165516013</c:v>
                </c:pt>
                <c:pt idx="11">
                  <c:v>0.69233977245658396</c:v>
                </c:pt>
                <c:pt idx="12">
                  <c:v>0.65857396331283169</c:v>
                </c:pt>
                <c:pt idx="13">
                  <c:v>0.62645493211321923</c:v>
                </c:pt>
                <c:pt idx="14">
                  <c:v>0.59590236454969137</c:v>
                </c:pt>
                <c:pt idx="15">
                  <c:v>0.56683986328921765</c:v>
                </c:pt>
                <c:pt idx="16">
                  <c:v>0.53919475694066588</c:v>
                </c:pt>
                <c:pt idx="17">
                  <c:v>0.51289791833847198</c:v>
                </c:pt>
                <c:pt idx="18">
                  <c:v>0.48788359168871892</c:v>
                </c:pt>
                <c:pt idx="19">
                  <c:v>0.46408922814540143</c:v>
                </c:pt>
                <c:pt idx="20">
                  <c:v>0.44145532940573079</c:v>
                </c:pt>
                <c:pt idx="21">
                  <c:v>0.41992529893338637</c:v>
                </c:pt>
                <c:pt idx="22">
                  <c:v>0.39944530043769544</c:v>
                </c:pt>
                <c:pt idx="23">
                  <c:v>0.37996412325486389</c:v>
                </c:pt>
                <c:pt idx="24">
                  <c:v>0.36143305429464256</c:v>
                </c:pt>
                <c:pt idx="25">
                  <c:v>0.34380575623222809</c:v>
                </c:pt>
                <c:pt idx="26">
                  <c:v>0.32703815164081512</c:v>
                </c:pt>
                <c:pt idx="27">
                  <c:v>0.31108831277506982</c:v>
                </c:pt>
                <c:pt idx="28">
                  <c:v>0.29591635672992778</c:v>
                </c:pt>
                <c:pt idx="29">
                  <c:v>0.28148434571255715</c:v>
                </c:pt>
                <c:pt idx="30">
                  <c:v>0.26775619217811575</c:v>
                </c:pt>
                <c:pt idx="31">
                  <c:v>0.25469756859209164</c:v>
                </c:pt>
                <c:pt idx="32">
                  <c:v>0.24227582159358646</c:v>
                </c:pt>
                <c:pt idx="33">
                  <c:v>0.23045989034490494</c:v>
                </c:pt>
                <c:pt idx="34">
                  <c:v>0.2192202288632816</c:v>
                </c:pt>
                <c:pt idx="35">
                  <c:v>0.20852873214053416</c:v>
                </c:pt>
                <c:pt idx="36">
                  <c:v>0.19835866586590384</c:v>
                </c:pt>
                <c:pt idx="37">
                  <c:v>0.18868459957635311</c:v>
                </c:pt>
                <c:pt idx="38">
                  <c:v>0.17948234306716207</c:v>
                </c:pt>
                <c:pt idx="39">
                  <c:v>0.1707288859038163</c:v>
                </c:pt>
                <c:pt idx="40">
                  <c:v>0.16240233988393524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E-4AC6-B277-881318CF206A}"/>
            </c:ext>
          </c:extLst>
        </c:ser>
        <c:ser>
          <c:idx val="2"/>
          <c:order val="2"/>
          <c:tx>
            <c:strRef>
              <c:f>Sheet1!$C$63</c:f>
              <c:strCache>
                <c:ptCount val="1"/>
                <c:pt idx="0">
                  <c:v>Vc(t)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Sheet1!$A$64:$A$104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Sheet4!$C$64:$C$104</c:f>
              <c:numCache>
                <c:formatCode>General</c:formatCode>
                <c:ptCount val="41"/>
                <c:pt idx="0">
                  <c:v>0</c:v>
                </c:pt>
                <c:pt idx="1">
                  <c:v>2.926234529957159</c:v>
                </c:pt>
                <c:pt idx="2">
                  <c:v>5.7097549178424289</c:v>
                </c:pt>
                <c:pt idx="3">
                  <c:v>8.3575214144965315</c:v>
                </c:pt>
                <c:pt idx="4">
                  <c:v>10.87615481532109</c:v>
                </c:pt>
                <c:pt idx="5">
                  <c:v>13.271953015715708</c:v>
                </c:pt>
                <c:pt idx="6">
                  <c:v>15.550906759096927</c:v>
                </c:pt>
                <c:pt idx="7">
                  <c:v>17.718714616877193</c:v>
                </c:pt>
                <c:pt idx="8">
                  <c:v>19.780797237861641</c:v>
                </c:pt>
                <c:pt idx="9">
                  <c:v>21.7423109026936</c:v>
                </c:pt>
                <c:pt idx="10">
                  <c:v>23.608160417241994</c:v>
                </c:pt>
                <c:pt idx="11">
                  <c:v>25.383011377170803</c:v>
                </c:pt>
                <c:pt idx="12">
                  <c:v>27.071301834358415</c:v>
                </c:pt>
                <c:pt idx="13">
                  <c:v>28.677253394339036</c:v>
                </c:pt>
                <c:pt idx="14">
                  <c:v>30.204881772515428</c:v>
                </c:pt>
                <c:pt idx="15">
                  <c:v>31.658006835539119</c:v>
                </c:pt>
                <c:pt idx="16">
                  <c:v>33.040262152966704</c:v>
                </c:pt>
                <c:pt idx="17">
                  <c:v>34.355104083076398</c:v>
                </c:pt>
                <c:pt idx="18">
                  <c:v>35.605820415564054</c:v>
                </c:pt>
                <c:pt idx="19">
                  <c:v>36.795538592729926</c:v>
                </c:pt>
                <c:pt idx="20">
                  <c:v>37.927233529713462</c:v>
                </c:pt>
                <c:pt idx="21">
                  <c:v>39.003735053330686</c:v>
                </c:pt>
                <c:pt idx="22">
                  <c:v>40.027734978115234</c:v>
                </c:pt>
                <c:pt idx="23">
                  <c:v>41.001793837256805</c:v>
                </c:pt>
                <c:pt idx="24">
                  <c:v>41.928347285267868</c:v>
                </c:pt>
                <c:pt idx="25">
                  <c:v>42.809712188388588</c:v>
                </c:pt>
                <c:pt idx="26">
                  <c:v>43.648092417959248</c:v>
                </c:pt>
                <c:pt idx="27">
                  <c:v>44.44558436124651</c:v>
                </c:pt>
                <c:pt idx="28">
                  <c:v>45.20418216350361</c:v>
                </c:pt>
                <c:pt idx="29">
                  <c:v>45.92578271437214</c:v>
                </c:pt>
                <c:pt idx="30">
                  <c:v>46.612190391094209</c:v>
                </c:pt>
                <c:pt idx="31">
                  <c:v>47.265121570395415</c:v>
                </c:pt>
                <c:pt idx="32">
                  <c:v>47.886208920320676</c:v>
                </c:pt>
                <c:pt idx="33">
                  <c:v>48.477005482754755</c:v>
                </c:pt>
                <c:pt idx="34">
                  <c:v>49.038988556835918</c:v>
                </c:pt>
                <c:pt idx="35">
                  <c:v>49.573563392973291</c:v>
                </c:pt>
                <c:pt idx="36">
                  <c:v>50.082066706704808</c:v>
                </c:pt>
                <c:pt idx="37">
                  <c:v>50.565770021182345</c:v>
                </c:pt>
                <c:pt idx="38">
                  <c:v>51.025882846641892</c:v>
                </c:pt>
                <c:pt idx="39">
                  <c:v>51.463555704809181</c:v>
                </c:pt>
                <c:pt idx="40">
                  <c:v>51.879883005803237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E-4AC6-B277-881318CF206A}"/>
            </c:ext>
          </c:extLst>
        </c:ser>
        <c:ser>
          <c:idx val="3"/>
          <c:order val="3"/>
          <c:tx>
            <c:strRef>
              <c:f>Sheet1!$D$63</c:f>
              <c:strCache>
                <c:ptCount val="1"/>
                <c:pt idx="0">
                  <c:v>VR(t)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Sheet1!$A$64:$A$104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Sheet4!$D$64:$D$104</c:f>
              <c:numCache>
                <c:formatCode>General</c:formatCode>
                <c:ptCount val="41"/>
                <c:pt idx="0">
                  <c:v>60</c:v>
                </c:pt>
                <c:pt idx="1">
                  <c:v>57.073765470042844</c:v>
                </c:pt>
                <c:pt idx="2">
                  <c:v>54.290245082157568</c:v>
                </c:pt>
                <c:pt idx="3">
                  <c:v>51.642478585503468</c:v>
                </c:pt>
                <c:pt idx="4">
                  <c:v>49.123845184678906</c:v>
                </c:pt>
                <c:pt idx="5">
                  <c:v>46.72804698428429</c:v>
                </c:pt>
                <c:pt idx="6">
                  <c:v>44.449093240903075</c:v>
                </c:pt>
                <c:pt idx="7">
                  <c:v>42.281285383122807</c:v>
                </c:pt>
                <c:pt idx="8">
                  <c:v>40.219202762138359</c:v>
                </c:pt>
                <c:pt idx="9">
                  <c:v>38.257689097306397</c:v>
                </c:pt>
                <c:pt idx="10">
                  <c:v>36.391839582758003</c:v>
                </c:pt>
                <c:pt idx="11">
                  <c:v>34.616988622829197</c:v>
                </c:pt>
                <c:pt idx="12">
                  <c:v>32.928698165641585</c:v>
                </c:pt>
                <c:pt idx="13">
                  <c:v>31.322746605660964</c:v>
                </c:pt>
                <c:pt idx="14">
                  <c:v>29.795118227484572</c:v>
                </c:pt>
                <c:pt idx="15">
                  <c:v>28.341993164460881</c:v>
                </c:pt>
                <c:pt idx="16">
                  <c:v>26.959737847033296</c:v>
                </c:pt>
                <c:pt idx="17">
                  <c:v>25.644895916923602</c:v>
                </c:pt>
                <c:pt idx="18">
                  <c:v>24.394179584435946</c:v>
                </c:pt>
                <c:pt idx="19">
                  <c:v>23.204461407270074</c:v>
                </c:pt>
                <c:pt idx="20">
                  <c:v>22.072766470286538</c:v>
                </c:pt>
                <c:pt idx="21">
                  <c:v>20.996264946669321</c:v>
                </c:pt>
                <c:pt idx="22">
                  <c:v>19.972265021884773</c:v>
                </c:pt>
                <c:pt idx="23">
                  <c:v>18.998206162743195</c:v>
                </c:pt>
                <c:pt idx="24">
                  <c:v>18.071652714732128</c:v>
                </c:pt>
                <c:pt idx="25">
                  <c:v>17.190287811611405</c:v>
                </c:pt>
                <c:pt idx="26">
                  <c:v>16.351907582040756</c:v>
                </c:pt>
                <c:pt idx="27">
                  <c:v>15.55441563875349</c:v>
                </c:pt>
                <c:pt idx="28">
                  <c:v>14.79581783649639</c:v>
                </c:pt>
                <c:pt idx="29">
                  <c:v>14.07421728562786</c:v>
                </c:pt>
                <c:pt idx="30">
                  <c:v>13.387809608905789</c:v>
                </c:pt>
                <c:pt idx="31">
                  <c:v>12.734878429604583</c:v>
                </c:pt>
                <c:pt idx="32">
                  <c:v>12.113791079679324</c:v>
                </c:pt>
                <c:pt idx="33">
                  <c:v>11.522994517245248</c:v>
                </c:pt>
                <c:pt idx="34">
                  <c:v>10.961011443164081</c:v>
                </c:pt>
                <c:pt idx="35">
                  <c:v>10.426436607026709</c:v>
                </c:pt>
                <c:pt idx="36">
                  <c:v>9.9179332932951922</c:v>
                </c:pt>
                <c:pt idx="37">
                  <c:v>9.4342299788176565</c:v>
                </c:pt>
                <c:pt idx="38">
                  <c:v>8.9741171533581046</c:v>
                </c:pt>
                <c:pt idx="39">
                  <c:v>8.5364442951908153</c:v>
                </c:pt>
                <c:pt idx="40">
                  <c:v>8.1201169941967617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CE-4AC6-B277-881318CF206A}"/>
            </c:ext>
          </c:extLst>
        </c:ser>
        <c:ser>
          <c:idx val="4"/>
          <c:order val="4"/>
          <c:tx>
            <c:strRef>
              <c:f>Sheet1!$E$63</c:f>
              <c:strCache>
                <c:ptCount val="1"/>
                <c:pt idx="0">
                  <c:v>Pc(t)</c:v>
                </c:pt>
              </c:strCache>
            </c:strRef>
          </c:tx>
          <c:spPr>
            <a:ln w="34925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Sheet1!$A$64:$A$104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Sheet4!$E$64:$E$104</c:f>
              <c:numCache>
                <c:formatCode>General</c:formatCode>
                <c:ptCount val="41"/>
                <c:pt idx="0">
                  <c:v>0</c:v>
                </c:pt>
                <c:pt idx="1">
                  <c:v>3.3402244654623239</c:v>
                </c:pt>
                <c:pt idx="2">
                  <c:v>6.1996798769743942</c:v>
                </c:pt>
                <c:pt idx="3">
                  <c:v>8.632062413520476</c:v>
                </c:pt>
                <c:pt idx="4">
                  <c:v>10.68557090704866</c:v>
                </c:pt>
                <c:pt idx="5">
                  <c:v>12.403448881831544</c:v>
                </c:pt>
                <c:pt idx="6">
                  <c:v>13.824474090313787</c:v>
                </c:pt>
                <c:pt idx="7">
                  <c:v>14.983400586765882</c:v>
                </c:pt>
                <c:pt idx="8">
                  <c:v>15.911357898126079</c:v>
                </c:pt>
                <c:pt idx="9">
                  <c:v>16.636211415444542</c:v>
                </c:pt>
                <c:pt idx="10">
                  <c:v>17.18288773496576</c:v>
                </c:pt>
                <c:pt idx="11">
                  <c:v>17.573668321133312</c:v>
                </c:pt>
                <c:pt idx="12">
                  <c:v>17.828454541091347</c:v>
                </c:pt>
                <c:pt idx="13">
                  <c:v>17.965006828344247</c:v>
                </c:pt>
                <c:pt idx="14">
                  <c:v>17.999160469185817</c:v>
                </c:pt>
                <c:pt idx="15">
                  <c:v>17.945020266666109</c:v>
                </c:pt>
                <c:pt idx="16">
                  <c:v>17.815136120824764</c:v>
                </c:pt>
                <c:pt idx="17">
                  <c:v>17.620661368511428</c:v>
                </c:pt>
                <c:pt idx="18">
                  <c:v>17.371495549368905</c:v>
                </c:pt>
                <c:pt idx="19">
                  <c:v>17.076413104694364</c:v>
                </c:pt>
                <c:pt idx="20">
                  <c:v>16.743179371307733</c:v>
                </c:pt>
                <c:pt idx="21">
                  <c:v>16.378655101788485</c:v>
                </c:pt>
                <c:pt idx="22">
                  <c:v>15.988890624173688</c:v>
                </c:pt>
                <c:pt idx="23">
                  <c:v>15.579210647249965</c:v>
                </c:pt>
                <c:pt idx="24">
                  <c:v>15.154290620840854</c:v>
                </c:pt>
                <c:pt idx="25">
                  <c:v>14.718225473012975</c:v>
                </c:pt>
                <c:pt idx="26">
                  <c:v>14.274591467016867</c:v>
                </c:pt>
                <c:pt idx="27">
                  <c:v>13.826501849242206</c:v>
                </c:pt>
                <c:pt idx="28">
                  <c:v>13.376656894779973</c:v>
                </c:pt>
                <c:pt idx="29">
                  <c:v>12.927388898692111</c:v>
                </c:pt>
                <c:pt idx="30">
                  <c:v>12.480702608200742</c:v>
                </c:pt>
                <c:pt idx="31">
                  <c:v>12.038311543189337</c:v>
                </c:pt>
                <c:pt idx="32">
                  <c:v>11.601670609172819</c:v>
                </c:pt>
                <c:pt idx="33">
                  <c:v>11.172005367805017</c:v>
                </c:pt>
                <c:pt idx="34">
                  <c:v>10.750338294653417</c:v>
                </c:pt>
                <c:pt idx="35">
                  <c:v>10.337512322025118</c:v>
                </c:pt>
                <c:pt idx="36">
                  <c:v>9.9342119357491665</c:v>
                </c:pt>
                <c:pt idx="37">
                  <c:v>9.5409820687167528</c:v>
                </c:pt>
                <c:pt idx="38">
                  <c:v>9.1582450103858015</c:v>
                </c:pt>
                <c:pt idx="39">
                  <c:v>8.7863155301310627</c:v>
                </c:pt>
                <c:pt idx="40">
                  <c:v>8.4254143930472534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CE-4AC6-B277-881318CF206A}"/>
            </c:ext>
          </c:extLst>
        </c:ser>
        <c:ser>
          <c:idx val="5"/>
          <c:order val="5"/>
          <c:tx>
            <c:strRef>
              <c:f>Sheet1!$F$63</c:f>
              <c:strCache>
                <c:ptCount val="1"/>
                <c:pt idx="0">
                  <c:v>PR(t)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Sheet1!$A$64:$A$104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Sheet4!$F$64:$F$104</c:f>
              <c:numCache>
                <c:formatCode>General</c:formatCode>
                <c:ptCount val="41"/>
                <c:pt idx="0">
                  <c:v>72</c:v>
                </c:pt>
                <c:pt idx="1">
                  <c:v>65.148294098589091</c:v>
                </c:pt>
                <c:pt idx="2">
                  <c:v>58.94861422161469</c:v>
                </c:pt>
                <c:pt idx="3">
                  <c:v>53.33891188908369</c:v>
                </c:pt>
                <c:pt idx="4">
                  <c:v>48.263043314566033</c:v>
                </c:pt>
                <c:pt idx="5">
                  <c:v>43.670207499309605</c:v>
                </c:pt>
                <c:pt idx="6">
                  <c:v>39.514437798769897</c:v>
                </c:pt>
                <c:pt idx="7">
                  <c:v>35.754141872981485</c:v>
                </c:pt>
                <c:pt idx="8">
                  <c:v>32.351685416439949</c:v>
                </c:pt>
                <c:pt idx="9">
                  <c:v>29.273015501323137</c:v>
                </c:pt>
                <c:pt idx="10">
                  <c:v>26.487319764343848</c:v>
                </c:pt>
                <c:pt idx="11">
                  <c:v>23.966718026261727</c:v>
                </c:pt>
                <c:pt idx="12">
                  <c:v>21.685983257678554</c:v>
                </c:pt>
                <c:pt idx="13">
                  <c:v>19.622289098448906</c:v>
                </c:pt>
                <c:pt idx="14">
                  <c:v>17.754981403795668</c:v>
                </c:pt>
                <c:pt idx="15">
                  <c:v>16.065371530686946</c:v>
                </c:pt>
                <c:pt idx="16">
                  <c:v>14.536549295615188</c:v>
                </c:pt>
                <c:pt idx="17">
                  <c:v>13.153213731796896</c:v>
                </c:pt>
                <c:pt idx="18">
                  <c:v>11.90151995195423</c:v>
                </c:pt>
                <c:pt idx="19">
                  <c:v>10.768940584029725</c:v>
                </c:pt>
                <c:pt idx="20">
                  <c:v>9.7441403930361155</c:v>
                </c:pt>
                <c:pt idx="21">
                  <c:v>8.8168628342146977</c:v>
                </c:pt>
                <c:pt idx="22">
                  <c:v>7.9778274020880389</c:v>
                </c:pt>
                <c:pt idx="23">
                  <c:v>7.2186367480418703</c:v>
                </c:pt>
                <c:pt idx="24">
                  <c:v>6.5316926368377004</c:v>
                </c:pt>
                <c:pt idx="25">
                  <c:v>5.9101199009207139</c:v>
                </c:pt>
                <c:pt idx="26">
                  <c:v>5.3476976314320392</c:v>
                </c:pt>
                <c:pt idx="27">
                  <c:v>4.8387969172619822</c:v>
                </c:pt>
                <c:pt idx="28">
                  <c:v>4.3783245090156937</c:v>
                </c:pt>
                <c:pt idx="29">
                  <c:v>3.9616718440613208</c:v>
                </c:pt>
                <c:pt idx="30">
                  <c:v>3.5846689224862041</c:v>
                </c:pt>
                <c:pt idx="31">
                  <c:v>3.2435425723361617</c:v>
                </c:pt>
                <c:pt idx="32">
                  <c:v>2.9348786864423673</c:v>
                </c:pt>
                <c:pt idx="33">
                  <c:v>2.6555880528892812</c:v>
                </c:pt>
                <c:pt idx="34">
                  <c:v>2.4028754371434777</c:v>
                </c:pt>
                <c:pt idx="35">
                  <c:v>2.1742116064069319</c:v>
                </c:pt>
                <c:pt idx="36">
                  <c:v>1.9673080162050642</c:v>
                </c:pt>
                <c:pt idx="37">
                  <c:v>1.7800939058644358</c:v>
                </c:pt>
                <c:pt idx="38">
                  <c:v>1.6106955736439232</c:v>
                </c:pt>
                <c:pt idx="39">
                  <c:v>1.4574176240979162</c:v>
                </c:pt>
                <c:pt idx="40">
                  <c:v>1.3187259999888608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CE-4AC6-B277-881318CF206A}"/>
            </c:ext>
          </c:extLst>
        </c:ser>
        <c:ser>
          <c:idx val="6"/>
          <c:order val="6"/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Sheet1!$A$57</c:f>
              <c:strCache>
                <c:ptCount val="1"/>
                <c:pt idx="0">
                  <c:v>RC series circuit excited by DC source</c:v>
                </c:pt>
              </c:strCache>
            </c:strRef>
          </c:cat>
          <c:val>
            <c:numRef>
              <c:f>Sheet1!$B$57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CE-4AC6-B277-881318CF206A}"/>
            </c:ext>
          </c:extLst>
        </c:ser>
        <c:ser>
          <c:idx val="7"/>
          <c:order val="7"/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Sheet1!$A$57</c:f>
              <c:strCache>
                <c:ptCount val="1"/>
                <c:pt idx="0">
                  <c:v>RC series circuit excited by DC source</c:v>
                </c:pt>
              </c:strCache>
            </c:strRef>
          </c:cat>
          <c:val>
            <c:numRef>
              <c:f>Sheet1!$C$57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CE-4AC6-B277-881318CF206A}"/>
            </c:ext>
          </c:extLst>
        </c:ser>
        <c:ser>
          <c:idx val="8"/>
          <c:order val="8"/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Sheet1!$A$57</c:f>
              <c:strCache>
                <c:ptCount val="1"/>
                <c:pt idx="0">
                  <c:v>RC series circuit excited by DC source</c:v>
                </c:pt>
              </c:strCache>
            </c:strRef>
          </c:cat>
          <c:val>
            <c:numRef>
              <c:f>Sheet1!$D$57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CE-4AC6-B277-881318CF206A}"/>
            </c:ext>
          </c:extLst>
        </c:ser>
        <c:ser>
          <c:idx val="9"/>
          <c:order val="9"/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Sheet1!$A$57</c:f>
              <c:strCache>
                <c:ptCount val="1"/>
                <c:pt idx="0">
                  <c:v>RC series circuit excited by DC source</c:v>
                </c:pt>
              </c:strCache>
            </c:strRef>
          </c:cat>
          <c:val>
            <c:numRef>
              <c:f>Sheet1!$E$57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CE-4AC6-B277-881318CF206A}"/>
            </c:ext>
          </c:extLst>
        </c:ser>
        <c:ser>
          <c:idx val="10"/>
          <c:order val="10"/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Sheet1!$A$57</c:f>
              <c:strCache>
                <c:ptCount val="1"/>
                <c:pt idx="0">
                  <c:v>RC series circuit excited by DC source</c:v>
                </c:pt>
              </c:strCache>
            </c:strRef>
          </c:cat>
          <c:val>
            <c:numRef>
              <c:f>Sheet1!$F$57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CE-4AC6-B277-881318CF2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781077232"/>
        <c:axId val="17810726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Sheet1!$A$63</c15:sqref>
                        </c15:formulaRef>
                      </c:ext>
                    </c:extLst>
                    <c:strCache>
                      <c:ptCount val="1"/>
                      <c:pt idx="0">
                        <c:v>Time 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Sheet1!$A$64:$A$104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Sheet1!$A$64:$A$104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00CE-4AC6-B277-881318CF206A}"/>
                  </c:ext>
                </c:extLst>
              </c15:ser>
            </c15:filteredLineSeries>
          </c:ext>
        </c:extLst>
      </c:lineChart>
      <c:catAx>
        <c:axId val="178107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Time</a:t>
                </a:r>
              </a:p>
            </c:rich>
          </c:tx>
          <c:layout>
            <c:manualLayout>
              <c:xMode val="edge"/>
              <c:yMode val="edge"/>
              <c:x val="0.53452343558906623"/>
              <c:y val="0.94053089022956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72656"/>
        <c:crosses val="autoZero"/>
        <c:auto val="1"/>
        <c:lblAlgn val="ctr"/>
        <c:lblOffset val="100"/>
        <c:noMultiLvlLbl val="0"/>
      </c:catAx>
      <c:valAx>
        <c:axId val="17810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7723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5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4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4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4.7597256748972442E-3"/>
          <c:y val="0.46858942102750878"/>
          <c:w val="9.419807169515805E-2"/>
          <c:h val="0.393043435054765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488489</xdr:colOff>
      <xdr:row>3</xdr:row>
      <xdr:rowOff>127000</xdr:rowOff>
    </xdr:from>
    <xdr:to>
      <xdr:col>30</xdr:col>
      <xdr:colOff>440755</xdr:colOff>
      <xdr:row>47</xdr:row>
      <xdr:rowOff>273663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5BD1EE-9619-4D90-9DC4-8425A7373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174625</xdr:colOff>
      <xdr:row>61</xdr:row>
      <xdr:rowOff>244231</xdr:rowOff>
    </xdr:from>
    <xdr:to>
      <xdr:col>33</xdr:col>
      <xdr:colOff>146538</xdr:colOff>
      <xdr:row>103</xdr:row>
      <xdr:rowOff>199292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5340F-6BB4-47BE-9391-2363CC124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488489</xdr:colOff>
      <xdr:row>3</xdr:row>
      <xdr:rowOff>127000</xdr:rowOff>
    </xdr:from>
    <xdr:to>
      <xdr:col>30</xdr:col>
      <xdr:colOff>440755</xdr:colOff>
      <xdr:row>47</xdr:row>
      <xdr:rowOff>273663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E99BC-BCE4-482B-9082-98E01122F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174625</xdr:colOff>
      <xdr:row>59</xdr:row>
      <xdr:rowOff>28864</xdr:rowOff>
    </xdr:from>
    <xdr:to>
      <xdr:col>34</xdr:col>
      <xdr:colOff>288637</xdr:colOff>
      <xdr:row>103</xdr:row>
      <xdr:rowOff>199292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181CA6-34AC-4E69-B78A-C564F4892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73297</xdr:colOff>
      <xdr:row>4</xdr:row>
      <xdr:rowOff>4884</xdr:rowOff>
    </xdr:from>
    <xdr:to>
      <xdr:col>31</xdr:col>
      <xdr:colOff>25563</xdr:colOff>
      <xdr:row>48</xdr:row>
      <xdr:rowOff>242890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620B5-6B60-402D-959D-A180A79C1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174625</xdr:colOff>
      <xdr:row>59</xdr:row>
      <xdr:rowOff>28864</xdr:rowOff>
    </xdr:from>
    <xdr:to>
      <xdr:col>34</xdr:col>
      <xdr:colOff>288637</xdr:colOff>
      <xdr:row>103</xdr:row>
      <xdr:rowOff>199292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555985-00D9-4DA7-9737-110C295D8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488489</xdr:colOff>
      <xdr:row>3</xdr:row>
      <xdr:rowOff>127000</xdr:rowOff>
    </xdr:from>
    <xdr:to>
      <xdr:col>30</xdr:col>
      <xdr:colOff>440755</xdr:colOff>
      <xdr:row>47</xdr:row>
      <xdr:rowOff>273663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E11B0-F076-41FB-BA98-68A7760E6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174625</xdr:colOff>
      <xdr:row>61</xdr:row>
      <xdr:rowOff>244231</xdr:rowOff>
    </xdr:from>
    <xdr:to>
      <xdr:col>33</xdr:col>
      <xdr:colOff>146538</xdr:colOff>
      <xdr:row>103</xdr:row>
      <xdr:rowOff>199292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E607F1-2D83-45C0-A33A-5B36371B4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7D55-3DD2-4FCD-B208-AF1CC85B4E60}">
  <sheetPr>
    <tabColor theme="8" tint="0.39997558519241921"/>
  </sheetPr>
  <dimension ref="A1:BS121"/>
  <sheetViews>
    <sheetView tabSelected="1" topLeftCell="A2" zoomScale="13" zoomScaleNormal="50" workbookViewId="0">
      <selection activeCell="AX94" sqref="AX94"/>
    </sheetView>
  </sheetViews>
  <sheetFormatPr defaultRowHeight="14.5" x14ac:dyDescent="0.35"/>
  <cols>
    <col min="1" max="1" width="23.6328125" customWidth="1"/>
    <col min="2" max="2" width="26.453125" customWidth="1"/>
    <col min="3" max="6" width="23.6328125" customWidth="1"/>
  </cols>
  <sheetData>
    <row r="1" spans="1:71" ht="61.5" x14ac:dyDescent="1.35">
      <c r="A1" s="30" t="s">
        <v>0</v>
      </c>
      <c r="B1" s="30"/>
      <c r="C1" s="30"/>
      <c r="D1" s="30"/>
      <c r="E1" s="30"/>
      <c r="F1" s="30"/>
    </row>
    <row r="2" spans="1:71" ht="44.5" x14ac:dyDescent="0.85">
      <c r="A2" s="1"/>
      <c r="B2" s="26" t="s">
        <v>19</v>
      </c>
      <c r="C2" s="7" t="s">
        <v>21</v>
      </c>
      <c r="D2" s="7"/>
      <c r="E2" s="7"/>
      <c r="F2" s="1"/>
    </row>
    <row r="3" spans="1:71" ht="28.5" x14ac:dyDescent="0.65">
      <c r="A3" s="1"/>
      <c r="B3" s="7" t="s">
        <v>5</v>
      </c>
      <c r="C3" s="7">
        <v>60</v>
      </c>
      <c r="D3" s="7"/>
      <c r="E3" s="7"/>
      <c r="F3" s="1"/>
    </row>
    <row r="4" spans="1:71" ht="28.5" x14ac:dyDescent="0.65">
      <c r="A4" s="1"/>
      <c r="B4" s="7" t="s">
        <v>6</v>
      </c>
      <c r="C4" s="7">
        <v>60</v>
      </c>
      <c r="D4" s="7"/>
      <c r="E4" s="7"/>
      <c r="F4" s="1"/>
    </row>
    <row r="5" spans="1:71" ht="28.5" x14ac:dyDescent="0.65">
      <c r="A5" s="1"/>
      <c r="B5" s="7" t="s">
        <v>7</v>
      </c>
      <c r="C5" s="7">
        <v>15</v>
      </c>
      <c r="D5" s="7"/>
      <c r="E5" s="7"/>
      <c r="F5" s="1"/>
    </row>
    <row r="6" spans="1:71" x14ac:dyDescent="0.35">
      <c r="A6" s="1"/>
      <c r="B6" s="1"/>
      <c r="C6" s="1"/>
      <c r="D6" s="1"/>
      <c r="E6" s="1"/>
      <c r="F6" s="1"/>
    </row>
    <row r="7" spans="1:71" ht="21" x14ac:dyDescent="0.5">
      <c r="A7" s="12" t="s">
        <v>4</v>
      </c>
      <c r="B7" s="13" t="s">
        <v>1</v>
      </c>
      <c r="C7" s="14" t="s">
        <v>12</v>
      </c>
      <c r="D7" s="15" t="s">
        <v>13</v>
      </c>
      <c r="E7" s="16" t="s">
        <v>14</v>
      </c>
      <c r="F7" s="17" t="s">
        <v>15</v>
      </c>
      <c r="G7" s="4"/>
    </row>
    <row r="8" spans="1:71" ht="21" x14ac:dyDescent="0.45">
      <c r="A8" s="18">
        <v>0</v>
      </c>
      <c r="B8" s="19">
        <f>($C$3/$C$4)*(1-EXP((-$C$4*A8)/$C$5))</f>
        <v>0</v>
      </c>
      <c r="C8" s="20">
        <f>$C$3*EXP(-$C$4*A8/$C$5)</f>
        <v>60</v>
      </c>
      <c r="D8" s="21">
        <f>$C$3*(1-EXP(-$C$4*A8/$C$5))</f>
        <v>0</v>
      </c>
      <c r="E8" s="22">
        <f>($C$3*$C$3/$C$4)*(EXP(-$C$4*A8/$C$5)-EXP(-2*$C$4*A8/$C$5))</f>
        <v>0</v>
      </c>
      <c r="F8" s="23">
        <f>($C$3*$C$3/$C$4)*(1-2*EXP(-$C$4*A8/$C$5)+EXP(-2*$C$4*A8/$C$5))</f>
        <v>0</v>
      </c>
      <c r="G8" s="4"/>
    </row>
    <row r="9" spans="1:71" ht="21" x14ac:dyDescent="0.45">
      <c r="A9" s="18">
        <v>0.25</v>
      </c>
      <c r="B9" s="19">
        <f>($C$3/$C$4)*(1-EXP((-$C$4*A9)/$C$5))</f>
        <v>0.63212055882855767</v>
      </c>
      <c r="C9" s="20">
        <f>$C$3*EXP(-$C$4*A9/$C$5)</f>
        <v>22.072766470286538</v>
      </c>
      <c r="D9" s="21">
        <f>$C$3*(1-EXP(-$C$4*A9/$C$5))</f>
        <v>37.927233529713462</v>
      </c>
      <c r="E9" s="22">
        <f>($C$3*$C$3/$C$4)*(EXP(-$C$4*A9/$C$5)-EXP(-2*$C$4*A9/$C$5))</f>
        <v>13.952649476089778</v>
      </c>
      <c r="F9" s="23">
        <f>($C$3*$C$3/$C$4)*(1-2*EXP(-$C$4*A9/$C$5)+EXP(-2*$C$4*A9/$C$5))</f>
        <v>23.974584053623683</v>
      </c>
      <c r="G9" s="4"/>
    </row>
    <row r="10" spans="1:71" ht="21" x14ac:dyDescent="0.45">
      <c r="A10" s="18">
        <v>0.5</v>
      </c>
      <c r="B10" s="19">
        <f t="shared" ref="B10:B30" si="0">($C$3/$C$4)*(1-EXP((-$C$4*A10)/$C$5))</f>
        <v>0.8646647167633873</v>
      </c>
      <c r="C10" s="20">
        <f t="shared" ref="C10:C19" si="1">$C$3*EXP(-$C$4*A10/$C$5)</f>
        <v>8.1201169941967617</v>
      </c>
      <c r="D10" s="21">
        <f t="shared" ref="D10:D19" si="2">$C$3*(1-EXP(-$C$4*A10/$C$5))</f>
        <v>51.879883005803237</v>
      </c>
      <c r="E10" s="22">
        <f t="shared" ref="E10:E19" si="3">($C$3*$C$3/$C$4)*(EXP(-$C$4*A10/$C$5)-EXP(-2*$C$4*A10/$C$5))</f>
        <v>7.0211786608727111</v>
      </c>
      <c r="F10" s="23">
        <f t="shared" ref="F10:F19" si="4">($C$3*$C$3/$C$4)*(1-2*EXP(-$C$4*A10/$C$5)+EXP(-2*$C$4*A10/$C$5))</f>
        <v>44.85870434493053</v>
      </c>
      <c r="G10" s="4"/>
      <c r="AT10" s="36" t="s">
        <v>35</v>
      </c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</row>
    <row r="11" spans="1:71" ht="21" x14ac:dyDescent="0.45">
      <c r="A11" s="18">
        <v>0.75</v>
      </c>
      <c r="B11" s="19">
        <f t="shared" si="0"/>
        <v>0.95021293163213605</v>
      </c>
      <c r="C11" s="20">
        <f t="shared" si="1"/>
        <v>2.9872241020718366</v>
      </c>
      <c r="D11" s="21">
        <f t="shared" si="2"/>
        <v>57.012775897928165</v>
      </c>
      <c r="E11" s="22">
        <f t="shared" si="3"/>
        <v>2.8384989714718554</v>
      </c>
      <c r="F11" s="23">
        <f t="shared" si="4"/>
        <v>54.174276926456308</v>
      </c>
      <c r="G11" s="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</row>
    <row r="12" spans="1:71" ht="21" x14ac:dyDescent="0.45">
      <c r="A12" s="18">
        <v>1</v>
      </c>
      <c r="B12" s="19">
        <f t="shared" si="0"/>
        <v>0.98168436111126578</v>
      </c>
      <c r="C12" s="20">
        <f t="shared" si="1"/>
        <v>1.0989383333240508</v>
      </c>
      <c r="D12" s="21">
        <f t="shared" si="2"/>
        <v>58.901061666675943</v>
      </c>
      <c r="E12" s="22">
        <f t="shared" si="3"/>
        <v>1.0788105756499</v>
      </c>
      <c r="F12" s="23">
        <f t="shared" si="4"/>
        <v>57.822251091026054</v>
      </c>
      <c r="G12" s="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</row>
    <row r="13" spans="1:71" ht="21" x14ac:dyDescent="0.45">
      <c r="A13" s="18">
        <v>1.25</v>
      </c>
      <c r="B13" s="19">
        <f t="shared" si="0"/>
        <v>0.99326205300091452</v>
      </c>
      <c r="C13" s="20">
        <f t="shared" si="1"/>
        <v>0.40427681994512804</v>
      </c>
      <c r="D13" s="21">
        <f t="shared" si="2"/>
        <v>59.595723180054868</v>
      </c>
      <c r="E13" s="22">
        <f t="shared" si="3"/>
        <v>0.40155282415937893</v>
      </c>
      <c r="F13" s="23">
        <f t="shared" si="4"/>
        <v>59.194170355895494</v>
      </c>
      <c r="G13" s="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</row>
    <row r="14" spans="1:71" ht="21" x14ac:dyDescent="0.45">
      <c r="A14" s="18">
        <v>1.5</v>
      </c>
      <c r="B14" s="19">
        <f t="shared" si="0"/>
        <v>0.99752124782333362</v>
      </c>
      <c r="C14" s="20">
        <f t="shared" si="1"/>
        <v>0.14872513059998152</v>
      </c>
      <c r="D14" s="21">
        <f t="shared" si="2"/>
        <v>59.851274869400015</v>
      </c>
      <c r="E14" s="22">
        <f t="shared" si="3"/>
        <v>0.14835647785878181</v>
      </c>
      <c r="F14" s="23">
        <f t="shared" si="4"/>
        <v>59.702918391541232</v>
      </c>
      <c r="G14" s="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</row>
    <row r="15" spans="1:71" ht="21" x14ac:dyDescent="0.45">
      <c r="A15" s="18">
        <v>1.75</v>
      </c>
      <c r="B15" s="19">
        <f t="shared" si="0"/>
        <v>0.99908811803444553</v>
      </c>
      <c r="C15" s="20">
        <f t="shared" si="1"/>
        <v>5.4712917933270974E-2</v>
      </c>
      <c r="D15" s="21">
        <f t="shared" si="2"/>
        <v>59.945287082066734</v>
      </c>
      <c r="E15" s="22">
        <f t="shared" si="3"/>
        <v>5.4663026210124754E-2</v>
      </c>
      <c r="F15" s="23">
        <f t="shared" si="4"/>
        <v>59.890624055856605</v>
      </c>
      <c r="G15" s="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</row>
    <row r="16" spans="1:71" ht="21" x14ac:dyDescent="0.45">
      <c r="A16" s="18">
        <v>2</v>
      </c>
      <c r="B16" s="19">
        <f t="shared" si="0"/>
        <v>0.99966453737209748</v>
      </c>
      <c r="C16" s="20">
        <f t="shared" si="1"/>
        <v>2.0127757674150711E-2</v>
      </c>
      <c r="D16" s="21">
        <f t="shared" si="2"/>
        <v>59.979872242325847</v>
      </c>
      <c r="E16" s="22">
        <f t="shared" si="3"/>
        <v>2.0121005563667558E-2</v>
      </c>
      <c r="F16" s="23">
        <f t="shared" si="4"/>
        <v>59.95975123676218</v>
      </c>
      <c r="G16" s="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</row>
    <row r="17" spans="1:71" ht="21" x14ac:dyDescent="0.45">
      <c r="A17" s="18">
        <v>2.25</v>
      </c>
      <c r="B17" s="19">
        <f t="shared" si="0"/>
        <v>0.99987659019591335</v>
      </c>
      <c r="C17" s="20">
        <f t="shared" si="1"/>
        <v>7.4045882452007739E-3</v>
      </c>
      <c r="D17" s="21">
        <f t="shared" si="2"/>
        <v>59.992595411754799</v>
      </c>
      <c r="E17" s="22">
        <f t="shared" si="3"/>
        <v>7.4036744464160906E-3</v>
      </c>
      <c r="F17" s="23">
        <f t="shared" si="4"/>
        <v>59.985191737308377</v>
      </c>
      <c r="G17" s="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</row>
    <row r="18" spans="1:71" ht="21" x14ac:dyDescent="0.45">
      <c r="A18" s="18">
        <v>2.5</v>
      </c>
      <c r="B18" s="19">
        <f t="shared" si="0"/>
        <v>0.99995460007023751</v>
      </c>
      <c r="C18" s="20">
        <f t="shared" si="1"/>
        <v>2.7239957857490911E-3</v>
      </c>
      <c r="D18" s="21">
        <f t="shared" si="2"/>
        <v>59.99727600421425</v>
      </c>
      <c r="E18" s="22">
        <f t="shared" si="3"/>
        <v>2.7238721165317448E-3</v>
      </c>
      <c r="F18" s="23">
        <f t="shared" si="4"/>
        <v>59.994552132097716</v>
      </c>
      <c r="G18" s="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</row>
    <row r="19" spans="1:71" ht="21" x14ac:dyDescent="0.45">
      <c r="A19" s="18">
        <v>2.75</v>
      </c>
      <c r="B19" s="19">
        <f t="shared" si="0"/>
        <v>0.99998329829920973</v>
      </c>
      <c r="C19" s="20">
        <f t="shared" si="1"/>
        <v>1.0021020474147396E-3</v>
      </c>
      <c r="D19" s="21">
        <f t="shared" si="2"/>
        <v>59.998997897952584</v>
      </c>
      <c r="E19" s="22">
        <f t="shared" si="3"/>
        <v>1.0020853106061825E-3</v>
      </c>
      <c r="F19" s="23">
        <f t="shared" si="4"/>
        <v>59.997995812641975</v>
      </c>
      <c r="G19" s="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</row>
    <row r="20" spans="1:71" ht="21" x14ac:dyDescent="0.45">
      <c r="A20" s="18">
        <v>3</v>
      </c>
      <c r="B20" s="19">
        <f t="shared" si="0"/>
        <v>0.99999385578764666</v>
      </c>
      <c r="C20" s="20">
        <f t="shared" ref="C20:C30" si="5">$C$3*EXP(-$C$4*A20/$C$5)</f>
        <v>3.6865274119969257E-4</v>
      </c>
      <c r="D20" s="21">
        <f t="shared" ref="D20:D30" si="6">$C$3*(1-EXP(-$C$4*A20/$C$5))</f>
        <v>59.999631347258799</v>
      </c>
      <c r="E20" s="22">
        <f t="shared" ref="E20:E30" si="7">($C$3*$C$3/$C$4)*(EXP(-$C$4*A20/$C$5)-EXP(-2*$C$4*A20/$C$5))</f>
        <v>3.6865047611896602E-4</v>
      </c>
      <c r="F20" s="23">
        <f t="shared" ref="F20:F30" si="8">($C$3*$C$3/$C$4)*(1-2*EXP(-$C$4*A20/$C$5)+EXP(-2*$C$4*A20/$C$5))</f>
        <v>59.999262696782679</v>
      </c>
      <c r="G20" s="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</row>
    <row r="21" spans="1:71" ht="21" x14ac:dyDescent="0.45">
      <c r="A21" s="18">
        <v>3.25</v>
      </c>
      <c r="B21" s="19">
        <f t="shared" si="0"/>
        <v>0.99999773967059302</v>
      </c>
      <c r="C21" s="20">
        <f t="shared" si="5"/>
        <v>1.3561976441886324E-4</v>
      </c>
      <c r="D21" s="21">
        <f t="shared" si="6"/>
        <v>59.999864380235579</v>
      </c>
      <c r="E21" s="22">
        <f t="shared" si="7"/>
        <v>1.3561945787352156E-4</v>
      </c>
      <c r="F21" s="23">
        <f t="shared" si="8"/>
        <v>59.999728760777714</v>
      </c>
      <c r="G21" s="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</row>
    <row r="22" spans="1:71" ht="21" x14ac:dyDescent="0.45">
      <c r="A22" s="18">
        <v>3.5</v>
      </c>
      <c r="B22" s="19">
        <f t="shared" si="0"/>
        <v>0.9999991684712809</v>
      </c>
      <c r="C22" s="20">
        <f t="shared" si="5"/>
        <v>4.9891723146214073E-5</v>
      </c>
      <c r="D22" s="21">
        <f t="shared" si="6"/>
        <v>59.999950108276856</v>
      </c>
      <c r="E22" s="22">
        <f t="shared" si="7"/>
        <v>4.9891681659813428E-5</v>
      </c>
      <c r="F22" s="23">
        <f t="shared" si="8"/>
        <v>59.999900216595194</v>
      </c>
      <c r="G22" s="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</row>
    <row r="23" spans="1:71" ht="21" x14ac:dyDescent="0.45">
      <c r="A23" s="18">
        <v>3.75</v>
      </c>
      <c r="B23" s="19">
        <f t="shared" si="0"/>
        <v>0.99999969409767953</v>
      </c>
      <c r="C23" s="20">
        <f t="shared" si="5"/>
        <v>1.8354139230109545E-5</v>
      </c>
      <c r="D23" s="21">
        <f t="shared" si="6"/>
        <v>59.999981645860771</v>
      </c>
      <c r="E23" s="22">
        <f t="shared" si="7"/>
        <v>1.8354133615535764E-5</v>
      </c>
      <c r="F23" s="23">
        <f t="shared" si="8"/>
        <v>59.999963291727155</v>
      </c>
      <c r="G23" s="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</row>
    <row r="24" spans="1:71" ht="21" x14ac:dyDescent="0.45">
      <c r="A24" s="18">
        <v>4</v>
      </c>
      <c r="B24" s="19">
        <f t="shared" si="0"/>
        <v>0.99999988746482527</v>
      </c>
      <c r="C24" s="20">
        <f t="shared" si="5"/>
        <v>6.7521104831555467E-6</v>
      </c>
      <c r="D24" s="21">
        <f t="shared" si="6"/>
        <v>59.999993247889513</v>
      </c>
      <c r="E24" s="22">
        <f t="shared" si="7"/>
        <v>6.7521097233056136E-6</v>
      </c>
      <c r="F24" s="23">
        <f t="shared" si="8"/>
        <v>59.999986495779794</v>
      </c>
      <c r="G24" s="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</row>
    <row r="25" spans="1:71" ht="21" x14ac:dyDescent="0.45">
      <c r="A25" s="18">
        <v>4.25</v>
      </c>
      <c r="B25" s="19">
        <f t="shared" si="0"/>
        <v>0.99999995860062285</v>
      </c>
      <c r="C25" s="20">
        <f t="shared" si="5"/>
        <v>2.4839626312711E-6</v>
      </c>
      <c r="D25" s="21">
        <f t="shared" si="6"/>
        <v>59.999997516037368</v>
      </c>
      <c r="E25" s="22">
        <f t="shared" si="7"/>
        <v>2.4839625284365945E-6</v>
      </c>
      <c r="F25" s="23">
        <f t="shared" si="8"/>
        <v>59.999995032074835</v>
      </c>
      <c r="G25" s="4"/>
    </row>
    <row r="26" spans="1:71" ht="21" x14ac:dyDescent="0.45">
      <c r="A26" s="18">
        <v>4.5</v>
      </c>
      <c r="B26" s="19">
        <f t="shared" si="0"/>
        <v>0.99999998477002028</v>
      </c>
      <c r="C26" s="20">
        <f t="shared" si="5"/>
        <v>9.1379878468275776E-7</v>
      </c>
      <c r="D26" s="21">
        <f t="shared" si="6"/>
        <v>59.999999086201214</v>
      </c>
      <c r="E26" s="22">
        <f t="shared" si="7"/>
        <v>9.1379877076562072E-7</v>
      </c>
      <c r="F26" s="23">
        <f t="shared" si="8"/>
        <v>59.999998172402449</v>
      </c>
      <c r="G26" s="4"/>
    </row>
    <row r="27" spans="1:71" ht="21" x14ac:dyDescent="0.45">
      <c r="A27" s="18">
        <v>4.75</v>
      </c>
      <c r="B27" s="19">
        <f t="shared" si="0"/>
        <v>0.99999999439720355</v>
      </c>
      <c r="C27" s="20">
        <f t="shared" si="5"/>
        <v>3.3616778625223608E-7</v>
      </c>
      <c r="D27" s="21">
        <f t="shared" si="6"/>
        <v>59.999999663832213</v>
      </c>
      <c r="E27" s="22">
        <f t="shared" si="7"/>
        <v>3.3616778436875641E-7</v>
      </c>
      <c r="F27" s="23">
        <f t="shared" si="8"/>
        <v>59.999999327664426</v>
      </c>
      <c r="G27" s="4"/>
    </row>
    <row r="28" spans="1:71" ht="21" x14ac:dyDescent="0.45">
      <c r="A28" s="18">
        <v>5</v>
      </c>
      <c r="B28" s="19">
        <f t="shared" si="0"/>
        <v>0.99999999793884642</v>
      </c>
      <c r="C28" s="20">
        <f t="shared" si="5"/>
        <v>1.2366921734631348E-7</v>
      </c>
      <c r="D28" s="21">
        <f t="shared" si="6"/>
        <v>59.999999876330783</v>
      </c>
      <c r="E28" s="22">
        <f t="shared" si="7"/>
        <v>1.2366921709141223E-7</v>
      </c>
      <c r="F28" s="23">
        <f t="shared" si="8"/>
        <v>59.999999752661566</v>
      </c>
      <c r="G28" s="4"/>
    </row>
    <row r="29" spans="1:71" ht="21" x14ac:dyDescent="0.45">
      <c r="A29" s="18">
        <v>5.25</v>
      </c>
      <c r="B29" s="19">
        <f t="shared" si="0"/>
        <v>0.99999999924174399</v>
      </c>
      <c r="C29" s="20">
        <f t="shared" si="5"/>
        <v>4.5495362567471438E-8</v>
      </c>
      <c r="D29" s="21">
        <f t="shared" si="6"/>
        <v>59.999999954504638</v>
      </c>
      <c r="E29" s="22">
        <f t="shared" si="7"/>
        <v>4.5495362532974307E-8</v>
      </c>
      <c r="F29" s="23">
        <f t="shared" si="8"/>
        <v>59.999999909009269</v>
      </c>
      <c r="G29" s="4"/>
    </row>
    <row r="30" spans="1:71" ht="21" x14ac:dyDescent="0.45">
      <c r="A30" s="18">
        <v>5.5</v>
      </c>
      <c r="B30" s="19">
        <f t="shared" si="0"/>
        <v>0.99999999972105325</v>
      </c>
      <c r="C30" s="20">
        <f t="shared" si="5"/>
        <v>1.6736808557213548E-8</v>
      </c>
      <c r="D30" s="21">
        <f t="shared" si="6"/>
        <v>59.999999983263194</v>
      </c>
      <c r="E30" s="22">
        <f t="shared" si="7"/>
        <v>1.6736808552544868E-8</v>
      </c>
      <c r="F30" s="23">
        <f t="shared" si="8"/>
        <v>59.999999966526381</v>
      </c>
      <c r="G30" s="4"/>
    </row>
    <row r="31" spans="1:71" ht="21" x14ac:dyDescent="0.45">
      <c r="A31" s="18">
        <v>5.75</v>
      </c>
      <c r="B31" s="19">
        <f>($C$3/$C$4)*(1-EXP((-$C$4*A31)/$C$5))</f>
        <v>0.9999999998973812</v>
      </c>
      <c r="C31" s="20">
        <f>$C$3*EXP(-$C$4*A31/$C$5)</f>
        <v>6.1571277790211342E-9</v>
      </c>
      <c r="D31" s="21">
        <f>$C$3*(1-EXP(-$C$4*A31/$C$5))</f>
        <v>59.99999999384287</v>
      </c>
      <c r="E31" s="22">
        <f>($C$3*$C$3/$C$4)*(EXP(-$C$4*A31/$C$5)-EXP(-2*$C$4*A31/$C$5))</f>
        <v>6.1571277783892972E-9</v>
      </c>
      <c r="F31" s="23">
        <f>($C$3*$C$3/$C$4)*(1-2*EXP(-$C$4*A31/$C$5)+EXP(-2*$C$4*A31/$C$5))</f>
        <v>59.99999998768574</v>
      </c>
      <c r="G31" s="4"/>
    </row>
    <row r="32" spans="1:71" ht="21" x14ac:dyDescent="0.45">
      <c r="A32" s="18">
        <v>6</v>
      </c>
      <c r="B32" s="19">
        <f>($C$3/$C$4)*(1-EXP((-$C$4*A32)/$C$5))</f>
        <v>0.99999999996224864</v>
      </c>
      <c r="C32" s="20">
        <f>$C$3*EXP(-$C$4*A32/$C$5)</f>
        <v>2.2650807265674585E-9</v>
      </c>
      <c r="D32" s="21">
        <f>$C$3*(1-EXP(-$C$4*A32/$C$5))</f>
        <v>59.999999997734918</v>
      </c>
      <c r="E32" s="22">
        <f>($C$3*$C$3/$C$4)*(EXP(-$C$4*A32/$C$5)-EXP(-2*$C$4*A32/$C$5))</f>
        <v>2.2650807264819491E-9</v>
      </c>
      <c r="F32" s="23">
        <f>($C$3*$C$3/$C$4)*(1-2*EXP(-$C$4*A32/$C$5)+EXP(-2*$C$4*A32/$C$5))</f>
        <v>59.999999995469835</v>
      </c>
      <c r="G32" s="4"/>
    </row>
    <row r="33" spans="1:7" ht="21" x14ac:dyDescent="0.45">
      <c r="A33" s="18">
        <v>6.25</v>
      </c>
      <c r="B33" s="19">
        <f t="shared" ref="B33:B43" si="9">($C$3/$C$4)*(1-EXP((-$C$4*A33)/$C$5))</f>
        <v>0.99999999998611211</v>
      </c>
      <c r="C33" s="20">
        <f t="shared" ref="C33:C43" si="10">$C$3*EXP(-$C$4*A33/$C$5)</f>
        <v>8.3327663189784124E-10</v>
      </c>
      <c r="D33" s="21">
        <f t="shared" ref="D33:D43" si="11">$C$3*(1-EXP(-$C$4*A33/$C$5))</f>
        <v>59.999999999166725</v>
      </c>
      <c r="E33" s="22">
        <f t="shared" ref="E33:E43" si="12">($C$3*$C$3/$C$4)*(EXP(-$C$4*A33/$C$5)-EXP(-2*$C$4*A33/$C$5))</f>
        <v>8.3327663188626878E-10</v>
      </c>
      <c r="F33" s="23">
        <f t="shared" ref="F33:F43" si="13">($C$3*$C$3/$C$4)*(1-2*EXP(-$C$4*A33/$C$5)+EXP(-2*$C$4*A33/$C$5))</f>
        <v>59.999999998333443</v>
      </c>
      <c r="G33" s="4"/>
    </row>
    <row r="34" spans="1:7" ht="21" x14ac:dyDescent="0.45">
      <c r="A34" s="18">
        <v>6.5</v>
      </c>
      <c r="B34" s="19">
        <f t="shared" si="9"/>
        <v>0.99999999999489086</v>
      </c>
      <c r="C34" s="20">
        <f t="shared" si="10"/>
        <v>3.0654534168379951E-10</v>
      </c>
      <c r="D34" s="21">
        <f t="shared" si="11"/>
        <v>59.999999999693451</v>
      </c>
      <c r="E34" s="22">
        <f t="shared" si="12"/>
        <v>3.0654534168223335E-10</v>
      </c>
      <c r="F34" s="23">
        <f t="shared" si="13"/>
        <v>59.999999999386908</v>
      </c>
      <c r="G34" s="4"/>
    </row>
    <row r="35" spans="1:7" ht="21" x14ac:dyDescent="0.45">
      <c r="A35" s="18">
        <v>6.75</v>
      </c>
      <c r="B35" s="19">
        <f t="shared" si="9"/>
        <v>0.9999999999981205</v>
      </c>
      <c r="C35" s="20">
        <f t="shared" si="10"/>
        <v>1.12771728992345E-10</v>
      </c>
      <c r="D35" s="21">
        <f t="shared" si="11"/>
        <v>59.99999999988723</v>
      </c>
      <c r="E35" s="22">
        <f t="shared" si="12"/>
        <v>1.1277172899213305E-10</v>
      </c>
      <c r="F35" s="23">
        <f t="shared" si="13"/>
        <v>59.999999999774452</v>
      </c>
      <c r="G35" s="4"/>
    </row>
    <row r="36" spans="1:7" ht="21" x14ac:dyDescent="0.45">
      <c r="A36" s="18">
        <v>7</v>
      </c>
      <c r="B36" s="19">
        <f t="shared" si="9"/>
        <v>0.99999999999930855</v>
      </c>
      <c r="C36" s="20">
        <f t="shared" si="10"/>
        <v>4.1486400641641216E-11</v>
      </c>
      <c r="D36" s="21">
        <f t="shared" si="11"/>
        <v>59.999999999958511</v>
      </c>
      <c r="E36" s="22">
        <f t="shared" si="12"/>
        <v>4.1486400641612529E-11</v>
      </c>
      <c r="F36" s="23">
        <f t="shared" si="13"/>
        <v>59.999999999917023</v>
      </c>
      <c r="G36" s="4"/>
    </row>
    <row r="37" spans="1:7" ht="21" x14ac:dyDescent="0.45">
      <c r="A37" s="18">
        <v>7.25</v>
      </c>
      <c r="B37" s="19">
        <f t="shared" si="9"/>
        <v>0.99999999999974565</v>
      </c>
      <c r="C37" s="20">
        <f t="shared" si="10"/>
        <v>1.5261993884261537E-11</v>
      </c>
      <c r="D37" s="21">
        <f t="shared" si="11"/>
        <v>59.999999999984738</v>
      </c>
      <c r="E37" s="22">
        <f t="shared" si="12"/>
        <v>1.5261993884257653E-11</v>
      </c>
      <c r="F37" s="23">
        <f t="shared" si="13"/>
        <v>59.999999999969475</v>
      </c>
      <c r="G37" s="4"/>
    </row>
    <row r="38" spans="1:7" ht="21" x14ac:dyDescent="0.45">
      <c r="A38" s="18">
        <v>7.5</v>
      </c>
      <c r="B38" s="19">
        <f t="shared" si="9"/>
        <v>0.99999999999990641</v>
      </c>
      <c r="C38" s="20">
        <f t="shared" si="10"/>
        <v>5.6145737813041051E-12</v>
      </c>
      <c r="D38" s="21">
        <f t="shared" si="11"/>
        <v>59.999999999994387</v>
      </c>
      <c r="E38" s="22">
        <f t="shared" si="12"/>
        <v>5.6145737813035793E-12</v>
      </c>
      <c r="F38" s="23">
        <f t="shared" si="13"/>
        <v>59.999999999988766</v>
      </c>
      <c r="G38" s="4"/>
    </row>
    <row r="39" spans="1:7" ht="21" x14ac:dyDescent="0.45">
      <c r="A39" s="18">
        <v>7.75</v>
      </c>
      <c r="B39" s="19">
        <f t="shared" si="9"/>
        <v>0.99999999999996558</v>
      </c>
      <c r="C39" s="20">
        <f t="shared" si="10"/>
        <v>2.0654862650819859E-12</v>
      </c>
      <c r="D39" s="21">
        <f t="shared" si="11"/>
        <v>59.999999999997932</v>
      </c>
      <c r="E39" s="22">
        <f t="shared" si="12"/>
        <v>2.0654862650819148E-12</v>
      </c>
      <c r="F39" s="23">
        <f t="shared" si="13"/>
        <v>59.999999999995872</v>
      </c>
      <c r="G39" s="4"/>
    </row>
    <row r="40" spans="1:7" ht="21" x14ac:dyDescent="0.45">
      <c r="A40" s="18">
        <v>8</v>
      </c>
      <c r="B40" s="19">
        <f t="shared" si="9"/>
        <v>0.99999999999998734</v>
      </c>
      <c r="C40" s="20">
        <f t="shared" si="10"/>
        <v>7.5984993294565058E-13</v>
      </c>
      <c r="D40" s="21">
        <f t="shared" si="11"/>
        <v>59.99999999999924</v>
      </c>
      <c r="E40" s="22">
        <f t="shared" si="12"/>
        <v>7.5984993294564089E-13</v>
      </c>
      <c r="F40" s="23">
        <f t="shared" si="13"/>
        <v>59.999999999998479</v>
      </c>
      <c r="G40" s="4"/>
    </row>
    <row r="41" spans="1:7" ht="21" x14ac:dyDescent="0.45">
      <c r="A41" s="18">
        <v>8.25</v>
      </c>
      <c r="B41" s="19">
        <f t="shared" si="9"/>
        <v>0.99999999999999534</v>
      </c>
      <c r="C41" s="20">
        <f t="shared" si="10"/>
        <v>2.7953316870620389E-13</v>
      </c>
      <c r="D41" s="21">
        <f t="shared" si="11"/>
        <v>59.999999999999723</v>
      </c>
      <c r="E41" s="22">
        <f t="shared" si="12"/>
        <v>2.7953316870620253E-13</v>
      </c>
      <c r="F41" s="23">
        <f t="shared" si="13"/>
        <v>59.999999999999439</v>
      </c>
      <c r="G41" s="4"/>
    </row>
    <row r="42" spans="1:7" ht="21" x14ac:dyDescent="0.45">
      <c r="A42" s="18">
        <v>8.5</v>
      </c>
      <c r="B42" s="19">
        <f t="shared" si="9"/>
        <v>0.99999999999999833</v>
      </c>
      <c r="C42" s="20">
        <f t="shared" si="10"/>
        <v>1.0283450589252078E-13</v>
      </c>
      <c r="D42" s="21">
        <f t="shared" si="11"/>
        <v>59.999999999999901</v>
      </c>
      <c r="E42" s="22">
        <f t="shared" si="12"/>
        <v>1.028345058925206E-13</v>
      </c>
      <c r="F42" s="23">
        <f t="shared" si="13"/>
        <v>59.999999999999794</v>
      </c>
      <c r="G42" s="4"/>
    </row>
    <row r="43" spans="1:7" ht="21" x14ac:dyDescent="0.45">
      <c r="A43" s="18">
        <v>8.75</v>
      </c>
      <c r="B43" s="19">
        <f t="shared" si="9"/>
        <v>0.99999999999999933</v>
      </c>
      <c r="C43" s="20">
        <f t="shared" si="10"/>
        <v>3.7830700560881935E-14</v>
      </c>
      <c r="D43" s="21">
        <f t="shared" si="11"/>
        <v>59.999999999999957</v>
      </c>
      <c r="E43" s="22">
        <f t="shared" si="12"/>
        <v>3.783070056088191E-14</v>
      </c>
      <c r="F43" s="23">
        <f t="shared" si="13"/>
        <v>59.999999999999929</v>
      </c>
      <c r="G43" s="4"/>
    </row>
    <row r="44" spans="1:7" ht="21" x14ac:dyDescent="0.45">
      <c r="A44" s="18">
        <v>9</v>
      </c>
      <c r="B44" s="19">
        <f>($C$3/$C$4)*(1-EXP((-$C$4*A44)/$C$5))</f>
        <v>0.99999999999999978</v>
      </c>
      <c r="C44" s="20">
        <f>$C$3*EXP(-$C$4*A44/$C$5)</f>
        <v>1.3917136981461415E-14</v>
      </c>
      <c r="D44" s="21">
        <f>$C$3*(1-EXP(-$C$4*A44/$C$5))</f>
        <v>59.999999999999986</v>
      </c>
      <c r="E44" s="22">
        <f>($C$3*$C$3/$C$4)*(EXP(-$C$4*A44/$C$5)-EXP(-2*$C$4*A44/$C$5))</f>
        <v>1.3917136981461412E-14</v>
      </c>
      <c r="F44" s="23">
        <f>($C$3*$C$3/$C$4)*(1-2*EXP(-$C$4*A44/$C$5)+EXP(-2*$C$4*A44/$C$5))</f>
        <v>59.999999999999972</v>
      </c>
      <c r="G44" s="4"/>
    </row>
    <row r="45" spans="1:7" ht="21" x14ac:dyDescent="0.45">
      <c r="A45" s="18">
        <v>9.25</v>
      </c>
      <c r="B45" s="19">
        <f>($C$3/$C$4)*(1-EXP((-$C$4*A45)/$C$5))</f>
        <v>0.99999999999999989</v>
      </c>
      <c r="C45" s="20">
        <f>$C$3*EXP(-$C$4*A45/$C$5)</f>
        <v>5.1198285754464397E-15</v>
      </c>
      <c r="D45" s="21">
        <f>$C$3*(1-EXP(-$C$4*A45/$C$5))</f>
        <v>59.999999999999993</v>
      </c>
      <c r="E45" s="22">
        <f>($C$3*$C$3/$C$4)*(EXP(-$C$4*A45/$C$5)-EXP(-2*$C$4*A45/$C$5))</f>
        <v>5.1198285754464389E-15</v>
      </c>
      <c r="F45" s="23">
        <f>($C$3*$C$3/$C$4)*(1-2*EXP(-$C$4*A45/$C$5)+EXP(-2*$C$4*A45/$C$5))</f>
        <v>59.999999999999986</v>
      </c>
      <c r="G45" s="4"/>
    </row>
    <row r="46" spans="1:7" ht="21" x14ac:dyDescent="0.45">
      <c r="A46" s="18">
        <v>9.5</v>
      </c>
      <c r="B46" s="19">
        <f t="shared" ref="B46" si="14">($C$3/$C$4)*(1-EXP((-$C$4*A46)/$C$5))</f>
        <v>1</v>
      </c>
      <c r="C46" s="20">
        <f t="shared" ref="C46" si="15">$C$3*EXP(-$C$4*A46/$C$5)</f>
        <v>1.8834796752288178E-15</v>
      </c>
      <c r="D46" s="21">
        <f t="shared" ref="D46" si="16">$C$3*(1-EXP(-$C$4*A46/$C$5))</f>
        <v>60</v>
      </c>
      <c r="E46" s="22">
        <f t="shared" ref="E46" si="17">($C$3*$C$3/$C$4)*(EXP(-$C$4*A46/$C$5)-EXP(-2*$C$4*A46/$C$5))</f>
        <v>1.8834796752288178E-15</v>
      </c>
      <c r="F46" s="23">
        <f t="shared" ref="F46" si="18">($C$3*$C$3/$C$4)*(1-2*EXP(-$C$4*A46/$C$5)+EXP(-2*$C$4*A46/$C$5))</f>
        <v>59.999999999999993</v>
      </c>
      <c r="G46" s="4"/>
    </row>
    <row r="47" spans="1:7" ht="21" x14ac:dyDescent="0.45">
      <c r="A47" s="18">
        <v>9.75</v>
      </c>
      <c r="B47" s="19">
        <f>($C$3/$C$4)*(1-EXP((-$C$4*A47)/$C$5))</f>
        <v>1</v>
      </c>
      <c r="C47" s="20">
        <f>$C$3*EXP(-$C$4*A47/$C$5)</f>
        <v>6.9289345038094712E-16</v>
      </c>
      <c r="D47" s="21">
        <f>$C$3*(1-EXP(-$C$4*A47/$C$5))</f>
        <v>60</v>
      </c>
      <c r="E47" s="22">
        <f>($C$3*$C$3/$C$4)*(EXP(-$C$4*A47/$C$5)-EXP(-2*$C$4*A47/$C$5))</f>
        <v>6.9289345038094712E-16</v>
      </c>
      <c r="F47" s="23">
        <f>($C$3*$C$3/$C$4)*(1-2*EXP(-$C$4*A47/$C$5)+EXP(-2*$C$4*A47/$C$5))</f>
        <v>60</v>
      </c>
      <c r="G47" s="4"/>
    </row>
    <row r="48" spans="1:7" ht="21" x14ac:dyDescent="0.45">
      <c r="A48" s="18">
        <v>10</v>
      </c>
      <c r="B48" s="19">
        <f>($C$3/$C$4)*(1-EXP((-$C$4*A48)/$C$5))</f>
        <v>1</v>
      </c>
      <c r="C48" s="20">
        <f>$C$3*EXP(-$C$4*A48/$C$5)</f>
        <v>2.5490125531749534E-16</v>
      </c>
      <c r="D48" s="21">
        <f>$C$3*(1-EXP(-$C$4*A48/$C$5))</f>
        <v>60</v>
      </c>
      <c r="E48" s="22">
        <f>($C$3*$C$3/$C$4)*(EXP(-$C$4*A48/$C$5)-EXP(-2*$C$4*A48/$C$5))</f>
        <v>2.5490125531749534E-16</v>
      </c>
      <c r="F48" s="23">
        <f>($C$3*$C$3/$C$4)*(1-2*EXP(-$C$4*A48/$C$5)+EXP(-2*$C$4*A48/$C$5))</f>
        <v>60</v>
      </c>
      <c r="G48" s="4"/>
    </row>
    <row r="49" spans="1:9" ht="21" x14ac:dyDescent="0.5">
      <c r="A49" s="6"/>
      <c r="B49" s="6"/>
      <c r="C49" s="6"/>
      <c r="D49" s="6"/>
      <c r="E49" s="6"/>
      <c r="F49" s="6"/>
    </row>
    <row r="52" spans="1:9" ht="32.5" x14ac:dyDescent="0.65">
      <c r="A52" s="33" t="s">
        <v>11</v>
      </c>
      <c r="B52" s="33"/>
      <c r="C52" s="33"/>
      <c r="D52" s="33"/>
      <c r="E52" s="33"/>
      <c r="F52" s="33"/>
      <c r="G52" s="33"/>
      <c r="H52" s="32" t="s">
        <v>8</v>
      </c>
      <c r="I52" s="32"/>
    </row>
    <row r="53" spans="1:9" ht="22.5" x14ac:dyDescent="0.45">
      <c r="B53" s="2"/>
      <c r="C53" s="2"/>
      <c r="D53" s="2"/>
      <c r="E53" s="2"/>
      <c r="F53" s="2"/>
      <c r="H53" s="3"/>
      <c r="I53" s="3"/>
    </row>
    <row r="54" spans="1:9" ht="35" x14ac:dyDescent="0.7">
      <c r="B54" s="31" t="s">
        <v>9</v>
      </c>
      <c r="C54" s="31"/>
      <c r="D54" s="31"/>
      <c r="E54" s="31"/>
      <c r="F54" s="31"/>
      <c r="G54" s="31"/>
      <c r="H54" s="32" t="s">
        <v>10</v>
      </c>
      <c r="I54" s="32"/>
    </row>
    <row r="57" spans="1:9" ht="61.5" x14ac:dyDescent="1.35">
      <c r="A57" s="30" t="s">
        <v>34</v>
      </c>
      <c r="B57" s="30"/>
      <c r="C57" s="30"/>
      <c r="D57" s="30"/>
      <c r="E57" s="30"/>
      <c r="F57" s="30"/>
    </row>
    <row r="58" spans="1:9" ht="30" customHeight="1" x14ac:dyDescent="0.85">
      <c r="A58" s="6"/>
      <c r="B58" s="26" t="s">
        <v>19</v>
      </c>
      <c r="C58" s="10">
        <v>2</v>
      </c>
      <c r="D58" s="6"/>
      <c r="E58" s="6"/>
      <c r="F58" s="6"/>
    </row>
    <row r="59" spans="1:9" ht="21" x14ac:dyDescent="0.5">
      <c r="A59" s="6"/>
      <c r="B59" s="5" t="s">
        <v>16</v>
      </c>
      <c r="C59" s="5">
        <v>60</v>
      </c>
      <c r="D59" s="6"/>
      <c r="E59" s="6"/>
      <c r="F59" s="6"/>
    </row>
    <row r="60" spans="1:9" ht="21" x14ac:dyDescent="0.5">
      <c r="A60" s="6"/>
      <c r="B60" s="5" t="s">
        <v>18</v>
      </c>
      <c r="C60" s="5">
        <v>20</v>
      </c>
      <c r="D60" s="6"/>
      <c r="E60" s="6"/>
      <c r="F60" s="6"/>
    </row>
    <row r="61" spans="1:9" ht="21" x14ac:dyDescent="0.5">
      <c r="A61" s="6"/>
      <c r="B61" s="5" t="s">
        <v>17</v>
      </c>
      <c r="C61" s="29" t="s">
        <v>20</v>
      </c>
      <c r="D61" s="6"/>
      <c r="E61" s="6"/>
      <c r="F61" s="6"/>
    </row>
    <row r="62" spans="1:9" ht="21" x14ac:dyDescent="0.5">
      <c r="A62" s="6"/>
      <c r="B62" s="6"/>
      <c r="C62" s="6"/>
      <c r="D62" s="6"/>
      <c r="E62" s="6"/>
      <c r="F62" s="6"/>
    </row>
    <row r="63" spans="1:9" ht="21" x14ac:dyDescent="0.5">
      <c r="A63" s="12" t="s">
        <v>4</v>
      </c>
      <c r="B63" s="13" t="s">
        <v>1</v>
      </c>
      <c r="C63" s="14" t="s">
        <v>2</v>
      </c>
      <c r="D63" s="24" t="s">
        <v>13</v>
      </c>
      <c r="E63" s="16" t="s">
        <v>3</v>
      </c>
      <c r="F63" s="25" t="s">
        <v>15</v>
      </c>
    </row>
    <row r="64" spans="1:9" ht="21" x14ac:dyDescent="0.5">
      <c r="A64" s="12">
        <v>0</v>
      </c>
      <c r="B64" s="13">
        <f>($C$59/$C$60)*EXP(-A64/($C$60*$C$61))</f>
        <v>3</v>
      </c>
      <c r="C64" s="14">
        <f>$C$59*(1-EXP(-A64/($C$60*$C$61)))</f>
        <v>0</v>
      </c>
      <c r="D64" s="24">
        <f>$C$59*(EXP(-A64/($C$60*$C$61)))</f>
        <v>60</v>
      </c>
      <c r="E64" s="16">
        <f>($C$59*$C$59/$C$60)*(EXP(-A64/($C$60*$C$61))-EXP(-2*A64/($C$60*$C$61)))</f>
        <v>0</v>
      </c>
      <c r="F64" s="25">
        <f>($C$59*$C$59/$C$60)*(EXP(-2*A64/($C$60*$C$61)))</f>
        <v>180</v>
      </c>
    </row>
    <row r="65" spans="1:41" ht="21" x14ac:dyDescent="0.5">
      <c r="A65" s="12">
        <v>0.25</v>
      </c>
      <c r="B65" s="13">
        <f>($C$59/$C$60)*EXP(-A65/($C$60*$C$61))</f>
        <v>2.6474907077537866</v>
      </c>
      <c r="C65" s="14">
        <f>$C$59*(1-EXP(-A65/($C$60*$C$61)))</f>
        <v>7.0501858449242727</v>
      </c>
      <c r="D65" s="24">
        <f>$C$59*(EXP(-A65/($C$60*$C$61)))</f>
        <v>52.949814155075728</v>
      </c>
      <c r="E65" s="16">
        <f>($C$59*$C$59/$C$60)*(EXP(-A65/($C$60*$C$61))-EXP(-2*A65/($C$60*$C$61)))</f>
        <v>18.665301512374302</v>
      </c>
      <c r="F65" s="25">
        <f>($C$59*$C$59/$C$60)*(EXP(-2*A65/($C$60*$C$61)))</f>
        <v>140.18414095285289</v>
      </c>
    </row>
    <row r="66" spans="1:41" ht="21" x14ac:dyDescent="0.5">
      <c r="A66" s="12">
        <v>0.5</v>
      </c>
      <c r="B66" s="13">
        <f t="shared" ref="B66:B98" si="19">($C$59/$C$60)*EXP(-A66/($C$60*$C$61))</f>
        <v>2.3364023492142145</v>
      </c>
      <c r="C66" s="14">
        <f t="shared" ref="C66:C98" si="20">$C$59*(1-EXP(-A66/($C$60*$C$61)))</f>
        <v>13.271953015715708</v>
      </c>
      <c r="D66" s="24">
        <f t="shared" ref="D66:D98" si="21">$C$59*(EXP(-A66/($C$60*$C$61)))</f>
        <v>46.72804698428429</v>
      </c>
      <c r="E66" s="16">
        <f t="shared" ref="E66:E98" si="22">($C$59*$C$59/$C$60)*(EXP(-A66/($C$60*$C$61))-EXP(-2*A66/($C$60*$C$61)))</f>
        <v>31.008622204578863</v>
      </c>
      <c r="F66" s="25">
        <f t="shared" ref="F66:F98" si="23">($C$59*$C$59/$C$60)*(EXP(-2*A66/($C$60*$C$61)))</f>
        <v>109.17551874827402</v>
      </c>
    </row>
    <row r="67" spans="1:41" ht="21" x14ac:dyDescent="0.5">
      <c r="A67" s="12">
        <v>0.75</v>
      </c>
      <c r="B67" s="13">
        <f t="shared" si="19"/>
        <v>2.0618678363729166</v>
      </c>
      <c r="C67" s="14">
        <f t="shared" si="20"/>
        <v>18.762643272541666</v>
      </c>
      <c r="D67" s="24">
        <f t="shared" si="21"/>
        <v>41.237356727458334</v>
      </c>
      <c r="E67" s="16">
        <f t="shared" si="22"/>
        <v>38.686090688992358</v>
      </c>
      <c r="F67" s="25">
        <f t="shared" si="23"/>
        <v>85.02597949338265</v>
      </c>
    </row>
    <row r="68" spans="1:41" ht="21" x14ac:dyDescent="0.5">
      <c r="A68" s="12">
        <v>1</v>
      </c>
      <c r="B68" s="13">
        <f t="shared" si="19"/>
        <v>1.8195919791379003</v>
      </c>
      <c r="C68" s="14">
        <f t="shared" si="20"/>
        <v>23.608160417241994</v>
      </c>
      <c r="D68" s="24">
        <f t="shared" si="21"/>
        <v>36.391839582758003</v>
      </c>
      <c r="E68" s="16">
        <f t="shared" si="22"/>
        <v>42.957219337414394</v>
      </c>
      <c r="F68" s="25">
        <f t="shared" si="23"/>
        <v>66.218299410859615</v>
      </c>
    </row>
    <row r="69" spans="1:41" ht="21" x14ac:dyDescent="0.5">
      <c r="A69" s="12">
        <v>1.25</v>
      </c>
      <c r="B69" s="13">
        <f t="shared" si="19"/>
        <v>1.6057842855569708</v>
      </c>
      <c r="C69" s="14">
        <f t="shared" si="20"/>
        <v>27.884314288860583</v>
      </c>
      <c r="D69" s="24">
        <f t="shared" si="21"/>
        <v>32.11568571113942</v>
      </c>
      <c r="E69" s="16">
        <f t="shared" si="22"/>
        <v>44.776193698584031</v>
      </c>
      <c r="F69" s="25">
        <f t="shared" si="23"/>
        <v>51.570863434834216</v>
      </c>
    </row>
    <row r="70" spans="1:41" ht="21" x14ac:dyDescent="0.5">
      <c r="A70" s="12">
        <v>1.5</v>
      </c>
      <c r="B70" s="13">
        <f t="shared" si="19"/>
        <v>1.417099658223044</v>
      </c>
      <c r="C70" s="14">
        <f t="shared" si="20"/>
        <v>31.658006835539119</v>
      </c>
      <c r="D70" s="24">
        <f t="shared" si="21"/>
        <v>28.341993164460881</v>
      </c>
      <c r="E70" s="16">
        <f t="shared" si="22"/>
        <v>44.862550666665278</v>
      </c>
      <c r="F70" s="25">
        <f t="shared" si="23"/>
        <v>40.163428826717364</v>
      </c>
    </row>
    <row r="71" spans="1:41" ht="21" x14ac:dyDescent="0.5">
      <c r="A71" s="12">
        <v>1.75</v>
      </c>
      <c r="B71" s="13">
        <f t="shared" si="19"/>
        <v>1.2505860590355251</v>
      </c>
      <c r="C71" s="14">
        <f t="shared" si="20"/>
        <v>34.988278819289491</v>
      </c>
      <c r="D71" s="24">
        <f t="shared" si="21"/>
        <v>25.011721180710502</v>
      </c>
      <c r="E71" s="16">
        <f t="shared" si="22"/>
        <v>43.755853721051388</v>
      </c>
      <c r="F71" s="25">
        <f t="shared" si="23"/>
        <v>31.279309821080126</v>
      </c>
    </row>
    <row r="72" spans="1:41" ht="21" x14ac:dyDescent="0.5">
      <c r="A72" s="12">
        <v>2</v>
      </c>
      <c r="B72" s="13">
        <f t="shared" si="19"/>
        <v>1.103638323514327</v>
      </c>
      <c r="C72" s="14">
        <f t="shared" si="20"/>
        <v>37.927233529713462</v>
      </c>
      <c r="D72" s="24">
        <f t="shared" si="21"/>
        <v>22.072766470286538</v>
      </c>
      <c r="E72" s="16">
        <f t="shared" si="22"/>
        <v>41.857948428269331</v>
      </c>
      <c r="F72" s="25">
        <f t="shared" si="23"/>
        <v>24.360350982590287</v>
      </c>
    </row>
    <row r="73" spans="1:41" ht="21" x14ac:dyDescent="0.5">
      <c r="A73" s="12">
        <v>2.25</v>
      </c>
      <c r="B73" s="13">
        <f t="shared" si="19"/>
        <v>0.97395740207504922</v>
      </c>
      <c r="C73" s="14">
        <f t="shared" si="20"/>
        <v>40.520851958499016</v>
      </c>
      <c r="D73" s="24">
        <f t="shared" si="21"/>
        <v>19.479148041500984</v>
      </c>
      <c r="E73" s="16">
        <f t="shared" si="22"/>
        <v>39.465583703367372</v>
      </c>
      <c r="F73" s="25">
        <f t="shared" si="23"/>
        <v>18.971860421135581</v>
      </c>
    </row>
    <row r="74" spans="1:41" ht="21" x14ac:dyDescent="0.5">
      <c r="A74" s="12">
        <v>2.5</v>
      </c>
      <c r="B74" s="13">
        <f t="shared" si="19"/>
        <v>0.85951439058057022</v>
      </c>
      <c r="C74" s="14">
        <f t="shared" si="20"/>
        <v>42.809712188388588</v>
      </c>
      <c r="D74" s="24">
        <f t="shared" si="21"/>
        <v>17.190287811611405</v>
      </c>
      <c r="E74" s="16">
        <f t="shared" si="22"/>
        <v>36.795563682532432</v>
      </c>
      <c r="F74" s="25">
        <f t="shared" si="23"/>
        <v>14.775299752301784</v>
      </c>
    </row>
    <row r="75" spans="1:41" ht="21" x14ac:dyDescent="0.5">
      <c r="A75" s="12">
        <v>2.75</v>
      </c>
      <c r="B75" s="13">
        <f t="shared" si="19"/>
        <v>0.75851878741423939</v>
      </c>
      <c r="C75" s="14">
        <f t="shared" si="20"/>
        <v>44.829624251715209</v>
      </c>
      <c r="D75" s="24">
        <f t="shared" si="21"/>
        <v>15.170375748284787</v>
      </c>
      <c r="E75" s="16">
        <f t="shared" si="22"/>
        <v>34.004112227646999</v>
      </c>
      <c r="F75" s="25">
        <f t="shared" si="23"/>
        <v>11.507015017207362</v>
      </c>
    </row>
    <row r="76" spans="1:41" ht="21" x14ac:dyDescent="0.5">
      <c r="A76" s="12">
        <v>3</v>
      </c>
      <c r="B76" s="13">
        <f t="shared" si="19"/>
        <v>0.66939048044528948</v>
      </c>
      <c r="C76" s="14">
        <f t="shared" si="20"/>
        <v>46.612190391094209</v>
      </c>
      <c r="D76" s="24">
        <f t="shared" si="21"/>
        <v>13.387809608905789</v>
      </c>
      <c r="E76" s="16">
        <f t="shared" si="22"/>
        <v>31.201756520501856</v>
      </c>
      <c r="F76" s="25">
        <f t="shared" si="23"/>
        <v>8.9616723062155099</v>
      </c>
    </row>
    <row r="77" spans="1:41" ht="21" x14ac:dyDescent="0.5">
      <c r="A77" s="12">
        <v>3.25</v>
      </c>
      <c r="B77" s="13">
        <f t="shared" si="19"/>
        <v>0.59073502561258218</v>
      </c>
      <c r="C77" s="14">
        <f t="shared" si="20"/>
        <v>48.18529948774836</v>
      </c>
      <c r="D77" s="24">
        <f t="shared" si="21"/>
        <v>11.814700512251644</v>
      </c>
      <c r="E77" s="16">
        <f t="shared" si="22"/>
        <v>28.46474412704497</v>
      </c>
      <c r="F77" s="25">
        <f t="shared" si="23"/>
        <v>6.9793574097099613</v>
      </c>
    </row>
    <row r="78" spans="1:41" ht="21" x14ac:dyDescent="0.5">
      <c r="A78" s="12">
        <v>3.5</v>
      </c>
      <c r="B78" s="13">
        <f t="shared" si="19"/>
        <v>0.52132183035133539</v>
      </c>
      <c r="C78" s="14">
        <f t="shared" si="20"/>
        <v>49.573563392973291</v>
      </c>
      <c r="D78" s="24">
        <f t="shared" si="21"/>
        <v>10.426436607026709</v>
      </c>
      <c r="E78" s="16">
        <f t="shared" si="22"/>
        <v>25.843780805062792</v>
      </c>
      <c r="F78" s="25">
        <f t="shared" si="23"/>
        <v>5.4355290160173304</v>
      </c>
    </row>
    <row r="79" spans="1:41" ht="21" x14ac:dyDescent="0.5">
      <c r="A79" s="12">
        <v>3.75</v>
      </c>
      <c r="B79" s="13">
        <f t="shared" si="19"/>
        <v>0.46006490053478544</v>
      </c>
      <c r="C79" s="14">
        <f t="shared" si="20"/>
        <v>50.798701989304291</v>
      </c>
      <c r="D79" s="24">
        <f t="shared" si="21"/>
        <v>9.2012980106957087</v>
      </c>
      <c r="E79" s="16">
        <f t="shared" si="22"/>
        <v>23.370699778005488</v>
      </c>
      <c r="F79" s="25">
        <f t="shared" si="23"/>
        <v>4.2331942540816394</v>
      </c>
      <c r="AO79" s="8"/>
    </row>
    <row r="80" spans="1:41" ht="21" x14ac:dyDescent="0.5">
      <c r="A80" s="12">
        <v>4</v>
      </c>
      <c r="B80" s="13">
        <f t="shared" si="19"/>
        <v>0.40600584970983811</v>
      </c>
      <c r="C80" s="14">
        <f t="shared" si="20"/>
        <v>51.879883005803237</v>
      </c>
      <c r="D80" s="24">
        <f t="shared" si="21"/>
        <v>8.1201169941967617</v>
      </c>
      <c r="E80" s="16">
        <f t="shared" si="22"/>
        <v>21.063535982618134</v>
      </c>
      <c r="F80" s="25">
        <f t="shared" si="23"/>
        <v>3.2968149999721521</v>
      </c>
    </row>
    <row r="81" spans="1:6" ht="21" x14ac:dyDescent="0.5">
      <c r="A81" s="12">
        <v>4.25</v>
      </c>
      <c r="B81" s="13">
        <f t="shared" si="19"/>
        <v>0.35829890480015886</v>
      </c>
      <c r="C81" s="14">
        <f t="shared" si="20"/>
        <v>52.83402190399682</v>
      </c>
      <c r="D81" s="24">
        <f t="shared" si="21"/>
        <v>7.1659780960031769</v>
      </c>
      <c r="E81" s="16">
        <f t="shared" si="22"/>
        <v>18.930372184389665</v>
      </c>
      <c r="F81" s="25">
        <f t="shared" si="23"/>
        <v>2.5675621036198661</v>
      </c>
    </row>
    <row r="82" spans="1:6" ht="21" x14ac:dyDescent="0.5">
      <c r="A82" s="12">
        <v>4.5</v>
      </c>
      <c r="B82" s="13">
        <f t="shared" si="19"/>
        <v>0.31619767368559298</v>
      </c>
      <c r="C82" s="14">
        <f t="shared" si="20"/>
        <v>53.67604652628814</v>
      </c>
      <c r="D82" s="24">
        <f t="shared" si="21"/>
        <v>6.3239534737118603</v>
      </c>
      <c r="E82" s="16">
        <f t="shared" si="22"/>
        <v>16.972241044251966</v>
      </c>
      <c r="F82" s="25">
        <f t="shared" si="23"/>
        <v>1.999619376883615</v>
      </c>
    </row>
    <row r="83" spans="1:6" ht="21" x14ac:dyDescent="0.5">
      <c r="A83" s="12">
        <v>4.75</v>
      </c>
      <c r="B83" s="13">
        <f t="shared" si="19"/>
        <v>0.2790434676319905</v>
      </c>
      <c r="C83" s="14">
        <f t="shared" si="20"/>
        <v>54.419130647360191</v>
      </c>
      <c r="D83" s="24">
        <f t="shared" si="21"/>
        <v>5.5808693526398097</v>
      </c>
      <c r="E83" s="16">
        <f t="shared" si="22"/>
        <v>15.185302921357716</v>
      </c>
      <c r="F83" s="25">
        <f t="shared" si="23"/>
        <v>1.5573051365617141</v>
      </c>
    </row>
    <row r="84" spans="1:6" ht="21" x14ac:dyDescent="0.5">
      <c r="A84" s="12">
        <v>5</v>
      </c>
      <c r="B84" s="13">
        <f t="shared" si="19"/>
        <v>0.24625499587169641</v>
      </c>
      <c r="C84" s="14">
        <f t="shared" si="20"/>
        <v>55.074900082566067</v>
      </c>
      <c r="D84" s="24">
        <f t="shared" si="21"/>
        <v>4.9250999174339283</v>
      </c>
      <c r="E84" s="16">
        <f t="shared" si="22"/>
        <v>13.562469292466401</v>
      </c>
      <c r="F84" s="25">
        <f t="shared" si="23"/>
        <v>1.2128304598353841</v>
      </c>
    </row>
    <row r="85" spans="1:6" ht="21" x14ac:dyDescent="0.5">
      <c r="A85" s="12">
        <v>5.25</v>
      </c>
      <c r="B85" s="13">
        <f t="shared" si="19"/>
        <v>0.21731927110275437</v>
      </c>
      <c r="C85" s="14">
        <f t="shared" si="20"/>
        <v>55.653614577944914</v>
      </c>
      <c r="D85" s="24">
        <f t="shared" si="21"/>
        <v>4.3463854220550875</v>
      </c>
      <c r="E85" s="16">
        <f t="shared" si="22"/>
        <v>12.094602954312613</v>
      </c>
      <c r="F85" s="25">
        <f t="shared" si="23"/>
        <v>0.94455331185264924</v>
      </c>
    </row>
    <row r="86" spans="1:6" ht="21" x14ac:dyDescent="0.5">
      <c r="A86" s="12">
        <v>5.5</v>
      </c>
      <c r="B86" s="13">
        <f t="shared" si="19"/>
        <v>0.19178358362012271</v>
      </c>
      <c r="C86" s="14">
        <f t="shared" si="20"/>
        <v>56.164328327597545</v>
      </c>
      <c r="D86" s="24">
        <f t="shared" si="21"/>
        <v>3.8356716724024542</v>
      </c>
      <c r="E86" s="16">
        <f t="shared" si="22"/>
        <v>10.77139615828383</v>
      </c>
      <c r="F86" s="25">
        <f t="shared" si="23"/>
        <v>0.73561885892353196</v>
      </c>
    </row>
    <row r="87" spans="1:6" ht="21" x14ac:dyDescent="0.5">
      <c r="A87" s="12">
        <v>5.75</v>
      </c>
      <c r="B87" s="13">
        <f t="shared" si="19"/>
        <v>0.16924841851133204</v>
      </c>
      <c r="C87" s="14">
        <f t="shared" si="20"/>
        <v>56.615031629773362</v>
      </c>
      <c r="D87" s="24">
        <f t="shared" si="21"/>
        <v>3.3849683702266411</v>
      </c>
      <c r="E87" s="16">
        <f t="shared" si="22"/>
        <v>9.5820045673081822</v>
      </c>
      <c r="F87" s="25">
        <f t="shared" si="23"/>
        <v>0.57290054337174001</v>
      </c>
    </row>
    <row r="88" spans="1:6" ht="21" x14ac:dyDescent="0.5">
      <c r="A88" s="12">
        <v>6</v>
      </c>
      <c r="B88" s="13">
        <f t="shared" si="19"/>
        <v>0.14936120510359183</v>
      </c>
      <c r="C88" s="14">
        <f t="shared" si="20"/>
        <v>57.012775897928165</v>
      </c>
      <c r="D88" s="24">
        <f t="shared" si="21"/>
        <v>2.9872241020718366</v>
      </c>
      <c r="E88" s="16">
        <f t="shared" si="22"/>
        <v>8.5154969144155661</v>
      </c>
      <c r="F88" s="25">
        <f t="shared" si="23"/>
        <v>0.44617539179994453</v>
      </c>
    </row>
    <row r="89" spans="1:6" ht="21" x14ac:dyDescent="0.5">
      <c r="A89" s="12">
        <v>6.25</v>
      </c>
      <c r="B89" s="13">
        <f t="shared" si="19"/>
        <v>0.13181080087022226</v>
      </c>
      <c r="C89" s="14">
        <f t="shared" si="20"/>
        <v>57.36378398259555</v>
      </c>
      <c r="D89" s="24">
        <f t="shared" si="21"/>
        <v>2.6362160174044451</v>
      </c>
      <c r="E89" s="16">
        <f t="shared" si="22"/>
        <v>7.5611663076923481</v>
      </c>
      <c r="F89" s="25">
        <f t="shared" si="23"/>
        <v>0.34748174452098768</v>
      </c>
    </row>
    <row r="90" spans="1:6" ht="21" x14ac:dyDescent="0.5">
      <c r="A90" s="12">
        <v>6.5</v>
      </c>
      <c r="B90" s="13">
        <f t="shared" si="19"/>
        <v>0.11632262349516603</v>
      </c>
      <c r="C90" s="14">
        <f t="shared" si="20"/>
        <v>57.673547530096677</v>
      </c>
      <c r="D90" s="24">
        <f t="shared" si="21"/>
        <v>2.3264524699033204</v>
      </c>
      <c r="E90" s="16">
        <f t="shared" si="22"/>
        <v>6.7087383549739981</v>
      </c>
      <c r="F90" s="25">
        <f t="shared" si="23"/>
        <v>0.27061905473596304</v>
      </c>
    </row>
    <row r="91" spans="1:6" ht="21" x14ac:dyDescent="0.5">
      <c r="A91" s="12">
        <v>6.75</v>
      </c>
      <c r="B91" s="13">
        <f t="shared" si="19"/>
        <v>0.1026543549349981</v>
      </c>
      <c r="C91" s="14">
        <f t="shared" si="20"/>
        <v>57.946912901300038</v>
      </c>
      <c r="D91" s="24">
        <f t="shared" si="21"/>
        <v>2.0530870986999621</v>
      </c>
      <c r="E91" s="16">
        <f t="shared" si="22"/>
        <v>5.9485029643574743</v>
      </c>
      <c r="F91" s="25">
        <f t="shared" si="23"/>
        <v>0.2107583317424114</v>
      </c>
    </row>
    <row r="92" spans="1:6" ht="21" x14ac:dyDescent="0.5">
      <c r="A92" s="12">
        <v>7</v>
      </c>
      <c r="B92" s="13">
        <f t="shared" si="19"/>
        <v>9.0592150266955496E-2</v>
      </c>
      <c r="C92" s="14">
        <f t="shared" si="20"/>
        <v>58.188156994660893</v>
      </c>
      <c r="D92" s="24">
        <f t="shared" si="21"/>
        <v>1.8118430053391101</v>
      </c>
      <c r="E92" s="16">
        <f t="shared" si="22"/>
        <v>5.2713902622175173</v>
      </c>
      <c r="F92" s="25">
        <f t="shared" si="23"/>
        <v>0.16413875379981294</v>
      </c>
    </row>
    <row r="93" spans="1:6" ht="21" x14ac:dyDescent="0.5">
      <c r="A93" s="12">
        <v>7.25</v>
      </c>
      <c r="B93" s="13">
        <f t="shared" si="19"/>
        <v>7.9947292009066459E-2</v>
      </c>
      <c r="C93" s="14">
        <f t="shared" si="20"/>
        <v>58.401054159818671</v>
      </c>
      <c r="D93" s="24">
        <f t="shared" si="21"/>
        <v>1.598945840181329</v>
      </c>
      <c r="E93" s="16">
        <f t="shared" si="22"/>
        <v>4.6690061305523285</v>
      </c>
      <c r="F93" s="25">
        <f t="shared" si="23"/>
        <v>0.12783138999165883</v>
      </c>
    </row>
    <row r="94" spans="1:6" ht="21" x14ac:dyDescent="0.5">
      <c r="A94" s="12">
        <v>7.5</v>
      </c>
      <c r="B94" s="13">
        <f t="shared" si="19"/>
        <v>7.0553237568027324E-2</v>
      </c>
      <c r="C94" s="14">
        <f t="shared" si="20"/>
        <v>58.588935248639459</v>
      </c>
      <c r="D94" s="24">
        <f t="shared" si="21"/>
        <v>1.4110647513605463</v>
      </c>
      <c r="E94" s="16">
        <f t="shared" si="22"/>
        <v>4.1336390674550287</v>
      </c>
      <c r="F94" s="25">
        <f t="shared" si="23"/>
        <v>9.9555186626610059E-2</v>
      </c>
    </row>
    <row r="95" spans="1:6" ht="21" x14ac:dyDescent="0.5">
      <c r="A95" s="12">
        <v>7.75</v>
      </c>
      <c r="B95" s="13">
        <f t="shared" si="19"/>
        <v>6.2263013621099227E-2</v>
      </c>
      <c r="C95" s="14">
        <f t="shared" si="20"/>
        <v>58.754739727578013</v>
      </c>
      <c r="D95" s="24">
        <f t="shared" si="21"/>
        <v>1.2452602724219846</v>
      </c>
      <c r="E95" s="16">
        <f t="shared" si="22"/>
        <v>3.6582471599623299</v>
      </c>
      <c r="F95" s="25">
        <f t="shared" si="23"/>
        <v>7.7533657303623757E-2</v>
      </c>
    </row>
    <row r="96" spans="1:6" ht="21" x14ac:dyDescent="0.5">
      <c r="A96" s="12">
        <v>8</v>
      </c>
      <c r="B96" s="13">
        <f t="shared" si="19"/>
        <v>5.4946916666202536E-2</v>
      </c>
      <c r="C96" s="14">
        <f t="shared" si="20"/>
        <v>58.901061666675943</v>
      </c>
      <c r="D96" s="24">
        <f t="shared" si="21"/>
        <v>1.0989383333240508</v>
      </c>
      <c r="E96" s="16">
        <f t="shared" si="22"/>
        <v>3.2364317269497</v>
      </c>
      <c r="F96" s="25">
        <f t="shared" si="23"/>
        <v>6.0383273022452132E-2</v>
      </c>
    </row>
    <row r="97" spans="1:11" ht="21" x14ac:dyDescent="0.5">
      <c r="A97" s="12">
        <v>8.25</v>
      </c>
      <c r="B97" s="13">
        <f t="shared" si="19"/>
        <v>4.8490483764497619E-2</v>
      </c>
      <c r="C97" s="14">
        <f t="shared" si="20"/>
        <v>59.030190324710048</v>
      </c>
      <c r="D97" s="24">
        <f t="shared" si="21"/>
        <v>0.96980967528995243</v>
      </c>
      <c r="E97" s="16">
        <f t="shared" si="22"/>
        <v>2.8624024855555574</v>
      </c>
      <c r="F97" s="25">
        <f t="shared" si="23"/>
        <v>4.7026540314300154E-2</v>
      </c>
    </row>
    <row r="98" spans="1:11" ht="21" x14ac:dyDescent="0.5">
      <c r="A98" s="12">
        <v>8.5</v>
      </c>
      <c r="B98" s="13">
        <f t="shared" si="19"/>
        <v>4.279270172699777E-2</v>
      </c>
      <c r="C98" s="14">
        <f t="shared" si="20"/>
        <v>59.144145965460048</v>
      </c>
      <c r="D98" s="24">
        <f t="shared" si="21"/>
        <v>0.85585403453995534</v>
      </c>
      <c r="E98" s="16">
        <f t="shared" si="22"/>
        <v>2.5309377971979501</v>
      </c>
      <c r="F98" s="25">
        <f t="shared" si="23"/>
        <v>3.6624306421915949E-2</v>
      </c>
    </row>
    <row r="99" spans="1:11" ht="21" x14ac:dyDescent="0.5">
      <c r="A99" s="12">
        <v>8.75</v>
      </c>
      <c r="B99" s="13">
        <f>($C$59/$C$60)*EXP(-A99/($C$60*$C$61))</f>
        <v>3.7764426727301993E-2</v>
      </c>
      <c r="C99" s="14">
        <f>$C$59*(1-EXP(-A99/($C$60*$C$61)))</f>
        <v>59.24471146545396</v>
      </c>
      <c r="D99" s="24">
        <f>$C$59*(EXP(-A99/($C$60*$C$61)))</f>
        <v>0.75528853454603995</v>
      </c>
      <c r="E99" s="16">
        <f>($C$59*$C$59/$C$60)*(EXP(-A99/($C$60*$C$61))-EXP(-2*A99/($C$60*$C$61)))</f>
        <v>2.2373425651172845</v>
      </c>
      <c r="F99" s="25">
        <f>($C$59*$C$59/$C$60)*(EXP(-2*A99/($C$60*$C$61)))</f>
        <v>2.8523038520835226E-2</v>
      </c>
    </row>
    <row r="100" spans="1:11" ht="21" x14ac:dyDescent="0.5">
      <c r="A100" s="12">
        <v>9</v>
      </c>
      <c r="B100" s="13">
        <f>($C$59/$C$60)*EXP(-A100/($C$60*$C$61))</f>
        <v>3.3326989614726917E-2</v>
      </c>
      <c r="C100" s="14">
        <f>$C$59*(1-EXP(-A100/($C$60*$C$61)))</f>
        <v>59.333460207705464</v>
      </c>
      <c r="D100" s="24">
        <f>$C$59*(EXP(-A100/($C$60*$C$61)))</f>
        <v>0.66653979229453841</v>
      </c>
      <c r="E100" s="16">
        <f>($C$59*$C$59/$C$60)*(EXP(-A100/($C$60*$C$61))-EXP(-2*A100/($C$60*$C$61)))</f>
        <v>1.9774056121480128</v>
      </c>
      <c r="F100" s="25">
        <f>($C$59*$C$59/$C$60)*(EXP(-2*A100/($C$60*$C$61)))</f>
        <v>2.2213764735602323E-2</v>
      </c>
    </row>
    <row r="101" spans="1:11" ht="21" x14ac:dyDescent="0.5">
      <c r="A101" s="12">
        <v>9.25</v>
      </c>
      <c r="B101" s="13">
        <f t="shared" ref="B101:B104" si="24">($C$59/$C$60)*EXP(-A101/($C$60*$C$61))</f>
        <v>2.9410965107465485E-2</v>
      </c>
      <c r="C101" s="14">
        <f t="shared" ref="C101:C104" si="25">$C$59*(1-EXP(-A101/($C$60*$C$61)))</f>
        <v>59.411780697850688</v>
      </c>
      <c r="D101" s="24">
        <f t="shared" ref="D101:D104" si="26">$C$59*(EXP(-A101/($C$60*$C$61)))</f>
        <v>0.58821930214930962</v>
      </c>
      <c r="E101" s="16">
        <f t="shared" ref="E101:E104" si="27">($C$59*$C$59/$C$60)*(EXP(-A101/($C$60*$C$61))-EXP(-2*A101/($C$60*$C$61)))</f>
        <v>1.7473578090768782</v>
      </c>
      <c r="F101" s="25">
        <f t="shared" ref="F101:F104" si="28">($C$59*$C$59/$C$60)*(EXP(-2*A101/($C$60*$C$61)))</f>
        <v>1.7300097371051044E-2</v>
      </c>
    </row>
    <row r="102" spans="1:11" ht="21" x14ac:dyDescent="0.5">
      <c r="A102" s="12">
        <v>9.5</v>
      </c>
      <c r="B102" s="13">
        <f t="shared" si="24"/>
        <v>2.5955085609361904E-2</v>
      </c>
      <c r="C102" s="14">
        <f t="shared" si="25"/>
        <v>59.480898287812764</v>
      </c>
      <c r="D102" s="24">
        <f t="shared" si="26"/>
        <v>0.519101712187238</v>
      </c>
      <c r="E102" s="16">
        <f t="shared" si="27"/>
        <v>1.5438318071819279</v>
      </c>
      <c r="F102" s="25">
        <f t="shared" si="28"/>
        <v>1.3473329379786108E-2</v>
      </c>
    </row>
    <row r="103" spans="1:11" ht="21" x14ac:dyDescent="0.5">
      <c r="A103" s="12">
        <v>9.75</v>
      </c>
      <c r="B103" s="13">
        <f t="shared" si="24"/>
        <v>2.2905282656579887E-2</v>
      </c>
      <c r="C103" s="14">
        <f t="shared" si="25"/>
        <v>59.541894346868403</v>
      </c>
      <c r="D103" s="24">
        <f t="shared" si="26"/>
        <v>0.45810565313159768</v>
      </c>
      <c r="E103" s="16">
        <f t="shared" si="27"/>
        <v>1.3638239199232367</v>
      </c>
      <c r="F103" s="25">
        <f t="shared" si="28"/>
        <v>1.0493039471556385E-2</v>
      </c>
    </row>
    <row r="104" spans="1:11" ht="21" x14ac:dyDescent="0.5">
      <c r="A104" s="12">
        <v>10</v>
      </c>
      <c r="B104" s="13">
        <f t="shared" si="24"/>
        <v>2.0213840997256399E-2</v>
      </c>
      <c r="C104" s="14">
        <f t="shared" si="25"/>
        <v>59.595723180054868</v>
      </c>
      <c r="D104" s="24">
        <f t="shared" si="26"/>
        <v>0.40427681994512804</v>
      </c>
      <c r="E104" s="16">
        <f t="shared" si="27"/>
        <v>1.2046584724781368</v>
      </c>
      <c r="F104" s="25">
        <f t="shared" si="28"/>
        <v>8.1719873572472738E-3</v>
      </c>
    </row>
    <row r="108" spans="1:11" ht="32.5" x14ac:dyDescent="0.65">
      <c r="B108" s="33" t="s">
        <v>24</v>
      </c>
      <c r="C108" s="33"/>
      <c r="D108" s="33"/>
      <c r="E108" s="33"/>
      <c r="F108" s="33"/>
      <c r="G108" s="33"/>
      <c r="H108" s="33"/>
      <c r="I108" s="32" t="s">
        <v>22</v>
      </c>
      <c r="J108" s="32"/>
      <c r="K108" s="32"/>
    </row>
    <row r="109" spans="1:11" ht="22.5" x14ac:dyDescent="0.45">
      <c r="C109" s="2"/>
      <c r="D109" s="2"/>
      <c r="E109" s="2"/>
      <c r="F109" s="2"/>
      <c r="G109" s="2"/>
      <c r="I109" s="11"/>
      <c r="J109" s="11"/>
    </row>
    <row r="110" spans="1:11" ht="35" x14ac:dyDescent="0.7">
      <c r="C110" s="31" t="s">
        <v>25</v>
      </c>
      <c r="D110" s="31"/>
      <c r="E110" s="31"/>
      <c r="F110" s="31"/>
      <c r="G110" s="31"/>
      <c r="H110" s="31"/>
      <c r="I110" s="32" t="s">
        <v>36</v>
      </c>
      <c r="J110" s="32"/>
      <c r="K110" s="32"/>
    </row>
    <row r="115" spans="3:21" ht="14.5" customHeight="1" x14ac:dyDescent="0.35">
      <c r="C115" s="35" t="s">
        <v>37</v>
      </c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</row>
    <row r="116" spans="3:21" ht="14.5" customHeight="1" x14ac:dyDescent="0.35"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</row>
    <row r="117" spans="3:21" ht="14.5" customHeight="1" x14ac:dyDescent="0.35"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</row>
    <row r="118" spans="3:21" ht="14.5" customHeight="1" x14ac:dyDescent="0.35"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</row>
    <row r="119" spans="3:21" ht="14.5" customHeight="1" x14ac:dyDescent="0.35"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</row>
    <row r="120" spans="3:21" ht="14.5" customHeight="1" x14ac:dyDescent="0.35"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</row>
    <row r="121" spans="3:21" ht="14.5" customHeight="1" x14ac:dyDescent="0.35"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</row>
  </sheetData>
  <mergeCells count="12">
    <mergeCell ref="C115:U121"/>
    <mergeCell ref="AT10:BS24"/>
    <mergeCell ref="B108:H108"/>
    <mergeCell ref="I108:K108"/>
    <mergeCell ref="C110:H110"/>
    <mergeCell ref="I110:K110"/>
    <mergeCell ref="A57:F57"/>
    <mergeCell ref="A1:F1"/>
    <mergeCell ref="B54:G54"/>
    <mergeCell ref="H52:I52"/>
    <mergeCell ref="H54:I54"/>
    <mergeCell ref="A52:G5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68B8F-1451-4720-B07B-CC3CB4DFF885}">
  <sheetPr>
    <tabColor rgb="FFFF0000"/>
  </sheetPr>
  <dimension ref="A1:AO108"/>
  <sheetViews>
    <sheetView zoomScale="13" zoomScaleNormal="30" workbookViewId="0">
      <selection activeCell="F122" sqref="F122"/>
    </sheetView>
  </sheetViews>
  <sheetFormatPr defaultRowHeight="14.5" x14ac:dyDescent="0.35"/>
  <cols>
    <col min="1" max="1" width="23.6328125" customWidth="1"/>
    <col min="2" max="2" width="26.453125" customWidth="1"/>
    <col min="3" max="6" width="23.6328125" customWidth="1"/>
  </cols>
  <sheetData>
    <row r="1" spans="1:7" ht="61.5" x14ac:dyDescent="1.35">
      <c r="A1" s="30" t="s">
        <v>0</v>
      </c>
      <c r="B1" s="30"/>
      <c r="C1" s="30"/>
      <c r="D1" s="30"/>
      <c r="E1" s="30"/>
      <c r="F1" s="30"/>
    </row>
    <row r="2" spans="1:7" ht="44.5" x14ac:dyDescent="0.85">
      <c r="A2" s="1"/>
      <c r="B2" s="26" t="s">
        <v>19</v>
      </c>
      <c r="C2" s="10">
        <v>0.5</v>
      </c>
      <c r="D2" s="10"/>
      <c r="E2" s="10"/>
      <c r="F2" s="1"/>
    </row>
    <row r="3" spans="1:7" ht="28.5" x14ac:dyDescent="0.65">
      <c r="A3" s="1"/>
      <c r="B3" s="10" t="s">
        <v>5</v>
      </c>
      <c r="C3" s="10">
        <v>60</v>
      </c>
      <c r="D3" s="10"/>
      <c r="E3" s="10"/>
      <c r="F3" s="1"/>
    </row>
    <row r="4" spans="1:7" ht="28.5" x14ac:dyDescent="0.65">
      <c r="A4" s="1"/>
      <c r="B4" s="10" t="s">
        <v>6</v>
      </c>
      <c r="C4" s="10">
        <v>60</v>
      </c>
      <c r="D4" s="10"/>
      <c r="E4" s="10"/>
      <c r="F4" s="1"/>
    </row>
    <row r="5" spans="1:7" ht="28.5" x14ac:dyDescent="0.65">
      <c r="A5" s="1"/>
      <c r="B5" s="10" t="s">
        <v>7</v>
      </c>
      <c r="C5" s="10">
        <v>30</v>
      </c>
      <c r="D5" s="10"/>
      <c r="E5" s="10"/>
      <c r="F5" s="1"/>
    </row>
    <row r="6" spans="1:7" x14ac:dyDescent="0.35">
      <c r="A6" s="1"/>
      <c r="B6" s="1"/>
      <c r="C6" s="1"/>
      <c r="D6" s="1"/>
      <c r="E6" s="1"/>
      <c r="F6" s="1"/>
    </row>
    <row r="7" spans="1:7" ht="21" x14ac:dyDescent="0.5">
      <c r="A7" s="12" t="s">
        <v>4</v>
      </c>
      <c r="B7" s="13" t="s">
        <v>1</v>
      </c>
      <c r="C7" s="14" t="s">
        <v>12</v>
      </c>
      <c r="D7" s="15" t="s">
        <v>13</v>
      </c>
      <c r="E7" s="16" t="s">
        <v>14</v>
      </c>
      <c r="F7" s="17" t="s">
        <v>15</v>
      </c>
      <c r="G7" s="4"/>
    </row>
    <row r="8" spans="1:7" ht="21" x14ac:dyDescent="0.45">
      <c r="A8" s="18">
        <v>0</v>
      </c>
      <c r="B8" s="19">
        <f>($C$3/$C$4)*(1-EXP((-$C$4*A8)/$C$5))</f>
        <v>0</v>
      </c>
      <c r="C8" s="20">
        <f>$C$3*EXP(-$C$4*A8/$C$5)</f>
        <v>60</v>
      </c>
      <c r="D8" s="21">
        <f>$C$3*(1-EXP(-$C$4*A8/$C$5))</f>
        <v>0</v>
      </c>
      <c r="E8" s="22">
        <f>($C$3*$C$3/$C$4)*(EXP(-$C$4*A8/$C$5)-EXP(-2*$C$4*A8/$C$5))</f>
        <v>0</v>
      </c>
      <c r="F8" s="23">
        <f>($C$3*$C$3/$C$4)*(1-2*EXP(-$C$4*A8/$C$5)+EXP(-2*$C$4*A8/$C$5))</f>
        <v>0</v>
      </c>
      <c r="G8" s="4"/>
    </row>
    <row r="9" spans="1:7" ht="21" x14ac:dyDescent="0.45">
      <c r="A9" s="18">
        <v>0.25</v>
      </c>
      <c r="B9" s="19">
        <f>($C$3/$C$4)*(1-EXP((-$C$4*A9)/$C$5))</f>
        <v>0.39346934028736658</v>
      </c>
      <c r="C9" s="20">
        <f>$C$3*EXP(-$C$4*A9/$C$5)</f>
        <v>36.391839582758003</v>
      </c>
      <c r="D9" s="21">
        <f>$C$3*(1-EXP(-$C$4*A9/$C$5))</f>
        <v>23.608160417241994</v>
      </c>
      <c r="E9" s="22">
        <f>($C$3*$C$3/$C$4)*(EXP(-$C$4*A9/$C$5)-EXP(-2*$C$4*A9/$C$5))</f>
        <v>14.319073112471465</v>
      </c>
      <c r="F9" s="23">
        <f>($C$3*$C$3/$C$4)*(1-2*EXP(-$C$4*A9/$C$5)+EXP(-2*$C$4*A9/$C$5))</f>
        <v>9.2890873047705291</v>
      </c>
      <c r="G9" s="4"/>
    </row>
    <row r="10" spans="1:7" ht="21" x14ac:dyDescent="0.45">
      <c r="A10" s="18">
        <v>0.5</v>
      </c>
      <c r="B10" s="19">
        <f t="shared" ref="B10:B30" si="0">($C$3/$C$4)*(1-EXP((-$C$4*A10)/$C$5))</f>
        <v>0.63212055882855767</v>
      </c>
      <c r="C10" s="20">
        <f t="shared" ref="C10:C30" si="1">$C$3*EXP(-$C$4*A10/$C$5)</f>
        <v>22.072766470286538</v>
      </c>
      <c r="D10" s="21">
        <f t="shared" ref="D10:D30" si="2">$C$3*(1-EXP(-$C$4*A10/$C$5))</f>
        <v>37.927233529713462</v>
      </c>
      <c r="E10" s="22">
        <f t="shared" ref="E10:E30" si="3">($C$3*$C$3/$C$4)*(EXP(-$C$4*A10/$C$5)-EXP(-2*$C$4*A10/$C$5))</f>
        <v>13.952649476089778</v>
      </c>
      <c r="F10" s="23">
        <f t="shared" ref="F10:F30" si="4">($C$3*$C$3/$C$4)*(1-2*EXP(-$C$4*A10/$C$5)+EXP(-2*$C$4*A10/$C$5))</f>
        <v>23.974584053623683</v>
      </c>
      <c r="G10" s="4"/>
    </row>
    <row r="11" spans="1:7" ht="21" x14ac:dyDescent="0.45">
      <c r="A11" s="18">
        <v>0.75</v>
      </c>
      <c r="B11" s="19">
        <f t="shared" si="0"/>
        <v>0.77686983985157021</v>
      </c>
      <c r="C11" s="20">
        <f t="shared" si="1"/>
        <v>13.387809608905789</v>
      </c>
      <c r="D11" s="21">
        <f t="shared" si="2"/>
        <v>46.612190391094209</v>
      </c>
      <c r="E11" s="22">
        <f t="shared" si="3"/>
        <v>10.400585506833952</v>
      </c>
      <c r="F11" s="23">
        <f t="shared" si="4"/>
        <v>36.211604884260261</v>
      </c>
      <c r="G11" s="4"/>
    </row>
    <row r="12" spans="1:7" ht="21" x14ac:dyDescent="0.45">
      <c r="A12" s="18">
        <v>1</v>
      </c>
      <c r="B12" s="19">
        <f t="shared" si="0"/>
        <v>0.8646647167633873</v>
      </c>
      <c r="C12" s="20">
        <f t="shared" si="1"/>
        <v>8.1201169941967617</v>
      </c>
      <c r="D12" s="21">
        <f t="shared" si="2"/>
        <v>51.879883005803237</v>
      </c>
      <c r="E12" s="22">
        <f t="shared" si="3"/>
        <v>7.0211786608727111</v>
      </c>
      <c r="F12" s="23">
        <f t="shared" si="4"/>
        <v>44.85870434493053</v>
      </c>
      <c r="G12" s="4"/>
    </row>
    <row r="13" spans="1:7" ht="21" x14ac:dyDescent="0.45">
      <c r="A13" s="18">
        <v>1.25</v>
      </c>
      <c r="B13" s="19">
        <f t="shared" si="0"/>
        <v>0.91791500137610116</v>
      </c>
      <c r="C13" s="20">
        <f t="shared" si="1"/>
        <v>4.9250999174339283</v>
      </c>
      <c r="D13" s="21">
        <f t="shared" si="2"/>
        <v>55.074900082566067</v>
      </c>
      <c r="E13" s="22">
        <f t="shared" si="3"/>
        <v>4.5208230974888002</v>
      </c>
      <c r="F13" s="23">
        <f t="shared" si="4"/>
        <v>50.554076985077273</v>
      </c>
      <c r="G13" s="4"/>
    </row>
    <row r="14" spans="1:7" ht="21" x14ac:dyDescent="0.45">
      <c r="A14" s="18">
        <v>1.5</v>
      </c>
      <c r="B14" s="19">
        <f t="shared" si="0"/>
        <v>0.95021293163213605</v>
      </c>
      <c r="C14" s="20">
        <f t="shared" si="1"/>
        <v>2.9872241020718366</v>
      </c>
      <c r="D14" s="21">
        <f t="shared" si="2"/>
        <v>57.012775897928165</v>
      </c>
      <c r="E14" s="22">
        <f t="shared" si="3"/>
        <v>2.8384989714718554</v>
      </c>
      <c r="F14" s="23">
        <f t="shared" si="4"/>
        <v>54.174276926456308</v>
      </c>
      <c r="G14" s="4"/>
    </row>
    <row r="15" spans="1:7" ht="21" x14ac:dyDescent="0.45">
      <c r="A15" s="18">
        <v>1.75</v>
      </c>
      <c r="B15" s="19">
        <f t="shared" si="0"/>
        <v>0.96980261657768152</v>
      </c>
      <c r="C15" s="20">
        <f t="shared" si="1"/>
        <v>1.8118430053391101</v>
      </c>
      <c r="D15" s="21">
        <f t="shared" si="2"/>
        <v>58.188156994660893</v>
      </c>
      <c r="E15" s="22">
        <f t="shared" si="3"/>
        <v>1.7571300874058391</v>
      </c>
      <c r="F15" s="23">
        <f t="shared" si="4"/>
        <v>56.431026907255053</v>
      </c>
      <c r="G15" s="4"/>
    </row>
    <row r="16" spans="1:7" ht="21" x14ac:dyDescent="0.45">
      <c r="A16" s="18">
        <v>2</v>
      </c>
      <c r="B16" s="19">
        <f t="shared" si="0"/>
        <v>0.98168436111126578</v>
      </c>
      <c r="C16" s="20">
        <f t="shared" si="1"/>
        <v>1.0989383333240508</v>
      </c>
      <c r="D16" s="21">
        <f t="shared" si="2"/>
        <v>58.901061666675943</v>
      </c>
      <c r="E16" s="22">
        <f t="shared" si="3"/>
        <v>1.0788105756499</v>
      </c>
      <c r="F16" s="23">
        <f t="shared" si="4"/>
        <v>57.822251091026054</v>
      </c>
      <c r="G16" s="4"/>
    </row>
    <row r="17" spans="1:7" ht="21" x14ac:dyDescent="0.45">
      <c r="A17" s="18">
        <v>2.25</v>
      </c>
      <c r="B17" s="19">
        <f t="shared" si="0"/>
        <v>0.98889100346175773</v>
      </c>
      <c r="C17" s="20">
        <f t="shared" si="1"/>
        <v>0.66653979229453841</v>
      </c>
      <c r="D17" s="21">
        <f t="shared" si="2"/>
        <v>59.333460207705464</v>
      </c>
      <c r="E17" s="22">
        <f t="shared" si="3"/>
        <v>0.65913520404933768</v>
      </c>
      <c r="F17" s="23">
        <f t="shared" si="4"/>
        <v>58.674325003656122</v>
      </c>
      <c r="G17" s="4"/>
    </row>
    <row r="18" spans="1:7" ht="21" x14ac:dyDescent="0.45">
      <c r="A18" s="18">
        <v>2.5</v>
      </c>
      <c r="B18" s="19">
        <f t="shared" si="0"/>
        <v>0.99326205300091452</v>
      </c>
      <c r="C18" s="20">
        <f t="shared" si="1"/>
        <v>0.40427681994512804</v>
      </c>
      <c r="D18" s="21">
        <f t="shared" si="2"/>
        <v>59.595723180054868</v>
      </c>
      <c r="E18" s="22">
        <f t="shared" si="3"/>
        <v>0.40155282415937893</v>
      </c>
      <c r="F18" s="23">
        <f t="shared" si="4"/>
        <v>59.194170355895494</v>
      </c>
      <c r="G18" s="4"/>
    </row>
    <row r="19" spans="1:7" ht="21" x14ac:dyDescent="0.45">
      <c r="A19" s="18">
        <v>2.75</v>
      </c>
      <c r="B19" s="19">
        <f t="shared" si="0"/>
        <v>0.99591322856153597</v>
      </c>
      <c r="C19" s="20">
        <f t="shared" si="1"/>
        <v>0.245206286307844</v>
      </c>
      <c r="D19" s="21">
        <f t="shared" si="2"/>
        <v>59.754793713692159</v>
      </c>
      <c r="E19" s="22">
        <f t="shared" si="3"/>
        <v>0.24420418426042928</v>
      </c>
      <c r="F19" s="23">
        <f t="shared" si="4"/>
        <v>59.510589529431726</v>
      </c>
      <c r="G19" s="4"/>
    </row>
    <row r="20" spans="1:7" ht="21" x14ac:dyDescent="0.45">
      <c r="A20" s="18">
        <v>3</v>
      </c>
      <c r="B20" s="19">
        <f t="shared" si="0"/>
        <v>0.99752124782333362</v>
      </c>
      <c r="C20" s="20">
        <f t="shared" si="1"/>
        <v>0.14872513059998152</v>
      </c>
      <c r="D20" s="21">
        <f t="shared" si="2"/>
        <v>59.851274869400015</v>
      </c>
      <c r="E20" s="22">
        <f t="shared" si="3"/>
        <v>0.14835647785878181</v>
      </c>
      <c r="F20" s="23">
        <f t="shared" si="4"/>
        <v>59.702918391541232</v>
      </c>
      <c r="G20" s="4"/>
    </row>
    <row r="21" spans="1:7" ht="21" x14ac:dyDescent="0.45">
      <c r="A21" s="18">
        <v>3.25</v>
      </c>
      <c r="B21" s="19">
        <f t="shared" si="0"/>
        <v>0.99849656080702243</v>
      </c>
      <c r="C21" s="20">
        <f t="shared" si="1"/>
        <v>9.0206351578654337E-2</v>
      </c>
      <c r="D21" s="21">
        <f t="shared" si="2"/>
        <v>59.909793648421342</v>
      </c>
      <c r="E21" s="22">
        <f t="shared" si="3"/>
        <v>9.0070731814235472E-2</v>
      </c>
      <c r="F21" s="23">
        <f t="shared" si="4"/>
        <v>59.819722916607112</v>
      </c>
      <c r="G21" s="4"/>
    </row>
    <row r="22" spans="1:7" ht="21" x14ac:dyDescent="0.45">
      <c r="A22" s="18">
        <v>3.5</v>
      </c>
      <c r="B22" s="19">
        <f t="shared" si="0"/>
        <v>0.99908811803444553</v>
      </c>
      <c r="C22" s="20">
        <f t="shared" si="1"/>
        <v>5.4712917933270974E-2</v>
      </c>
      <c r="D22" s="21">
        <f t="shared" si="2"/>
        <v>59.945287082066734</v>
      </c>
      <c r="E22" s="22">
        <f t="shared" si="3"/>
        <v>5.4663026210124754E-2</v>
      </c>
      <c r="F22" s="23">
        <f t="shared" si="4"/>
        <v>59.890624055856605</v>
      </c>
      <c r="G22" s="4"/>
    </row>
    <row r="23" spans="1:7" ht="21" x14ac:dyDescent="0.45">
      <c r="A23" s="18">
        <v>3.75</v>
      </c>
      <c r="B23" s="19">
        <f t="shared" si="0"/>
        <v>0.99944691562985222</v>
      </c>
      <c r="C23" s="20">
        <f t="shared" si="1"/>
        <v>3.318506220887002E-2</v>
      </c>
      <c r="D23" s="21">
        <f t="shared" si="2"/>
        <v>59.966814937791135</v>
      </c>
      <c r="E23" s="22">
        <f t="shared" si="3"/>
        <v>3.3166708069639908E-2</v>
      </c>
      <c r="F23" s="23">
        <f t="shared" si="4"/>
        <v>59.933648229721484</v>
      </c>
      <c r="G23" s="4"/>
    </row>
    <row r="24" spans="1:7" ht="21" x14ac:dyDescent="0.45">
      <c r="A24" s="18">
        <v>4</v>
      </c>
      <c r="B24" s="19">
        <f t="shared" si="0"/>
        <v>0.99966453737209748</v>
      </c>
      <c r="C24" s="20">
        <f t="shared" si="1"/>
        <v>2.0127757674150711E-2</v>
      </c>
      <c r="D24" s="21">
        <f t="shared" si="2"/>
        <v>59.979872242325847</v>
      </c>
      <c r="E24" s="22">
        <f t="shared" si="3"/>
        <v>2.0121005563667558E-2</v>
      </c>
      <c r="F24" s="23">
        <f t="shared" si="4"/>
        <v>59.95975123676218</v>
      </c>
      <c r="G24" s="4"/>
    </row>
    <row r="25" spans="1:7" ht="21" x14ac:dyDescent="0.45">
      <c r="A25" s="18">
        <v>4.25</v>
      </c>
      <c r="B25" s="19">
        <f t="shared" si="0"/>
        <v>0.99979653163098936</v>
      </c>
      <c r="C25" s="20">
        <f t="shared" si="1"/>
        <v>1.220810214063865E-2</v>
      </c>
      <c r="D25" s="21">
        <f t="shared" si="2"/>
        <v>59.98779189785936</v>
      </c>
      <c r="E25" s="22">
        <f t="shared" si="3"/>
        <v>1.2205618178007378E-2</v>
      </c>
      <c r="F25" s="23">
        <f t="shared" si="4"/>
        <v>59.975586279681352</v>
      </c>
      <c r="G25" s="4"/>
    </row>
    <row r="26" spans="1:7" ht="21" x14ac:dyDescent="0.45">
      <c r="A26" s="18">
        <v>4.5</v>
      </c>
      <c r="B26" s="19">
        <f t="shared" si="0"/>
        <v>0.99987659019591335</v>
      </c>
      <c r="C26" s="20">
        <f t="shared" si="1"/>
        <v>7.4045882452007739E-3</v>
      </c>
      <c r="D26" s="21">
        <f t="shared" si="2"/>
        <v>59.992595411754799</v>
      </c>
      <c r="E26" s="22">
        <f t="shared" si="3"/>
        <v>7.4036744464160906E-3</v>
      </c>
      <c r="F26" s="23">
        <f t="shared" si="4"/>
        <v>59.985191737308377</v>
      </c>
      <c r="G26" s="4"/>
    </row>
    <row r="27" spans="1:7" ht="21" x14ac:dyDescent="0.45">
      <c r="A27" s="18">
        <v>4.75</v>
      </c>
      <c r="B27" s="19">
        <f t="shared" si="0"/>
        <v>0.99992514817011235</v>
      </c>
      <c r="C27" s="20">
        <f t="shared" si="1"/>
        <v>4.491109793262036E-3</v>
      </c>
      <c r="D27" s="21">
        <f t="shared" si="2"/>
        <v>59.995508890206743</v>
      </c>
      <c r="E27" s="22">
        <f t="shared" si="3"/>
        <v>4.490773625475784E-3</v>
      </c>
      <c r="F27" s="23">
        <f t="shared" si="4"/>
        <v>59.991018116581266</v>
      </c>
      <c r="G27" s="4"/>
    </row>
    <row r="28" spans="1:7" ht="21" x14ac:dyDescent="0.45">
      <c r="A28" s="18">
        <v>5</v>
      </c>
      <c r="B28" s="19">
        <f t="shared" si="0"/>
        <v>0.99995460007023751</v>
      </c>
      <c r="C28" s="20">
        <f t="shared" si="1"/>
        <v>2.7239957857490911E-3</v>
      </c>
      <c r="D28" s="21">
        <f t="shared" si="2"/>
        <v>59.99727600421425</v>
      </c>
      <c r="E28" s="22">
        <f t="shared" si="3"/>
        <v>2.7238721165317448E-3</v>
      </c>
      <c r="F28" s="23">
        <f t="shared" si="4"/>
        <v>59.994552132097716</v>
      </c>
      <c r="G28" s="4"/>
    </row>
    <row r="29" spans="1:7" ht="21" x14ac:dyDescent="0.45">
      <c r="A29" s="18">
        <v>5.25</v>
      </c>
      <c r="B29" s="19">
        <f t="shared" si="0"/>
        <v>0.99997246355065028</v>
      </c>
      <c r="C29" s="20">
        <f t="shared" si="1"/>
        <v>1.6521869609848294E-3</v>
      </c>
      <c r="D29" s="21">
        <f t="shared" si="2"/>
        <v>59.998347813039018</v>
      </c>
      <c r="E29" s="22">
        <f t="shared" si="3"/>
        <v>1.6521414656222621E-3</v>
      </c>
      <c r="F29" s="23">
        <f t="shared" si="4"/>
        <v>59.996695671573391</v>
      </c>
      <c r="G29" s="4"/>
    </row>
    <row r="30" spans="1:7" ht="21" x14ac:dyDescent="0.45">
      <c r="A30" s="18">
        <v>5.5</v>
      </c>
      <c r="B30" s="19">
        <f t="shared" si="0"/>
        <v>0.99998329829920973</v>
      </c>
      <c r="C30" s="20">
        <f t="shared" si="1"/>
        <v>1.0021020474147396E-3</v>
      </c>
      <c r="D30" s="21">
        <f t="shared" si="2"/>
        <v>59.998997897952584</v>
      </c>
      <c r="E30" s="22">
        <f t="shared" si="3"/>
        <v>1.0020853106061825E-3</v>
      </c>
      <c r="F30" s="23">
        <f t="shared" si="4"/>
        <v>59.997995812641975</v>
      </c>
      <c r="G30" s="4"/>
    </row>
    <row r="31" spans="1:7" ht="21" x14ac:dyDescent="0.45">
      <c r="A31" s="18">
        <v>5.75</v>
      </c>
      <c r="B31" s="19">
        <f>($C$3/$C$4)*(1-EXP((-$C$4*A31)/$C$5))</f>
        <v>0.99998986990640137</v>
      </c>
      <c r="C31" s="20">
        <f>$C$3*EXP(-$C$4*A31/$C$5)</f>
        <v>6.0780561591784266E-4</v>
      </c>
      <c r="D31" s="21">
        <f>$C$3*(1-EXP(-$C$4*A31/$C$5))</f>
        <v>59.999392194384086</v>
      </c>
      <c r="E31" s="22">
        <f>($C$3*$C$3/$C$4)*(EXP(-$C$4*A31/$C$5)-EXP(-2*$C$4*A31/$C$5))</f>
        <v>6.0779945879006357E-4</v>
      </c>
      <c r="F31" s="23">
        <f>($C$3*$C$3/$C$4)*(1-2*EXP(-$C$4*A31/$C$5)+EXP(-2*$C$4*A31/$C$5))</f>
        <v>59.998784394925295</v>
      </c>
      <c r="G31" s="4"/>
    </row>
    <row r="32" spans="1:7" ht="21" x14ac:dyDescent="0.45">
      <c r="A32" s="18">
        <v>6</v>
      </c>
      <c r="B32" s="19">
        <f>($C$3/$C$4)*(1-EXP((-$C$4*A32)/$C$5))</f>
        <v>0.99999385578764666</v>
      </c>
      <c r="C32" s="20">
        <f>$C$3*EXP(-$C$4*A32/$C$5)</f>
        <v>3.6865274119969257E-4</v>
      </c>
      <c r="D32" s="21">
        <f>$C$3*(1-EXP(-$C$4*A32/$C$5))</f>
        <v>59.999631347258799</v>
      </c>
      <c r="E32" s="22">
        <f>($C$3*$C$3/$C$4)*(EXP(-$C$4*A32/$C$5)-EXP(-2*$C$4*A32/$C$5))</f>
        <v>3.6865047611896602E-4</v>
      </c>
      <c r="F32" s="23">
        <f>($C$3*$C$3/$C$4)*(1-2*EXP(-$C$4*A32/$C$5)+EXP(-2*$C$4*A32/$C$5))</f>
        <v>59.999262696782679</v>
      </c>
      <c r="G32" s="4"/>
    </row>
    <row r="33" spans="1:7" ht="21" x14ac:dyDescent="0.45">
      <c r="A33" s="18">
        <v>6.25</v>
      </c>
      <c r="B33" s="19">
        <f t="shared" ref="B33:B43" si="5">($C$3/$C$4)*(1-EXP((-$C$4*A33)/$C$5))</f>
        <v>0.99999627334682795</v>
      </c>
      <c r="C33" s="20">
        <f t="shared" ref="C33:C43" si="6">$C$3*EXP(-$C$4*A33/$C$5)</f>
        <v>2.2359919032472026E-4</v>
      </c>
      <c r="D33" s="21">
        <f t="shared" ref="D33:D43" si="7">$C$3*(1-EXP(-$C$4*A33/$C$5))</f>
        <v>59.999776400809679</v>
      </c>
      <c r="E33" s="22">
        <f t="shared" ref="E33:E43" si="8">($C$3*$C$3/$C$4)*(EXP(-$C$4*A33/$C$5)-EXP(-2*$C$4*A33/$C$5))</f>
        <v>2.2359835704808834E-4</v>
      </c>
      <c r="F33" s="23">
        <f t="shared" ref="F33:F43" si="9">($C$3*$C$3/$C$4)*(1-2*EXP(-$C$4*A33/$C$5)+EXP(-2*$C$4*A33/$C$5))</f>
        <v>59.999552802452627</v>
      </c>
      <c r="G33" s="4"/>
    </row>
    <row r="34" spans="1:7" ht="21" x14ac:dyDescent="0.45">
      <c r="A34" s="18">
        <v>6.5</v>
      </c>
      <c r="B34" s="19">
        <f t="shared" si="5"/>
        <v>0.99999773967059302</v>
      </c>
      <c r="C34" s="20">
        <f t="shared" si="6"/>
        <v>1.3561976441886324E-4</v>
      </c>
      <c r="D34" s="21">
        <f t="shared" si="7"/>
        <v>59.999864380235579</v>
      </c>
      <c r="E34" s="22">
        <f t="shared" si="8"/>
        <v>1.3561945787352156E-4</v>
      </c>
      <c r="F34" s="23">
        <f t="shared" si="9"/>
        <v>59.999728760777714</v>
      </c>
      <c r="G34" s="4"/>
    </row>
    <row r="35" spans="1:7" ht="21" x14ac:dyDescent="0.45">
      <c r="A35" s="18">
        <v>6.75</v>
      </c>
      <c r="B35" s="19">
        <f t="shared" si="5"/>
        <v>0.99999862904091363</v>
      </c>
      <c r="C35" s="20">
        <f t="shared" si="6"/>
        <v>8.2257545183045066E-5</v>
      </c>
      <c r="D35" s="21">
        <f t="shared" si="7"/>
        <v>59.999917742454819</v>
      </c>
      <c r="E35" s="22">
        <f t="shared" si="8"/>
        <v>8.2257432411316072E-5</v>
      </c>
      <c r="F35" s="23">
        <f t="shared" si="9"/>
        <v>59.999835485022409</v>
      </c>
      <c r="G35" s="4"/>
    </row>
    <row r="36" spans="1:7" ht="21" x14ac:dyDescent="0.45">
      <c r="A36" s="18">
        <v>7</v>
      </c>
      <c r="B36" s="19">
        <f t="shared" si="5"/>
        <v>0.9999991684712809</v>
      </c>
      <c r="C36" s="20">
        <f t="shared" si="6"/>
        <v>4.9891723146214073E-5</v>
      </c>
      <c r="D36" s="21">
        <f t="shared" si="7"/>
        <v>59.999950108276856</v>
      </c>
      <c r="E36" s="22">
        <f t="shared" si="8"/>
        <v>4.9891681659813428E-5</v>
      </c>
      <c r="F36" s="23">
        <f t="shared" si="9"/>
        <v>59.999900216595194</v>
      </c>
      <c r="G36" s="4"/>
    </row>
    <row r="37" spans="1:7" ht="21" x14ac:dyDescent="0.45">
      <c r="A37" s="18">
        <v>7.25</v>
      </c>
      <c r="B37" s="19">
        <f t="shared" si="5"/>
        <v>0.99999949565233748</v>
      </c>
      <c r="C37" s="20">
        <f t="shared" si="6"/>
        <v>3.0260859754073282E-5</v>
      </c>
      <c r="D37" s="21">
        <f t="shared" si="7"/>
        <v>59.999969739140248</v>
      </c>
      <c r="E37" s="22">
        <f t="shared" si="8"/>
        <v>3.02608444920794E-5</v>
      </c>
      <c r="F37" s="23">
        <f t="shared" si="9"/>
        <v>59.999939478295751</v>
      </c>
      <c r="G37" s="4"/>
    </row>
    <row r="38" spans="1:7" ht="21" x14ac:dyDescent="0.45">
      <c r="A38" s="18">
        <v>7.5</v>
      </c>
      <c r="B38" s="19">
        <f t="shared" si="5"/>
        <v>0.99999969409767953</v>
      </c>
      <c r="C38" s="20">
        <f t="shared" si="6"/>
        <v>1.8354139230109545E-5</v>
      </c>
      <c r="D38" s="21">
        <f t="shared" si="7"/>
        <v>59.999981645860771</v>
      </c>
      <c r="E38" s="22">
        <f t="shared" si="8"/>
        <v>1.8354133615535764E-5</v>
      </c>
      <c r="F38" s="23">
        <f t="shared" si="9"/>
        <v>59.999963291727155</v>
      </c>
      <c r="G38" s="4"/>
    </row>
    <row r="39" spans="1:7" ht="21" x14ac:dyDescent="0.45">
      <c r="A39" s="18">
        <v>7.75</v>
      </c>
      <c r="B39" s="19">
        <f t="shared" si="5"/>
        <v>0.99999981446086372</v>
      </c>
      <c r="C39" s="20">
        <f t="shared" si="6"/>
        <v>1.113234817569587E-5</v>
      </c>
      <c r="D39" s="21">
        <f t="shared" si="7"/>
        <v>59.999988867651822</v>
      </c>
      <c r="E39" s="22">
        <f t="shared" si="8"/>
        <v>1.1132346110209606E-5</v>
      </c>
      <c r="F39" s="23">
        <f t="shared" si="9"/>
        <v>59.999977735305713</v>
      </c>
      <c r="G39" s="4"/>
    </row>
    <row r="40" spans="1:7" ht="21" x14ac:dyDescent="0.45">
      <c r="A40" s="18">
        <v>8</v>
      </c>
      <c r="B40" s="19">
        <f t="shared" si="5"/>
        <v>0.99999988746482527</v>
      </c>
      <c r="C40" s="20">
        <f t="shared" si="6"/>
        <v>6.7521104831555467E-6</v>
      </c>
      <c r="D40" s="21">
        <f t="shared" si="7"/>
        <v>59.999993247889513</v>
      </c>
      <c r="E40" s="22">
        <f t="shared" si="8"/>
        <v>6.7521097233056136E-6</v>
      </c>
      <c r="F40" s="23">
        <f t="shared" si="9"/>
        <v>59.999986495779794</v>
      </c>
      <c r="G40" s="4"/>
    </row>
    <row r="41" spans="1:7" ht="21" x14ac:dyDescent="0.45">
      <c r="A41" s="18">
        <v>8.25</v>
      </c>
      <c r="B41" s="19">
        <f t="shared" si="5"/>
        <v>0.99999993174396629</v>
      </c>
      <c r="C41" s="20">
        <f t="shared" si="6"/>
        <v>4.0953620258009217E-6</v>
      </c>
      <c r="D41" s="21">
        <f t="shared" si="7"/>
        <v>59.999995904637977</v>
      </c>
      <c r="E41" s="22">
        <f t="shared" si="8"/>
        <v>4.0953617462677536E-6</v>
      </c>
      <c r="F41" s="23">
        <f t="shared" si="9"/>
        <v>59.999991809276224</v>
      </c>
      <c r="G41" s="4"/>
    </row>
    <row r="42" spans="1:7" ht="21" x14ac:dyDescent="0.45">
      <c r="A42" s="18">
        <v>8.5</v>
      </c>
      <c r="B42" s="19">
        <f t="shared" si="5"/>
        <v>0.99999995860062285</v>
      </c>
      <c r="C42" s="20">
        <f t="shared" si="6"/>
        <v>2.4839626312711E-6</v>
      </c>
      <c r="D42" s="21">
        <f t="shared" si="7"/>
        <v>59.999997516037368</v>
      </c>
      <c r="E42" s="22">
        <f t="shared" si="8"/>
        <v>2.4839625284365945E-6</v>
      </c>
      <c r="F42" s="23">
        <f t="shared" si="9"/>
        <v>59.999995032074835</v>
      </c>
      <c r="G42" s="4"/>
    </row>
    <row r="43" spans="1:7" ht="21" x14ac:dyDescent="0.45">
      <c r="A43" s="18">
        <v>8.75</v>
      </c>
      <c r="B43" s="19">
        <f t="shared" si="5"/>
        <v>0.99999997489000847</v>
      </c>
      <c r="C43" s="20">
        <f t="shared" si="6"/>
        <v>1.5065994934463892E-6</v>
      </c>
      <c r="D43" s="21">
        <f t="shared" si="7"/>
        <v>59.999998493400511</v>
      </c>
      <c r="E43" s="22">
        <f t="shared" si="8"/>
        <v>1.5065994556156887E-6</v>
      </c>
      <c r="F43" s="23">
        <f t="shared" si="9"/>
        <v>59.999996986801058</v>
      </c>
      <c r="G43" s="4"/>
    </row>
    <row r="44" spans="1:7" ht="21" x14ac:dyDescent="0.45">
      <c r="A44" s="18">
        <v>9</v>
      </c>
      <c r="B44" s="19">
        <f>($C$3/$C$4)*(1-EXP((-$C$4*A44)/$C$5))</f>
        <v>0.99999998477002028</v>
      </c>
      <c r="C44" s="20">
        <f>$C$3*EXP(-$C$4*A44/$C$5)</f>
        <v>9.1379878468275776E-7</v>
      </c>
      <c r="D44" s="21">
        <f>$C$3*(1-EXP(-$C$4*A44/$C$5))</f>
        <v>59.999999086201214</v>
      </c>
      <c r="E44" s="22">
        <f>($C$3*$C$3/$C$4)*(EXP(-$C$4*A44/$C$5)-EXP(-2*$C$4*A44/$C$5))</f>
        <v>9.1379877076562072E-7</v>
      </c>
      <c r="F44" s="23">
        <f>($C$3*$C$3/$C$4)*(1-2*EXP(-$C$4*A44/$C$5)+EXP(-2*$C$4*A44/$C$5))</f>
        <v>59.999998172402449</v>
      </c>
      <c r="G44" s="4"/>
    </row>
    <row r="45" spans="1:7" ht="21" x14ac:dyDescent="0.45">
      <c r="A45" s="18">
        <v>9.25</v>
      </c>
      <c r="B45" s="19">
        <f>($C$3/$C$4)*(1-EXP((-$C$4*A45)/$C$5))</f>
        <v>0.99999999076255031</v>
      </c>
      <c r="C45" s="20">
        <f>$C$3*EXP(-$C$4*A45/$C$5)</f>
        <v>5.5424697971823563E-7</v>
      </c>
      <c r="D45" s="21">
        <f>$C$3*(1-EXP(-$C$4*A45/$C$5))</f>
        <v>59.999999445753019</v>
      </c>
      <c r="E45" s="22">
        <f>($C$3*$C$3/$C$4)*(EXP(-$C$4*A45/$C$5)-EXP(-2*$C$4*A45/$C$5))</f>
        <v>5.5424697459840703E-7</v>
      </c>
      <c r="F45" s="23">
        <f>($C$3*$C$3/$C$4)*(1-2*EXP(-$C$4*A45/$C$5)+EXP(-2*$C$4*A45/$C$5))</f>
        <v>59.999998891506053</v>
      </c>
      <c r="G45" s="4"/>
    </row>
    <row r="46" spans="1:7" ht="21" x14ac:dyDescent="0.45">
      <c r="A46" s="18">
        <v>9.5</v>
      </c>
      <c r="B46" s="19">
        <f t="shared" ref="B46" si="10">($C$3/$C$4)*(1-EXP((-$C$4*A46)/$C$5))</f>
        <v>0.99999999439720355</v>
      </c>
      <c r="C46" s="20">
        <f t="shared" ref="C46" si="11">$C$3*EXP(-$C$4*A46/$C$5)</f>
        <v>3.3616778625223608E-7</v>
      </c>
      <c r="D46" s="21">
        <f t="shared" ref="D46" si="12">$C$3*(1-EXP(-$C$4*A46/$C$5))</f>
        <v>59.999999663832213</v>
      </c>
      <c r="E46" s="22">
        <f t="shared" ref="E46" si="13">($C$3*$C$3/$C$4)*(EXP(-$C$4*A46/$C$5)-EXP(-2*$C$4*A46/$C$5))</f>
        <v>3.3616778436875641E-7</v>
      </c>
      <c r="F46" s="23">
        <f t="shared" ref="F46" si="14">($C$3*$C$3/$C$4)*(1-2*EXP(-$C$4*A46/$C$5)+EXP(-2*$C$4*A46/$C$5))</f>
        <v>59.999999327664426</v>
      </c>
      <c r="G46" s="4"/>
    </row>
    <row r="47" spans="1:7" ht="21" x14ac:dyDescent="0.45">
      <c r="A47" s="18">
        <v>9.75</v>
      </c>
      <c r="B47" s="19">
        <f>($C$3/$C$4)*(1-EXP((-$C$4*A47)/$C$5))</f>
        <v>0.99999999660173222</v>
      </c>
      <c r="C47" s="20">
        <f>$C$3*EXP(-$C$4*A47/$C$5)</f>
        <v>2.0389606916970427E-7</v>
      </c>
      <c r="D47" s="21">
        <f>$C$3*(1-EXP(-$C$4*A47/$C$5))</f>
        <v>59.999999796103936</v>
      </c>
      <c r="E47" s="22">
        <f>($C$3*$C$3/$C$4)*(EXP(-$C$4*A47/$C$5)-EXP(-2*$C$4*A47/$C$5))</f>
        <v>2.038960684768108E-7</v>
      </c>
      <c r="F47" s="23">
        <f>($C$3*$C$3/$C$4)*(1-2*EXP(-$C$4*A47/$C$5)+EXP(-2*$C$4*A47/$C$5))</f>
        <v>59.999999592207857</v>
      </c>
      <c r="G47" s="4"/>
    </row>
    <row r="48" spans="1:7" ht="21" x14ac:dyDescent="0.45">
      <c r="A48" s="18">
        <v>10</v>
      </c>
      <c r="B48" s="19">
        <f>($C$3/$C$4)*(1-EXP((-$C$4*A48)/$C$5))</f>
        <v>0.99999999793884642</v>
      </c>
      <c r="C48" s="20">
        <f>$C$3*EXP(-$C$4*A48/$C$5)</f>
        <v>1.2366921734631348E-7</v>
      </c>
      <c r="D48" s="21">
        <f>$C$3*(1-EXP(-$C$4*A48/$C$5))</f>
        <v>59.999999876330783</v>
      </c>
      <c r="E48" s="22">
        <f>($C$3*$C$3/$C$4)*(EXP(-$C$4*A48/$C$5)-EXP(-2*$C$4*A48/$C$5))</f>
        <v>1.2366921709141223E-7</v>
      </c>
      <c r="F48" s="23">
        <f>($C$3*$C$3/$C$4)*(1-2*EXP(-$C$4*A48/$C$5)+EXP(-2*$C$4*A48/$C$5))</f>
        <v>59.999999752661566</v>
      </c>
      <c r="G48" s="4"/>
    </row>
    <row r="49" spans="1:9" ht="21" x14ac:dyDescent="0.5">
      <c r="A49" s="6"/>
      <c r="B49" s="6"/>
      <c r="C49" s="6"/>
      <c r="D49" s="6"/>
      <c r="E49" s="6"/>
      <c r="F49" s="6"/>
    </row>
    <row r="52" spans="1:9" ht="32.5" x14ac:dyDescent="0.65">
      <c r="A52" s="33" t="s">
        <v>11</v>
      </c>
      <c r="B52" s="33"/>
      <c r="C52" s="33"/>
      <c r="D52" s="33"/>
      <c r="E52" s="33"/>
      <c r="F52" s="33"/>
      <c r="G52" s="33"/>
      <c r="H52" s="32" t="s">
        <v>8</v>
      </c>
      <c r="I52" s="32"/>
    </row>
    <row r="53" spans="1:9" ht="22.5" x14ac:dyDescent="0.45">
      <c r="B53" s="2"/>
      <c r="C53" s="2"/>
      <c r="D53" s="2"/>
      <c r="E53" s="2"/>
      <c r="F53" s="2"/>
      <c r="H53" s="11"/>
      <c r="I53" s="11"/>
    </row>
    <row r="54" spans="1:9" ht="35" x14ac:dyDescent="0.7">
      <c r="B54" s="31" t="s">
        <v>9</v>
      </c>
      <c r="C54" s="31"/>
      <c r="D54" s="31"/>
      <c r="E54" s="31"/>
      <c r="F54" s="31"/>
      <c r="G54" s="31"/>
      <c r="H54" s="32" t="s">
        <v>33</v>
      </c>
      <c r="I54" s="32"/>
    </row>
    <row r="57" spans="1:9" ht="61.5" x14ac:dyDescent="1.35">
      <c r="A57" s="30" t="s">
        <v>34</v>
      </c>
      <c r="B57" s="30"/>
      <c r="C57" s="30"/>
      <c r="D57" s="30"/>
      <c r="E57" s="30"/>
      <c r="F57" s="30"/>
    </row>
    <row r="58" spans="1:9" ht="44.5" x14ac:dyDescent="0.85">
      <c r="A58" s="6"/>
      <c r="B58" s="26" t="s">
        <v>19</v>
      </c>
      <c r="C58" s="27">
        <v>3</v>
      </c>
      <c r="D58" s="6"/>
      <c r="E58" s="6"/>
      <c r="F58" s="6"/>
    </row>
    <row r="59" spans="1:9" ht="21" x14ac:dyDescent="0.5">
      <c r="A59" s="6"/>
      <c r="B59" s="9" t="s">
        <v>16</v>
      </c>
      <c r="C59" s="9">
        <v>60</v>
      </c>
      <c r="D59" s="6"/>
      <c r="E59" s="6"/>
      <c r="F59" s="6"/>
    </row>
    <row r="60" spans="1:9" ht="21" x14ac:dyDescent="0.5">
      <c r="A60" s="6"/>
      <c r="B60" s="9" t="s">
        <v>18</v>
      </c>
      <c r="C60" s="9">
        <v>30</v>
      </c>
      <c r="D60" s="6"/>
      <c r="E60" s="6"/>
      <c r="F60" s="6"/>
    </row>
    <row r="61" spans="1:9" ht="21" x14ac:dyDescent="0.5">
      <c r="A61" s="6"/>
      <c r="B61" s="9" t="s">
        <v>17</v>
      </c>
      <c r="C61" s="29" t="s">
        <v>20</v>
      </c>
      <c r="D61" s="6"/>
      <c r="E61" s="6"/>
      <c r="F61" s="6"/>
    </row>
    <row r="62" spans="1:9" ht="21" x14ac:dyDescent="0.5">
      <c r="A62" s="6"/>
      <c r="B62" s="6"/>
      <c r="C62" s="6"/>
      <c r="D62" s="6"/>
      <c r="E62" s="6"/>
      <c r="F62" s="6"/>
    </row>
    <row r="63" spans="1:9" ht="21" x14ac:dyDescent="0.5">
      <c r="A63" s="12" t="s">
        <v>4</v>
      </c>
      <c r="B63" s="13" t="s">
        <v>1</v>
      </c>
      <c r="C63" s="14" t="s">
        <v>2</v>
      </c>
      <c r="D63" s="24" t="s">
        <v>13</v>
      </c>
      <c r="E63" s="16" t="s">
        <v>3</v>
      </c>
      <c r="F63" s="25" t="s">
        <v>15</v>
      </c>
    </row>
    <row r="64" spans="1:9" ht="21" x14ac:dyDescent="0.5">
      <c r="A64" s="12">
        <v>0</v>
      </c>
      <c r="B64" s="13">
        <f>($C$59/$C$60)*EXP(-A64/($C$60*$C$61))</f>
        <v>2</v>
      </c>
      <c r="C64" s="14">
        <f>$C$59*(1-EXP(-A64/($C$60*$C$61)))</f>
        <v>0</v>
      </c>
      <c r="D64" s="24">
        <f>$C$59*(EXP(-A64/($C$60*$C$61)))</f>
        <v>60</v>
      </c>
      <c r="E64" s="16">
        <f>($C$59*$C$59/$C$60)*(EXP(-A64/($C$60*$C$61))-EXP(-2*A64/($C$60*$C$61)))</f>
        <v>0</v>
      </c>
      <c r="F64" s="25">
        <f>($C$59*$C$59/$C$60)*(EXP(-2*A64/($C$60*$C$61)))</f>
        <v>120</v>
      </c>
    </row>
    <row r="65" spans="1:41" ht="21" x14ac:dyDescent="0.5">
      <c r="A65" s="12">
        <v>0.25</v>
      </c>
      <c r="B65" s="13">
        <f>($C$59/$C$60)*EXP(-A65/($C$60*$C$61))</f>
        <v>1.8400888292586466</v>
      </c>
      <c r="C65" s="14">
        <f>$C$59*(1-EXP(-A65/($C$60*$C$61)))</f>
        <v>4.797335122240602</v>
      </c>
      <c r="D65" s="24">
        <f>$C$59*(EXP(-A65/($C$60*$C$61)))</f>
        <v>55.202664877759396</v>
      </c>
      <c r="E65" s="16">
        <f>($C$59*$C$59/$C$60)*(EXP(-A65/($C$60*$C$61))-EXP(-2*A65/($C$60*$C$61)))</f>
        <v>8.8275227686450997</v>
      </c>
      <c r="F65" s="25">
        <f>($C$59*$C$59/$C$60)*(EXP(-2*A65/($C$60*$C$61)))</f>
        <v>101.5778069868737</v>
      </c>
    </row>
    <row r="66" spans="1:41" ht="21" x14ac:dyDescent="0.5">
      <c r="A66" s="12">
        <v>0.5</v>
      </c>
      <c r="B66" s="28">
        <f>($C$59/$C$60)*EXP(-A66/($C$60*$C$61))</f>
        <v>1.6929634497812283</v>
      </c>
      <c r="C66" s="14">
        <f t="shared" ref="C66:C98" si="15">$C$59*(1-EXP(-A66/($C$60*$C$61)))</f>
        <v>9.2110965065631518</v>
      </c>
      <c r="D66" s="24">
        <f t="shared" ref="D66:D98" si="16">$C$59*(EXP(-A66/($C$60*$C$61)))</f>
        <v>50.788903493436848</v>
      </c>
      <c r="E66" s="16">
        <f t="shared" ref="E66:E98" si="17">($C$59*$C$59/$C$60)*(EXP(-A66/($C$60*$C$61))-EXP(-2*A66/($C$60*$C$61)))</f>
        <v>15.594049718018983</v>
      </c>
      <c r="F66" s="25">
        <f t="shared" ref="F66:F98" si="18">($C$59*$C$59/$C$60)*(EXP(-2*A66/($C$60*$C$61)))</f>
        <v>85.983757268854717</v>
      </c>
    </row>
    <row r="67" spans="1:41" ht="21" x14ac:dyDescent="0.5">
      <c r="A67" s="12">
        <v>0.75</v>
      </c>
      <c r="B67" s="13">
        <f t="shared" ref="B67:B98" si="19">($C$59/$C$60)*EXP(-A67/($C$60*$C$61))</f>
        <v>1.5576015661428098</v>
      </c>
      <c r="C67" s="14">
        <f t="shared" si="15"/>
        <v>13.271953015715708</v>
      </c>
      <c r="D67" s="24">
        <f t="shared" si="16"/>
        <v>46.72804698428429</v>
      </c>
      <c r="E67" s="16">
        <f t="shared" si="17"/>
        <v>20.672414803052575</v>
      </c>
      <c r="F67" s="25">
        <f t="shared" si="18"/>
        <v>72.783679165516006</v>
      </c>
    </row>
    <row r="68" spans="1:41" ht="21" x14ac:dyDescent="0.5">
      <c r="A68" s="12">
        <v>1</v>
      </c>
      <c r="B68" s="13">
        <f t="shared" si="19"/>
        <v>1.4330626211475785</v>
      </c>
      <c r="C68" s="14">
        <f t="shared" si="15"/>
        <v>17.008121365572645</v>
      </c>
      <c r="D68" s="24">
        <f t="shared" si="16"/>
        <v>42.991878634427358</v>
      </c>
      <c r="E68" s="16">
        <f t="shared" si="17"/>
        <v>24.373702984943669</v>
      </c>
      <c r="F68" s="25">
        <f t="shared" si="18"/>
        <v>61.61005428391104</v>
      </c>
    </row>
    <row r="69" spans="1:41" ht="21" x14ac:dyDescent="0.5">
      <c r="A69" s="12">
        <v>1.25</v>
      </c>
      <c r="B69" s="13">
        <f t="shared" si="19"/>
        <v>1.3184812604008875</v>
      </c>
      <c r="C69" s="14">
        <f t="shared" si="15"/>
        <v>20.445562187973373</v>
      </c>
      <c r="D69" s="24">
        <f t="shared" si="16"/>
        <v>39.554437812026627</v>
      </c>
      <c r="E69" s="16">
        <f t="shared" si="17"/>
        <v>26.957090603203866</v>
      </c>
      <c r="F69" s="25">
        <f t="shared" si="18"/>
        <v>52.151785020849381</v>
      </c>
    </row>
    <row r="70" spans="1:41" ht="21" x14ac:dyDescent="0.5">
      <c r="A70" s="12">
        <v>1.5</v>
      </c>
      <c r="B70" s="13">
        <f t="shared" si="19"/>
        <v>1.2130613194252668</v>
      </c>
      <c r="C70" s="14">
        <f t="shared" si="15"/>
        <v>23.608160417241994</v>
      </c>
      <c r="D70" s="24">
        <f t="shared" si="16"/>
        <v>36.391839582758003</v>
      </c>
      <c r="E70" s="16">
        <f t="shared" si="17"/>
        <v>28.638146224942929</v>
      </c>
      <c r="F70" s="25">
        <f t="shared" si="18"/>
        <v>44.145532940573077</v>
      </c>
    </row>
    <row r="71" spans="1:41" ht="21" x14ac:dyDescent="0.5">
      <c r="A71" s="12">
        <v>1.75</v>
      </c>
      <c r="B71" s="13">
        <f t="shared" si="19"/>
        <v>1.1160702915400942</v>
      </c>
      <c r="C71" s="14">
        <f t="shared" si="15"/>
        <v>26.517891253797174</v>
      </c>
      <c r="D71" s="24">
        <f t="shared" si="16"/>
        <v>33.482108746202826</v>
      </c>
      <c r="E71" s="16">
        <f t="shared" si="17"/>
        <v>29.595830622653928</v>
      </c>
      <c r="F71" s="25">
        <f t="shared" si="18"/>
        <v>37.368386869751724</v>
      </c>
    </row>
    <row r="72" spans="1:41" ht="21" x14ac:dyDescent="0.5">
      <c r="A72" s="12">
        <v>2</v>
      </c>
      <c r="B72" s="13">
        <f t="shared" si="19"/>
        <v>1.026834238065184</v>
      </c>
      <c r="C72" s="14">
        <f t="shared" si="15"/>
        <v>29.19497285804448</v>
      </c>
      <c r="D72" s="24">
        <f t="shared" si="16"/>
        <v>30.80502714195552</v>
      </c>
      <c r="E72" s="16">
        <f t="shared" si="17"/>
        <v>29.978397710023831</v>
      </c>
      <c r="F72" s="25">
        <f t="shared" si="18"/>
        <v>31.631656573887213</v>
      </c>
    </row>
    <row r="73" spans="1:41" ht="21" x14ac:dyDescent="0.5">
      <c r="A73" s="12">
        <v>2.25</v>
      </c>
      <c r="B73" s="13">
        <f t="shared" si="19"/>
        <v>0.94473310548202938</v>
      </c>
      <c r="C73" s="14">
        <f t="shared" si="15"/>
        <v>31.658006835539119</v>
      </c>
      <c r="D73" s="24">
        <f t="shared" si="16"/>
        <v>28.341993164460881</v>
      </c>
      <c r="E73" s="16">
        <f t="shared" si="17"/>
        <v>29.908367111110184</v>
      </c>
      <c r="F73" s="25">
        <f t="shared" si="18"/>
        <v>26.775619217811577</v>
      </c>
    </row>
    <row r="74" spans="1:41" ht="21" x14ac:dyDescent="0.5">
      <c r="A74" s="12">
        <v>2.5</v>
      </c>
      <c r="B74" s="13">
        <f t="shared" si="19"/>
        <v>0.8691964170141564</v>
      </c>
      <c r="C74" s="14">
        <f t="shared" si="15"/>
        <v>33.924107489575306</v>
      </c>
      <c r="D74" s="24">
        <f t="shared" si="16"/>
        <v>26.075892510424691</v>
      </c>
      <c r="E74" s="16">
        <f t="shared" si="17"/>
        <v>29.486712680341963</v>
      </c>
      <c r="F74" s="25">
        <f t="shared" si="18"/>
        <v>22.665072340507418</v>
      </c>
    </row>
    <row r="75" spans="1:41" ht="21" x14ac:dyDescent="0.5">
      <c r="A75" s="12">
        <v>2.75</v>
      </c>
      <c r="B75" s="13">
        <f t="shared" si="19"/>
        <v>0.79969930868969474</v>
      </c>
      <c r="C75" s="14">
        <f t="shared" si="15"/>
        <v>36.009020739309165</v>
      </c>
      <c r="D75" s="24">
        <f t="shared" si="16"/>
        <v>23.990979260690843</v>
      </c>
      <c r="E75" s="16">
        <f t="shared" si="17"/>
        <v>28.796388991818414</v>
      </c>
      <c r="F75" s="25">
        <f t="shared" si="18"/>
        <v>19.185569529563267</v>
      </c>
    </row>
    <row r="76" spans="1:41" ht="21" x14ac:dyDescent="0.5">
      <c r="A76" s="12">
        <v>3</v>
      </c>
      <c r="B76" s="13">
        <f t="shared" si="19"/>
        <v>0.73575888234288467</v>
      </c>
      <c r="C76" s="14">
        <f t="shared" si="15"/>
        <v>37.927233529713462</v>
      </c>
      <c r="D76" s="24">
        <f t="shared" si="16"/>
        <v>22.072766470286538</v>
      </c>
      <c r="E76" s="16">
        <f t="shared" si="17"/>
        <v>27.905298952179557</v>
      </c>
      <c r="F76" s="25">
        <f t="shared" si="18"/>
        <v>16.240233988393523</v>
      </c>
    </row>
    <row r="77" spans="1:41" ht="21" x14ac:dyDescent="0.5">
      <c r="A77" s="12">
        <v>3.25</v>
      </c>
      <c r="B77" s="13">
        <f t="shared" si="19"/>
        <v>0.67693085021348443</v>
      </c>
      <c r="C77" s="14">
        <f t="shared" si="15"/>
        <v>39.692074493595463</v>
      </c>
      <c r="D77" s="24">
        <f t="shared" si="16"/>
        <v>20.307925506404533</v>
      </c>
      <c r="E77" s="16">
        <f t="shared" si="17"/>
        <v>26.868789733686537</v>
      </c>
      <c r="F77" s="25">
        <f t="shared" si="18"/>
        <v>13.747061279122528</v>
      </c>
    </row>
    <row r="78" spans="1:41" ht="21" x14ac:dyDescent="0.5">
      <c r="A78" s="12">
        <v>3.5</v>
      </c>
      <c r="B78" s="13">
        <f t="shared" si="19"/>
        <v>0.62280644782919536</v>
      </c>
      <c r="C78" s="14">
        <f t="shared" si="15"/>
        <v>41.315806565124142</v>
      </c>
      <c r="D78" s="24">
        <f t="shared" si="16"/>
        <v>18.684193434875862</v>
      </c>
      <c r="E78" s="16">
        <f t="shared" si="17"/>
        <v>25.731750726023115</v>
      </c>
      <c r="F78" s="25">
        <f t="shared" si="18"/>
        <v>11.636636143728607</v>
      </c>
    </row>
    <row r="79" spans="1:41" ht="21" x14ac:dyDescent="0.5">
      <c r="A79" s="12">
        <v>3.75</v>
      </c>
      <c r="B79" s="13">
        <f t="shared" si="19"/>
        <v>0.57300959372038018</v>
      </c>
      <c r="C79" s="14">
        <f t="shared" si="15"/>
        <v>42.809712188388588</v>
      </c>
      <c r="D79" s="24">
        <f t="shared" si="16"/>
        <v>17.190287811611405</v>
      </c>
      <c r="E79" s="16">
        <f t="shared" si="17"/>
        <v>24.530375788354956</v>
      </c>
      <c r="F79" s="25">
        <f t="shared" si="18"/>
        <v>9.8501998348678566</v>
      </c>
      <c r="AO79" s="8"/>
    </row>
    <row r="80" spans="1:41" ht="21" x14ac:dyDescent="0.5">
      <c r="A80" s="12">
        <v>4</v>
      </c>
      <c r="B80" s="13">
        <f t="shared" si="19"/>
        <v>0.52719427623145354</v>
      </c>
      <c r="C80" s="14">
        <f t="shared" si="15"/>
        <v>44.184171713056401</v>
      </c>
      <c r="D80" s="24">
        <f t="shared" si="16"/>
        <v>15.815828286943606</v>
      </c>
      <c r="E80" s="16">
        <f t="shared" si="17"/>
        <v>23.293642427151028</v>
      </c>
      <c r="F80" s="25">
        <f t="shared" si="18"/>
        <v>8.3380141467361852</v>
      </c>
    </row>
    <row r="81" spans="1:6" ht="21" x14ac:dyDescent="0.5">
      <c r="A81" s="12">
        <v>4.25</v>
      </c>
      <c r="B81" s="13">
        <f t="shared" si="19"/>
        <v>0.48504214927129735</v>
      </c>
      <c r="C81" s="14">
        <f t="shared" si="15"/>
        <v>45.448735521861082</v>
      </c>
      <c r="D81" s="24">
        <f t="shared" si="16"/>
        <v>14.55126447813892</v>
      </c>
      <c r="E81" s="16">
        <f t="shared" si="17"/>
        <v>22.044552359186255</v>
      </c>
      <c r="F81" s="25">
        <f t="shared" si="18"/>
        <v>7.057976597091586</v>
      </c>
    </row>
    <row r="82" spans="1:6" ht="21" x14ac:dyDescent="0.5">
      <c r="A82" s="12">
        <v>4.5</v>
      </c>
      <c r="B82" s="13">
        <f t="shared" si="19"/>
        <v>0.44626032029685964</v>
      </c>
      <c r="C82" s="14">
        <f t="shared" si="15"/>
        <v>46.612190391094209</v>
      </c>
      <c r="D82" s="24">
        <f t="shared" si="16"/>
        <v>13.387809608905789</v>
      </c>
      <c r="E82" s="16">
        <f t="shared" si="17"/>
        <v>20.801171013667904</v>
      </c>
      <c r="F82" s="25">
        <f t="shared" si="18"/>
        <v>5.9744482041436733</v>
      </c>
    </row>
    <row r="83" spans="1:6" ht="21" x14ac:dyDescent="0.5">
      <c r="A83" s="12">
        <v>4.75</v>
      </c>
      <c r="B83" s="13">
        <f t="shared" si="19"/>
        <v>0.41057931515981855</v>
      </c>
      <c r="C83" s="14">
        <f t="shared" si="15"/>
        <v>47.682620545205445</v>
      </c>
      <c r="D83" s="24">
        <f t="shared" si="16"/>
        <v>12.317379454794557</v>
      </c>
      <c r="E83" s="16">
        <f t="shared" si="17"/>
        <v>19.577497688475944</v>
      </c>
      <c r="F83" s="25">
        <f t="shared" si="18"/>
        <v>5.0572612211131691</v>
      </c>
    </row>
    <row r="84" spans="1:6" ht="21" x14ac:dyDescent="0.5">
      <c r="A84" s="12">
        <v>5</v>
      </c>
      <c r="B84" s="13">
        <f t="shared" si="19"/>
        <v>0.37775120567512366</v>
      </c>
      <c r="C84" s="14">
        <f t="shared" si="15"/>
        <v>48.667463829746296</v>
      </c>
      <c r="D84" s="24">
        <f t="shared" si="16"/>
        <v>11.332536170253709</v>
      </c>
      <c r="E84" s="16">
        <f t="shared" si="17"/>
        <v>18.38419313883713</v>
      </c>
      <c r="F84" s="25">
        <f t="shared" si="18"/>
        <v>4.2808792016702872</v>
      </c>
    </row>
    <row r="85" spans="1:6" ht="21" x14ac:dyDescent="0.5">
      <c r="A85" s="12">
        <v>5.25</v>
      </c>
      <c r="B85" s="13">
        <f t="shared" si="19"/>
        <v>0.34754788690089028</v>
      </c>
      <c r="C85" s="14">
        <f t="shared" si="15"/>
        <v>49.573563392973291</v>
      </c>
      <c r="D85" s="24">
        <f t="shared" si="16"/>
        <v>10.426436607026709</v>
      </c>
      <c r="E85" s="16">
        <f t="shared" si="17"/>
        <v>17.229187203375197</v>
      </c>
      <c r="F85" s="25">
        <f t="shared" si="18"/>
        <v>3.6236860106782203</v>
      </c>
    </row>
    <row r="86" spans="1:6" ht="21" x14ac:dyDescent="0.5">
      <c r="A86" s="12">
        <v>5.5</v>
      </c>
      <c r="B86" s="13">
        <f t="shared" si="19"/>
        <v>0.31975949215938781</v>
      </c>
      <c r="C86" s="14">
        <f t="shared" si="15"/>
        <v>50.407215235218366</v>
      </c>
      <c r="D86" s="24">
        <f t="shared" si="16"/>
        <v>9.5927847647816336</v>
      </c>
      <c r="E86" s="16">
        <f t="shared" si="17"/>
        <v>16.118185544782381</v>
      </c>
      <c r="F86" s="25">
        <f t="shared" si="18"/>
        <v>3.0673839847808884</v>
      </c>
    </row>
    <row r="87" spans="1:6" ht="21" x14ac:dyDescent="0.5">
      <c r="A87" s="12">
        <v>5.75</v>
      </c>
      <c r="B87" s="13">
        <f t="shared" si="19"/>
        <v>0.2941929347859536</v>
      </c>
      <c r="C87" s="14">
        <f t="shared" si="15"/>
        <v>51.174211956421395</v>
      </c>
      <c r="D87" s="24">
        <f t="shared" si="16"/>
        <v>8.8257880435786085</v>
      </c>
      <c r="E87" s="16">
        <f t="shared" si="17"/>
        <v>15.055091600818045</v>
      </c>
      <c r="F87" s="25">
        <f t="shared" si="18"/>
        <v>2.5964844863391709</v>
      </c>
    </row>
    <row r="88" spans="1:6" ht="21" x14ac:dyDescent="0.5">
      <c r="A88" s="12">
        <v>6</v>
      </c>
      <c r="B88" s="13">
        <f t="shared" si="19"/>
        <v>0.2706705664732254</v>
      </c>
      <c r="C88" s="14">
        <f t="shared" si="15"/>
        <v>51.879883005803237</v>
      </c>
      <c r="D88" s="24">
        <f t="shared" si="16"/>
        <v>8.1201169941967617</v>
      </c>
      <c r="E88" s="16">
        <f t="shared" si="17"/>
        <v>14.042357321745422</v>
      </c>
      <c r="F88" s="25">
        <f t="shared" si="18"/>
        <v>2.1978766666481016</v>
      </c>
    </row>
    <row r="89" spans="1:6" ht="21" x14ac:dyDescent="0.5">
      <c r="A89" s="12">
        <v>6.25</v>
      </c>
      <c r="B89" s="13">
        <f t="shared" si="19"/>
        <v>0.24902894288824592</v>
      </c>
      <c r="C89" s="14">
        <f t="shared" si="15"/>
        <v>52.529131713352619</v>
      </c>
      <c r="D89" s="24">
        <f t="shared" si="16"/>
        <v>7.4708682866473781</v>
      </c>
      <c r="E89" s="16">
        <f t="shared" si="17"/>
        <v>13.081274141413639</v>
      </c>
      <c r="F89" s="25">
        <f t="shared" si="18"/>
        <v>1.8604624318811176</v>
      </c>
    </row>
    <row r="90" spans="1:6" ht="21" x14ac:dyDescent="0.5">
      <c r="A90" s="12">
        <v>6.5</v>
      </c>
      <c r="B90" s="13">
        <f t="shared" si="19"/>
        <v>0.22911768798537546</v>
      </c>
      <c r="C90" s="14">
        <f t="shared" si="15"/>
        <v>53.12646936043874</v>
      </c>
      <c r="D90" s="24">
        <f t="shared" si="16"/>
        <v>6.8735306395612641</v>
      </c>
      <c r="E90" s="16">
        <f t="shared" si="17"/>
        <v>12.172213830689612</v>
      </c>
      <c r="F90" s="25">
        <f t="shared" si="18"/>
        <v>1.5748474484329162</v>
      </c>
    </row>
    <row r="91" spans="1:6" ht="21" x14ac:dyDescent="0.5">
      <c r="A91" s="12">
        <v>6.75</v>
      </c>
      <c r="B91" s="13">
        <f t="shared" si="19"/>
        <v>0.21079844912372867</v>
      </c>
      <c r="C91" s="14">
        <f t="shared" si="15"/>
        <v>53.67604652628814</v>
      </c>
      <c r="D91" s="24">
        <f t="shared" si="16"/>
        <v>6.3239534737118603</v>
      </c>
      <c r="E91" s="16">
        <f t="shared" si="17"/>
        <v>11.314827362834643</v>
      </c>
      <c r="F91" s="25">
        <f t="shared" si="18"/>
        <v>1.3330795845890768</v>
      </c>
    </row>
    <row r="92" spans="1:6" ht="21" x14ac:dyDescent="0.5">
      <c r="A92" s="12">
        <v>7</v>
      </c>
      <c r="B92" s="13">
        <f t="shared" si="19"/>
        <v>0.19394393572881011</v>
      </c>
      <c r="C92" s="14">
        <f t="shared" si="15"/>
        <v>54.181681928135696</v>
      </c>
      <c r="D92" s="24">
        <f t="shared" si="16"/>
        <v>5.8183180718643035</v>
      </c>
      <c r="E92" s="16">
        <f t="shared" si="17"/>
        <v>10.508208637549183</v>
      </c>
      <c r="F92" s="25">
        <f t="shared" si="18"/>
        <v>1.1284275061794247</v>
      </c>
    </row>
    <row r="93" spans="1:6" ht="21" x14ac:dyDescent="0.5">
      <c r="A93" s="12">
        <v>7.25</v>
      </c>
      <c r="B93" s="13">
        <f t="shared" si="19"/>
        <v>0.17843703481852022</v>
      </c>
      <c r="C93" s="14">
        <f t="shared" si="15"/>
        <v>54.646888955444396</v>
      </c>
      <c r="D93" s="24">
        <f t="shared" si="16"/>
        <v>5.3531110445556065</v>
      </c>
      <c r="E93" s="16">
        <f t="shared" si="17"/>
        <v>9.7510288272664383</v>
      </c>
      <c r="F93" s="25">
        <f t="shared" si="18"/>
        <v>0.95519326184477393</v>
      </c>
    </row>
    <row r="94" spans="1:6" ht="21" x14ac:dyDescent="0.5">
      <c r="A94" s="12">
        <v>7.5</v>
      </c>
      <c r="B94" s="13">
        <f t="shared" si="19"/>
        <v>0.1641699972477976</v>
      </c>
      <c r="C94" s="14">
        <f t="shared" si="15"/>
        <v>55.074900082566067</v>
      </c>
      <c r="D94" s="24">
        <f t="shared" si="16"/>
        <v>4.9250999174339283</v>
      </c>
      <c r="E94" s="16">
        <f t="shared" si="17"/>
        <v>9.0416461949776004</v>
      </c>
      <c r="F94" s="25">
        <f t="shared" si="18"/>
        <v>0.80855363989025608</v>
      </c>
    </row>
    <row r="95" spans="1:6" ht="21" x14ac:dyDescent="0.5">
      <c r="A95" s="12">
        <v>7.75</v>
      </c>
      <c r="B95" s="13">
        <f t="shared" si="19"/>
        <v>0.15104368901754753</v>
      </c>
      <c r="C95" s="14">
        <f t="shared" si="15"/>
        <v>55.468689329473577</v>
      </c>
      <c r="D95" s="24">
        <f t="shared" si="16"/>
        <v>4.5313106705264259</v>
      </c>
      <c r="E95" s="16">
        <f t="shared" si="17"/>
        <v>8.3781954612919627</v>
      </c>
      <c r="F95" s="25">
        <f t="shared" si="18"/>
        <v>0.6844258797608882</v>
      </c>
    </row>
    <row r="96" spans="1:6" ht="21" x14ac:dyDescent="0.5">
      <c r="A96" s="12">
        <v>8</v>
      </c>
      <c r="B96" s="13">
        <f t="shared" si="19"/>
        <v>0.13896690244560309</v>
      </c>
      <c r="C96" s="14">
        <f t="shared" si="15"/>
        <v>55.830992926631907</v>
      </c>
      <c r="D96" s="24">
        <f t="shared" si="16"/>
        <v>4.1690070733680926</v>
      </c>
      <c r="E96" s="16">
        <f t="shared" si="17"/>
        <v>7.7586601474764114</v>
      </c>
      <c r="F96" s="25">
        <f t="shared" si="18"/>
        <v>0.57935399925977293</v>
      </c>
    </row>
    <row r="97" spans="1:11" ht="21" x14ac:dyDescent="0.5">
      <c r="A97" s="12">
        <v>8.25</v>
      </c>
      <c r="B97" s="13">
        <f t="shared" si="19"/>
        <v>0.12785572241341514</v>
      </c>
      <c r="C97" s="14">
        <f t="shared" si="15"/>
        <v>56.164328327597545</v>
      </c>
      <c r="D97" s="24">
        <f t="shared" si="16"/>
        <v>3.8356716724024542</v>
      </c>
      <c r="E97" s="16">
        <f t="shared" si="17"/>
        <v>7.1809307721892202</v>
      </c>
      <c r="F97" s="25">
        <f t="shared" si="18"/>
        <v>0.49041257261568799</v>
      </c>
    </row>
    <row r="98" spans="1:11" ht="21" x14ac:dyDescent="0.5">
      <c r="A98" s="12">
        <v>8.5</v>
      </c>
      <c r="B98" s="13">
        <f t="shared" si="19"/>
        <v>0.11763294328485976</v>
      </c>
      <c r="C98" s="14">
        <f t="shared" si="15"/>
        <v>56.471011701454209</v>
      </c>
      <c r="D98" s="24">
        <f t="shared" si="16"/>
        <v>3.528988298545793</v>
      </c>
      <c r="E98" s="16">
        <f t="shared" si="17"/>
        <v>6.6428513167158147</v>
      </c>
      <c r="F98" s="25">
        <f t="shared" si="18"/>
        <v>0.41512528037577101</v>
      </c>
    </row>
    <row r="99" spans="1:11" ht="21" x14ac:dyDescent="0.5">
      <c r="A99" s="12">
        <v>8.75</v>
      </c>
      <c r="B99" s="13">
        <f>($C$59/$C$60)*EXP(-A99/($C$60*$C$61))</f>
        <v>0.10822753244564322</v>
      </c>
      <c r="C99" s="14">
        <f>$C$59*(1-EXP(-A99/($C$60*$C$61)))</f>
        <v>56.753174026630703</v>
      </c>
      <c r="D99" s="24">
        <f>$C$59*(EXP(-A99/($C$60*$C$61)))</f>
        <v>3.2468259733692966</v>
      </c>
      <c r="E99" s="16">
        <f>($C$59*$C$59/$C$60)*(EXP(-A99/($C$60*$C$61))-EXP(-2*A99/($C$60*$C$61)))</f>
        <v>6.1422559833604105</v>
      </c>
      <c r="F99" s="25">
        <f>($C$59*$C$59/$C$60)*(EXP(-2*A99/($C$60*$C$61)))</f>
        <v>0.35139596337818263</v>
      </c>
    </row>
    <row r="100" spans="1:11" ht="21" x14ac:dyDescent="0.5">
      <c r="A100" s="12">
        <v>9</v>
      </c>
      <c r="B100" s="13">
        <f>($C$59/$C$60)*EXP(-A100/($C$60*$C$61))</f>
        <v>9.9574136735727889E-2</v>
      </c>
      <c r="C100" s="14">
        <f>$C$59*(1-EXP(-A100/($C$60*$C$61)))</f>
        <v>57.012775897928165</v>
      </c>
      <c r="D100" s="24">
        <f>$C$59*(EXP(-A100/($C$60*$C$61)))</f>
        <v>2.9872241020718366</v>
      </c>
      <c r="E100" s="16">
        <f>($C$59*$C$59/$C$60)*(EXP(-A100/($C$60*$C$61))-EXP(-2*A100/($C$60*$C$61)))</f>
        <v>5.6769979429437107</v>
      </c>
      <c r="F100" s="25">
        <f>($C$59*$C$59/$C$60)*(EXP(-2*A100/($C$60*$C$61)))</f>
        <v>0.29745026119996304</v>
      </c>
    </row>
    <row r="101" spans="1:11" ht="21" x14ac:dyDescent="0.5">
      <c r="A101" s="12">
        <v>9.25</v>
      </c>
      <c r="B101" s="13">
        <f t="shared" ref="B101:B103" si="20">($C$59/$C$60)*EXP(-A101/($C$60*$C$61))</f>
        <v>9.1612628345242947E-2</v>
      </c>
      <c r="C101" s="14">
        <f t="shared" ref="C101:C104" si="21">$C$59*(1-EXP(-A101/($C$60*$C$61)))</f>
        <v>57.251621149642709</v>
      </c>
      <c r="D101" s="24">
        <f t="shared" ref="D101:D104" si="22">$C$59*(EXP(-A101/($C$60*$C$61)))</f>
        <v>2.7483788503572883</v>
      </c>
      <c r="E101" s="16">
        <f t="shared" ref="E101:E104" si="23">($C$59*$C$59/$C$60)*(EXP(-A101/($C$60*$C$61))-EXP(-2*A101/($C$60*$C$61)))</f>
        <v>5.2449714905448683</v>
      </c>
      <c r="F101" s="25">
        <f t="shared" ref="F101:F104" si="24">($C$59*$C$59/$C$60)*(EXP(-2*A101/($C$60*$C$61)))</f>
        <v>0.25178621016970831</v>
      </c>
    </row>
    <row r="102" spans="1:11" ht="21" x14ac:dyDescent="0.5">
      <c r="A102" s="12">
        <v>9.5</v>
      </c>
      <c r="B102" s="13">
        <f t="shared" si="20"/>
        <v>8.4287687018552812E-2</v>
      </c>
      <c r="C102" s="14">
        <f t="shared" si="21"/>
        <v>57.471369389443417</v>
      </c>
      <c r="D102" s="24">
        <f t="shared" si="22"/>
        <v>2.5286306105565846</v>
      </c>
      <c r="E102" s="16">
        <f t="shared" si="23"/>
        <v>4.8441287956250427</v>
      </c>
      <c r="F102" s="25">
        <f t="shared" si="24"/>
        <v>0.2131324254881255</v>
      </c>
    </row>
    <row r="103" spans="1:11" ht="21" x14ac:dyDescent="0.5">
      <c r="A103" s="12">
        <v>9.75</v>
      </c>
      <c r="B103" s="13">
        <f t="shared" si="20"/>
        <v>7.7548415663444017E-2</v>
      </c>
      <c r="C103" s="14">
        <f t="shared" si="21"/>
        <v>57.673547530096677</v>
      </c>
      <c r="D103" s="24">
        <f t="shared" si="22"/>
        <v>2.3264524699033204</v>
      </c>
      <c r="E103" s="16">
        <f t="shared" si="23"/>
        <v>4.472492236649332</v>
      </c>
      <c r="F103" s="25">
        <f t="shared" si="24"/>
        <v>0.18041270315730867</v>
      </c>
    </row>
    <row r="104" spans="1:11" ht="21" x14ac:dyDescent="0.5">
      <c r="A104" s="12">
        <v>10</v>
      </c>
      <c r="B104" s="28">
        <f>($C$59/$C$60)*EXP(-A104/($C$60*$C$61))</f>
        <v>7.1347986694504789E-2</v>
      </c>
      <c r="C104" s="14">
        <f t="shared" si="21"/>
        <v>57.859560399164856</v>
      </c>
      <c r="D104" s="24">
        <f t="shared" si="22"/>
        <v>2.1404396008351436</v>
      </c>
      <c r="E104" s="16">
        <f t="shared" si="23"/>
        <v>4.12816314550951</v>
      </c>
      <c r="F104" s="25">
        <f t="shared" si="24"/>
        <v>0.15271605616077694</v>
      </c>
    </row>
    <row r="106" spans="1:11" ht="32.5" x14ac:dyDescent="0.65">
      <c r="B106" s="33" t="s">
        <v>24</v>
      </c>
      <c r="C106" s="33"/>
      <c r="D106" s="33"/>
      <c r="E106" s="33"/>
      <c r="F106" s="33"/>
      <c r="G106" s="33"/>
      <c r="H106" s="33"/>
      <c r="I106" s="32" t="s">
        <v>31</v>
      </c>
      <c r="J106" s="32"/>
      <c r="K106" s="32"/>
    </row>
    <row r="107" spans="1:11" ht="22.5" x14ac:dyDescent="0.45">
      <c r="C107" s="2"/>
      <c r="D107" s="2"/>
      <c r="E107" s="2"/>
      <c r="F107" s="2"/>
      <c r="G107" s="2"/>
      <c r="I107" s="11"/>
      <c r="J107" s="11"/>
    </row>
    <row r="108" spans="1:11" ht="35" x14ac:dyDescent="0.7">
      <c r="C108" s="31" t="s">
        <v>25</v>
      </c>
      <c r="D108" s="31"/>
      <c r="E108" s="31"/>
      <c r="F108" s="31"/>
      <c r="G108" s="31"/>
      <c r="H108" s="31"/>
      <c r="I108" s="32" t="s">
        <v>32</v>
      </c>
      <c r="J108" s="32"/>
      <c r="K108" s="32"/>
    </row>
  </sheetData>
  <mergeCells count="10">
    <mergeCell ref="B106:H106"/>
    <mergeCell ref="I106:K106"/>
    <mergeCell ref="C108:H108"/>
    <mergeCell ref="I108:K108"/>
    <mergeCell ref="A1:F1"/>
    <mergeCell ref="A52:G52"/>
    <mergeCell ref="H52:I52"/>
    <mergeCell ref="B54:G54"/>
    <mergeCell ref="H54:I54"/>
    <mergeCell ref="A57:F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E26F9-5131-400A-93DB-A98A8C5D96E7}">
  <sheetPr>
    <tabColor theme="8" tint="-0.249977111117893"/>
  </sheetPr>
  <dimension ref="A1:AO108"/>
  <sheetViews>
    <sheetView topLeftCell="A2" zoomScale="12" workbookViewId="0">
      <selection activeCell="A57" sqref="A57:F57"/>
    </sheetView>
  </sheetViews>
  <sheetFormatPr defaultRowHeight="14.5" x14ac:dyDescent="0.35"/>
  <cols>
    <col min="1" max="1" width="23.6328125" customWidth="1"/>
    <col min="2" max="2" width="26.453125" customWidth="1"/>
    <col min="3" max="6" width="23.6328125" customWidth="1"/>
  </cols>
  <sheetData>
    <row r="1" spans="1:7" ht="61.5" x14ac:dyDescent="1.35">
      <c r="A1" s="30" t="s">
        <v>0</v>
      </c>
      <c r="B1" s="30"/>
      <c r="C1" s="30"/>
      <c r="D1" s="30"/>
      <c r="E1" s="30"/>
      <c r="F1" s="30"/>
    </row>
    <row r="2" spans="1:7" ht="44.5" x14ac:dyDescent="0.85">
      <c r="A2" s="1"/>
      <c r="B2" s="26" t="s">
        <v>19</v>
      </c>
      <c r="C2" s="10">
        <v>1</v>
      </c>
      <c r="D2" s="10"/>
      <c r="E2" s="10"/>
      <c r="F2" s="1"/>
    </row>
    <row r="3" spans="1:7" ht="28.5" x14ac:dyDescent="0.65">
      <c r="A3" s="1"/>
      <c r="B3" s="10" t="s">
        <v>5</v>
      </c>
      <c r="C3" s="10">
        <v>60</v>
      </c>
      <c r="D3" s="10"/>
      <c r="E3" s="10"/>
      <c r="F3" s="1"/>
    </row>
    <row r="4" spans="1:7" ht="28.5" x14ac:dyDescent="0.65">
      <c r="A4" s="1"/>
      <c r="B4" s="10" t="s">
        <v>6</v>
      </c>
      <c r="C4" s="10">
        <v>60</v>
      </c>
      <c r="D4" s="10"/>
      <c r="E4" s="10"/>
      <c r="F4" s="1"/>
    </row>
    <row r="5" spans="1:7" ht="28.5" x14ac:dyDescent="0.65">
      <c r="A5" s="1"/>
      <c r="B5" s="10" t="s">
        <v>7</v>
      </c>
      <c r="C5" s="10">
        <v>60</v>
      </c>
      <c r="D5" s="10"/>
      <c r="E5" s="10"/>
      <c r="F5" s="1"/>
    </row>
    <row r="6" spans="1:7" x14ac:dyDescent="0.35">
      <c r="A6" s="1"/>
      <c r="B6" s="1"/>
      <c r="C6" s="1"/>
      <c r="D6" s="1"/>
      <c r="E6" s="1"/>
      <c r="F6" s="1"/>
    </row>
    <row r="7" spans="1:7" ht="21" x14ac:dyDescent="0.5">
      <c r="A7" s="12" t="s">
        <v>4</v>
      </c>
      <c r="B7" s="13" t="s">
        <v>1</v>
      </c>
      <c r="C7" s="14" t="s">
        <v>12</v>
      </c>
      <c r="D7" s="15" t="s">
        <v>13</v>
      </c>
      <c r="E7" s="16" t="s">
        <v>14</v>
      </c>
      <c r="F7" s="17" t="s">
        <v>15</v>
      </c>
      <c r="G7" s="4"/>
    </row>
    <row r="8" spans="1:7" ht="21" x14ac:dyDescent="0.45">
      <c r="A8" s="18">
        <v>0</v>
      </c>
      <c r="B8" s="19">
        <f>($C$3/$C$4)*(1-EXP((-$C$4*A8)/$C$5))</f>
        <v>0</v>
      </c>
      <c r="C8" s="20">
        <f>$C$3*EXP(-$C$4*A8/$C$5)</f>
        <v>60</v>
      </c>
      <c r="D8" s="21">
        <f>$C$3*(1-EXP(-$C$4*A8/$C$5))</f>
        <v>0</v>
      </c>
      <c r="E8" s="22">
        <f>($C$3*$C$3/$C$4)*(EXP(-$C$4*A8/$C$5)-EXP(-2*$C$4*A8/$C$5))</f>
        <v>0</v>
      </c>
      <c r="F8" s="23">
        <f>($C$3*$C$3/$C$4)*(1-2*EXP(-$C$4*A8/$C$5)+EXP(-2*$C$4*A8/$C$5))</f>
        <v>0</v>
      </c>
      <c r="G8" s="4"/>
    </row>
    <row r="9" spans="1:7" ht="21" x14ac:dyDescent="0.45">
      <c r="A9" s="18">
        <v>0.25</v>
      </c>
      <c r="B9" s="19">
        <f>($C$3/$C$4)*(1-EXP((-$C$4*A9)/$C$5))</f>
        <v>0.22119921692859512</v>
      </c>
      <c r="C9" s="20">
        <f>$C$3*EXP(-$C$4*A9/$C$5)</f>
        <v>46.72804698428429</v>
      </c>
      <c r="D9" s="21">
        <f>$C$3*(1-EXP(-$C$4*A9/$C$5))</f>
        <v>13.271953015715708</v>
      </c>
      <c r="E9" s="22">
        <f>($C$3*$C$3/$C$4)*(EXP(-$C$4*A9/$C$5)-EXP(-2*$C$4*A9/$C$5))</f>
        <v>10.336207401526288</v>
      </c>
      <c r="F9" s="23">
        <f>($C$3*$C$3/$C$4)*(1-2*EXP(-$C$4*A9/$C$5)+EXP(-2*$C$4*A9/$C$5))</f>
        <v>2.93574561418942</v>
      </c>
      <c r="G9" s="4"/>
    </row>
    <row r="10" spans="1:7" ht="21" x14ac:dyDescent="0.45">
      <c r="A10" s="18">
        <v>0.5</v>
      </c>
      <c r="B10" s="19">
        <f t="shared" ref="B10:B30" si="0">($C$3/$C$4)*(1-EXP((-$C$4*A10)/$C$5))</f>
        <v>0.39346934028736658</v>
      </c>
      <c r="C10" s="20">
        <f t="shared" ref="C10:C30" si="1">$C$3*EXP(-$C$4*A10/$C$5)</f>
        <v>36.391839582758003</v>
      </c>
      <c r="D10" s="21">
        <f t="shared" ref="D10:D30" si="2">$C$3*(1-EXP(-$C$4*A10/$C$5))</f>
        <v>23.608160417241994</v>
      </c>
      <c r="E10" s="22">
        <f t="shared" ref="E10:E30" si="3">($C$3*$C$3/$C$4)*(EXP(-$C$4*A10/$C$5)-EXP(-2*$C$4*A10/$C$5))</f>
        <v>14.319073112471465</v>
      </c>
      <c r="F10" s="23">
        <f t="shared" ref="F10:F30" si="4">($C$3*$C$3/$C$4)*(1-2*EXP(-$C$4*A10/$C$5)+EXP(-2*$C$4*A10/$C$5))</f>
        <v>9.2890873047705291</v>
      </c>
      <c r="G10" s="4"/>
    </row>
    <row r="11" spans="1:7" ht="21" x14ac:dyDescent="0.45">
      <c r="A11" s="18">
        <v>0.75</v>
      </c>
      <c r="B11" s="19">
        <f t="shared" si="0"/>
        <v>0.52763344725898531</v>
      </c>
      <c r="C11" s="20">
        <f t="shared" si="1"/>
        <v>28.341993164460881</v>
      </c>
      <c r="D11" s="21">
        <f t="shared" si="2"/>
        <v>31.658006835539119</v>
      </c>
      <c r="E11" s="22">
        <f t="shared" si="3"/>
        <v>14.954183555555092</v>
      </c>
      <c r="F11" s="23">
        <f t="shared" si="4"/>
        <v>16.703823279984025</v>
      </c>
      <c r="G11" s="4"/>
    </row>
    <row r="12" spans="1:7" ht="21" x14ac:dyDescent="0.45">
      <c r="A12" s="18">
        <v>1</v>
      </c>
      <c r="B12" s="19">
        <f t="shared" si="0"/>
        <v>0.63212055882855767</v>
      </c>
      <c r="C12" s="20">
        <f t="shared" si="1"/>
        <v>22.072766470286538</v>
      </c>
      <c r="D12" s="21">
        <f t="shared" si="2"/>
        <v>37.927233529713462</v>
      </c>
      <c r="E12" s="22">
        <f t="shared" si="3"/>
        <v>13.952649476089778</v>
      </c>
      <c r="F12" s="23">
        <f t="shared" si="4"/>
        <v>23.974584053623683</v>
      </c>
      <c r="G12" s="4"/>
    </row>
    <row r="13" spans="1:7" ht="21" x14ac:dyDescent="0.45">
      <c r="A13" s="18">
        <v>1.25</v>
      </c>
      <c r="B13" s="19">
        <f t="shared" si="0"/>
        <v>0.71349520313980985</v>
      </c>
      <c r="C13" s="20">
        <f t="shared" si="1"/>
        <v>17.190287811611405</v>
      </c>
      <c r="D13" s="21">
        <f t="shared" si="2"/>
        <v>42.809712188388588</v>
      </c>
      <c r="E13" s="22">
        <f t="shared" si="3"/>
        <v>12.265187894177478</v>
      </c>
      <c r="F13" s="23">
        <f t="shared" si="4"/>
        <v>30.544524294211119</v>
      </c>
      <c r="G13" s="4"/>
    </row>
    <row r="14" spans="1:7" ht="21" x14ac:dyDescent="0.45">
      <c r="A14" s="18">
        <v>1.5</v>
      </c>
      <c r="B14" s="19">
        <f t="shared" si="0"/>
        <v>0.77686983985157021</v>
      </c>
      <c r="C14" s="20">
        <f t="shared" si="1"/>
        <v>13.387809608905789</v>
      </c>
      <c r="D14" s="21">
        <f t="shared" si="2"/>
        <v>46.612190391094209</v>
      </c>
      <c r="E14" s="22">
        <f t="shared" si="3"/>
        <v>10.400585506833952</v>
      </c>
      <c r="F14" s="23">
        <f t="shared" si="4"/>
        <v>36.211604884260261</v>
      </c>
      <c r="G14" s="4"/>
    </row>
    <row r="15" spans="1:7" ht="21" x14ac:dyDescent="0.45">
      <c r="A15" s="18">
        <v>1.75</v>
      </c>
      <c r="B15" s="19">
        <f t="shared" si="0"/>
        <v>0.82622605654955483</v>
      </c>
      <c r="C15" s="20">
        <f t="shared" si="1"/>
        <v>10.426436607026709</v>
      </c>
      <c r="D15" s="21">
        <f t="shared" si="2"/>
        <v>49.573563392973291</v>
      </c>
      <c r="E15" s="22">
        <f t="shared" si="3"/>
        <v>8.6145936016875986</v>
      </c>
      <c r="F15" s="23">
        <f t="shared" si="4"/>
        <v>40.958969791285689</v>
      </c>
      <c r="G15" s="4"/>
    </row>
    <row r="16" spans="1:7" ht="21" x14ac:dyDescent="0.45">
      <c r="A16" s="18">
        <v>2</v>
      </c>
      <c r="B16" s="19">
        <f t="shared" si="0"/>
        <v>0.8646647167633873</v>
      </c>
      <c r="C16" s="20">
        <f t="shared" si="1"/>
        <v>8.1201169941967617</v>
      </c>
      <c r="D16" s="21">
        <f t="shared" si="2"/>
        <v>51.879883005803237</v>
      </c>
      <c r="E16" s="22">
        <f t="shared" si="3"/>
        <v>7.0211786608727111</v>
      </c>
      <c r="F16" s="23">
        <f t="shared" si="4"/>
        <v>44.85870434493053</v>
      </c>
      <c r="G16" s="4"/>
    </row>
    <row r="17" spans="1:7" ht="21" x14ac:dyDescent="0.45">
      <c r="A17" s="18">
        <v>2.25</v>
      </c>
      <c r="B17" s="19">
        <f t="shared" si="0"/>
        <v>0.89460077543813565</v>
      </c>
      <c r="C17" s="20">
        <f t="shared" si="1"/>
        <v>6.3239534737118603</v>
      </c>
      <c r="D17" s="21">
        <f t="shared" si="2"/>
        <v>53.67604652628814</v>
      </c>
      <c r="E17" s="22">
        <f t="shared" si="3"/>
        <v>5.6574136814173217</v>
      </c>
      <c r="F17" s="23">
        <f t="shared" si="4"/>
        <v>48.018632844870815</v>
      </c>
      <c r="G17" s="4"/>
    </row>
    <row r="18" spans="1:7" ht="21" x14ac:dyDescent="0.45">
      <c r="A18" s="18">
        <v>2.5</v>
      </c>
      <c r="B18" s="19">
        <f t="shared" si="0"/>
        <v>0.91791500137610116</v>
      </c>
      <c r="C18" s="20">
        <f t="shared" si="1"/>
        <v>4.9250999174339283</v>
      </c>
      <c r="D18" s="21">
        <f t="shared" si="2"/>
        <v>55.074900082566067</v>
      </c>
      <c r="E18" s="22">
        <f t="shared" si="3"/>
        <v>4.5208230974888002</v>
      </c>
      <c r="F18" s="23">
        <f t="shared" si="4"/>
        <v>50.554076985077273</v>
      </c>
      <c r="G18" s="4"/>
    </row>
    <row r="19" spans="1:7" ht="21" x14ac:dyDescent="0.45">
      <c r="A19" s="18">
        <v>2.75</v>
      </c>
      <c r="B19" s="19">
        <f t="shared" si="0"/>
        <v>0.93607213879329243</v>
      </c>
      <c r="C19" s="20">
        <f t="shared" si="1"/>
        <v>3.8356716724024542</v>
      </c>
      <c r="D19" s="21">
        <f t="shared" si="2"/>
        <v>56.164328327597545</v>
      </c>
      <c r="E19" s="22">
        <f t="shared" si="3"/>
        <v>3.5904653860946101</v>
      </c>
      <c r="F19" s="23">
        <f t="shared" si="4"/>
        <v>52.573862941502931</v>
      </c>
      <c r="G19" s="4"/>
    </row>
    <row r="20" spans="1:7" ht="21" x14ac:dyDescent="0.45">
      <c r="A20" s="18">
        <v>3</v>
      </c>
      <c r="B20" s="19">
        <f t="shared" si="0"/>
        <v>0.95021293163213605</v>
      </c>
      <c r="C20" s="20">
        <f t="shared" si="1"/>
        <v>2.9872241020718366</v>
      </c>
      <c r="D20" s="21">
        <f t="shared" si="2"/>
        <v>57.012775897928165</v>
      </c>
      <c r="E20" s="22">
        <f t="shared" si="3"/>
        <v>2.8384989714718554</v>
      </c>
      <c r="F20" s="23">
        <f t="shared" si="4"/>
        <v>54.174276926456308</v>
      </c>
      <c r="G20" s="4"/>
    </row>
    <row r="21" spans="1:7" ht="21" x14ac:dyDescent="0.45">
      <c r="A21" s="18">
        <v>3.25</v>
      </c>
      <c r="B21" s="19">
        <f t="shared" si="0"/>
        <v>0.96122579216827797</v>
      </c>
      <c r="C21" s="20">
        <f t="shared" si="1"/>
        <v>2.3264524699033204</v>
      </c>
      <c r="D21" s="21">
        <f t="shared" si="2"/>
        <v>57.673547530096677</v>
      </c>
      <c r="E21" s="22">
        <f t="shared" si="3"/>
        <v>2.236246118324666</v>
      </c>
      <c r="F21" s="23">
        <f t="shared" si="4"/>
        <v>55.437301411772012</v>
      </c>
      <c r="G21" s="4"/>
    </row>
    <row r="22" spans="1:7" ht="21" x14ac:dyDescent="0.45">
      <c r="A22" s="18">
        <v>3.5</v>
      </c>
      <c r="B22" s="19">
        <f t="shared" si="0"/>
        <v>0.96980261657768152</v>
      </c>
      <c r="C22" s="20">
        <f t="shared" si="1"/>
        <v>1.8118430053391101</v>
      </c>
      <c r="D22" s="21">
        <f t="shared" si="2"/>
        <v>58.188156994660893</v>
      </c>
      <c r="E22" s="22">
        <f t="shared" si="3"/>
        <v>1.7571300874058391</v>
      </c>
      <c r="F22" s="23">
        <f t="shared" si="4"/>
        <v>56.431026907255053</v>
      </c>
      <c r="G22" s="4"/>
    </row>
    <row r="23" spans="1:7" ht="21" x14ac:dyDescent="0.45">
      <c r="A23" s="18">
        <v>3.75</v>
      </c>
      <c r="B23" s="19">
        <f t="shared" si="0"/>
        <v>0.97648225414399092</v>
      </c>
      <c r="C23" s="20">
        <f t="shared" si="1"/>
        <v>1.4110647513605463</v>
      </c>
      <c r="D23" s="21">
        <f t="shared" si="2"/>
        <v>58.588935248639459</v>
      </c>
      <c r="E23" s="22">
        <f t="shared" si="3"/>
        <v>1.3778796891516762</v>
      </c>
      <c r="F23" s="23">
        <f t="shared" si="4"/>
        <v>57.211055559487768</v>
      </c>
      <c r="G23" s="4"/>
    </row>
    <row r="24" spans="1:7" ht="21" x14ac:dyDescent="0.45">
      <c r="A24" s="18">
        <v>4</v>
      </c>
      <c r="B24" s="19">
        <f t="shared" si="0"/>
        <v>0.98168436111126578</v>
      </c>
      <c r="C24" s="20">
        <f t="shared" si="1"/>
        <v>1.0989383333240508</v>
      </c>
      <c r="D24" s="21">
        <f t="shared" si="2"/>
        <v>58.901061666675943</v>
      </c>
      <c r="E24" s="22">
        <f t="shared" si="3"/>
        <v>1.0788105756499</v>
      </c>
      <c r="F24" s="23">
        <f t="shared" si="4"/>
        <v>57.822251091026054</v>
      </c>
      <c r="G24" s="4"/>
    </row>
    <row r="25" spans="1:7" ht="21" x14ac:dyDescent="0.45">
      <c r="A25" s="18">
        <v>4.25</v>
      </c>
      <c r="B25" s="19">
        <f t="shared" si="0"/>
        <v>0.98573576609100078</v>
      </c>
      <c r="C25" s="20">
        <f t="shared" si="1"/>
        <v>0.85585403453995534</v>
      </c>
      <c r="D25" s="21">
        <f t="shared" si="2"/>
        <v>59.144145965460048</v>
      </c>
      <c r="E25" s="22">
        <f t="shared" si="3"/>
        <v>0.84364593239931662</v>
      </c>
      <c r="F25" s="23">
        <f t="shared" si="4"/>
        <v>58.300500033060722</v>
      </c>
      <c r="G25" s="4"/>
    </row>
    <row r="26" spans="1:7" ht="21" x14ac:dyDescent="0.45">
      <c r="A26" s="18">
        <v>4.5</v>
      </c>
      <c r="B26" s="19">
        <f t="shared" si="0"/>
        <v>0.98889100346175773</v>
      </c>
      <c r="C26" s="20">
        <f t="shared" si="1"/>
        <v>0.66653979229453841</v>
      </c>
      <c r="D26" s="21">
        <f t="shared" si="2"/>
        <v>59.333460207705464</v>
      </c>
      <c r="E26" s="22">
        <f t="shared" si="3"/>
        <v>0.65913520404933768</v>
      </c>
      <c r="F26" s="23">
        <f t="shared" si="4"/>
        <v>58.674325003656122</v>
      </c>
      <c r="G26" s="4"/>
    </row>
    <row r="27" spans="1:7" ht="21" x14ac:dyDescent="0.45">
      <c r="A27" s="18">
        <v>4.75</v>
      </c>
      <c r="B27" s="19">
        <f t="shared" si="0"/>
        <v>0.99134830479687941</v>
      </c>
      <c r="C27" s="20">
        <f t="shared" si="1"/>
        <v>0.519101712187238</v>
      </c>
      <c r="D27" s="21">
        <f t="shared" si="2"/>
        <v>59.480898287812764</v>
      </c>
      <c r="E27" s="22">
        <f t="shared" si="3"/>
        <v>0.51461060239397594</v>
      </c>
      <c r="F27" s="23">
        <f t="shared" si="4"/>
        <v>58.966287685418784</v>
      </c>
      <c r="G27" s="4"/>
    </row>
    <row r="28" spans="1:7" ht="21" x14ac:dyDescent="0.45">
      <c r="A28" s="18">
        <v>5</v>
      </c>
      <c r="B28" s="19">
        <f t="shared" si="0"/>
        <v>0.99326205300091452</v>
      </c>
      <c r="C28" s="20">
        <f t="shared" si="1"/>
        <v>0.40427681994512804</v>
      </c>
      <c r="D28" s="21">
        <f t="shared" si="2"/>
        <v>59.595723180054868</v>
      </c>
      <c r="E28" s="22">
        <f t="shared" si="3"/>
        <v>0.40155282415937893</v>
      </c>
      <c r="F28" s="23">
        <f t="shared" si="4"/>
        <v>59.194170355895494</v>
      </c>
      <c r="G28" s="4"/>
    </row>
    <row r="29" spans="1:7" ht="21" x14ac:dyDescent="0.45">
      <c r="A29" s="18">
        <v>5.25</v>
      </c>
      <c r="B29" s="19">
        <f t="shared" si="0"/>
        <v>0.99475248160081864</v>
      </c>
      <c r="C29" s="20">
        <f t="shared" si="1"/>
        <v>0.31485110395088306</v>
      </c>
      <c r="D29" s="21">
        <f t="shared" si="2"/>
        <v>59.685148896049121</v>
      </c>
      <c r="E29" s="22">
        <f t="shared" si="3"/>
        <v>0.31319891698989821</v>
      </c>
      <c r="F29" s="23">
        <f t="shared" si="4"/>
        <v>59.371949979059217</v>
      </c>
      <c r="G29" s="4"/>
    </row>
    <row r="30" spans="1:7" ht="21" x14ac:dyDescent="0.45">
      <c r="A30" s="18">
        <v>5.5</v>
      </c>
      <c r="B30" s="19">
        <f t="shared" si="0"/>
        <v>0.99591322856153597</v>
      </c>
      <c r="C30" s="20">
        <f t="shared" si="1"/>
        <v>0.245206286307844</v>
      </c>
      <c r="D30" s="21">
        <f t="shared" si="2"/>
        <v>59.754793713692159</v>
      </c>
      <c r="E30" s="22">
        <f t="shared" si="3"/>
        <v>0.24420418426042928</v>
      </c>
      <c r="F30" s="23">
        <f t="shared" si="4"/>
        <v>59.510589529431726</v>
      </c>
      <c r="G30" s="4"/>
    </row>
    <row r="31" spans="1:7" ht="21" x14ac:dyDescent="0.45">
      <c r="A31" s="18">
        <v>5.75</v>
      </c>
      <c r="B31" s="19">
        <f>($C$3/$C$4)*(1-EXP((-$C$4*A31)/$C$5))</f>
        <v>0.99681721920349031</v>
      </c>
      <c r="C31" s="20">
        <f>$C$3*EXP(-$C$4*A31/$C$5)</f>
        <v>0.19096684779058001</v>
      </c>
      <c r="D31" s="21">
        <f>$C$3*(1-EXP(-$C$4*A31/$C$5))</f>
        <v>59.809033152209416</v>
      </c>
      <c r="E31" s="22">
        <f>($C$3*$C$3/$C$4)*(EXP(-$C$4*A31/$C$5)-EXP(-2*$C$4*A31/$C$5))</f>
        <v>0.19035904217466218</v>
      </c>
      <c r="F31" s="23">
        <f>($C$3*$C$3/$C$4)*(1-2*EXP(-$C$4*A31/$C$5)+EXP(-2*$C$4*A31/$C$5))</f>
        <v>59.618674110034753</v>
      </c>
      <c r="G31" s="4"/>
    </row>
    <row r="32" spans="1:7" ht="21" x14ac:dyDescent="0.45">
      <c r="A32" s="18">
        <v>6</v>
      </c>
      <c r="B32" s="19">
        <f>($C$3/$C$4)*(1-EXP((-$C$4*A32)/$C$5))</f>
        <v>0.99752124782333362</v>
      </c>
      <c r="C32" s="20">
        <f>$C$3*EXP(-$C$4*A32/$C$5)</f>
        <v>0.14872513059998152</v>
      </c>
      <c r="D32" s="21">
        <f>$C$3*(1-EXP(-$C$4*A32/$C$5))</f>
        <v>59.851274869400015</v>
      </c>
      <c r="E32" s="22">
        <f>($C$3*$C$3/$C$4)*(EXP(-$C$4*A32/$C$5)-EXP(-2*$C$4*A32/$C$5))</f>
        <v>0.14835647785878181</v>
      </c>
      <c r="F32" s="23">
        <f>($C$3*$C$3/$C$4)*(1-2*EXP(-$C$4*A32/$C$5)+EXP(-2*$C$4*A32/$C$5))</f>
        <v>59.702918391541232</v>
      </c>
      <c r="G32" s="4"/>
    </row>
    <row r="33" spans="1:7" ht="21" x14ac:dyDescent="0.45">
      <c r="A33" s="18">
        <v>6.25</v>
      </c>
      <c r="B33" s="19">
        <f t="shared" ref="B33:B43" si="5">($C$3/$C$4)*(1-EXP((-$C$4*A33)/$C$5))</f>
        <v>0.99806954586377228</v>
      </c>
      <c r="C33" s="20">
        <f t="shared" ref="C33:C43" si="6">$C$3*EXP(-$C$4*A33/$C$5)</f>
        <v>0.11582724817366256</v>
      </c>
      <c r="D33" s="21">
        <f t="shared" ref="D33:D43" si="7">$C$3*(1-EXP(-$C$4*A33/$C$5))</f>
        <v>59.884172751826334</v>
      </c>
      <c r="E33" s="22">
        <f t="shared" ref="E33:E43" si="8">($C$3*$C$3/$C$4)*(EXP(-$C$4*A33/$C$5)-EXP(-2*$C$4*A33/$C$5))</f>
        <v>0.11560364898333785</v>
      </c>
      <c r="F33" s="23">
        <f t="shared" ref="F33:F43" si="9">($C$3*$C$3/$C$4)*(1-2*EXP(-$C$4*A33/$C$5)+EXP(-2*$C$4*A33/$C$5))</f>
        <v>59.768569102842996</v>
      </c>
      <c r="G33" s="4"/>
    </row>
    <row r="34" spans="1:7" ht="21" x14ac:dyDescent="0.45">
      <c r="A34" s="18">
        <v>6.5</v>
      </c>
      <c r="B34" s="19">
        <f t="shared" si="5"/>
        <v>0.99849656080702243</v>
      </c>
      <c r="C34" s="20">
        <f t="shared" si="6"/>
        <v>9.0206351578654337E-2</v>
      </c>
      <c r="D34" s="21">
        <f t="shared" si="7"/>
        <v>59.909793648421342</v>
      </c>
      <c r="E34" s="22">
        <f t="shared" si="8"/>
        <v>9.0070731814235472E-2</v>
      </c>
      <c r="F34" s="23">
        <f t="shared" si="9"/>
        <v>59.819722916607112</v>
      </c>
      <c r="G34" s="4"/>
    </row>
    <row r="35" spans="1:7" ht="21" x14ac:dyDescent="0.45">
      <c r="A35" s="18">
        <v>6.75</v>
      </c>
      <c r="B35" s="19">
        <f t="shared" si="5"/>
        <v>0.99882912037920879</v>
      </c>
      <c r="C35" s="20">
        <f t="shared" si="6"/>
        <v>7.0252777247470463E-2</v>
      </c>
      <c r="D35" s="21">
        <f t="shared" si="7"/>
        <v>59.929747222752525</v>
      </c>
      <c r="E35" s="22">
        <f t="shared" si="8"/>
        <v>7.0170519702287423E-2</v>
      </c>
      <c r="F35" s="23">
        <f t="shared" si="9"/>
        <v>59.859576703050244</v>
      </c>
      <c r="G35" s="4"/>
    </row>
    <row r="36" spans="1:7" ht="21" x14ac:dyDescent="0.45">
      <c r="A36" s="18">
        <v>7</v>
      </c>
      <c r="B36" s="19">
        <f t="shared" si="5"/>
        <v>0.99908811803444553</v>
      </c>
      <c r="C36" s="20">
        <f t="shared" si="6"/>
        <v>5.4712917933270974E-2</v>
      </c>
      <c r="D36" s="21">
        <f t="shared" si="7"/>
        <v>59.945287082066734</v>
      </c>
      <c r="E36" s="22">
        <f t="shared" si="8"/>
        <v>5.4663026210124754E-2</v>
      </c>
      <c r="F36" s="23">
        <f t="shared" si="9"/>
        <v>59.890624055856605</v>
      </c>
      <c r="G36" s="4"/>
    </row>
    <row r="37" spans="1:7" ht="21" x14ac:dyDescent="0.45">
      <c r="A37" s="18">
        <v>7.25</v>
      </c>
      <c r="B37" s="19">
        <f t="shared" si="5"/>
        <v>0.99928982561115742</v>
      </c>
      <c r="C37" s="20">
        <f t="shared" si="6"/>
        <v>4.261046333055294E-2</v>
      </c>
      <c r="D37" s="21">
        <f t="shared" si="7"/>
        <v>59.957389536669446</v>
      </c>
      <c r="E37" s="22">
        <f t="shared" si="8"/>
        <v>4.258020247079887E-2</v>
      </c>
      <c r="F37" s="23">
        <f t="shared" si="9"/>
        <v>59.914809334198651</v>
      </c>
      <c r="G37" s="4"/>
    </row>
    <row r="38" spans="1:7" ht="21" x14ac:dyDescent="0.45">
      <c r="A38" s="18">
        <v>7.5</v>
      </c>
      <c r="B38" s="19">
        <f t="shared" si="5"/>
        <v>0.99944691562985222</v>
      </c>
      <c r="C38" s="20">
        <f t="shared" si="6"/>
        <v>3.318506220887002E-2</v>
      </c>
      <c r="D38" s="21">
        <f t="shared" si="7"/>
        <v>59.966814937791135</v>
      </c>
      <c r="E38" s="22">
        <f t="shared" si="8"/>
        <v>3.3166708069639908E-2</v>
      </c>
      <c r="F38" s="23">
        <f t="shared" si="9"/>
        <v>59.933648229721484</v>
      </c>
      <c r="G38" s="4"/>
    </row>
    <row r="39" spans="1:7" ht="21" x14ac:dyDescent="0.45">
      <c r="A39" s="18">
        <v>7.75</v>
      </c>
      <c r="B39" s="19">
        <f t="shared" si="5"/>
        <v>0.99956925745942427</v>
      </c>
      <c r="C39" s="20">
        <f t="shared" si="6"/>
        <v>2.584455243454125E-2</v>
      </c>
      <c r="D39" s="21">
        <f t="shared" si="7"/>
        <v>59.974155447565458</v>
      </c>
      <c r="E39" s="22">
        <f t="shared" si="8"/>
        <v>2.5833420086365556E-2</v>
      </c>
      <c r="F39" s="23">
        <f t="shared" si="9"/>
        <v>59.948322027479094</v>
      </c>
      <c r="G39" s="4"/>
    </row>
    <row r="40" spans="1:7" ht="21" x14ac:dyDescent="0.45">
      <c r="A40" s="18">
        <v>8</v>
      </c>
      <c r="B40" s="19">
        <f t="shared" si="5"/>
        <v>0.99966453737209748</v>
      </c>
      <c r="C40" s="20">
        <f t="shared" si="6"/>
        <v>2.0127757674150711E-2</v>
      </c>
      <c r="D40" s="21">
        <f t="shared" si="7"/>
        <v>59.979872242325847</v>
      </c>
      <c r="E40" s="22">
        <f t="shared" si="8"/>
        <v>2.0121005563667558E-2</v>
      </c>
      <c r="F40" s="23">
        <f t="shared" si="9"/>
        <v>59.95975123676218</v>
      </c>
      <c r="G40" s="4"/>
    </row>
    <row r="41" spans="1:7" ht="21" x14ac:dyDescent="0.45">
      <c r="A41" s="18">
        <v>8.25</v>
      </c>
      <c r="B41" s="19">
        <f t="shared" si="5"/>
        <v>0.99973874144269836</v>
      </c>
      <c r="C41" s="20">
        <f t="shared" si="6"/>
        <v>1.5675513438100051E-2</v>
      </c>
      <c r="D41" s="21">
        <f t="shared" si="7"/>
        <v>59.984324486561903</v>
      </c>
      <c r="E41" s="22">
        <f t="shared" si="8"/>
        <v>1.5671418076074251E-2</v>
      </c>
      <c r="F41" s="23">
        <f t="shared" si="9"/>
        <v>59.968653068485821</v>
      </c>
      <c r="G41" s="4"/>
    </row>
    <row r="42" spans="1:7" ht="21" x14ac:dyDescent="0.45">
      <c r="A42" s="18">
        <v>8.5</v>
      </c>
      <c r="B42" s="19">
        <f t="shared" si="5"/>
        <v>0.99979653163098936</v>
      </c>
      <c r="C42" s="20">
        <f t="shared" si="6"/>
        <v>1.220810214063865E-2</v>
      </c>
      <c r="D42" s="21">
        <f t="shared" si="7"/>
        <v>59.98779189785936</v>
      </c>
      <c r="E42" s="22">
        <f t="shared" si="8"/>
        <v>1.2205618178007378E-2</v>
      </c>
      <c r="F42" s="23">
        <f t="shared" si="9"/>
        <v>59.975586279681352</v>
      </c>
      <c r="G42" s="4"/>
    </row>
    <row r="43" spans="1:7" ht="21" x14ac:dyDescent="0.45">
      <c r="A43" s="18">
        <v>8.75</v>
      </c>
      <c r="B43" s="19">
        <f t="shared" si="5"/>
        <v>0.99984153867488423</v>
      </c>
      <c r="C43" s="20">
        <f t="shared" si="6"/>
        <v>9.507679506945076E-3</v>
      </c>
      <c r="D43" s="21">
        <f t="shared" si="7"/>
        <v>59.990492320493054</v>
      </c>
      <c r="E43" s="22">
        <f t="shared" si="8"/>
        <v>9.5061729074516297E-3</v>
      </c>
      <c r="F43" s="23">
        <f t="shared" si="9"/>
        <v>59.980986147585597</v>
      </c>
      <c r="G43" s="4"/>
    </row>
    <row r="44" spans="1:7" ht="21" x14ac:dyDescent="0.45">
      <c r="A44" s="18">
        <v>9</v>
      </c>
      <c r="B44" s="19">
        <f>($C$3/$C$4)*(1-EXP((-$C$4*A44)/$C$5))</f>
        <v>0.99987659019591335</v>
      </c>
      <c r="C44" s="20">
        <f>$C$3*EXP(-$C$4*A44/$C$5)</f>
        <v>7.4045882452007739E-3</v>
      </c>
      <c r="D44" s="21">
        <f>$C$3*(1-EXP(-$C$4*A44/$C$5))</f>
        <v>59.992595411754799</v>
      </c>
      <c r="E44" s="22">
        <f>($C$3*$C$3/$C$4)*(EXP(-$C$4*A44/$C$5)-EXP(-2*$C$4*A44/$C$5))</f>
        <v>7.4036744464160906E-3</v>
      </c>
      <c r="F44" s="23">
        <f>($C$3*$C$3/$C$4)*(1-2*EXP(-$C$4*A44/$C$5)+EXP(-2*$C$4*A44/$C$5))</f>
        <v>59.985191737308377</v>
      </c>
      <c r="G44" s="4"/>
    </row>
    <row r="45" spans="1:7" ht="21" x14ac:dyDescent="0.45">
      <c r="A45" s="18">
        <v>9.25</v>
      </c>
      <c r="B45" s="19">
        <f>($C$3/$C$4)*(1-EXP((-$C$4*A45)/$C$5))</f>
        <v>0.99990388834793864</v>
      </c>
      <c r="C45" s="20">
        <f>$C$3*EXP(-$C$4*A45/$C$5)</f>
        <v>5.7666991236836815E-3</v>
      </c>
      <c r="D45" s="21">
        <f>$C$3*(1-EXP(-$C$4*A45/$C$5))</f>
        <v>59.994233300876317</v>
      </c>
      <c r="E45" s="22">
        <f>($C$3*$C$3/$C$4)*(EXP(-$C$4*A45/$C$5)-EXP(-2*$C$4*A45/$C$5))</f>
        <v>5.7661448767039629E-3</v>
      </c>
      <c r="F45" s="23">
        <f>($C$3*$C$3/$C$4)*(1-2*EXP(-$C$4*A45/$C$5)+EXP(-2*$C$4*A45/$C$5))</f>
        <v>59.988467155999615</v>
      </c>
      <c r="G45" s="4"/>
    </row>
    <row r="46" spans="1:7" ht="21" x14ac:dyDescent="0.45">
      <c r="A46" s="18">
        <v>9.5</v>
      </c>
      <c r="B46" s="19">
        <f t="shared" ref="B46" si="10">($C$3/$C$4)*(1-EXP((-$C$4*A46)/$C$5))</f>
        <v>0.99992514817011235</v>
      </c>
      <c r="C46" s="20">
        <f t="shared" ref="C46" si="11">$C$3*EXP(-$C$4*A46/$C$5)</f>
        <v>4.491109793262036E-3</v>
      </c>
      <c r="D46" s="21">
        <f t="shared" ref="D46" si="12">$C$3*(1-EXP(-$C$4*A46/$C$5))</f>
        <v>59.995508890206743</v>
      </c>
      <c r="E46" s="22">
        <f t="shared" ref="E46" si="13">($C$3*$C$3/$C$4)*(EXP(-$C$4*A46/$C$5)-EXP(-2*$C$4*A46/$C$5))</f>
        <v>4.490773625475784E-3</v>
      </c>
      <c r="F46" s="23">
        <f t="shared" ref="F46" si="14">($C$3*$C$3/$C$4)*(1-2*EXP(-$C$4*A46/$C$5)+EXP(-2*$C$4*A46/$C$5))</f>
        <v>59.991018116581266</v>
      </c>
      <c r="G46" s="4"/>
    </row>
    <row r="47" spans="1:7" ht="21" x14ac:dyDescent="0.45">
      <c r="A47" s="18">
        <v>9.75</v>
      </c>
      <c r="B47" s="19">
        <f>($C$3/$C$4)*(1-EXP((-$C$4*A47)/$C$5))</f>
        <v>0.99994170533626914</v>
      </c>
      <c r="C47" s="20">
        <f>$C$3*EXP(-$C$4*A47/$C$5)</f>
        <v>3.4976798238521285E-3</v>
      </c>
      <c r="D47" s="21">
        <f>$C$3*(1-EXP(-$C$4*A47/$C$5))</f>
        <v>59.996502320176148</v>
      </c>
      <c r="E47" s="22">
        <f>($C$3*$C$3/$C$4)*(EXP(-$C$4*A47/$C$5)-EXP(-2*$C$4*A47/$C$5))</f>
        <v>3.4974759277829589E-3</v>
      </c>
      <c r="F47" s="23">
        <f>($C$3*$C$3/$C$4)*(1-2*EXP(-$C$4*A47/$C$5)+EXP(-2*$C$4*A47/$C$5))</f>
        <v>59.993004844248361</v>
      </c>
      <c r="G47" s="4"/>
    </row>
    <row r="48" spans="1:7" ht="21" x14ac:dyDescent="0.45">
      <c r="A48" s="18">
        <v>10</v>
      </c>
      <c r="B48" s="19">
        <f>($C$3/$C$4)*(1-EXP((-$C$4*A48)/$C$5))</f>
        <v>0.99995460007023751</v>
      </c>
      <c r="C48" s="20">
        <f>$C$3*EXP(-$C$4*A48/$C$5)</f>
        <v>2.7239957857490911E-3</v>
      </c>
      <c r="D48" s="21">
        <f>$C$3*(1-EXP(-$C$4*A48/$C$5))</f>
        <v>59.99727600421425</v>
      </c>
      <c r="E48" s="22">
        <f>($C$3*$C$3/$C$4)*(EXP(-$C$4*A48/$C$5)-EXP(-2*$C$4*A48/$C$5))</f>
        <v>2.7238721165317448E-3</v>
      </c>
      <c r="F48" s="23">
        <f>($C$3*$C$3/$C$4)*(1-2*EXP(-$C$4*A48/$C$5)+EXP(-2*$C$4*A48/$C$5))</f>
        <v>59.994552132097716</v>
      </c>
      <c r="G48" s="4"/>
    </row>
    <row r="49" spans="1:9" ht="21" x14ac:dyDescent="0.5">
      <c r="A49" s="6"/>
      <c r="B49" s="6"/>
      <c r="C49" s="6"/>
      <c r="D49" s="6"/>
      <c r="E49" s="6"/>
      <c r="F49" s="6"/>
    </row>
    <row r="52" spans="1:9" ht="32.5" x14ac:dyDescent="0.65">
      <c r="A52" s="33" t="s">
        <v>11</v>
      </c>
      <c r="B52" s="33"/>
      <c r="C52" s="33"/>
      <c r="D52" s="33"/>
      <c r="E52" s="33"/>
      <c r="F52" s="33"/>
      <c r="G52" s="33"/>
      <c r="H52" s="32" t="s">
        <v>27</v>
      </c>
      <c r="I52" s="32"/>
    </row>
    <row r="53" spans="1:9" ht="22.5" x14ac:dyDescent="0.45">
      <c r="B53" s="2"/>
      <c r="C53" s="2"/>
      <c r="D53" s="2"/>
      <c r="E53" s="2"/>
      <c r="F53" s="2"/>
      <c r="H53" s="11"/>
      <c r="I53" s="11"/>
    </row>
    <row r="54" spans="1:9" ht="35" x14ac:dyDescent="0.7">
      <c r="B54" s="31" t="s">
        <v>9</v>
      </c>
      <c r="C54" s="31"/>
      <c r="D54" s="31"/>
      <c r="E54" s="31"/>
      <c r="F54" s="31"/>
      <c r="G54" s="31"/>
      <c r="H54" s="32" t="s">
        <v>23</v>
      </c>
      <c r="I54" s="32"/>
    </row>
    <row r="57" spans="1:9" ht="61.5" x14ac:dyDescent="1.35">
      <c r="A57" s="30" t="s">
        <v>34</v>
      </c>
      <c r="B57" s="30"/>
      <c r="C57" s="30"/>
      <c r="D57" s="30"/>
      <c r="E57" s="30"/>
      <c r="F57" s="30"/>
    </row>
    <row r="58" spans="1:9" ht="44.5" x14ac:dyDescent="0.85">
      <c r="A58" s="6"/>
      <c r="B58" s="26" t="s">
        <v>19</v>
      </c>
      <c r="C58" s="27">
        <v>4</v>
      </c>
      <c r="D58" s="6"/>
      <c r="E58" s="6"/>
      <c r="F58" s="6"/>
    </row>
    <row r="59" spans="1:9" ht="21" x14ac:dyDescent="0.5">
      <c r="A59" s="6"/>
      <c r="B59" s="9" t="s">
        <v>16</v>
      </c>
      <c r="C59" s="9">
        <v>60</v>
      </c>
      <c r="D59" s="6"/>
      <c r="E59" s="6"/>
      <c r="F59" s="6"/>
    </row>
    <row r="60" spans="1:9" ht="21" x14ac:dyDescent="0.5">
      <c r="A60" s="6"/>
      <c r="B60" s="9" t="s">
        <v>18</v>
      </c>
      <c r="C60" s="9">
        <v>40</v>
      </c>
      <c r="D60" s="6"/>
      <c r="E60" s="6"/>
      <c r="F60" s="6"/>
    </row>
    <row r="61" spans="1:9" ht="21" x14ac:dyDescent="0.5">
      <c r="A61" s="6"/>
      <c r="B61" s="9" t="s">
        <v>17</v>
      </c>
      <c r="C61" s="29" t="s">
        <v>20</v>
      </c>
      <c r="D61" s="6"/>
      <c r="E61" s="6"/>
      <c r="F61" s="6"/>
    </row>
    <row r="62" spans="1:9" ht="21" x14ac:dyDescent="0.5">
      <c r="A62" s="6"/>
      <c r="B62" s="6"/>
      <c r="C62" s="6"/>
      <c r="D62" s="6"/>
      <c r="E62" s="6"/>
      <c r="F62" s="6"/>
    </row>
    <row r="63" spans="1:9" ht="21" x14ac:dyDescent="0.5">
      <c r="A63" s="12" t="s">
        <v>4</v>
      </c>
      <c r="B63" s="13" t="s">
        <v>1</v>
      </c>
      <c r="C63" s="14" t="s">
        <v>2</v>
      </c>
      <c r="D63" s="24" t="s">
        <v>13</v>
      </c>
      <c r="E63" s="16" t="s">
        <v>3</v>
      </c>
      <c r="F63" s="25" t="s">
        <v>15</v>
      </c>
    </row>
    <row r="64" spans="1:9" ht="21" x14ac:dyDescent="0.5">
      <c r="A64" s="12">
        <v>0</v>
      </c>
      <c r="B64" s="13">
        <f>($C$59/$C$60)*EXP(-A64/($C$60*$C$61))</f>
        <v>1.5</v>
      </c>
      <c r="C64" s="14">
        <f>$C$59*(1-EXP(-A64/($C$60*$C$61)))</f>
        <v>0</v>
      </c>
      <c r="D64" s="24">
        <f>$C$59*(EXP(-A64/($C$60*$C$61)))</f>
        <v>60</v>
      </c>
      <c r="E64" s="16">
        <f>($C$59*$C$59/$C$60)*(EXP(-A64/($C$60*$C$61))-EXP(-2*A64/($C$60*$C$61)))</f>
        <v>0</v>
      </c>
      <c r="F64" s="25">
        <f>($C$59*$C$59/$C$60)*(EXP(-2*A64/($C$60*$C$61)))</f>
        <v>90</v>
      </c>
    </row>
    <row r="65" spans="1:41" ht="21" x14ac:dyDescent="0.5">
      <c r="A65" s="12">
        <v>0.25</v>
      </c>
      <c r="B65" s="13">
        <f>($C$59/$C$60)*EXP(-A65/($C$60*$C$61))</f>
        <v>1.4091195942202137</v>
      </c>
      <c r="C65" s="14">
        <f>$C$59*(1-EXP(-A65/($C$60*$C$61)))</f>
        <v>3.6352162311914515</v>
      </c>
      <c r="D65" s="24">
        <f>$C$59*(EXP(-A65/($C$60*$C$61)))</f>
        <v>56.36478376880855</v>
      </c>
      <c r="E65" s="16">
        <f>($C$59*$C$59/$C$60)*(EXP(-A65/($C$60*$C$61))-EXP(-2*A65/($C$60*$C$61)))</f>
        <v>5.1224544205992313</v>
      </c>
      <c r="F65" s="25">
        <f>($C$59*$C$59/$C$60)*(EXP(-2*A65/($C$60*$C$61)))</f>
        <v>79.424721232613592</v>
      </c>
    </row>
    <row r="66" spans="1:41" ht="21" x14ac:dyDescent="0.5">
      <c r="A66" s="12">
        <v>0.5</v>
      </c>
      <c r="B66" s="28">
        <f>($C$59/$C$60)*EXP(-A66/($C$60*$C$61))</f>
        <v>1.3237453538768933</v>
      </c>
      <c r="C66" s="14">
        <f t="shared" ref="C66:C98" si="15">$C$59*(1-EXP(-A66/($C$60*$C$61)))</f>
        <v>7.0501858449242727</v>
      </c>
      <c r="D66" s="24">
        <f t="shared" ref="D66:D98" si="16">$C$59*(EXP(-A66/($C$60*$C$61)))</f>
        <v>52.949814155075728</v>
      </c>
      <c r="E66" s="16">
        <f t="shared" ref="E66:E98" si="17">($C$59*$C$59/$C$60)*(EXP(-A66/($C$60*$C$61))-EXP(-2*A66/($C$60*$C$61)))</f>
        <v>9.3326507561871512</v>
      </c>
      <c r="F66" s="25">
        <f t="shared" ref="F66:F98" si="18">($C$59*$C$59/$C$60)*(EXP(-2*A66/($C$60*$C$61)))</f>
        <v>70.092070476426443</v>
      </c>
    </row>
    <row r="67" spans="1:41" ht="21" x14ac:dyDescent="0.5">
      <c r="A67" s="12">
        <v>0.75</v>
      </c>
      <c r="B67" s="13">
        <f t="shared" ref="B67:B98" si="19">($C$59/$C$60)*EXP(-A67/($C$60*$C$61))</f>
        <v>1.2435436772706006</v>
      </c>
      <c r="C67" s="14">
        <f t="shared" si="15"/>
        <v>10.258252909175978</v>
      </c>
      <c r="D67" s="24">
        <f t="shared" si="16"/>
        <v>49.74174709082402</v>
      </c>
      <c r="E67" s="16">
        <f t="shared" si="17"/>
        <v>12.756585545048532</v>
      </c>
      <c r="F67" s="25">
        <f t="shared" si="18"/>
        <v>61.856035091187501</v>
      </c>
    </row>
    <row r="68" spans="1:41" ht="21" x14ac:dyDescent="0.5">
      <c r="A68" s="12">
        <v>1</v>
      </c>
      <c r="B68" s="13">
        <f t="shared" si="19"/>
        <v>1.1682011746071073</v>
      </c>
      <c r="C68" s="14">
        <f t="shared" si="15"/>
        <v>13.271953015715708</v>
      </c>
      <c r="D68" s="24">
        <f t="shared" si="16"/>
        <v>46.72804698428429</v>
      </c>
      <c r="E68" s="16">
        <f t="shared" si="17"/>
        <v>15.504311102289432</v>
      </c>
      <c r="F68" s="25">
        <f t="shared" si="18"/>
        <v>54.587759374137008</v>
      </c>
    </row>
    <row r="69" spans="1:41" ht="21" x14ac:dyDescent="0.5">
      <c r="A69" s="12">
        <v>1.25</v>
      </c>
      <c r="B69" s="13">
        <f t="shared" si="19"/>
        <v>1.0974234434199626</v>
      </c>
      <c r="C69" s="14">
        <f t="shared" si="15"/>
        <v>16.103062263201494</v>
      </c>
      <c r="D69" s="24">
        <f t="shared" si="16"/>
        <v>43.896937736798506</v>
      </c>
      <c r="E69" s="16">
        <f t="shared" si="17"/>
        <v>17.671878038488636</v>
      </c>
      <c r="F69" s="25">
        <f t="shared" si="18"/>
        <v>48.173528566709123</v>
      </c>
    </row>
    <row r="70" spans="1:41" ht="21" x14ac:dyDescent="0.5">
      <c r="A70" s="12">
        <v>1.5</v>
      </c>
      <c r="B70" s="13">
        <f t="shared" si="19"/>
        <v>1.0309339181864583</v>
      </c>
      <c r="C70" s="14">
        <f t="shared" si="15"/>
        <v>18.762643272541666</v>
      </c>
      <c r="D70" s="24">
        <f t="shared" si="16"/>
        <v>41.237356727458334</v>
      </c>
      <c r="E70" s="16">
        <f t="shared" si="17"/>
        <v>19.343045344496179</v>
      </c>
      <c r="F70" s="25">
        <f t="shared" si="18"/>
        <v>42.512989746691325</v>
      </c>
    </row>
    <row r="71" spans="1:41" ht="21" x14ac:dyDescent="0.5">
      <c r="A71" s="12">
        <v>1.75</v>
      </c>
      <c r="B71" s="13">
        <f t="shared" si="19"/>
        <v>0.96847278964183814</v>
      </c>
      <c r="C71" s="14">
        <f t="shared" si="15"/>
        <v>21.261088414326476</v>
      </c>
      <c r="D71" s="24">
        <f t="shared" si="16"/>
        <v>38.73891158567352</v>
      </c>
      <c r="E71" s="16">
        <f t="shared" si="17"/>
        <v>20.590785607444531</v>
      </c>
      <c r="F71" s="25">
        <f t="shared" si="18"/>
        <v>37.517581771065757</v>
      </c>
    </row>
    <row r="72" spans="1:41" ht="21" x14ac:dyDescent="0.5">
      <c r="A72" s="12">
        <v>2</v>
      </c>
      <c r="B72" s="13">
        <f t="shared" si="19"/>
        <v>0.90979598956895014</v>
      </c>
      <c r="C72" s="14">
        <f t="shared" si="15"/>
        <v>23.608160417241994</v>
      </c>
      <c r="D72" s="24">
        <f t="shared" si="16"/>
        <v>36.391839582758003</v>
      </c>
      <c r="E72" s="16">
        <f t="shared" si="17"/>
        <v>21.478609668707197</v>
      </c>
      <c r="F72" s="25">
        <f t="shared" si="18"/>
        <v>33.109149705429807</v>
      </c>
    </row>
    <row r="73" spans="1:41" ht="21" x14ac:dyDescent="0.5">
      <c r="A73" s="12">
        <v>2.25</v>
      </c>
      <c r="B73" s="13">
        <f t="shared" si="19"/>
        <v>0.85467423709638446</v>
      </c>
      <c r="C73" s="14">
        <f t="shared" si="15"/>
        <v>25.813030516144618</v>
      </c>
      <c r="D73" s="24">
        <f t="shared" si="16"/>
        <v>34.186969483855378</v>
      </c>
      <c r="E73" s="16">
        <f t="shared" si="17"/>
        <v>22.061732163531595</v>
      </c>
      <c r="F73" s="25">
        <f t="shared" si="18"/>
        <v>29.218722062251477</v>
      </c>
    </row>
    <row r="74" spans="1:41" ht="21" x14ac:dyDescent="0.5">
      <c r="A74" s="12">
        <v>2.5</v>
      </c>
      <c r="B74" s="13">
        <f t="shared" si="19"/>
        <v>0.80289214277848542</v>
      </c>
      <c r="C74" s="14">
        <f t="shared" si="15"/>
        <v>27.884314288860583</v>
      </c>
      <c r="D74" s="24">
        <f t="shared" si="16"/>
        <v>32.11568571113942</v>
      </c>
      <c r="E74" s="16">
        <f t="shared" si="17"/>
        <v>22.388096849292015</v>
      </c>
      <c r="F74" s="25">
        <f t="shared" si="18"/>
        <v>25.785431717417108</v>
      </c>
    </row>
    <row r="75" spans="1:41" ht="21" x14ac:dyDescent="0.5">
      <c r="A75" s="12">
        <v>2.75</v>
      </c>
      <c r="B75" s="13">
        <f t="shared" si="19"/>
        <v>0.75424736695641137</v>
      </c>
      <c r="C75" s="14">
        <f t="shared" si="15"/>
        <v>29.830105321743545</v>
      </c>
      <c r="D75" s="24">
        <f t="shared" si="16"/>
        <v>30.169894678256455</v>
      </c>
      <c r="E75" s="16">
        <f t="shared" si="17"/>
        <v>22.4992783949575</v>
      </c>
      <c r="F75" s="25">
        <f t="shared" si="18"/>
        <v>22.755563622427182</v>
      </c>
    </row>
    <row r="76" spans="1:41" ht="21" x14ac:dyDescent="0.5">
      <c r="A76" s="12">
        <v>3</v>
      </c>
      <c r="B76" s="13">
        <f t="shared" si="19"/>
        <v>0.70854982911152198</v>
      </c>
      <c r="C76" s="14">
        <f t="shared" si="15"/>
        <v>31.658006835539119</v>
      </c>
      <c r="D76" s="24">
        <f t="shared" si="16"/>
        <v>28.341993164460881</v>
      </c>
      <c r="E76" s="16">
        <f t="shared" si="17"/>
        <v>22.431275333332639</v>
      </c>
      <c r="F76" s="25">
        <f t="shared" si="18"/>
        <v>20.081714413358682</v>
      </c>
    </row>
    <row r="77" spans="1:41" ht="21" x14ac:dyDescent="0.5">
      <c r="A77" s="12">
        <v>3.25</v>
      </c>
      <c r="B77" s="13">
        <f t="shared" si="19"/>
        <v>0.66562096512161983</v>
      </c>
      <c r="C77" s="14">
        <f t="shared" si="15"/>
        <v>33.375161395135208</v>
      </c>
      <c r="D77" s="24">
        <f t="shared" si="16"/>
        <v>26.624838604864792</v>
      </c>
      <c r="E77" s="16">
        <f t="shared" si="17"/>
        <v>22.215207138919723</v>
      </c>
      <c r="F77" s="25">
        <f t="shared" si="18"/>
        <v>17.722050768377464</v>
      </c>
    </row>
    <row r="78" spans="1:41" ht="21" x14ac:dyDescent="0.5">
      <c r="A78" s="12">
        <v>3.5</v>
      </c>
      <c r="B78" s="13">
        <f t="shared" si="19"/>
        <v>0.62529302951776256</v>
      </c>
      <c r="C78" s="14">
        <f t="shared" si="15"/>
        <v>34.988278819289491</v>
      </c>
      <c r="D78" s="24">
        <f t="shared" si="16"/>
        <v>25.011721180710502</v>
      </c>
      <c r="E78" s="16">
        <f t="shared" si="17"/>
        <v>21.877926860525694</v>
      </c>
      <c r="F78" s="25">
        <f t="shared" si="18"/>
        <v>15.639654910540063</v>
      </c>
    </row>
    <row r="79" spans="1:41" ht="21" x14ac:dyDescent="0.5">
      <c r="A79" s="12">
        <v>3.75</v>
      </c>
      <c r="B79" s="13">
        <f t="shared" si="19"/>
        <v>0.58740844001519843</v>
      </c>
      <c r="C79" s="14">
        <f t="shared" si="15"/>
        <v>36.503662399392063</v>
      </c>
      <c r="D79" s="24">
        <f t="shared" si="16"/>
        <v>23.496337600607941</v>
      </c>
      <c r="E79" s="16">
        <f t="shared" si="17"/>
        <v>21.442559384868346</v>
      </c>
      <c r="F79" s="25">
        <f t="shared" si="18"/>
        <v>13.801947016043563</v>
      </c>
      <c r="AO79" s="8"/>
    </row>
    <row r="80" spans="1:41" ht="21" x14ac:dyDescent="0.5">
      <c r="A80" s="12">
        <v>4</v>
      </c>
      <c r="B80" s="13">
        <f t="shared" si="19"/>
        <v>0.5518191617571635</v>
      </c>
      <c r="C80" s="14">
        <f t="shared" si="15"/>
        <v>37.927233529713462</v>
      </c>
      <c r="D80" s="24">
        <f t="shared" si="16"/>
        <v>22.072766470286538</v>
      </c>
      <c r="E80" s="16">
        <f t="shared" si="17"/>
        <v>20.928974214134666</v>
      </c>
      <c r="F80" s="25">
        <f t="shared" si="18"/>
        <v>12.180175491295143</v>
      </c>
    </row>
    <row r="81" spans="1:6" ht="21" x14ac:dyDescent="0.5">
      <c r="A81" s="12">
        <v>4.25</v>
      </c>
      <c r="B81" s="13">
        <f t="shared" si="19"/>
        <v>0.51838612886546176</v>
      </c>
      <c r="C81" s="14">
        <f t="shared" si="15"/>
        <v>39.264554845381525</v>
      </c>
      <c r="D81" s="24">
        <f t="shared" si="16"/>
        <v>20.735445154618471</v>
      </c>
      <c r="E81" s="16">
        <f t="shared" si="17"/>
        <v>20.354200587922943</v>
      </c>
      <c r="F81" s="25">
        <f t="shared" si="18"/>
        <v>10.748967144004766</v>
      </c>
    </row>
    <row r="82" spans="1:6" ht="21" x14ac:dyDescent="0.5">
      <c r="A82" s="12">
        <v>4.5</v>
      </c>
      <c r="B82" s="13">
        <f t="shared" si="19"/>
        <v>0.48697870103752461</v>
      </c>
      <c r="C82" s="14">
        <f t="shared" si="15"/>
        <v>40.520851958499016</v>
      </c>
      <c r="D82" s="24">
        <f t="shared" si="16"/>
        <v>19.479148041500984</v>
      </c>
      <c r="E82" s="16">
        <f t="shared" si="17"/>
        <v>19.732791851683686</v>
      </c>
      <c r="F82" s="25">
        <f t="shared" si="18"/>
        <v>9.4859302105677905</v>
      </c>
    </row>
    <row r="83" spans="1:6" ht="21" x14ac:dyDescent="0.5">
      <c r="A83" s="12">
        <v>4.75</v>
      </c>
      <c r="B83" s="13">
        <f t="shared" si="19"/>
        <v>0.4574741530665889</v>
      </c>
      <c r="C83" s="14">
        <f t="shared" si="15"/>
        <v>41.701033877336442</v>
      </c>
      <c r="D83" s="24">
        <f t="shared" si="16"/>
        <v>18.298966122663558</v>
      </c>
      <c r="E83" s="16">
        <f t="shared" si="17"/>
        <v>19.07714515503562</v>
      </c>
      <c r="F83" s="25">
        <f t="shared" si="18"/>
        <v>8.3713040289597149</v>
      </c>
    </row>
    <row r="84" spans="1:6" ht="21" x14ac:dyDescent="0.5">
      <c r="A84" s="12">
        <v>5</v>
      </c>
      <c r="B84" s="13">
        <f t="shared" si="19"/>
        <v>0.42975719529028511</v>
      </c>
      <c r="C84" s="14">
        <f t="shared" si="15"/>
        <v>42.809712188388588</v>
      </c>
      <c r="D84" s="24">
        <f t="shared" si="16"/>
        <v>17.190287811611405</v>
      </c>
      <c r="E84" s="16">
        <f t="shared" si="17"/>
        <v>18.397781841266216</v>
      </c>
      <c r="F84" s="25">
        <f t="shared" si="18"/>
        <v>7.387649876150892</v>
      </c>
    </row>
    <row r="85" spans="1:6" ht="21" x14ac:dyDescent="0.5">
      <c r="A85" s="12">
        <v>5.25</v>
      </c>
      <c r="B85" s="13">
        <f t="shared" si="19"/>
        <v>0.40371952309377579</v>
      </c>
      <c r="C85" s="14">
        <f t="shared" si="15"/>
        <v>43.851219076248967</v>
      </c>
      <c r="D85" s="24">
        <f t="shared" si="16"/>
        <v>16.148780923751033</v>
      </c>
      <c r="E85" s="16">
        <f t="shared" si="17"/>
        <v>17.703593252543918</v>
      </c>
      <c r="F85" s="25">
        <f t="shared" si="18"/>
        <v>6.5195781330826312</v>
      </c>
    </row>
    <row r="86" spans="1:6" ht="21" x14ac:dyDescent="0.5">
      <c r="A86" s="12">
        <v>5.5</v>
      </c>
      <c r="B86" s="13">
        <f t="shared" si="19"/>
        <v>0.3792593937071197</v>
      </c>
      <c r="C86" s="14">
        <f t="shared" si="15"/>
        <v>44.829624251715209</v>
      </c>
      <c r="D86" s="24">
        <f t="shared" si="16"/>
        <v>15.170375748284787</v>
      </c>
      <c r="E86" s="16">
        <f t="shared" si="17"/>
        <v>17.0020561138235</v>
      </c>
      <c r="F86" s="25">
        <f t="shared" si="18"/>
        <v>5.7535075086036809</v>
      </c>
    </row>
    <row r="87" spans="1:6" ht="21" x14ac:dyDescent="0.5">
      <c r="A87" s="12">
        <v>5.75</v>
      </c>
      <c r="B87" s="13">
        <f t="shared" si="19"/>
        <v>0.35628122864318723</v>
      </c>
      <c r="C87" s="14">
        <f t="shared" si="15"/>
        <v>45.748750854272515</v>
      </c>
      <c r="D87" s="24">
        <f t="shared" si="16"/>
        <v>14.251249145727488</v>
      </c>
      <c r="E87" s="16">
        <f t="shared" si="17"/>
        <v>16.299421163251271</v>
      </c>
      <c r="F87" s="25">
        <f t="shared" si="18"/>
        <v>5.0774525553399616</v>
      </c>
    </row>
    <row r="88" spans="1:6" ht="21" x14ac:dyDescent="0.5">
      <c r="A88" s="12">
        <v>6</v>
      </c>
      <c r="B88" s="13">
        <f t="shared" si="19"/>
        <v>0.33469524022264474</v>
      </c>
      <c r="C88" s="14">
        <f t="shared" si="15"/>
        <v>46.612190391094209</v>
      </c>
      <c r="D88" s="24">
        <f t="shared" si="16"/>
        <v>13.387809608905789</v>
      </c>
      <c r="E88" s="16">
        <f t="shared" si="17"/>
        <v>15.600878260250928</v>
      </c>
      <c r="F88" s="25">
        <f t="shared" si="18"/>
        <v>4.480836153107755</v>
      </c>
    </row>
    <row r="89" spans="1:6" ht="21" x14ac:dyDescent="0.5">
      <c r="A89" s="12">
        <v>6.25</v>
      </c>
      <c r="B89" s="13">
        <f t="shared" si="19"/>
        <v>0.3144170807266467</v>
      </c>
      <c r="C89" s="14">
        <f t="shared" si="15"/>
        <v>47.423316770934129</v>
      </c>
      <c r="D89" s="24">
        <f t="shared" si="16"/>
        <v>12.576683229065869</v>
      </c>
      <c r="E89" s="16">
        <f t="shared" si="17"/>
        <v>14.910700817492135</v>
      </c>
      <c r="F89" s="25">
        <f t="shared" si="18"/>
        <v>3.9543240261066677</v>
      </c>
    </row>
    <row r="90" spans="1:6" ht="21" x14ac:dyDescent="0.5">
      <c r="A90" s="12">
        <v>6.5</v>
      </c>
      <c r="B90" s="13">
        <f t="shared" si="19"/>
        <v>0.29536751280629109</v>
      </c>
      <c r="C90" s="14">
        <f t="shared" si="15"/>
        <v>48.18529948774836</v>
      </c>
      <c r="D90" s="24">
        <f t="shared" si="16"/>
        <v>11.814700512251644</v>
      </c>
      <c r="E90" s="16">
        <f t="shared" si="17"/>
        <v>14.232372063522485</v>
      </c>
      <c r="F90" s="25">
        <f t="shared" si="18"/>
        <v>3.4896787048549807</v>
      </c>
    </row>
    <row r="91" spans="1:6" ht="21" x14ac:dyDescent="0.5">
      <c r="A91" s="12">
        <v>6.75</v>
      </c>
      <c r="B91" s="13">
        <f t="shared" si="19"/>
        <v>0.27747209986095644</v>
      </c>
      <c r="C91" s="14">
        <f t="shared" si="15"/>
        <v>48.901116005561747</v>
      </c>
      <c r="D91" s="24">
        <f t="shared" si="16"/>
        <v>11.098883994438257</v>
      </c>
      <c r="E91" s="16">
        <f t="shared" si="17"/>
        <v>13.568695343607441</v>
      </c>
      <c r="F91" s="25">
        <f t="shared" si="18"/>
        <v>3.0796306480499429</v>
      </c>
    </row>
    <row r="92" spans="1:6" ht="21" x14ac:dyDescent="0.5">
      <c r="A92" s="12">
        <v>7</v>
      </c>
      <c r="B92" s="13">
        <f t="shared" si="19"/>
        <v>0.2606609151756677</v>
      </c>
      <c r="C92" s="14">
        <f t="shared" si="15"/>
        <v>49.573563392973291</v>
      </c>
      <c r="D92" s="24">
        <f t="shared" si="16"/>
        <v>10.426436607026709</v>
      </c>
      <c r="E92" s="16">
        <f t="shared" si="17"/>
        <v>12.921890402531396</v>
      </c>
      <c r="F92" s="25">
        <f t="shared" si="18"/>
        <v>2.7177645080086652</v>
      </c>
    </row>
    <row r="93" spans="1:6" ht="21" x14ac:dyDescent="0.5">
      <c r="A93" s="12">
        <v>7.25</v>
      </c>
      <c r="B93" s="13">
        <f t="shared" si="19"/>
        <v>0.24486826868093761</v>
      </c>
      <c r="C93" s="14">
        <f t="shared" si="15"/>
        <v>50.205269252762491</v>
      </c>
      <c r="D93" s="24">
        <f t="shared" si="16"/>
        <v>9.7947307472375051</v>
      </c>
      <c r="E93" s="16">
        <f t="shared" si="17"/>
        <v>12.293677360584264</v>
      </c>
      <c r="F93" s="25">
        <f t="shared" si="18"/>
        <v>2.3984187602719937</v>
      </c>
    </row>
    <row r="94" spans="1:6" ht="21" x14ac:dyDescent="0.5">
      <c r="A94" s="12">
        <v>7.5</v>
      </c>
      <c r="B94" s="13">
        <f t="shared" si="19"/>
        <v>0.23003245026739272</v>
      </c>
      <c r="C94" s="14">
        <f t="shared" si="15"/>
        <v>50.798701989304291</v>
      </c>
      <c r="D94" s="24">
        <f t="shared" si="16"/>
        <v>9.2012980106957087</v>
      </c>
      <c r="E94" s="16">
        <f t="shared" si="17"/>
        <v>11.685349889002744</v>
      </c>
      <c r="F94" s="25">
        <f t="shared" si="18"/>
        <v>2.1165971270408197</v>
      </c>
    </row>
    <row r="95" spans="1:6" ht="21" x14ac:dyDescent="0.5">
      <c r="A95" s="12">
        <v>7.75</v>
      </c>
      <c r="B95" s="13">
        <f t="shared" si="19"/>
        <v>0.21609548865217992</v>
      </c>
      <c r="C95" s="14">
        <f t="shared" si="15"/>
        <v>51.356180453912806</v>
      </c>
      <c r="D95" s="24">
        <f t="shared" si="16"/>
        <v>8.6438195460871956</v>
      </c>
      <c r="E95" s="16">
        <f t="shared" si="17"/>
        <v>11.097838910497819</v>
      </c>
      <c r="F95" s="25">
        <f t="shared" si="18"/>
        <v>1.8678904086329768</v>
      </c>
    </row>
    <row r="96" spans="1:6" ht="21" x14ac:dyDescent="0.5">
      <c r="A96" s="12">
        <v>8</v>
      </c>
      <c r="B96" s="13">
        <f t="shared" si="19"/>
        <v>0.20300292485491905</v>
      </c>
      <c r="C96" s="14">
        <f t="shared" si="15"/>
        <v>51.879883005803237</v>
      </c>
      <c r="D96" s="24">
        <f t="shared" si="16"/>
        <v>8.1201169941967617</v>
      </c>
      <c r="E96" s="16">
        <f t="shared" si="17"/>
        <v>10.531767991309067</v>
      </c>
      <c r="F96" s="25">
        <f t="shared" si="18"/>
        <v>1.6484074999860761</v>
      </c>
    </row>
    <row r="97" spans="1:10" ht="21" x14ac:dyDescent="0.5">
      <c r="A97" s="12">
        <v>8.25</v>
      </c>
      <c r="B97" s="13">
        <f t="shared" si="19"/>
        <v>0.19070359939805337</v>
      </c>
      <c r="C97" s="14">
        <f t="shared" si="15"/>
        <v>52.371856024077864</v>
      </c>
      <c r="D97" s="24">
        <f t="shared" si="16"/>
        <v>7.6281439759221357</v>
      </c>
      <c r="E97" s="16">
        <f t="shared" si="17"/>
        <v>9.9875014509482742</v>
      </c>
      <c r="F97" s="25">
        <f t="shared" si="18"/>
        <v>1.4547145129349286</v>
      </c>
    </row>
    <row r="98" spans="1:10" ht="21" x14ac:dyDescent="0.5">
      <c r="A98" s="12">
        <v>8.5</v>
      </c>
      <c r="B98" s="13">
        <f t="shared" si="19"/>
        <v>0.17914945240007943</v>
      </c>
      <c r="C98" s="14">
        <f t="shared" si="15"/>
        <v>52.83402190399682</v>
      </c>
      <c r="D98" s="24">
        <f t="shared" si="16"/>
        <v>7.1659780960031769</v>
      </c>
      <c r="E98" s="16">
        <f t="shared" si="17"/>
        <v>9.4651860921948323</v>
      </c>
      <c r="F98" s="25">
        <f t="shared" si="18"/>
        <v>1.2837810518099331</v>
      </c>
    </row>
    <row r="99" spans="1:10" ht="21" x14ac:dyDescent="0.5">
      <c r="A99" s="12">
        <v>8.75</v>
      </c>
      <c r="B99" s="13">
        <f>($C$59/$C$60)*EXP(-A99/($C$60*$C$61))</f>
        <v>0.16829533578051559</v>
      </c>
      <c r="C99" s="14">
        <f>$C$59*(1-EXP(-A99/($C$60*$C$61)))</f>
        <v>53.268186568779377</v>
      </c>
      <c r="D99" s="24">
        <f>$C$59*(EXP(-A99/($C$60*$C$61)))</f>
        <v>6.7318134312206244</v>
      </c>
      <c r="E99" s="16">
        <f>($C$59*$C$59/$C$60)*(EXP(-A99/($C$60*$C$61))-EXP(-2*A99/($C$60*$C$61)))</f>
        <v>8.9647873450118762</v>
      </c>
      <c r="F99" s="25">
        <f>($C$59*$C$59/$C$60)*(EXP(-2*A99/($C$60*$C$61)))</f>
        <v>1.1329328018190599</v>
      </c>
    </row>
    <row r="100" spans="1:10" ht="21" x14ac:dyDescent="0.5">
      <c r="A100" s="12">
        <v>9</v>
      </c>
      <c r="B100" s="13">
        <f>($C$59/$C$60)*EXP(-A100/($C$60*$C$61))</f>
        <v>0.15809883684279649</v>
      </c>
      <c r="C100" s="14">
        <f>$C$59*(1-EXP(-A100/($C$60*$C$61)))</f>
        <v>53.67604652628814</v>
      </c>
      <c r="D100" s="24">
        <f>$C$59*(EXP(-A100/($C$60*$C$61)))</f>
        <v>6.3239534737118603</v>
      </c>
      <c r="E100" s="16">
        <f>($C$59*$C$59/$C$60)*(EXP(-A100/($C$60*$C$61))-EXP(-2*A100/($C$60*$C$61)))</f>
        <v>8.486120522125983</v>
      </c>
      <c r="F100" s="25">
        <f>($C$59*$C$59/$C$60)*(EXP(-2*A100/($C$60*$C$61)))</f>
        <v>0.99980968844180751</v>
      </c>
    </row>
    <row r="101" spans="1:10" ht="21" x14ac:dyDescent="0.5">
      <c r="A101" s="12">
        <v>9.25</v>
      </c>
      <c r="B101" s="13">
        <f t="shared" ref="B101:B103" si="20">($C$59/$C$60)*EXP(-A101/($C$60*$C$61))</f>
        <v>0.14852011254573944</v>
      </c>
      <c r="C101" s="14">
        <f t="shared" ref="C101:C104" si="21">$C$59*(1-EXP(-A101/($C$60*$C$61)))</f>
        <v>54.059195498170418</v>
      </c>
      <c r="D101" s="24">
        <f t="shared" ref="D101:D104" si="22">$C$59*(EXP(-A101/($C$60*$C$61)))</f>
        <v>5.9408045018295779</v>
      </c>
      <c r="E101" s="16">
        <f t="shared" ref="E101:E104" si="23">($C$59*$C$59/$C$60)*(EXP(-A101/($C$60*$C$61))-EXP(-2*A101/($C$60*$C$61)))</f>
        <v>8.0288777995204033</v>
      </c>
      <c r="F101" s="25">
        <f t="shared" ref="F101:F104" si="24">($C$59*$C$59/$C$60)*(EXP(-2*A101/($C$60*$C$61)))</f>
        <v>0.88232895322396454</v>
      </c>
    </row>
    <row r="102" spans="1:10" ht="21" x14ac:dyDescent="0.5">
      <c r="A102" s="12">
        <v>9.5</v>
      </c>
      <c r="B102" s="13">
        <f t="shared" si="20"/>
        <v>0.13952173381599525</v>
      </c>
      <c r="C102" s="14">
        <f t="shared" si="21"/>
        <v>54.419130647360191</v>
      </c>
      <c r="D102" s="24">
        <f t="shared" si="22"/>
        <v>5.5808693526398097</v>
      </c>
      <c r="E102" s="16">
        <f t="shared" si="23"/>
        <v>7.5926514606788578</v>
      </c>
      <c r="F102" s="25">
        <f t="shared" si="24"/>
        <v>0.77865256828085705</v>
      </c>
    </row>
    <row r="103" spans="1:10" ht="21" x14ac:dyDescent="0.5">
      <c r="A103" s="12">
        <v>9.75</v>
      </c>
      <c r="B103" s="13">
        <f t="shared" si="20"/>
        <v>0.13106853929313059</v>
      </c>
      <c r="C103" s="14">
        <f t="shared" si="21"/>
        <v>54.757258428274781</v>
      </c>
      <c r="D103" s="24">
        <f t="shared" si="22"/>
        <v>5.2427415717252233</v>
      </c>
      <c r="E103" s="16">
        <f t="shared" si="23"/>
        <v>7.1769538778904378</v>
      </c>
      <c r="F103" s="25">
        <f t="shared" si="24"/>
        <v>0.68715847969739652</v>
      </c>
    </row>
    <row r="104" spans="1:10" ht="21" x14ac:dyDescent="0.5">
      <c r="A104" s="12">
        <v>10</v>
      </c>
      <c r="B104" s="28">
        <f>($C$59/$C$60)*EXP(-A104/($C$60*$C$61))</f>
        <v>0.12312749793584821</v>
      </c>
      <c r="C104" s="14">
        <f t="shared" si="21"/>
        <v>55.074900082566067</v>
      </c>
      <c r="D104" s="24">
        <f t="shared" si="22"/>
        <v>4.9250999174339283</v>
      </c>
      <c r="E104" s="16">
        <f t="shared" si="23"/>
        <v>6.7812346462332007</v>
      </c>
      <c r="F104" s="25">
        <f t="shared" si="24"/>
        <v>0.60641522991769203</v>
      </c>
    </row>
    <row r="106" spans="1:10" ht="32.5" x14ac:dyDescent="0.65">
      <c r="A106" s="33" t="s">
        <v>24</v>
      </c>
      <c r="B106" s="33"/>
      <c r="C106" s="33"/>
      <c r="D106" s="33"/>
      <c r="E106" s="33"/>
      <c r="F106" s="33"/>
      <c r="G106" s="33"/>
      <c r="H106" s="32" t="s">
        <v>28</v>
      </c>
      <c r="I106" s="32"/>
      <c r="J106" s="32"/>
    </row>
    <row r="107" spans="1:10" ht="22.5" x14ac:dyDescent="0.45">
      <c r="B107" s="2"/>
      <c r="C107" s="2"/>
      <c r="D107" s="2"/>
      <c r="E107" s="2"/>
      <c r="F107" s="2"/>
      <c r="H107" s="11"/>
      <c r="I107" s="11"/>
    </row>
    <row r="108" spans="1:10" ht="35" x14ac:dyDescent="0.7">
      <c r="B108" s="31" t="s">
        <v>25</v>
      </c>
      <c r="C108" s="31"/>
      <c r="D108" s="31"/>
      <c r="E108" s="31"/>
      <c r="F108" s="31"/>
      <c r="G108" s="31"/>
      <c r="H108" s="32" t="s">
        <v>29</v>
      </c>
      <c r="I108" s="32"/>
      <c r="J108" s="32"/>
    </row>
  </sheetData>
  <mergeCells count="10">
    <mergeCell ref="A106:G106"/>
    <mergeCell ref="H106:J106"/>
    <mergeCell ref="B108:G108"/>
    <mergeCell ref="H108:J108"/>
    <mergeCell ref="A1:F1"/>
    <mergeCell ref="A52:G52"/>
    <mergeCell ref="H52:I52"/>
    <mergeCell ref="B54:G54"/>
    <mergeCell ref="H54:I54"/>
    <mergeCell ref="A57:F5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C44D-EAAC-4D81-B791-ABD2C83854F0}">
  <sheetPr>
    <tabColor theme="3"/>
  </sheetPr>
  <dimension ref="A1:AO108"/>
  <sheetViews>
    <sheetView zoomScale="13" workbookViewId="0">
      <selection activeCell="BI53" sqref="BI53"/>
    </sheetView>
  </sheetViews>
  <sheetFormatPr defaultRowHeight="14.5" x14ac:dyDescent="0.35"/>
  <cols>
    <col min="1" max="1" width="23.6328125" customWidth="1"/>
    <col min="2" max="2" width="26.453125" customWidth="1"/>
    <col min="3" max="6" width="23.6328125" customWidth="1"/>
  </cols>
  <sheetData>
    <row r="1" spans="1:7" ht="61.5" x14ac:dyDescent="1.35">
      <c r="A1" s="30" t="s">
        <v>0</v>
      </c>
      <c r="B1" s="30"/>
      <c r="C1" s="30"/>
      <c r="D1" s="30"/>
      <c r="E1" s="30"/>
      <c r="F1" s="30"/>
    </row>
    <row r="2" spans="1:7" ht="44.5" x14ac:dyDescent="0.85">
      <c r="A2" s="1"/>
      <c r="B2" s="26" t="s">
        <v>19</v>
      </c>
      <c r="C2" s="10">
        <v>2</v>
      </c>
      <c r="D2" s="10"/>
      <c r="E2" s="10"/>
      <c r="F2" s="1"/>
    </row>
    <row r="3" spans="1:7" ht="28.5" x14ac:dyDescent="0.65">
      <c r="A3" s="1"/>
      <c r="B3" s="10" t="s">
        <v>5</v>
      </c>
      <c r="C3" s="10">
        <v>60</v>
      </c>
      <c r="D3" s="10"/>
      <c r="E3" s="10"/>
      <c r="F3" s="1"/>
    </row>
    <row r="4" spans="1:7" ht="28.5" x14ac:dyDescent="0.65">
      <c r="A4" s="1"/>
      <c r="B4" s="10" t="s">
        <v>6</v>
      </c>
      <c r="C4" s="10">
        <v>60</v>
      </c>
      <c r="D4" s="10"/>
      <c r="E4" s="10"/>
      <c r="F4" s="1"/>
    </row>
    <row r="5" spans="1:7" ht="28.5" x14ac:dyDescent="0.65">
      <c r="A5" s="1"/>
      <c r="B5" s="10" t="s">
        <v>7</v>
      </c>
      <c r="C5" s="10">
        <v>120</v>
      </c>
      <c r="D5" s="10"/>
      <c r="E5" s="10"/>
      <c r="F5" s="1"/>
    </row>
    <row r="6" spans="1:7" x14ac:dyDescent="0.35">
      <c r="A6" s="1"/>
      <c r="B6" s="1"/>
      <c r="C6" s="1"/>
      <c r="D6" s="1"/>
      <c r="E6" s="1"/>
      <c r="F6" s="1"/>
    </row>
    <row r="7" spans="1:7" ht="21" x14ac:dyDescent="0.5">
      <c r="A7" s="12" t="s">
        <v>4</v>
      </c>
      <c r="B7" s="13" t="s">
        <v>1</v>
      </c>
      <c r="C7" s="14" t="s">
        <v>12</v>
      </c>
      <c r="D7" s="15" t="s">
        <v>13</v>
      </c>
      <c r="E7" s="16" t="s">
        <v>14</v>
      </c>
      <c r="F7" s="17" t="s">
        <v>15</v>
      </c>
      <c r="G7" s="4"/>
    </row>
    <row r="8" spans="1:7" ht="21" x14ac:dyDescent="0.45">
      <c r="A8" s="18">
        <v>0</v>
      </c>
      <c r="B8" s="19">
        <f>($C$3/$C$4)*(1-EXP((-$C$4*A8)/$C$5))</f>
        <v>0</v>
      </c>
      <c r="C8" s="20">
        <f>$C$3*EXP(-$C$4*A8/$C$5)</f>
        <v>60</v>
      </c>
      <c r="D8" s="21">
        <f>$C$3*(1-EXP(-$C$4*A8/$C$5))</f>
        <v>0</v>
      </c>
      <c r="E8" s="22">
        <f>($C$3*$C$3/$C$4)*(EXP(-$C$4*A8/$C$5)-EXP(-2*$C$4*A8/$C$5))</f>
        <v>0</v>
      </c>
      <c r="F8" s="23">
        <f>($C$3*$C$3/$C$4)*(1-2*EXP(-$C$4*A8/$C$5)+EXP(-2*$C$4*A8/$C$5))</f>
        <v>0</v>
      </c>
      <c r="G8" s="4"/>
    </row>
    <row r="9" spans="1:7" ht="21" x14ac:dyDescent="0.45">
      <c r="A9" s="18">
        <v>0.25</v>
      </c>
      <c r="B9" s="19">
        <f>($C$3/$C$4)*(1-EXP((-$C$4*A9)/$C$5))</f>
        <v>0.11750309741540454</v>
      </c>
      <c r="C9" s="20">
        <f>$C$3*EXP(-$C$4*A9/$C$5)</f>
        <v>52.949814155075728</v>
      </c>
      <c r="D9" s="21">
        <f>$C$3*(1-EXP(-$C$4*A9/$C$5))</f>
        <v>7.0501858449242727</v>
      </c>
      <c r="E9" s="22">
        <f>($C$3*$C$3/$C$4)*(EXP(-$C$4*A9/$C$5)-EXP(-2*$C$4*A9/$C$5))</f>
        <v>6.2217671707914342</v>
      </c>
      <c r="F9" s="23">
        <f>($C$3*$C$3/$C$4)*(1-2*EXP(-$C$4*A9/$C$5)+EXP(-2*$C$4*A9/$C$5))</f>
        <v>0.8284186741328381</v>
      </c>
      <c r="G9" s="4"/>
    </row>
    <row r="10" spans="1:7" ht="21" x14ac:dyDescent="0.45">
      <c r="A10" s="18">
        <v>0.5</v>
      </c>
      <c r="B10" s="19">
        <f t="shared" ref="B10:B30" si="0">($C$3/$C$4)*(1-EXP((-$C$4*A10)/$C$5))</f>
        <v>0.22119921692859512</v>
      </c>
      <c r="C10" s="20">
        <f t="shared" ref="C10:C30" si="1">$C$3*EXP(-$C$4*A10/$C$5)</f>
        <v>46.72804698428429</v>
      </c>
      <c r="D10" s="21">
        <f t="shared" ref="D10:D30" si="2">$C$3*(1-EXP(-$C$4*A10/$C$5))</f>
        <v>13.271953015715708</v>
      </c>
      <c r="E10" s="22">
        <f t="shared" ref="E10:E30" si="3">($C$3*$C$3/$C$4)*(EXP(-$C$4*A10/$C$5)-EXP(-2*$C$4*A10/$C$5))</f>
        <v>10.336207401526288</v>
      </c>
      <c r="F10" s="23">
        <f t="shared" ref="F10:F30" si="4">($C$3*$C$3/$C$4)*(1-2*EXP(-$C$4*A10/$C$5)+EXP(-2*$C$4*A10/$C$5))</f>
        <v>2.93574561418942</v>
      </c>
      <c r="G10" s="4"/>
    </row>
    <row r="11" spans="1:7" ht="21" x14ac:dyDescent="0.45">
      <c r="A11" s="18">
        <v>0.75</v>
      </c>
      <c r="B11" s="19">
        <f t="shared" si="0"/>
        <v>0.31271072120902776</v>
      </c>
      <c r="C11" s="20">
        <f t="shared" si="1"/>
        <v>41.237356727458334</v>
      </c>
      <c r="D11" s="21">
        <f t="shared" si="2"/>
        <v>18.762643272541666</v>
      </c>
      <c r="E11" s="22">
        <f t="shared" si="3"/>
        <v>12.895363562997453</v>
      </c>
      <c r="F11" s="23">
        <f t="shared" si="4"/>
        <v>5.8672797095442135</v>
      </c>
      <c r="G11" s="4"/>
    </row>
    <row r="12" spans="1:7" ht="21" x14ac:dyDescent="0.45">
      <c r="A12" s="18">
        <v>1</v>
      </c>
      <c r="B12" s="19">
        <f t="shared" si="0"/>
        <v>0.39346934028736658</v>
      </c>
      <c r="C12" s="20">
        <f t="shared" si="1"/>
        <v>36.391839582758003</v>
      </c>
      <c r="D12" s="21">
        <f t="shared" si="2"/>
        <v>23.608160417241994</v>
      </c>
      <c r="E12" s="22">
        <f t="shared" si="3"/>
        <v>14.319073112471465</v>
      </c>
      <c r="F12" s="23">
        <f t="shared" si="4"/>
        <v>9.2890873047705291</v>
      </c>
      <c r="G12" s="4"/>
    </row>
    <row r="13" spans="1:7" ht="21" x14ac:dyDescent="0.45">
      <c r="A13" s="18">
        <v>1.25</v>
      </c>
      <c r="B13" s="19">
        <f t="shared" si="0"/>
        <v>0.46473857148100972</v>
      </c>
      <c r="C13" s="20">
        <f t="shared" si="1"/>
        <v>32.11568571113942</v>
      </c>
      <c r="D13" s="21">
        <f t="shared" si="2"/>
        <v>27.884314288860583</v>
      </c>
      <c r="E13" s="22">
        <f t="shared" si="3"/>
        <v>14.925397899528011</v>
      </c>
      <c r="F13" s="23">
        <f t="shared" si="4"/>
        <v>12.958916389332572</v>
      </c>
      <c r="G13" s="4"/>
    </row>
    <row r="14" spans="1:7" ht="21" x14ac:dyDescent="0.45">
      <c r="A14" s="18">
        <v>1.5</v>
      </c>
      <c r="B14" s="19">
        <f t="shared" si="0"/>
        <v>0.52763344725898531</v>
      </c>
      <c r="C14" s="20">
        <f t="shared" si="1"/>
        <v>28.341993164460881</v>
      </c>
      <c r="D14" s="21">
        <f t="shared" si="2"/>
        <v>31.658006835539119</v>
      </c>
      <c r="E14" s="22">
        <f t="shared" si="3"/>
        <v>14.954183555555092</v>
      </c>
      <c r="F14" s="23">
        <f t="shared" si="4"/>
        <v>16.703823279984025</v>
      </c>
      <c r="G14" s="4"/>
    </row>
    <row r="15" spans="1:7" ht="21" x14ac:dyDescent="0.45">
      <c r="A15" s="18">
        <v>1.75</v>
      </c>
      <c r="B15" s="19">
        <f t="shared" si="0"/>
        <v>0.58313798032149156</v>
      </c>
      <c r="C15" s="20">
        <f t="shared" si="1"/>
        <v>25.011721180710502</v>
      </c>
      <c r="D15" s="21">
        <f t="shared" si="2"/>
        <v>34.988278819289491</v>
      </c>
      <c r="E15" s="22">
        <f t="shared" si="3"/>
        <v>14.585284573683795</v>
      </c>
      <c r="F15" s="23">
        <f t="shared" si="4"/>
        <v>20.402994245605704</v>
      </c>
      <c r="G15" s="4"/>
    </row>
    <row r="16" spans="1:7" ht="21" x14ac:dyDescent="0.45">
      <c r="A16" s="18">
        <v>2</v>
      </c>
      <c r="B16" s="19">
        <f t="shared" si="0"/>
        <v>0.63212055882855767</v>
      </c>
      <c r="C16" s="20">
        <f t="shared" si="1"/>
        <v>22.072766470286538</v>
      </c>
      <c r="D16" s="21">
        <f t="shared" si="2"/>
        <v>37.927233529713462</v>
      </c>
      <c r="E16" s="22">
        <f t="shared" si="3"/>
        <v>13.952649476089778</v>
      </c>
      <c r="F16" s="23">
        <f t="shared" si="4"/>
        <v>23.974584053623683</v>
      </c>
      <c r="G16" s="4"/>
    </row>
    <row r="17" spans="1:7" ht="21" x14ac:dyDescent="0.45">
      <c r="A17" s="18">
        <v>2.25</v>
      </c>
      <c r="B17" s="19">
        <f t="shared" si="0"/>
        <v>0.67534753264165026</v>
      </c>
      <c r="C17" s="20">
        <f t="shared" si="1"/>
        <v>19.479148041500984</v>
      </c>
      <c r="D17" s="21">
        <f t="shared" si="2"/>
        <v>40.520851958499016</v>
      </c>
      <c r="E17" s="22">
        <f t="shared" si="3"/>
        <v>13.155194567789124</v>
      </c>
      <c r="F17" s="23">
        <f t="shared" si="4"/>
        <v>27.365657390709892</v>
      </c>
      <c r="G17" s="4"/>
    </row>
    <row r="18" spans="1:7" ht="21" x14ac:dyDescent="0.45">
      <c r="A18" s="18">
        <v>2.5</v>
      </c>
      <c r="B18" s="19">
        <f t="shared" si="0"/>
        <v>0.71349520313980985</v>
      </c>
      <c r="C18" s="20">
        <f t="shared" si="1"/>
        <v>17.190287811611405</v>
      </c>
      <c r="D18" s="21">
        <f t="shared" si="2"/>
        <v>42.809712188388588</v>
      </c>
      <c r="E18" s="22">
        <f t="shared" si="3"/>
        <v>12.265187894177478</v>
      </c>
      <c r="F18" s="23">
        <f t="shared" si="4"/>
        <v>30.544524294211119</v>
      </c>
      <c r="G18" s="4"/>
    </row>
    <row r="19" spans="1:7" ht="21" x14ac:dyDescent="0.45">
      <c r="A19" s="18">
        <v>2.75</v>
      </c>
      <c r="B19" s="19">
        <f t="shared" si="0"/>
        <v>0.74716040419525354</v>
      </c>
      <c r="C19" s="20">
        <f t="shared" si="1"/>
        <v>15.170375748284787</v>
      </c>
      <c r="D19" s="21">
        <f t="shared" si="2"/>
        <v>44.829624251715209</v>
      </c>
      <c r="E19" s="22">
        <f t="shared" si="3"/>
        <v>11.334704075882334</v>
      </c>
      <c r="F19" s="23">
        <f t="shared" si="4"/>
        <v>33.494920175832881</v>
      </c>
      <c r="G19" s="4"/>
    </row>
    <row r="20" spans="1:7" ht="21" x14ac:dyDescent="0.45">
      <c r="A20" s="18">
        <v>3</v>
      </c>
      <c r="B20" s="19">
        <f t="shared" si="0"/>
        <v>0.77686983985157021</v>
      </c>
      <c r="C20" s="20">
        <f t="shared" si="1"/>
        <v>13.387809608905789</v>
      </c>
      <c r="D20" s="21">
        <f t="shared" si="2"/>
        <v>46.612190391094209</v>
      </c>
      <c r="E20" s="22">
        <f t="shared" si="3"/>
        <v>10.400585506833952</v>
      </c>
      <c r="F20" s="23">
        <f t="shared" si="4"/>
        <v>36.211604884260261</v>
      </c>
      <c r="G20" s="4"/>
    </row>
    <row r="21" spans="1:7" ht="21" x14ac:dyDescent="0.45">
      <c r="A21" s="18">
        <v>3.25</v>
      </c>
      <c r="B21" s="19">
        <f t="shared" si="0"/>
        <v>0.80308832479580594</v>
      </c>
      <c r="C21" s="20">
        <f t="shared" si="1"/>
        <v>11.814700512251644</v>
      </c>
      <c r="D21" s="21">
        <f t="shared" si="2"/>
        <v>48.18529948774836</v>
      </c>
      <c r="E21" s="22">
        <f t="shared" si="3"/>
        <v>9.4882480423483226</v>
      </c>
      <c r="F21" s="23">
        <f t="shared" si="4"/>
        <v>38.697051445400035</v>
      </c>
      <c r="G21" s="4"/>
    </row>
    <row r="22" spans="1:7" ht="21" x14ac:dyDescent="0.45">
      <c r="A22" s="18">
        <v>3.5</v>
      </c>
      <c r="B22" s="19">
        <f t="shared" si="0"/>
        <v>0.82622605654955483</v>
      </c>
      <c r="C22" s="20">
        <f t="shared" si="1"/>
        <v>10.426436607026709</v>
      </c>
      <c r="D22" s="21">
        <f t="shared" si="2"/>
        <v>49.573563392973291</v>
      </c>
      <c r="E22" s="22">
        <f t="shared" si="3"/>
        <v>8.6145936016875986</v>
      </c>
      <c r="F22" s="23">
        <f t="shared" si="4"/>
        <v>40.958969791285689</v>
      </c>
      <c r="G22" s="4"/>
    </row>
    <row r="23" spans="1:7" ht="21" x14ac:dyDescent="0.45">
      <c r="A23" s="18">
        <v>3.75</v>
      </c>
      <c r="B23" s="19">
        <f t="shared" si="0"/>
        <v>0.84664503315507156</v>
      </c>
      <c r="C23" s="20">
        <f t="shared" si="1"/>
        <v>9.2012980106957087</v>
      </c>
      <c r="D23" s="21">
        <f t="shared" si="2"/>
        <v>50.798701989304291</v>
      </c>
      <c r="E23" s="22">
        <f t="shared" si="3"/>
        <v>7.790233259335162</v>
      </c>
      <c r="F23" s="23">
        <f t="shared" si="4"/>
        <v>43.008468729969131</v>
      </c>
      <c r="G23" s="4"/>
    </row>
    <row r="24" spans="1:7" ht="21" x14ac:dyDescent="0.45">
      <c r="A24" s="18">
        <v>4</v>
      </c>
      <c r="B24" s="19">
        <f t="shared" si="0"/>
        <v>0.8646647167633873</v>
      </c>
      <c r="C24" s="20">
        <f t="shared" si="1"/>
        <v>8.1201169941967617</v>
      </c>
      <c r="D24" s="21">
        <f t="shared" si="2"/>
        <v>51.879883005803237</v>
      </c>
      <c r="E24" s="22">
        <f t="shared" si="3"/>
        <v>7.0211786608727111</v>
      </c>
      <c r="F24" s="23">
        <f t="shared" si="4"/>
        <v>44.85870434493053</v>
      </c>
      <c r="G24" s="4"/>
    </row>
    <row r="25" spans="1:7" ht="21" x14ac:dyDescent="0.45">
      <c r="A25" s="18">
        <v>4.25</v>
      </c>
      <c r="B25" s="19">
        <f t="shared" si="0"/>
        <v>0.88056703173328033</v>
      </c>
      <c r="C25" s="20">
        <f t="shared" si="1"/>
        <v>7.1659780960031769</v>
      </c>
      <c r="D25" s="21">
        <f t="shared" si="2"/>
        <v>52.83402190399682</v>
      </c>
      <c r="E25" s="22">
        <f t="shared" si="3"/>
        <v>6.3101240614632221</v>
      </c>
      <c r="F25" s="23">
        <f t="shared" si="4"/>
        <v>46.5238978425336</v>
      </c>
      <c r="G25" s="4"/>
    </row>
    <row r="26" spans="1:7" ht="21" x14ac:dyDescent="0.45">
      <c r="A26" s="18">
        <v>4.5</v>
      </c>
      <c r="B26" s="19">
        <f t="shared" si="0"/>
        <v>0.89460077543813565</v>
      </c>
      <c r="C26" s="20">
        <f t="shared" si="1"/>
        <v>6.3239534737118603</v>
      </c>
      <c r="D26" s="21">
        <f t="shared" si="2"/>
        <v>53.67604652628814</v>
      </c>
      <c r="E26" s="22">
        <f t="shared" si="3"/>
        <v>5.6574136814173217</v>
      </c>
      <c r="F26" s="23">
        <f t="shared" si="4"/>
        <v>48.018632844870815</v>
      </c>
      <c r="G26" s="4"/>
    </row>
    <row r="27" spans="1:7" ht="21" x14ac:dyDescent="0.45">
      <c r="A27" s="18">
        <v>4.75</v>
      </c>
      <c r="B27" s="19">
        <f t="shared" si="0"/>
        <v>0.90698551078933654</v>
      </c>
      <c r="C27" s="20">
        <f t="shared" si="1"/>
        <v>5.5808693526398097</v>
      </c>
      <c r="D27" s="21">
        <f t="shared" si="2"/>
        <v>54.419130647360191</v>
      </c>
      <c r="E27" s="22">
        <f t="shared" si="3"/>
        <v>5.0617676404525715</v>
      </c>
      <c r="F27" s="23">
        <f t="shared" si="4"/>
        <v>49.357363006907619</v>
      </c>
      <c r="G27" s="4"/>
    </row>
    <row r="28" spans="1:7" ht="21" x14ac:dyDescent="0.45">
      <c r="A28" s="18">
        <v>5</v>
      </c>
      <c r="B28" s="19">
        <f t="shared" si="0"/>
        <v>0.91791500137610116</v>
      </c>
      <c r="C28" s="20">
        <f t="shared" si="1"/>
        <v>4.9250999174339283</v>
      </c>
      <c r="D28" s="21">
        <f t="shared" si="2"/>
        <v>55.074900082566067</v>
      </c>
      <c r="E28" s="22">
        <f t="shared" si="3"/>
        <v>4.5208230974888002</v>
      </c>
      <c r="F28" s="23">
        <f t="shared" si="4"/>
        <v>50.554076985077273</v>
      </c>
      <c r="G28" s="4"/>
    </row>
    <row r="29" spans="1:7" ht="21" x14ac:dyDescent="0.45">
      <c r="A29" s="18">
        <v>5.25</v>
      </c>
      <c r="B29" s="19">
        <f t="shared" si="0"/>
        <v>0.92756024296574857</v>
      </c>
      <c r="C29" s="20">
        <f t="shared" si="1"/>
        <v>4.3463854220550875</v>
      </c>
      <c r="D29" s="21">
        <f t="shared" si="2"/>
        <v>55.653614577944914</v>
      </c>
      <c r="E29" s="22">
        <f t="shared" si="3"/>
        <v>4.031534318104204</v>
      </c>
      <c r="F29" s="23">
        <f t="shared" si="4"/>
        <v>51.622080259840708</v>
      </c>
      <c r="G29" s="4"/>
    </row>
    <row r="30" spans="1:7" ht="21" x14ac:dyDescent="0.45">
      <c r="A30" s="18">
        <v>5.5</v>
      </c>
      <c r="B30" s="19">
        <f t="shared" si="0"/>
        <v>0.93607213879329243</v>
      </c>
      <c r="C30" s="20">
        <f t="shared" si="1"/>
        <v>3.8356716724024542</v>
      </c>
      <c r="D30" s="21">
        <f t="shared" si="2"/>
        <v>56.164328327597545</v>
      </c>
      <c r="E30" s="22">
        <f t="shared" si="3"/>
        <v>3.5904653860946101</v>
      </c>
      <c r="F30" s="23">
        <f t="shared" si="4"/>
        <v>52.573862941502931</v>
      </c>
      <c r="G30" s="4"/>
    </row>
    <row r="31" spans="1:7" ht="21" x14ac:dyDescent="0.45">
      <c r="A31" s="18">
        <v>5.75</v>
      </c>
      <c r="B31" s="19">
        <f>($C$3/$C$4)*(1-EXP((-$C$4*A31)/$C$5))</f>
        <v>0.94358386049622267</v>
      </c>
      <c r="C31" s="20">
        <f>$C$3*EXP(-$C$4*A31/$C$5)</f>
        <v>3.3849683702266411</v>
      </c>
      <c r="D31" s="21">
        <f>$C$3*(1-EXP(-$C$4*A31/$C$5))</f>
        <v>56.615031629773362</v>
      </c>
      <c r="E31" s="22">
        <f>($C$3*$C$3/$C$4)*(EXP(-$C$4*A31/$C$5)-EXP(-2*$C$4*A31/$C$5))</f>
        <v>3.1940015224360612</v>
      </c>
      <c r="F31" s="23">
        <f>($C$3*$C$3/$C$4)*(1-2*EXP(-$C$4*A31/$C$5)+EXP(-2*$C$4*A31/$C$5))</f>
        <v>53.421030107337302</v>
      </c>
      <c r="G31" s="4"/>
    </row>
    <row r="32" spans="1:7" ht="21" x14ac:dyDescent="0.45">
      <c r="A32" s="18">
        <v>6</v>
      </c>
      <c r="B32" s="19">
        <f>($C$3/$C$4)*(1-EXP((-$C$4*A32)/$C$5))</f>
        <v>0.95021293163213605</v>
      </c>
      <c r="C32" s="20">
        <f>$C$3*EXP(-$C$4*A32/$C$5)</f>
        <v>2.9872241020718366</v>
      </c>
      <c r="D32" s="21">
        <f>$C$3*(1-EXP(-$C$4*A32/$C$5))</f>
        <v>57.012775897928165</v>
      </c>
      <c r="E32" s="22">
        <f>($C$3*$C$3/$C$4)*(EXP(-$C$4*A32/$C$5)-EXP(-2*$C$4*A32/$C$5))</f>
        <v>2.8384989714718554</v>
      </c>
      <c r="F32" s="23">
        <f>($C$3*$C$3/$C$4)*(1-2*EXP(-$C$4*A32/$C$5)+EXP(-2*$C$4*A32/$C$5))</f>
        <v>54.174276926456308</v>
      </c>
      <c r="G32" s="4"/>
    </row>
    <row r="33" spans="1:7" ht="21" x14ac:dyDescent="0.45">
      <c r="A33" s="18">
        <v>6.25</v>
      </c>
      <c r="B33" s="19">
        <f t="shared" ref="B33:B43" si="5">($C$3/$C$4)*(1-EXP((-$C$4*A33)/$C$5))</f>
        <v>0.95606306637659255</v>
      </c>
      <c r="C33" s="20">
        <f t="shared" ref="C33:C43" si="6">$C$3*EXP(-$C$4*A33/$C$5)</f>
        <v>2.6362160174044451</v>
      </c>
      <c r="D33" s="21">
        <f t="shared" ref="D33:D43" si="7">$C$3*(1-EXP(-$C$4*A33/$C$5))</f>
        <v>57.36378398259555</v>
      </c>
      <c r="E33" s="22">
        <f t="shared" ref="E33:E43" si="8">($C$3*$C$3/$C$4)*(EXP(-$C$4*A33/$C$5)-EXP(-2*$C$4*A33/$C$5))</f>
        <v>2.5203887692307827</v>
      </c>
      <c r="F33" s="23">
        <f t="shared" ref="F33:F43" si="9">($C$3*$C$3/$C$4)*(1-2*EXP(-$C$4*A33/$C$5)+EXP(-2*$C$4*A33/$C$5))</f>
        <v>54.843395213364772</v>
      </c>
      <c r="G33" s="4"/>
    </row>
    <row r="34" spans="1:7" ht="21" x14ac:dyDescent="0.45">
      <c r="A34" s="18">
        <v>6.5</v>
      </c>
      <c r="B34" s="19">
        <f t="shared" si="5"/>
        <v>0.96122579216827797</v>
      </c>
      <c r="C34" s="20">
        <f t="shared" si="6"/>
        <v>2.3264524699033204</v>
      </c>
      <c r="D34" s="21">
        <f t="shared" si="7"/>
        <v>57.673547530096677</v>
      </c>
      <c r="E34" s="22">
        <f t="shared" si="8"/>
        <v>2.236246118324666</v>
      </c>
      <c r="F34" s="23">
        <f t="shared" si="9"/>
        <v>55.437301411772012</v>
      </c>
      <c r="G34" s="4"/>
    </row>
    <row r="35" spans="1:7" ht="21" x14ac:dyDescent="0.45">
      <c r="A35" s="18">
        <v>6.75</v>
      </c>
      <c r="B35" s="19">
        <f t="shared" si="5"/>
        <v>0.96578188168833401</v>
      </c>
      <c r="C35" s="20">
        <f t="shared" si="6"/>
        <v>2.0530870986999621</v>
      </c>
      <c r="D35" s="21">
        <f t="shared" si="7"/>
        <v>57.946912901300038</v>
      </c>
      <c r="E35" s="22">
        <f t="shared" si="8"/>
        <v>1.9828343214524915</v>
      </c>
      <c r="F35" s="23">
        <f t="shared" si="9"/>
        <v>55.964078579847545</v>
      </c>
      <c r="G35" s="4"/>
    </row>
    <row r="36" spans="1:7" ht="21" x14ac:dyDescent="0.45">
      <c r="A36" s="18">
        <v>7</v>
      </c>
      <c r="B36" s="19">
        <f t="shared" si="5"/>
        <v>0.96980261657768152</v>
      </c>
      <c r="C36" s="20">
        <f t="shared" si="6"/>
        <v>1.8118430053391101</v>
      </c>
      <c r="D36" s="21">
        <f t="shared" si="7"/>
        <v>58.188156994660893</v>
      </c>
      <c r="E36" s="22">
        <f t="shared" si="8"/>
        <v>1.7571300874058391</v>
      </c>
      <c r="F36" s="23">
        <f t="shared" si="9"/>
        <v>56.431026907255053</v>
      </c>
      <c r="G36" s="4"/>
    </row>
    <row r="37" spans="1:7" ht="21" x14ac:dyDescent="0.45">
      <c r="A37" s="18">
        <v>7.25</v>
      </c>
      <c r="B37" s="19">
        <f t="shared" si="5"/>
        <v>0.97335090266364455</v>
      </c>
      <c r="C37" s="20">
        <f t="shared" si="6"/>
        <v>1.598945840181329</v>
      </c>
      <c r="D37" s="21">
        <f t="shared" si="7"/>
        <v>58.401054159818671</v>
      </c>
      <c r="E37" s="22">
        <f t="shared" si="8"/>
        <v>1.5563353768507762</v>
      </c>
      <c r="F37" s="23">
        <f t="shared" si="9"/>
        <v>56.844718782967895</v>
      </c>
      <c r="G37" s="4"/>
    </row>
    <row r="38" spans="1:7" ht="21" x14ac:dyDescent="0.45">
      <c r="A38" s="18">
        <v>7.5</v>
      </c>
      <c r="B38" s="19">
        <f t="shared" si="5"/>
        <v>0.97648225414399092</v>
      </c>
      <c r="C38" s="20">
        <f t="shared" si="6"/>
        <v>1.4110647513605463</v>
      </c>
      <c r="D38" s="21">
        <f t="shared" si="7"/>
        <v>58.588935248639459</v>
      </c>
      <c r="E38" s="22">
        <f t="shared" si="8"/>
        <v>1.3778796891516762</v>
      </c>
      <c r="F38" s="23">
        <f t="shared" si="9"/>
        <v>57.211055559487768</v>
      </c>
      <c r="G38" s="4"/>
    </row>
    <row r="39" spans="1:7" ht="21" x14ac:dyDescent="0.45">
      <c r="A39" s="18">
        <v>7.75</v>
      </c>
      <c r="B39" s="19">
        <f t="shared" si="5"/>
        <v>0.97924566212630026</v>
      </c>
      <c r="C39" s="20">
        <f t="shared" si="6"/>
        <v>1.2452602724219846</v>
      </c>
      <c r="D39" s="21">
        <f t="shared" si="7"/>
        <v>58.754739727578013</v>
      </c>
      <c r="E39" s="22">
        <f t="shared" si="8"/>
        <v>1.2194157199874434</v>
      </c>
      <c r="F39" s="23">
        <f t="shared" si="9"/>
        <v>57.535324007590575</v>
      </c>
      <c r="G39" s="4"/>
    </row>
    <row r="40" spans="1:7" ht="21" x14ac:dyDescent="0.45">
      <c r="A40" s="18">
        <v>8</v>
      </c>
      <c r="B40" s="19">
        <f t="shared" si="5"/>
        <v>0.98168436111126578</v>
      </c>
      <c r="C40" s="20">
        <f t="shared" si="6"/>
        <v>1.0989383333240508</v>
      </c>
      <c r="D40" s="21">
        <f t="shared" si="7"/>
        <v>58.901061666675943</v>
      </c>
      <c r="E40" s="22">
        <f t="shared" si="8"/>
        <v>1.0788105756499</v>
      </c>
      <c r="F40" s="23">
        <f t="shared" si="9"/>
        <v>57.822251091026054</v>
      </c>
      <c r="G40" s="4"/>
    </row>
    <row r="41" spans="1:7" ht="21" x14ac:dyDescent="0.45">
      <c r="A41" s="18">
        <v>8.25</v>
      </c>
      <c r="B41" s="19">
        <f t="shared" si="5"/>
        <v>0.98383650541183409</v>
      </c>
      <c r="C41" s="20">
        <f t="shared" si="6"/>
        <v>0.96980967528995243</v>
      </c>
      <c r="D41" s="21">
        <f t="shared" si="7"/>
        <v>59.030190324710048</v>
      </c>
      <c r="E41" s="22">
        <f t="shared" si="8"/>
        <v>0.9541341618518524</v>
      </c>
      <c r="F41" s="23">
        <f t="shared" si="9"/>
        <v>58.076056162858194</v>
      </c>
      <c r="G41" s="4"/>
    </row>
    <row r="42" spans="1:7" ht="21" x14ac:dyDescent="0.45">
      <c r="A42" s="18">
        <v>8.5</v>
      </c>
      <c r="B42" s="19">
        <f t="shared" si="5"/>
        <v>0.98573576609100078</v>
      </c>
      <c r="C42" s="20">
        <f t="shared" si="6"/>
        <v>0.85585403453995534</v>
      </c>
      <c r="D42" s="21">
        <f t="shared" si="7"/>
        <v>59.144145965460048</v>
      </c>
      <c r="E42" s="22">
        <f t="shared" si="8"/>
        <v>0.84364593239931662</v>
      </c>
      <c r="F42" s="23">
        <f t="shared" si="9"/>
        <v>58.300500033060722</v>
      </c>
      <c r="G42" s="4"/>
    </row>
    <row r="43" spans="1:7" ht="21" x14ac:dyDescent="0.45">
      <c r="A43" s="18">
        <v>8.75</v>
      </c>
      <c r="B43" s="19">
        <f t="shared" si="5"/>
        <v>0.98741185775756601</v>
      </c>
      <c r="C43" s="20">
        <f t="shared" si="6"/>
        <v>0.75528853454603995</v>
      </c>
      <c r="D43" s="21">
        <f t="shared" si="7"/>
        <v>59.24471146545396</v>
      </c>
      <c r="E43" s="22">
        <f t="shared" si="8"/>
        <v>0.74578085503909486</v>
      </c>
      <c r="F43" s="23">
        <f t="shared" si="9"/>
        <v>58.498930610414867</v>
      </c>
      <c r="G43" s="4"/>
    </row>
    <row r="44" spans="1:7" ht="21" x14ac:dyDescent="0.45">
      <c r="A44" s="18">
        <v>9</v>
      </c>
      <c r="B44" s="19">
        <f>($C$3/$C$4)*(1-EXP((-$C$4*A44)/$C$5))</f>
        <v>0.98889100346175773</v>
      </c>
      <c r="C44" s="20">
        <f>$C$3*EXP(-$C$4*A44/$C$5)</f>
        <v>0.66653979229453841</v>
      </c>
      <c r="D44" s="21">
        <f>$C$3*(1-EXP(-$C$4*A44/$C$5))</f>
        <v>59.333460207705464</v>
      </c>
      <c r="E44" s="22">
        <f>($C$3*$C$3/$C$4)*(EXP(-$C$4*A44/$C$5)-EXP(-2*$C$4*A44/$C$5))</f>
        <v>0.65913520404933768</v>
      </c>
      <c r="F44" s="23">
        <f>($C$3*$C$3/$C$4)*(1-2*EXP(-$C$4*A44/$C$5)+EXP(-2*$C$4*A44/$C$5))</f>
        <v>58.674325003656122</v>
      </c>
      <c r="G44" s="4"/>
    </row>
    <row r="45" spans="1:7" ht="21" x14ac:dyDescent="0.45">
      <c r="A45" s="18">
        <v>9.25</v>
      </c>
      <c r="B45" s="19">
        <f>($C$3/$C$4)*(1-EXP((-$C$4*A45)/$C$5))</f>
        <v>0.99019634496417819</v>
      </c>
      <c r="C45" s="20">
        <f>$C$3*EXP(-$C$4*A45/$C$5)</f>
        <v>0.58821930214930962</v>
      </c>
      <c r="D45" s="21">
        <f>$C$3*(1-EXP(-$C$4*A45/$C$5))</f>
        <v>59.411780697850688</v>
      </c>
      <c r="E45" s="22">
        <f>($C$3*$C$3/$C$4)*(EXP(-$C$4*A45/$C$5)-EXP(-2*$C$4*A45/$C$5))</f>
        <v>0.58245260302562607</v>
      </c>
      <c r="F45" s="23">
        <f>($C$3*$C$3/$C$4)*(1-2*EXP(-$C$4*A45/$C$5)+EXP(-2*$C$4*A45/$C$5))</f>
        <v>58.829328094825065</v>
      </c>
      <c r="G45" s="4"/>
    </row>
    <row r="46" spans="1:7" ht="21" x14ac:dyDescent="0.45">
      <c r="A46" s="18">
        <v>9.5</v>
      </c>
      <c r="B46" s="19">
        <f t="shared" ref="B46" si="10">($C$3/$C$4)*(1-EXP((-$C$4*A46)/$C$5))</f>
        <v>0.99134830479687941</v>
      </c>
      <c r="C46" s="20">
        <f t="shared" ref="C46" si="11">$C$3*EXP(-$C$4*A46/$C$5)</f>
        <v>0.519101712187238</v>
      </c>
      <c r="D46" s="21">
        <f t="shared" ref="D46" si="12">$C$3*(1-EXP(-$C$4*A46/$C$5))</f>
        <v>59.480898287812764</v>
      </c>
      <c r="E46" s="22">
        <f t="shared" ref="E46" si="13">($C$3*$C$3/$C$4)*(EXP(-$C$4*A46/$C$5)-EXP(-2*$C$4*A46/$C$5))</f>
        <v>0.51461060239397594</v>
      </c>
      <c r="F46" s="23">
        <f t="shared" ref="F46" si="14">($C$3*$C$3/$C$4)*(1-2*EXP(-$C$4*A46/$C$5)+EXP(-2*$C$4*A46/$C$5))</f>
        <v>58.966287685418784</v>
      </c>
      <c r="G46" s="4"/>
    </row>
    <row r="47" spans="1:7" ht="21" x14ac:dyDescent="0.45">
      <c r="A47" s="18">
        <v>9.75</v>
      </c>
      <c r="B47" s="19">
        <f>($C$3/$C$4)*(1-EXP((-$C$4*A47)/$C$5))</f>
        <v>0.99236490578114001</v>
      </c>
      <c r="C47" s="20">
        <f>$C$3*EXP(-$C$4*A47/$C$5)</f>
        <v>0.45810565313159768</v>
      </c>
      <c r="D47" s="21">
        <f>$C$3*(1-EXP(-$C$4*A47/$C$5))</f>
        <v>59.541894346868403</v>
      </c>
      <c r="E47" s="22">
        <f>($C$3*$C$3/$C$4)*(EXP(-$C$4*A47/$C$5)-EXP(-2*$C$4*A47/$C$5))</f>
        <v>0.45460797330774561</v>
      </c>
      <c r="F47" s="23">
        <f>($C$3*$C$3/$C$4)*(1-2*EXP(-$C$4*A47/$C$5)+EXP(-2*$C$4*A47/$C$5))</f>
        <v>59.087286373560659</v>
      </c>
      <c r="G47" s="4"/>
    </row>
    <row r="48" spans="1:7" ht="21" x14ac:dyDescent="0.45">
      <c r="A48" s="18">
        <v>10</v>
      </c>
      <c r="B48" s="19">
        <f>($C$3/$C$4)*(1-EXP((-$C$4*A48)/$C$5))</f>
        <v>0.99326205300091452</v>
      </c>
      <c r="C48" s="20">
        <f>$C$3*EXP(-$C$4*A48/$C$5)</f>
        <v>0.40427681994512804</v>
      </c>
      <c r="D48" s="21">
        <f>$C$3*(1-EXP(-$C$4*A48/$C$5))</f>
        <v>59.595723180054868</v>
      </c>
      <c r="E48" s="22">
        <f>($C$3*$C$3/$C$4)*(EXP(-$C$4*A48/$C$5)-EXP(-2*$C$4*A48/$C$5))</f>
        <v>0.40155282415937893</v>
      </c>
      <c r="F48" s="23">
        <f>($C$3*$C$3/$C$4)*(1-2*EXP(-$C$4*A48/$C$5)+EXP(-2*$C$4*A48/$C$5))</f>
        <v>59.194170355895494</v>
      </c>
      <c r="G48" s="4"/>
    </row>
    <row r="49" spans="1:9" ht="21" x14ac:dyDescent="0.5">
      <c r="A49" s="6"/>
      <c r="B49" s="6"/>
      <c r="C49" s="6"/>
      <c r="D49" s="6"/>
      <c r="E49" s="6"/>
      <c r="F49" s="6"/>
    </row>
    <row r="52" spans="1:9" ht="32.5" x14ac:dyDescent="0.65">
      <c r="A52" s="33" t="s">
        <v>11</v>
      </c>
      <c r="B52" s="33"/>
      <c r="C52" s="33"/>
      <c r="D52" s="33"/>
      <c r="E52" s="33"/>
      <c r="F52" s="33"/>
      <c r="G52" s="33"/>
      <c r="H52" s="32" t="s">
        <v>22</v>
      </c>
      <c r="I52" s="32"/>
    </row>
    <row r="53" spans="1:9" ht="22.5" x14ac:dyDescent="0.45">
      <c r="B53" s="2"/>
      <c r="C53" s="2"/>
      <c r="D53" s="2"/>
      <c r="E53" s="2"/>
      <c r="F53" s="2"/>
      <c r="H53" s="11"/>
      <c r="I53" s="11"/>
    </row>
    <row r="54" spans="1:9" ht="35" x14ac:dyDescent="0.7">
      <c r="B54" s="31" t="s">
        <v>9</v>
      </c>
      <c r="C54" s="31"/>
      <c r="D54" s="31"/>
      <c r="E54" s="31"/>
      <c r="F54" s="31"/>
      <c r="G54" s="31"/>
      <c r="H54" s="32" t="s">
        <v>23</v>
      </c>
      <c r="I54" s="32"/>
    </row>
    <row r="57" spans="1:9" ht="61.5" x14ac:dyDescent="1.35">
      <c r="A57" s="30" t="s">
        <v>34</v>
      </c>
      <c r="B57" s="30"/>
      <c r="C57" s="30"/>
      <c r="D57" s="30"/>
      <c r="E57" s="30"/>
      <c r="F57" s="30"/>
    </row>
    <row r="58" spans="1:9" ht="30" customHeight="1" x14ac:dyDescent="0.85">
      <c r="A58" s="6"/>
      <c r="B58" s="26" t="s">
        <v>19</v>
      </c>
      <c r="C58" s="10">
        <v>5</v>
      </c>
      <c r="D58" s="6"/>
      <c r="E58" s="6"/>
      <c r="F58" s="6"/>
    </row>
    <row r="59" spans="1:9" ht="21" x14ac:dyDescent="0.5">
      <c r="A59" s="6"/>
      <c r="B59" s="9" t="s">
        <v>16</v>
      </c>
      <c r="C59" s="9">
        <v>60</v>
      </c>
      <c r="D59" s="6"/>
      <c r="E59" s="6"/>
      <c r="F59" s="6"/>
    </row>
    <row r="60" spans="1:9" ht="21" x14ac:dyDescent="0.5">
      <c r="A60" s="6"/>
      <c r="B60" s="9" t="s">
        <v>18</v>
      </c>
      <c r="C60" s="9">
        <v>50</v>
      </c>
      <c r="D60" s="6"/>
      <c r="E60" s="6"/>
      <c r="F60" s="6"/>
    </row>
    <row r="61" spans="1:9" ht="21" x14ac:dyDescent="0.5">
      <c r="A61" s="6"/>
      <c r="B61" s="9" t="s">
        <v>17</v>
      </c>
      <c r="C61" s="29" t="s">
        <v>20</v>
      </c>
      <c r="D61" s="6"/>
      <c r="E61" s="6"/>
      <c r="F61" s="6"/>
    </row>
    <row r="62" spans="1:9" ht="21" x14ac:dyDescent="0.5">
      <c r="A62" s="6"/>
      <c r="B62" s="6"/>
      <c r="C62" s="6"/>
      <c r="D62" s="6"/>
      <c r="E62" s="6"/>
      <c r="F62" s="6"/>
    </row>
    <row r="63" spans="1:9" ht="21" x14ac:dyDescent="0.5">
      <c r="A63" s="12" t="s">
        <v>4</v>
      </c>
      <c r="B63" s="13" t="s">
        <v>1</v>
      </c>
      <c r="C63" s="14" t="s">
        <v>2</v>
      </c>
      <c r="D63" s="24" t="s">
        <v>13</v>
      </c>
      <c r="E63" s="16" t="s">
        <v>3</v>
      </c>
      <c r="F63" s="25" t="s">
        <v>15</v>
      </c>
    </row>
    <row r="64" spans="1:9" ht="21" x14ac:dyDescent="0.5">
      <c r="A64" s="12">
        <v>0</v>
      </c>
      <c r="B64" s="13">
        <f>($C$59/$C$60)*EXP(-A64/($C$60*$C$61))</f>
        <v>1.2</v>
      </c>
      <c r="C64" s="14">
        <f>$C$59*(1-EXP(-A64/($C$60*$C$61)))</f>
        <v>0</v>
      </c>
      <c r="D64" s="24">
        <f>$C$59*(EXP(-A64/($C$60*$C$61)))</f>
        <v>60</v>
      </c>
      <c r="E64" s="16">
        <f>($C$59*$C$59/$C$60)*(EXP(-A64/($C$60*$C$61))-EXP(-2*A64/($C$60*$C$61)))</f>
        <v>0</v>
      </c>
      <c r="F64" s="25">
        <f>($C$59*$C$59/$C$60)*(EXP(-2*A64/($C$60*$C$61)))</f>
        <v>72</v>
      </c>
    </row>
    <row r="65" spans="1:41" ht="21" x14ac:dyDescent="0.5">
      <c r="A65" s="12">
        <v>0.25</v>
      </c>
      <c r="B65" s="13">
        <f>($C$59/$C$60)*EXP(-A65/($C$60*$C$61))</f>
        <v>1.1414753094008567</v>
      </c>
      <c r="C65" s="14">
        <f>$C$59*(1-EXP(-A65/($C$60*$C$61)))</f>
        <v>2.926234529957159</v>
      </c>
      <c r="D65" s="24">
        <f>$C$59*(EXP(-A65/($C$60*$C$61)))</f>
        <v>57.073765470042844</v>
      </c>
      <c r="E65" s="16">
        <f>($C$59*$C$59/$C$60)*(EXP(-A65/($C$60*$C$61))-EXP(-2*A65/($C$60*$C$61)))</f>
        <v>3.3402244654623239</v>
      </c>
      <c r="F65" s="25">
        <f>($C$59*$C$59/$C$60)*(EXP(-2*A65/($C$60*$C$61)))</f>
        <v>65.148294098589091</v>
      </c>
    </row>
    <row r="66" spans="1:41" ht="21" x14ac:dyDescent="0.5">
      <c r="A66" s="12">
        <v>0.5</v>
      </c>
      <c r="B66" s="13">
        <f t="shared" ref="B66:B98" si="15">($C$59/$C$60)*EXP(-A66/($C$60*$C$61))</f>
        <v>1.0858049016431515</v>
      </c>
      <c r="C66" s="14">
        <f t="shared" ref="C66:C98" si="16">$C$59*(1-EXP(-A66/($C$60*$C$61)))</f>
        <v>5.7097549178424289</v>
      </c>
      <c r="D66" s="24">
        <f t="shared" ref="D66:D98" si="17">$C$59*(EXP(-A66/($C$60*$C$61)))</f>
        <v>54.290245082157568</v>
      </c>
      <c r="E66" s="16">
        <f t="shared" ref="E66:E98" si="18">($C$59*$C$59/$C$60)*(EXP(-A66/($C$60*$C$61))-EXP(-2*A66/($C$60*$C$61)))</f>
        <v>6.1996798769743942</v>
      </c>
      <c r="F66" s="25">
        <f t="shared" ref="F66:F98" si="19">($C$59*$C$59/$C$60)*(EXP(-2*A66/($C$60*$C$61)))</f>
        <v>58.94861422161469</v>
      </c>
    </row>
    <row r="67" spans="1:41" ht="21" x14ac:dyDescent="0.5">
      <c r="A67" s="12">
        <v>0.75</v>
      </c>
      <c r="B67" s="13">
        <f t="shared" si="15"/>
        <v>1.0328495717100694</v>
      </c>
      <c r="C67" s="14">
        <f t="shared" si="16"/>
        <v>8.3575214144965315</v>
      </c>
      <c r="D67" s="24">
        <f t="shared" si="17"/>
        <v>51.642478585503468</v>
      </c>
      <c r="E67" s="16">
        <f t="shared" si="18"/>
        <v>8.632062413520476</v>
      </c>
      <c r="F67" s="25">
        <f t="shared" si="19"/>
        <v>53.33891188908369</v>
      </c>
    </row>
    <row r="68" spans="1:41" ht="21" x14ac:dyDescent="0.5">
      <c r="A68" s="12">
        <v>1</v>
      </c>
      <c r="B68" s="13">
        <f t="shared" si="15"/>
        <v>0.9824769036935781</v>
      </c>
      <c r="C68" s="14">
        <f t="shared" si="16"/>
        <v>10.87615481532109</v>
      </c>
      <c r="D68" s="24">
        <f t="shared" si="17"/>
        <v>49.123845184678906</v>
      </c>
      <c r="E68" s="16">
        <f t="shared" si="18"/>
        <v>10.68557090704866</v>
      </c>
      <c r="F68" s="25">
        <f t="shared" si="19"/>
        <v>48.263043314566033</v>
      </c>
    </row>
    <row r="69" spans="1:41" ht="21" x14ac:dyDescent="0.5">
      <c r="A69" s="12">
        <v>1.25</v>
      </c>
      <c r="B69" s="13">
        <f t="shared" si="15"/>
        <v>0.93456093968568577</v>
      </c>
      <c r="C69" s="14">
        <f t="shared" si="16"/>
        <v>13.271953015715708</v>
      </c>
      <c r="D69" s="24">
        <f t="shared" si="17"/>
        <v>46.72804698428429</v>
      </c>
      <c r="E69" s="16">
        <f t="shared" si="18"/>
        <v>12.403448881831544</v>
      </c>
      <c r="F69" s="25">
        <f t="shared" si="19"/>
        <v>43.670207499309605</v>
      </c>
    </row>
    <row r="70" spans="1:41" ht="21" x14ac:dyDescent="0.5">
      <c r="A70" s="12">
        <v>1.5</v>
      </c>
      <c r="B70" s="13">
        <f t="shared" si="15"/>
        <v>0.88898186481806141</v>
      </c>
      <c r="C70" s="14">
        <f t="shared" si="16"/>
        <v>15.550906759096927</v>
      </c>
      <c r="D70" s="24">
        <f t="shared" si="17"/>
        <v>44.449093240903075</v>
      </c>
      <c r="E70" s="16">
        <f t="shared" si="18"/>
        <v>13.824474090313787</v>
      </c>
      <c r="F70" s="25">
        <f t="shared" si="19"/>
        <v>39.514437798769897</v>
      </c>
    </row>
    <row r="71" spans="1:41" ht="21" x14ac:dyDescent="0.5">
      <c r="A71" s="12">
        <v>1.75</v>
      </c>
      <c r="B71" s="13">
        <f t="shared" si="15"/>
        <v>0.84562570766245615</v>
      </c>
      <c r="C71" s="14">
        <f t="shared" si="16"/>
        <v>17.718714616877193</v>
      </c>
      <c r="D71" s="24">
        <f t="shared" si="17"/>
        <v>42.281285383122807</v>
      </c>
      <c r="E71" s="16">
        <f t="shared" si="18"/>
        <v>14.983400586765882</v>
      </c>
      <c r="F71" s="25">
        <f t="shared" si="19"/>
        <v>35.754141872981485</v>
      </c>
    </row>
    <row r="72" spans="1:41" ht="21" x14ac:dyDescent="0.5">
      <c r="A72" s="12">
        <v>2</v>
      </c>
      <c r="B72" s="13">
        <f t="shared" si="15"/>
        <v>0.80438405524276713</v>
      </c>
      <c r="C72" s="14">
        <f t="shared" si="16"/>
        <v>19.780797237861641</v>
      </c>
      <c r="D72" s="24">
        <f t="shared" si="17"/>
        <v>40.219202762138359</v>
      </c>
      <c r="E72" s="16">
        <f t="shared" si="18"/>
        <v>15.911357898126079</v>
      </c>
      <c r="F72" s="25">
        <f t="shared" si="19"/>
        <v>32.351685416439949</v>
      </c>
    </row>
    <row r="73" spans="1:41" ht="21" x14ac:dyDescent="0.5">
      <c r="A73" s="12">
        <v>2.25</v>
      </c>
      <c r="B73" s="13">
        <f t="shared" si="15"/>
        <v>0.76515378194612793</v>
      </c>
      <c r="C73" s="14">
        <f t="shared" si="16"/>
        <v>21.7423109026936</v>
      </c>
      <c r="D73" s="24">
        <f t="shared" si="17"/>
        <v>38.257689097306397</v>
      </c>
      <c r="E73" s="16">
        <f t="shared" si="18"/>
        <v>16.636211415444542</v>
      </c>
      <c r="F73" s="25">
        <f t="shared" si="19"/>
        <v>29.273015501323137</v>
      </c>
    </row>
    <row r="74" spans="1:41" ht="21" x14ac:dyDescent="0.5">
      <c r="A74" s="12">
        <v>2.5</v>
      </c>
      <c r="B74" s="13">
        <f t="shared" si="15"/>
        <v>0.72783679165516013</v>
      </c>
      <c r="C74" s="14">
        <f t="shared" si="16"/>
        <v>23.608160417241994</v>
      </c>
      <c r="D74" s="24">
        <f t="shared" si="17"/>
        <v>36.391839582758003</v>
      </c>
      <c r="E74" s="16">
        <f t="shared" si="18"/>
        <v>17.18288773496576</v>
      </c>
      <c r="F74" s="25">
        <f t="shared" si="19"/>
        <v>26.487319764343848</v>
      </c>
    </row>
    <row r="75" spans="1:41" ht="21" x14ac:dyDescent="0.5">
      <c r="A75" s="12">
        <v>2.75</v>
      </c>
      <c r="B75" s="13">
        <f t="shared" si="15"/>
        <v>0.69233977245658396</v>
      </c>
      <c r="C75" s="14">
        <f t="shared" si="16"/>
        <v>25.383011377170803</v>
      </c>
      <c r="D75" s="24">
        <f t="shared" si="17"/>
        <v>34.616988622829197</v>
      </c>
      <c r="E75" s="16">
        <f t="shared" si="18"/>
        <v>17.573668321133312</v>
      </c>
      <c r="F75" s="25">
        <f t="shared" si="19"/>
        <v>23.966718026261727</v>
      </c>
    </row>
    <row r="76" spans="1:41" ht="21" x14ac:dyDescent="0.5">
      <c r="A76" s="12">
        <v>3</v>
      </c>
      <c r="B76" s="13">
        <f t="shared" si="15"/>
        <v>0.65857396331283169</v>
      </c>
      <c r="C76" s="14">
        <f t="shared" si="16"/>
        <v>27.071301834358415</v>
      </c>
      <c r="D76" s="24">
        <f t="shared" si="17"/>
        <v>32.928698165641585</v>
      </c>
      <c r="E76" s="16">
        <f t="shared" si="18"/>
        <v>17.828454541091347</v>
      </c>
      <c r="F76" s="25">
        <f t="shared" si="19"/>
        <v>21.685983257678554</v>
      </c>
    </row>
    <row r="77" spans="1:41" ht="21" x14ac:dyDescent="0.5">
      <c r="A77" s="12">
        <v>3.25</v>
      </c>
      <c r="B77" s="13">
        <f t="shared" si="15"/>
        <v>0.62645493211321923</v>
      </c>
      <c r="C77" s="14">
        <f t="shared" si="16"/>
        <v>28.677253394339036</v>
      </c>
      <c r="D77" s="24">
        <f t="shared" si="17"/>
        <v>31.322746605660964</v>
      </c>
      <c r="E77" s="16">
        <f t="shared" si="18"/>
        <v>17.965006828344247</v>
      </c>
      <c r="F77" s="25">
        <f t="shared" si="19"/>
        <v>19.622289098448906</v>
      </c>
    </row>
    <row r="78" spans="1:41" ht="21" x14ac:dyDescent="0.5">
      <c r="A78" s="12">
        <v>3.5</v>
      </c>
      <c r="B78" s="13">
        <f t="shared" si="15"/>
        <v>0.59590236454969137</v>
      </c>
      <c r="C78" s="14">
        <f t="shared" si="16"/>
        <v>30.204881772515428</v>
      </c>
      <c r="D78" s="24">
        <f t="shared" si="17"/>
        <v>29.795118227484572</v>
      </c>
      <c r="E78" s="16">
        <f t="shared" si="18"/>
        <v>17.999160469185817</v>
      </c>
      <c r="F78" s="25">
        <f t="shared" si="19"/>
        <v>17.754981403795668</v>
      </c>
    </row>
    <row r="79" spans="1:41" ht="21" x14ac:dyDescent="0.5">
      <c r="A79" s="12">
        <v>3.75</v>
      </c>
      <c r="B79" s="13">
        <f t="shared" si="15"/>
        <v>0.56683986328921765</v>
      </c>
      <c r="C79" s="14">
        <f t="shared" si="16"/>
        <v>31.658006835539119</v>
      </c>
      <c r="D79" s="24">
        <f t="shared" si="17"/>
        <v>28.341993164460881</v>
      </c>
      <c r="E79" s="16">
        <f t="shared" si="18"/>
        <v>17.945020266666109</v>
      </c>
      <c r="F79" s="25">
        <f t="shared" si="19"/>
        <v>16.065371530686946</v>
      </c>
      <c r="AO79" s="8"/>
    </row>
    <row r="80" spans="1:41" ht="21" x14ac:dyDescent="0.5">
      <c r="A80" s="12">
        <v>4</v>
      </c>
      <c r="B80" s="13">
        <f t="shared" si="15"/>
        <v>0.53919475694066588</v>
      </c>
      <c r="C80" s="14">
        <f t="shared" si="16"/>
        <v>33.040262152966704</v>
      </c>
      <c r="D80" s="24">
        <f t="shared" si="17"/>
        <v>26.959737847033296</v>
      </c>
      <c r="E80" s="16">
        <f t="shared" si="18"/>
        <v>17.815136120824764</v>
      </c>
      <c r="F80" s="25">
        <f t="shared" si="19"/>
        <v>14.536549295615188</v>
      </c>
    </row>
    <row r="81" spans="1:6" ht="21" x14ac:dyDescent="0.5">
      <c r="A81" s="12">
        <v>4.25</v>
      </c>
      <c r="B81" s="13">
        <f t="shared" si="15"/>
        <v>0.51289791833847198</v>
      </c>
      <c r="C81" s="14">
        <f t="shared" si="16"/>
        <v>34.355104083076398</v>
      </c>
      <c r="D81" s="24">
        <f t="shared" si="17"/>
        <v>25.644895916923602</v>
      </c>
      <c r="E81" s="16">
        <f t="shared" si="18"/>
        <v>17.620661368511428</v>
      </c>
      <c r="F81" s="25">
        <f t="shared" si="19"/>
        <v>13.153213731796896</v>
      </c>
    </row>
    <row r="82" spans="1:6" ht="21" x14ac:dyDescent="0.5">
      <c r="A82" s="12">
        <v>4.5</v>
      </c>
      <c r="B82" s="13">
        <f t="shared" si="15"/>
        <v>0.48788359168871892</v>
      </c>
      <c r="C82" s="14">
        <f t="shared" si="16"/>
        <v>35.605820415564054</v>
      </c>
      <c r="D82" s="24">
        <f t="shared" si="17"/>
        <v>24.394179584435946</v>
      </c>
      <c r="E82" s="16">
        <f t="shared" si="18"/>
        <v>17.371495549368905</v>
      </c>
      <c r="F82" s="25">
        <f t="shared" si="19"/>
        <v>11.90151995195423</v>
      </c>
    </row>
    <row r="83" spans="1:6" ht="21" x14ac:dyDescent="0.5">
      <c r="A83" s="12">
        <v>4.75</v>
      </c>
      <c r="B83" s="13">
        <f t="shared" si="15"/>
        <v>0.46408922814540143</v>
      </c>
      <c r="C83" s="14">
        <f t="shared" si="16"/>
        <v>36.795538592729926</v>
      </c>
      <c r="D83" s="24">
        <f t="shared" si="17"/>
        <v>23.204461407270074</v>
      </c>
      <c r="E83" s="16">
        <f t="shared" si="18"/>
        <v>17.076413104694364</v>
      </c>
      <c r="F83" s="25">
        <f t="shared" si="19"/>
        <v>10.768940584029725</v>
      </c>
    </row>
    <row r="84" spans="1:6" ht="21" x14ac:dyDescent="0.5">
      <c r="A84" s="12">
        <v>5</v>
      </c>
      <c r="B84" s="13">
        <f t="shared" si="15"/>
        <v>0.44145532940573079</v>
      </c>
      <c r="C84" s="14">
        <f t="shared" si="16"/>
        <v>37.927233529713462</v>
      </c>
      <c r="D84" s="24">
        <f t="shared" si="17"/>
        <v>22.072766470286538</v>
      </c>
      <c r="E84" s="16">
        <f t="shared" si="18"/>
        <v>16.743179371307733</v>
      </c>
      <c r="F84" s="25">
        <f t="shared" si="19"/>
        <v>9.7441403930361155</v>
      </c>
    </row>
    <row r="85" spans="1:6" ht="21" x14ac:dyDescent="0.5">
      <c r="A85" s="12">
        <v>5.25</v>
      </c>
      <c r="B85" s="13">
        <f t="shared" si="15"/>
        <v>0.41992529893338637</v>
      </c>
      <c r="C85" s="14">
        <f t="shared" si="16"/>
        <v>39.003735053330686</v>
      </c>
      <c r="D85" s="24">
        <f t="shared" si="17"/>
        <v>20.996264946669321</v>
      </c>
      <c r="E85" s="16">
        <f t="shared" si="18"/>
        <v>16.378655101788485</v>
      </c>
      <c r="F85" s="25">
        <f t="shared" si="19"/>
        <v>8.8168628342146977</v>
      </c>
    </row>
    <row r="86" spans="1:6" ht="21" x14ac:dyDescent="0.5">
      <c r="A86" s="12">
        <v>5.5</v>
      </c>
      <c r="B86" s="13">
        <f t="shared" si="15"/>
        <v>0.39944530043769544</v>
      </c>
      <c r="C86" s="14">
        <f t="shared" si="16"/>
        <v>40.027734978115234</v>
      </c>
      <c r="D86" s="24">
        <f t="shared" si="17"/>
        <v>19.972265021884773</v>
      </c>
      <c r="E86" s="16">
        <f t="shared" si="18"/>
        <v>15.988890624173688</v>
      </c>
      <c r="F86" s="25">
        <f t="shared" si="19"/>
        <v>7.9778274020880389</v>
      </c>
    </row>
    <row r="87" spans="1:6" ht="21" x14ac:dyDescent="0.5">
      <c r="A87" s="12">
        <v>5.75</v>
      </c>
      <c r="B87" s="13">
        <f t="shared" si="15"/>
        <v>0.37996412325486389</v>
      </c>
      <c r="C87" s="14">
        <f t="shared" si="16"/>
        <v>41.001793837256805</v>
      </c>
      <c r="D87" s="24">
        <f t="shared" si="17"/>
        <v>18.998206162743195</v>
      </c>
      <c r="E87" s="16">
        <f t="shared" si="18"/>
        <v>15.579210647249965</v>
      </c>
      <c r="F87" s="25">
        <f t="shared" si="19"/>
        <v>7.2186367480418703</v>
      </c>
    </row>
    <row r="88" spans="1:6" ht="21" x14ac:dyDescent="0.5">
      <c r="A88" s="12">
        <v>6</v>
      </c>
      <c r="B88" s="13">
        <f t="shared" si="15"/>
        <v>0.36143305429464256</v>
      </c>
      <c r="C88" s="14">
        <f t="shared" si="16"/>
        <v>41.928347285267868</v>
      </c>
      <c r="D88" s="24">
        <f t="shared" si="17"/>
        <v>18.071652714732128</v>
      </c>
      <c r="E88" s="16">
        <f t="shared" si="18"/>
        <v>15.154290620840854</v>
      </c>
      <c r="F88" s="25">
        <f t="shared" si="19"/>
        <v>6.5316926368377004</v>
      </c>
    </row>
    <row r="89" spans="1:6" ht="21" x14ac:dyDescent="0.5">
      <c r="A89" s="12">
        <v>6.25</v>
      </c>
      <c r="B89" s="13">
        <f t="shared" si="15"/>
        <v>0.34380575623222809</v>
      </c>
      <c r="C89" s="14">
        <f t="shared" si="16"/>
        <v>42.809712188388588</v>
      </c>
      <c r="D89" s="24">
        <f t="shared" si="17"/>
        <v>17.190287811611405</v>
      </c>
      <c r="E89" s="16">
        <f t="shared" si="18"/>
        <v>14.718225473012975</v>
      </c>
      <c r="F89" s="25">
        <f t="shared" si="19"/>
        <v>5.9101199009207139</v>
      </c>
    </row>
    <row r="90" spans="1:6" ht="21" x14ac:dyDescent="0.5">
      <c r="A90" s="12">
        <v>6.5</v>
      </c>
      <c r="B90" s="13">
        <f t="shared" si="15"/>
        <v>0.32703815164081512</v>
      </c>
      <c r="C90" s="14">
        <f t="shared" si="16"/>
        <v>43.648092417959248</v>
      </c>
      <c r="D90" s="24">
        <f t="shared" si="17"/>
        <v>16.351907582040756</v>
      </c>
      <c r="E90" s="16">
        <f t="shared" si="18"/>
        <v>14.274591467016867</v>
      </c>
      <c r="F90" s="25">
        <f t="shared" si="19"/>
        <v>5.3476976314320392</v>
      </c>
    </row>
    <row r="91" spans="1:6" ht="21" x14ac:dyDescent="0.5">
      <c r="A91" s="12">
        <v>6.75</v>
      </c>
      <c r="B91" s="13">
        <f t="shared" si="15"/>
        <v>0.31108831277506982</v>
      </c>
      <c r="C91" s="14">
        <f t="shared" si="16"/>
        <v>44.44558436124651</v>
      </c>
      <c r="D91" s="24">
        <f t="shared" si="17"/>
        <v>15.55441563875349</v>
      </c>
      <c r="E91" s="16">
        <f t="shared" si="18"/>
        <v>13.826501849242206</v>
      </c>
      <c r="F91" s="25">
        <f t="shared" si="19"/>
        <v>4.8387969172619822</v>
      </c>
    </row>
    <row r="92" spans="1:6" ht="21" x14ac:dyDescent="0.5">
      <c r="A92" s="12">
        <v>7</v>
      </c>
      <c r="B92" s="13">
        <f t="shared" si="15"/>
        <v>0.29591635672992778</v>
      </c>
      <c r="C92" s="14">
        <f t="shared" si="16"/>
        <v>45.20418216350361</v>
      </c>
      <c r="D92" s="24">
        <f t="shared" si="17"/>
        <v>14.79581783649639</v>
      </c>
      <c r="E92" s="16">
        <f t="shared" si="18"/>
        <v>13.376656894779973</v>
      </c>
      <c r="F92" s="25">
        <f t="shared" si="19"/>
        <v>4.3783245090156937</v>
      </c>
    </row>
    <row r="93" spans="1:6" ht="21" x14ac:dyDescent="0.5">
      <c r="A93" s="12">
        <v>7.25</v>
      </c>
      <c r="B93" s="13">
        <f t="shared" si="15"/>
        <v>0.28148434571255715</v>
      </c>
      <c r="C93" s="14">
        <f t="shared" si="16"/>
        <v>45.92578271437214</v>
      </c>
      <c r="D93" s="24">
        <f t="shared" si="17"/>
        <v>14.07421728562786</v>
      </c>
      <c r="E93" s="16">
        <f t="shared" si="18"/>
        <v>12.927388898692111</v>
      </c>
      <c r="F93" s="25">
        <f t="shared" si="19"/>
        <v>3.9616718440613208</v>
      </c>
    </row>
    <row r="94" spans="1:6" ht="21" x14ac:dyDescent="0.5">
      <c r="A94" s="12">
        <v>7.5</v>
      </c>
      <c r="B94" s="13">
        <f t="shared" si="15"/>
        <v>0.26775619217811575</v>
      </c>
      <c r="C94" s="14">
        <f t="shared" si="16"/>
        <v>46.612190391094209</v>
      </c>
      <c r="D94" s="24">
        <f t="shared" si="17"/>
        <v>13.387809608905789</v>
      </c>
      <c r="E94" s="16">
        <f t="shared" si="18"/>
        <v>12.480702608200742</v>
      </c>
      <c r="F94" s="25">
        <f t="shared" si="19"/>
        <v>3.5846689224862041</v>
      </c>
    </row>
    <row r="95" spans="1:6" ht="21" x14ac:dyDescent="0.5">
      <c r="A95" s="12">
        <v>7.75</v>
      </c>
      <c r="B95" s="13">
        <f t="shared" si="15"/>
        <v>0.25469756859209164</v>
      </c>
      <c r="C95" s="14">
        <f t="shared" si="16"/>
        <v>47.265121570395415</v>
      </c>
      <c r="D95" s="24">
        <f t="shared" si="17"/>
        <v>12.734878429604583</v>
      </c>
      <c r="E95" s="16">
        <f t="shared" si="18"/>
        <v>12.038311543189337</v>
      </c>
      <c r="F95" s="25">
        <f t="shared" si="19"/>
        <v>3.2435425723361617</v>
      </c>
    </row>
    <row r="96" spans="1:6" ht="21" x14ac:dyDescent="0.5">
      <c r="A96" s="12">
        <v>8</v>
      </c>
      <c r="B96" s="13">
        <f t="shared" si="15"/>
        <v>0.24227582159358646</v>
      </c>
      <c r="C96" s="14">
        <f t="shared" si="16"/>
        <v>47.886208920320676</v>
      </c>
      <c r="D96" s="24">
        <f t="shared" si="17"/>
        <v>12.113791079679324</v>
      </c>
      <c r="E96" s="16">
        <f t="shared" si="18"/>
        <v>11.601670609172819</v>
      </c>
      <c r="F96" s="25">
        <f t="shared" si="19"/>
        <v>2.9348786864423673</v>
      </c>
    </row>
    <row r="97" spans="1:10" ht="21" x14ac:dyDescent="0.5">
      <c r="A97" s="12">
        <v>8.25</v>
      </c>
      <c r="B97" s="13">
        <f t="shared" si="15"/>
        <v>0.23045989034490494</v>
      </c>
      <c r="C97" s="14">
        <f t="shared" si="16"/>
        <v>48.477005482754755</v>
      </c>
      <c r="D97" s="24">
        <f t="shared" si="17"/>
        <v>11.522994517245248</v>
      </c>
      <c r="E97" s="16">
        <f t="shared" si="18"/>
        <v>11.172005367805017</v>
      </c>
      <c r="F97" s="25">
        <f t="shared" si="19"/>
        <v>2.6555880528892812</v>
      </c>
    </row>
    <row r="98" spans="1:10" ht="21" x14ac:dyDescent="0.5">
      <c r="A98" s="12">
        <v>8.5</v>
      </c>
      <c r="B98" s="13">
        <f t="shared" si="15"/>
        <v>0.2192202288632816</v>
      </c>
      <c r="C98" s="14">
        <f t="shared" si="16"/>
        <v>49.038988556835918</v>
      </c>
      <c r="D98" s="24">
        <f t="shared" si="17"/>
        <v>10.961011443164081</v>
      </c>
      <c r="E98" s="16">
        <f t="shared" si="18"/>
        <v>10.750338294653417</v>
      </c>
      <c r="F98" s="25">
        <f t="shared" si="19"/>
        <v>2.4028754371434777</v>
      </c>
    </row>
    <row r="99" spans="1:10" ht="21" x14ac:dyDescent="0.5">
      <c r="A99" s="12">
        <v>8.75</v>
      </c>
      <c r="B99" s="13">
        <f>($C$59/$C$60)*EXP(-A99/($C$60*$C$61))</f>
        <v>0.20852873214053416</v>
      </c>
      <c r="C99" s="14">
        <f>$C$59*(1-EXP(-A99/($C$60*$C$61)))</f>
        <v>49.573563392973291</v>
      </c>
      <c r="D99" s="24">
        <f>$C$59*(EXP(-A99/($C$60*$C$61)))</f>
        <v>10.426436607026709</v>
      </c>
      <c r="E99" s="16">
        <f>($C$59*$C$59/$C$60)*(EXP(-A99/($C$60*$C$61))-EXP(-2*A99/($C$60*$C$61)))</f>
        <v>10.337512322025118</v>
      </c>
      <c r="F99" s="25">
        <f>($C$59*$C$59/$C$60)*(EXP(-2*A99/($C$60*$C$61)))</f>
        <v>2.1742116064069319</v>
      </c>
    </row>
    <row r="100" spans="1:10" ht="21" x14ac:dyDescent="0.5">
      <c r="A100" s="12">
        <v>9</v>
      </c>
      <c r="B100" s="13">
        <f>($C$59/$C$60)*EXP(-A100/($C$60*$C$61))</f>
        <v>0.19835866586590384</v>
      </c>
      <c r="C100" s="14">
        <f>$C$59*(1-EXP(-A100/($C$60*$C$61)))</f>
        <v>50.082066706704808</v>
      </c>
      <c r="D100" s="24">
        <f>$C$59*(EXP(-A100/($C$60*$C$61)))</f>
        <v>9.9179332932951922</v>
      </c>
      <c r="E100" s="16">
        <f>($C$59*$C$59/$C$60)*(EXP(-A100/($C$60*$C$61))-EXP(-2*A100/($C$60*$C$61)))</f>
        <v>9.9342119357491665</v>
      </c>
      <c r="F100" s="25">
        <f>($C$59*$C$59/$C$60)*(EXP(-2*A100/($C$60*$C$61)))</f>
        <v>1.9673080162050642</v>
      </c>
    </row>
    <row r="101" spans="1:10" ht="21" x14ac:dyDescent="0.5">
      <c r="A101" s="12">
        <v>9.25</v>
      </c>
      <c r="B101" s="13">
        <f t="shared" ref="B101:B104" si="20">($C$59/$C$60)*EXP(-A101/($C$60*$C$61))</f>
        <v>0.18868459957635311</v>
      </c>
      <c r="C101" s="14">
        <f t="shared" ref="C101:C104" si="21">$C$59*(1-EXP(-A101/($C$60*$C$61)))</f>
        <v>50.565770021182345</v>
      </c>
      <c r="D101" s="24">
        <f t="shared" ref="D101:D104" si="22">$C$59*(EXP(-A101/($C$60*$C$61)))</f>
        <v>9.4342299788176565</v>
      </c>
      <c r="E101" s="16">
        <f t="shared" ref="E101:E104" si="23">($C$59*$C$59/$C$60)*(EXP(-A101/($C$60*$C$61))-EXP(-2*A101/($C$60*$C$61)))</f>
        <v>9.5409820687167528</v>
      </c>
      <c r="F101" s="25">
        <f t="shared" ref="F101:F104" si="24">($C$59*$C$59/$C$60)*(EXP(-2*A101/($C$60*$C$61)))</f>
        <v>1.7800939058644358</v>
      </c>
    </row>
    <row r="102" spans="1:10" ht="21" x14ac:dyDescent="0.5">
      <c r="A102" s="12">
        <v>9.5</v>
      </c>
      <c r="B102" s="13">
        <f t="shared" si="20"/>
        <v>0.17948234306716207</v>
      </c>
      <c r="C102" s="14">
        <f t="shared" si="21"/>
        <v>51.025882846641892</v>
      </c>
      <c r="D102" s="24">
        <f t="shared" si="22"/>
        <v>8.9741171533581046</v>
      </c>
      <c r="E102" s="16">
        <f t="shared" si="23"/>
        <v>9.1582450103858015</v>
      </c>
      <c r="F102" s="25">
        <f t="shared" si="24"/>
        <v>1.6106955736439232</v>
      </c>
    </row>
    <row r="103" spans="1:10" ht="21" x14ac:dyDescent="0.5">
      <c r="A103" s="12">
        <v>9.75</v>
      </c>
      <c r="B103" s="13">
        <f t="shared" si="20"/>
        <v>0.1707288859038163</v>
      </c>
      <c r="C103" s="14">
        <f t="shared" si="21"/>
        <v>51.463555704809181</v>
      </c>
      <c r="D103" s="24">
        <f t="shared" si="22"/>
        <v>8.5364442951908153</v>
      </c>
      <c r="E103" s="16">
        <f t="shared" si="23"/>
        <v>8.7863155301310627</v>
      </c>
      <c r="F103" s="25">
        <f t="shared" si="24"/>
        <v>1.4574176240979162</v>
      </c>
    </row>
    <row r="104" spans="1:10" ht="21" x14ac:dyDescent="0.5">
      <c r="A104" s="12">
        <v>10</v>
      </c>
      <c r="B104" s="13">
        <f t="shared" si="20"/>
        <v>0.16240233988393524</v>
      </c>
      <c r="C104" s="14">
        <f t="shared" si="21"/>
        <v>51.879883005803237</v>
      </c>
      <c r="D104" s="24">
        <f t="shared" si="22"/>
        <v>8.1201169941967617</v>
      </c>
      <c r="E104" s="16">
        <f t="shared" si="23"/>
        <v>8.4254143930472534</v>
      </c>
      <c r="F104" s="25">
        <f t="shared" si="24"/>
        <v>1.3187259999888608</v>
      </c>
    </row>
    <row r="106" spans="1:10" ht="32.5" x14ac:dyDescent="0.65">
      <c r="A106" s="33" t="s">
        <v>24</v>
      </c>
      <c r="B106" s="33"/>
      <c r="C106" s="33"/>
      <c r="D106" s="33"/>
      <c r="E106" s="33"/>
      <c r="F106" s="33"/>
      <c r="G106" s="33"/>
      <c r="H106" s="32" t="s">
        <v>26</v>
      </c>
      <c r="I106" s="32"/>
      <c r="J106" s="32"/>
    </row>
    <row r="107" spans="1:10" ht="22.5" x14ac:dyDescent="0.45">
      <c r="B107" s="2"/>
      <c r="C107" s="2"/>
      <c r="D107" s="2"/>
      <c r="E107" s="2"/>
      <c r="F107" s="2"/>
      <c r="H107" s="11"/>
      <c r="I107" s="11"/>
    </row>
    <row r="108" spans="1:10" ht="35" x14ac:dyDescent="0.7">
      <c r="B108" s="31" t="s">
        <v>25</v>
      </c>
      <c r="C108" s="31"/>
      <c r="D108" s="31"/>
      <c r="E108" s="31"/>
      <c r="F108" s="31"/>
      <c r="G108" s="31"/>
      <c r="H108" s="32" t="s">
        <v>30</v>
      </c>
      <c r="I108" s="32"/>
      <c r="J108" s="32"/>
    </row>
  </sheetData>
  <mergeCells count="10">
    <mergeCell ref="A106:G106"/>
    <mergeCell ref="B108:G108"/>
    <mergeCell ref="H108:J108"/>
    <mergeCell ref="H106:J106"/>
    <mergeCell ref="A1:F1"/>
    <mergeCell ref="A52:G52"/>
    <mergeCell ref="H52:I52"/>
    <mergeCell ref="B54:G54"/>
    <mergeCell ref="H54:I54"/>
    <mergeCell ref="A57:F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Sadat Zubin Shah</dc:creator>
  <cp:lastModifiedBy>ZUBIN SHAH</cp:lastModifiedBy>
  <dcterms:created xsi:type="dcterms:W3CDTF">2021-02-08T13:42:03Z</dcterms:created>
  <dcterms:modified xsi:type="dcterms:W3CDTF">2021-02-11T04:59:42Z</dcterms:modified>
</cp:coreProperties>
</file>