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RobotMSN\"/>
    </mc:Choice>
  </mc:AlternateContent>
  <xr:revisionPtr revIDLastSave="0" documentId="13_ncr:1_{716070F9-20C2-4EA6-BBF9-46D28A5E931E}" xr6:coauthVersionLast="44" xr6:coauthVersionMax="44" xr10:uidLastSave="{00000000-0000-0000-0000-000000000000}"/>
  <bookViews>
    <workbookView xWindow="12585" yWindow="1320" windowWidth="15375" windowHeight="7875" tabRatio="689" activeTab="2" xr2:uid="{284895CC-7DE9-430B-8345-47DE5C2A6C23}"/>
  </bookViews>
  <sheets>
    <sheet name="Hoja1 (2)" sheetId="3" r:id="rId1"/>
    <sheet name="Hoja3" sheetId="4" r:id="rId2"/>
    <sheet name="Hoja5" sheetId="6" r:id="rId3"/>
    <sheet name="Hoja4" sheetId="5" r:id="rId4"/>
    <sheet name="Hoja1" sheetId="1" r:id="rId5"/>
    <sheet name="Hoja2" sheetId="2" r:id="rId6"/>
  </sheets>
  <definedNames>
    <definedName name="tabla" localSheetId="2">Hoja5!$A$1:$H$50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7" i="3" l="1"/>
  <c r="C6" i="3" l="1"/>
  <c r="C4" i="3"/>
  <c r="E15" i="3" l="1"/>
  <c r="H4" i="2" l="1"/>
  <c r="C7" i="3"/>
  <c r="B6" i="3"/>
  <c r="B7" i="3" s="1"/>
  <c r="B4" i="3"/>
  <c r="N15" i="3" s="1"/>
  <c r="C6" i="1"/>
  <c r="H24" i="2"/>
  <c r="H2" i="2"/>
  <c r="H5" i="2"/>
  <c r="H6" i="2"/>
  <c r="H7" i="2"/>
  <c r="H8" i="2"/>
  <c r="H9" i="2"/>
  <c r="H10" i="2"/>
  <c r="H11" i="2"/>
  <c r="H12" i="2"/>
  <c r="H13" i="2"/>
  <c r="H14" i="2"/>
  <c r="H15" i="2"/>
  <c r="I5" i="2"/>
  <c r="I6" i="2"/>
  <c r="I7" i="2"/>
  <c r="I8" i="2"/>
  <c r="I9" i="2"/>
  <c r="I10" i="2"/>
  <c r="I11" i="2"/>
  <c r="I12" i="2"/>
  <c r="I13" i="2"/>
  <c r="I14" i="2"/>
  <c r="I15" i="2"/>
  <c r="I2" i="2"/>
  <c r="C7" i="1"/>
  <c r="B6" i="1"/>
  <c r="B7" i="1" s="1"/>
  <c r="B4" i="1"/>
  <c r="M15" i="1" s="1"/>
  <c r="C4" i="1"/>
  <c r="H3" i="2" l="1"/>
  <c r="B10" i="3"/>
  <c r="M15" i="3"/>
  <c r="N15" i="1"/>
  <c r="B10" i="1"/>
  <c r="C10" i="1" s="1"/>
  <c r="C11" i="1" s="1"/>
  <c r="C10" i="3" l="1"/>
  <c r="D10" i="1"/>
  <c r="D11" i="1" s="1"/>
  <c r="C11" i="3" l="1"/>
  <c r="D10" i="3"/>
  <c r="E10" i="1"/>
  <c r="M10" i="1" s="1"/>
  <c r="P10" i="1" s="1"/>
  <c r="F10" i="1"/>
  <c r="D11" i="3" l="1"/>
  <c r="F10" i="3"/>
  <c r="E10" i="3"/>
  <c r="G10" i="1"/>
  <c r="Q10" i="1" s="1"/>
  <c r="N10" i="1"/>
  <c r="M10" i="3" l="1"/>
  <c r="P10" i="3" s="1"/>
  <c r="N10" i="3"/>
  <c r="G10" i="3"/>
  <c r="H10" i="3" s="1"/>
  <c r="H10" i="1"/>
  <c r="H11" i="1" s="1"/>
  <c r="H11" i="3" l="1"/>
  <c r="Q10" i="3"/>
  <c r="I10" i="3"/>
  <c r="J10" i="3" s="1"/>
  <c r="I10" i="1"/>
  <c r="J10" i="1" s="1"/>
  <c r="J11" i="1" s="1"/>
  <c r="B15" i="3" l="1"/>
  <c r="B16" i="3" s="1"/>
  <c r="B20" i="3" s="1"/>
  <c r="B23" i="3" s="1"/>
  <c r="K10" i="3"/>
  <c r="J11" i="3"/>
  <c r="B15" i="1"/>
  <c r="B16" i="1" s="1"/>
  <c r="B20" i="1" s="1"/>
  <c r="K10" i="1"/>
  <c r="K11" i="1" s="1"/>
  <c r="C15" i="3" l="1"/>
  <c r="C16" i="3" s="1"/>
  <c r="C20" i="3" s="1"/>
  <c r="C23" i="3" s="1"/>
  <c r="D15" i="3"/>
  <c r="D16" i="3" s="1"/>
  <c r="D20" i="3" s="1"/>
  <c r="D23" i="3" s="1"/>
  <c r="K11" i="3"/>
  <c r="C15" i="1"/>
  <c r="C16" i="1" s="1"/>
  <c r="C20" i="1" s="1"/>
  <c r="I4" i="2" l="1"/>
  <c r="I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51C6A0-4B39-482D-A3EA-F4A822297585}" name="tabla" type="6" refreshedVersion="6" background="1" saveData="1">
    <textPr codePage="850" sourceFile="C:\Users\Administrador\Downloads\tabla.txt" decimal="," thousands="." space="1" comma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<sst xmlns="http://schemas.openxmlformats.org/spreadsheetml/2006/main" count="1131" uniqueCount="174">
  <si>
    <t>AnguloB</t>
  </si>
  <si>
    <t>AnguloC</t>
  </si>
  <si>
    <t>Bpuesto</t>
  </si>
  <si>
    <t>Cpuesto</t>
  </si>
  <si>
    <t>g</t>
  </si>
  <si>
    <t>r</t>
  </si>
  <si>
    <t>Radio1</t>
  </si>
  <si>
    <t>Angulo B</t>
  </si>
  <si>
    <t>Angulo Teta</t>
  </si>
  <si>
    <t>x</t>
  </si>
  <si>
    <t>y</t>
  </si>
  <si>
    <t>subida Vertical</t>
  </si>
  <si>
    <t>Ynuevo</t>
  </si>
  <si>
    <t>yNuevo</t>
  </si>
  <si>
    <t>TetaNuevo</t>
  </si>
  <si>
    <t>rNuevoC</t>
  </si>
  <si>
    <t>Bnuevo</t>
  </si>
  <si>
    <t>BpuestoNuevo</t>
  </si>
  <si>
    <t>CpuestoNuevo</t>
  </si>
  <si>
    <t>Cnuevo</t>
  </si>
  <si>
    <t>Salida Motores</t>
  </si>
  <si>
    <t>pos en base</t>
  </si>
  <si>
    <t>angulos mayores a 90</t>
  </si>
  <si>
    <t>menores a 90</t>
  </si>
  <si>
    <t>G0</t>
  </si>
  <si>
    <t>x: -13</t>
  </si>
  <si>
    <t>G1</t>
  </si>
  <si>
    <t>y: 14</t>
  </si>
  <si>
    <t>z: 68</t>
  </si>
  <si>
    <t>G2</t>
  </si>
  <si>
    <t>y: 16</t>
  </si>
  <si>
    <t>z: 64</t>
  </si>
  <si>
    <t>G3</t>
  </si>
  <si>
    <t>G4</t>
  </si>
  <si>
    <t>x: 17</t>
  </si>
  <si>
    <t>G5</t>
  </si>
  <si>
    <t>G6</t>
  </si>
  <si>
    <t>z: 76</t>
  </si>
  <si>
    <t>G7</t>
  </si>
  <si>
    <t>G8</t>
  </si>
  <si>
    <t>G9</t>
  </si>
  <si>
    <t>G10</t>
  </si>
  <si>
    <t>G11</t>
  </si>
  <si>
    <t>z: 71</t>
  </si>
  <si>
    <t>G12</t>
  </si>
  <si>
    <t>G13</t>
  </si>
  <si>
    <t>G14</t>
  </si>
  <si>
    <t>z: 70</t>
  </si>
  <si>
    <t>G15</t>
  </si>
  <si>
    <t>G16</t>
  </si>
  <si>
    <t>z: 66</t>
  </si>
  <si>
    <t>G17</t>
  </si>
  <si>
    <t>G18</t>
  </si>
  <si>
    <t>G19</t>
  </si>
  <si>
    <t>G20</t>
  </si>
  <si>
    <t>z: 80</t>
  </si>
  <si>
    <t>G21</t>
  </si>
  <si>
    <t>z: 78</t>
  </si>
  <si>
    <t>G22</t>
  </si>
  <si>
    <t>G23</t>
  </si>
  <si>
    <t>z: 81</t>
  </si>
  <si>
    <t>G24</t>
  </si>
  <si>
    <t>y: -4</t>
  </si>
  <si>
    <t>G25</t>
  </si>
  <si>
    <t>G26</t>
  </si>
  <si>
    <t>y: 3</t>
  </si>
  <si>
    <t>G27</t>
  </si>
  <si>
    <t>G28</t>
  </si>
  <si>
    <t>G29</t>
  </si>
  <si>
    <t>x: -11</t>
  </si>
  <si>
    <t>z: 73</t>
  </si>
  <si>
    <t>G30</t>
  </si>
  <si>
    <t>G31</t>
  </si>
  <si>
    <t>x: -24</t>
  </si>
  <si>
    <t>G32</t>
  </si>
  <si>
    <t>G33</t>
  </si>
  <si>
    <t>G34</t>
  </si>
  <si>
    <t>G35</t>
  </si>
  <si>
    <t>G36</t>
  </si>
  <si>
    <t>x: 0</t>
  </si>
  <si>
    <t>y: 0</t>
  </si>
  <si>
    <t>z: 0</t>
  </si>
  <si>
    <t>x: -14</t>
  </si>
  <si>
    <t>y: 8</t>
  </si>
  <si>
    <t>y: 12</t>
  </si>
  <si>
    <t>z: 69</t>
  </si>
  <si>
    <t>y: 20</t>
  </si>
  <si>
    <t>x: 4</t>
  </si>
  <si>
    <t>y: 19</t>
  </si>
  <si>
    <t>x: 8</t>
  </si>
  <si>
    <t>y: 22</t>
  </si>
  <si>
    <t>x: 2</t>
  </si>
  <si>
    <t>z: 75</t>
  </si>
  <si>
    <t>x: 25</t>
  </si>
  <si>
    <t>y: 29</t>
  </si>
  <si>
    <t>z: 84</t>
  </si>
  <si>
    <t>z: 88</t>
  </si>
  <si>
    <t>x: -38</t>
  </si>
  <si>
    <t>y: 1</t>
  </si>
  <si>
    <t>z: 67</t>
  </si>
  <si>
    <t>z: 63</t>
  </si>
  <si>
    <t>z: 60</t>
  </si>
  <si>
    <t>y: -3</t>
  </si>
  <si>
    <t>y: -5</t>
  </si>
  <si>
    <t>G37</t>
  </si>
  <si>
    <t>y: 7</t>
  </si>
  <si>
    <t>G38</t>
  </si>
  <si>
    <t>G39</t>
  </si>
  <si>
    <t>G40</t>
  </si>
  <si>
    <t>y: 27</t>
  </si>
  <si>
    <t>G41</t>
  </si>
  <si>
    <t>G42</t>
  </si>
  <si>
    <t>G43</t>
  </si>
  <si>
    <t>z: 82</t>
  </si>
  <si>
    <t>G44</t>
  </si>
  <si>
    <t>y: -1</t>
  </si>
  <si>
    <t>z: 86</t>
  </si>
  <si>
    <t>G45</t>
  </si>
  <si>
    <t>x: 103</t>
  </si>
  <si>
    <t>G46</t>
  </si>
  <si>
    <t>{</t>
  </si>
  <si>
    <t>}</t>
  </si>
  <si>
    <t>},</t>
  </si>
  <si>
    <t>,</t>
  </si>
  <si>
    <t>};</t>
  </si>
  <si>
    <t>-42.00</t>
  </si>
  <si>
    <t>-9.00</t>
  </si>
  <si>
    <t>90.00</t>
  </si>
  <si>
    <t>72.00</t>
  </si>
  <si>
    <t>-3.00</t>
  </si>
  <si>
    <t>60.00</t>
  </si>
  <si>
    <t>2.00</t>
  </si>
  <si>
    <t>-1.00</t>
  </si>
  <si>
    <t>62.00</t>
  </si>
  <si>
    <t>-4.00</t>
  </si>
  <si>
    <t>65.00</t>
  </si>
  <si>
    <t>5.00</t>
  </si>
  <si>
    <t>77.00</t>
  </si>
  <si>
    <t>-40.00</t>
  </si>
  <si>
    <t>81.00</t>
  </si>
  <si>
    <t>23.00</t>
  </si>
  <si>
    <t>80.00</t>
  </si>
  <si>
    <t>74.00</t>
  </si>
  <si>
    <t>73.00</t>
  </si>
  <si>
    <t>-25.00</t>
  </si>
  <si>
    <t>82.00</t>
  </si>
  <si>
    <t>13.00</t>
  </si>
  <si>
    <t>91.00</t>
  </si>
  <si>
    <t>G47</t>
  </si>
  <si>
    <t>G48</t>
  </si>
  <si>
    <t>G49</t>
  </si>
  <si>
    <t>-26.00</t>
  </si>
  <si>
    <t>-15.00</t>
  </si>
  <si>
    <t>8.00</t>
  </si>
  <si>
    <t>70.00</t>
  </si>
  <si>
    <t>12.00</t>
  </si>
  <si>
    <t>66.00</t>
  </si>
  <si>
    <t>76.00</t>
  </si>
  <si>
    <t>0.00</t>
  </si>
  <si>
    <t>-5.00</t>
  </si>
  <si>
    <t>15.00</t>
  </si>
  <si>
    <t>67.00</t>
  </si>
  <si>
    <t>20.00</t>
  </si>
  <si>
    <t>84.00</t>
  </si>
  <si>
    <t>71.00</t>
  </si>
  <si>
    <t>-2.00</t>
  </si>
  <si>
    <t>78.00</t>
  </si>
  <si>
    <t>14.00</t>
  </si>
  <si>
    <t>68.00</t>
  </si>
  <si>
    <t>75.00</t>
  </si>
  <si>
    <t>10.00</t>
  </si>
  <si>
    <t>27.00</t>
  </si>
  <si>
    <t>26.00</t>
  </si>
  <si>
    <t>58.00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</si>
</sst>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3" borderId="0" xfId="0" applyFill="1"/>
    <xf numFmtId="0" fontId="1" fillId="4" borderId="0" xfId="1" applyFill="1"/>
    <xf numFmtId="0" fontId="0" fillId="4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a" connectionId="1" xr16:uid="{87D92CFA-C61D-49CB-839D-95DFC4F42AB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CDAC4-4144-4C70-91F5-E56707435340}">
  <dimension ref="A2:Q27"/>
  <sheetViews>
    <sheetView zoomScale="85" zoomScaleNormal="85" workbookViewId="0">
      <selection activeCell="C28" sqref="C28"/>
    </sheetView>
  </sheetViews>
  <sheetFormatPr baseColWidth="10" defaultRowHeight="15" x14ac:dyDescent="0.25"/>
  <cols>
    <col min="1" max="1" width="2.7109375" customWidth="1"/>
    <col min="2" max="2" width="14.140625" bestFit="1" customWidth="1"/>
    <col min="3" max="3" width="22" bestFit="1" customWidth="1"/>
    <col min="4" max="4" width="14.85546875" bestFit="1" customWidth="1"/>
  </cols>
  <sheetData>
    <row r="2" spans="1:17" x14ac:dyDescent="0.25">
      <c r="B2" t="s">
        <v>0</v>
      </c>
      <c r="C2" t="s">
        <v>1</v>
      </c>
      <c r="E2" t="s">
        <v>11</v>
      </c>
    </row>
    <row r="3" spans="1:17" x14ac:dyDescent="0.25">
      <c r="A3" t="s">
        <v>4</v>
      </c>
      <c r="B3">
        <v>28</v>
      </c>
      <c r="C3">
        <v>73</v>
      </c>
      <c r="E3">
        <v>25</v>
      </c>
    </row>
    <row r="4" spans="1:17" x14ac:dyDescent="0.25">
      <c r="A4" t="s">
        <v>5</v>
      </c>
      <c r="B4">
        <f>RADIANS($B$3)</f>
        <v>0.48869219055841229</v>
      </c>
      <c r="C4">
        <f>RADIANS($C$3)</f>
        <v>1.2740903539558606</v>
      </c>
    </row>
    <row r="5" spans="1:17" x14ac:dyDescent="0.25">
      <c r="B5" t="s">
        <v>2</v>
      </c>
    </row>
    <row r="6" spans="1:17" x14ac:dyDescent="0.25">
      <c r="A6" t="s">
        <v>4</v>
      </c>
      <c r="B6">
        <f>90-B3</f>
        <v>62</v>
      </c>
      <c r="C6">
        <f>C3+B3</f>
        <v>101</v>
      </c>
    </row>
    <row r="7" spans="1:17" x14ac:dyDescent="0.25">
      <c r="A7" t="s">
        <v>5</v>
      </c>
      <c r="B7">
        <f>RADIANS(B6)</f>
        <v>1.0821041362364843</v>
      </c>
      <c r="C7">
        <f>RADIANS(C6)</f>
        <v>1.7627825445142729</v>
      </c>
    </row>
    <row r="8" spans="1:17" x14ac:dyDescent="0.25">
      <c r="M8" t="s">
        <v>9</v>
      </c>
      <c r="N8" t="s">
        <v>10</v>
      </c>
      <c r="P8" t="s">
        <v>9</v>
      </c>
      <c r="Q8" t="s">
        <v>12</v>
      </c>
    </row>
    <row r="9" spans="1:17" x14ac:dyDescent="0.25">
      <c r="B9" t="s">
        <v>6</v>
      </c>
      <c r="C9" t="s">
        <v>7</v>
      </c>
      <c r="D9" t="s">
        <v>8</v>
      </c>
      <c r="E9" t="s">
        <v>9</v>
      </c>
      <c r="F9" t="s">
        <v>10</v>
      </c>
      <c r="G9" t="s">
        <v>13</v>
      </c>
      <c r="H9" t="s">
        <v>14</v>
      </c>
      <c r="I9" t="s">
        <v>15</v>
      </c>
      <c r="J9" t="s">
        <v>16</v>
      </c>
      <c r="K9" t="s">
        <v>19</v>
      </c>
      <c r="M9">
        <v>0</v>
      </c>
      <c r="N9">
        <v>0</v>
      </c>
      <c r="P9">
        <v>0</v>
      </c>
      <c r="Q9">
        <v>0</v>
      </c>
    </row>
    <row r="10" spans="1:17" x14ac:dyDescent="0.25">
      <c r="A10" t="s">
        <v>5</v>
      </c>
      <c r="B10">
        <f>SQRT((80^2) + (80^2) - 2*80*80*COS(C7))</f>
        <v>123.4599333420352</v>
      </c>
      <c r="C10">
        <f>ASIN((SIN(C7)*80)/B10)</f>
        <v>0.68940505453776013</v>
      </c>
      <c r="D10">
        <f>B7-C10</f>
        <v>0.39269908169872414</v>
      </c>
      <c r="E10">
        <f>B10*COS(D10)</f>
        <v>114.0621054999141</v>
      </c>
      <c r="F10">
        <f>B10*SIN(D10)</f>
        <v>47.246071050895218</v>
      </c>
      <c r="G10">
        <f>F10+E3</f>
        <v>72.24607105089521</v>
      </c>
      <c r="H10">
        <f>ATAN2(E10,G10)</f>
        <v>0.56461155143317743</v>
      </c>
      <c r="I10">
        <f>G10/SIN(H10)</f>
        <v>135.01725331736137</v>
      </c>
      <c r="J10">
        <f>ACOS(((80^2)-(80^2)-I10^2)/(-2*80*I10))</f>
        <v>0.56636339348967635</v>
      </c>
      <c r="K10">
        <f>ASIN(((SIN(J10)*I10)/80))</f>
        <v>1.1327267869793523</v>
      </c>
      <c r="M10">
        <f>E10</f>
        <v>114.0621054999141</v>
      </c>
      <c r="N10">
        <f>F10</f>
        <v>47.246071050895218</v>
      </c>
      <c r="P10">
        <f>M10</f>
        <v>114.0621054999141</v>
      </c>
      <c r="Q10">
        <f>G10</f>
        <v>72.24607105089521</v>
      </c>
    </row>
    <row r="11" spans="1:17" x14ac:dyDescent="0.25">
      <c r="A11" t="s">
        <v>4</v>
      </c>
      <c r="C11" s="1">
        <f>DEGREES(C10)</f>
        <v>39.5</v>
      </c>
      <c r="D11">
        <f>DEGREES(D10)</f>
        <v>22.5</v>
      </c>
      <c r="H11">
        <f>DEGREES(H10)</f>
        <v>32.349858961454672</v>
      </c>
      <c r="J11">
        <f>DEGREES(J10)</f>
        <v>32.450232117665578</v>
      </c>
      <c r="K11">
        <f>DEGREES(K10)</f>
        <v>64.900464235331128</v>
      </c>
    </row>
    <row r="12" spans="1:17" x14ac:dyDescent="0.25">
      <c r="C12" t="s">
        <v>22</v>
      </c>
      <c r="D12" t="s">
        <v>23</v>
      </c>
    </row>
    <row r="13" spans="1:17" x14ac:dyDescent="0.25">
      <c r="M13" t="s">
        <v>21</v>
      </c>
    </row>
    <row r="14" spans="1:17" x14ac:dyDescent="0.25">
      <c r="B14" t="s">
        <v>17</v>
      </c>
      <c r="C14" t="s">
        <v>18</v>
      </c>
      <c r="M14">
        <v>0</v>
      </c>
      <c r="N14">
        <v>0</v>
      </c>
    </row>
    <row r="15" spans="1:17" x14ac:dyDescent="0.25">
      <c r="A15" t="s">
        <v>5</v>
      </c>
      <c r="B15">
        <f>B7-(H10+J10)</f>
        <v>-4.8870808686369616E-2</v>
      </c>
      <c r="C15">
        <f>PI()-K10-C7</f>
        <v>0.24608332209616801</v>
      </c>
      <c r="D15">
        <f>K10-C7</f>
        <v>-0.6300557575349206</v>
      </c>
      <c r="E15">
        <f>PI()/2</f>
        <v>1.5707963267948966</v>
      </c>
      <c r="M15">
        <f>80*COS(B4)</f>
        <v>70.635807428714159</v>
      </c>
      <c r="N15">
        <f>SIN(B4)*80</f>
        <v>37.557725022871267</v>
      </c>
    </row>
    <row r="16" spans="1:17" x14ac:dyDescent="0.25">
      <c r="A16" t="s">
        <v>4</v>
      </c>
      <c r="B16">
        <f>DEGREES(B15)</f>
        <v>-2.800091079120262</v>
      </c>
      <c r="C16">
        <f>DEGREES(C15)</f>
        <v>14.099535764668861</v>
      </c>
      <c r="D16">
        <f>DEGREES(D15)</f>
        <v>-36.099535764668865</v>
      </c>
    </row>
    <row r="19" spans="2:4" x14ac:dyDescent="0.25">
      <c r="B19" t="s">
        <v>20</v>
      </c>
    </row>
    <row r="20" spans="2:4" x14ac:dyDescent="0.25">
      <c r="B20">
        <f>B16</f>
        <v>-2.800091079120262</v>
      </c>
      <c r="C20">
        <f>C16</f>
        <v>14.099535764668861</v>
      </c>
      <c r="D20">
        <f>D16</f>
        <v>-36.099535764668865</v>
      </c>
    </row>
    <row r="23" spans="2:4" x14ac:dyDescent="0.25">
      <c r="B23">
        <f>B3+B20</f>
        <v>25.199908920879739</v>
      </c>
      <c r="C23">
        <f>C3+C20</f>
        <v>87.099535764668857</v>
      </c>
      <c r="D23">
        <f>C3+D20</f>
        <v>36.900464235331135</v>
      </c>
    </row>
    <row r="27" spans="2:4" x14ac:dyDescent="0.25">
      <c r="C27">
        <f>36-73</f>
        <v>-37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A1E35-9A5C-45F6-B8B2-AFF911D4A916}">
  <dimension ref="B1:Z50"/>
  <sheetViews>
    <sheetView zoomScale="70" zoomScaleNormal="70" workbookViewId="0">
      <selection activeCell="N1" sqref="N1:N50"/>
    </sheetView>
  </sheetViews>
  <sheetFormatPr baseColWidth="10" defaultRowHeight="15" x14ac:dyDescent="0.25"/>
  <cols>
    <col min="2" max="2" width="5.42578125" bestFit="1" customWidth="1"/>
    <col min="3" max="3" width="6" bestFit="1" customWidth="1"/>
    <col min="4" max="4" width="5" bestFit="1" customWidth="1"/>
    <col min="5" max="5" width="4.85546875" bestFit="1" customWidth="1"/>
    <col min="6" max="6" width="1.7109375" style="2" bestFit="1" customWidth="1"/>
    <col min="7" max="7" width="4" style="2" bestFit="1" customWidth="1"/>
    <col min="8" max="8" width="1.5703125" style="2" bestFit="1" customWidth="1"/>
    <col min="9" max="9" width="3" style="2" bestFit="1" customWidth="1"/>
    <col min="10" max="10" width="1.5703125" style="2" bestFit="1" customWidth="1"/>
    <col min="11" max="11" width="3" style="2" bestFit="1" customWidth="1"/>
    <col min="12" max="12" width="2.28515625" style="2" bestFit="1" customWidth="1"/>
    <col min="13" max="13" width="3" customWidth="1"/>
    <col min="14" max="14" width="4" style="4" bestFit="1" customWidth="1"/>
    <col min="15" max="15" width="6.28515625" style="4" bestFit="1" customWidth="1"/>
    <col min="16" max="16" width="1.7109375" style="4" customWidth="1"/>
    <col min="17" max="17" width="11.85546875" style="4" customWidth="1"/>
    <col min="18" max="18" width="1.5703125" style="4" bestFit="1" customWidth="1"/>
    <col min="19" max="19" width="4.85546875" style="4" bestFit="1" customWidth="1"/>
    <col min="20" max="20" width="2.28515625" style="4" bestFit="1" customWidth="1"/>
  </cols>
  <sheetData>
    <row r="1" spans="2:20" x14ac:dyDescent="0.25">
      <c r="B1" t="s">
        <v>24</v>
      </c>
      <c r="C1" t="s">
        <v>82</v>
      </c>
      <c r="D1" t="s">
        <v>83</v>
      </c>
      <c r="E1" t="s">
        <v>43</v>
      </c>
      <c r="F1" s="2" t="s">
        <v>120</v>
      </c>
      <c r="G1" s="2">
        <v>-14</v>
      </c>
      <c r="H1" s="2" t="s">
        <v>123</v>
      </c>
      <c r="I1" s="2">
        <v>8</v>
      </c>
      <c r="J1" s="2" t="s">
        <v>123</v>
      </c>
      <c r="K1" s="2">
        <v>71</v>
      </c>
      <c r="L1" s="2" t="s">
        <v>122</v>
      </c>
      <c r="N1" s="3"/>
      <c r="O1" s="4">
        <v>-26</v>
      </c>
      <c r="P1" s="4" t="s">
        <v>123</v>
      </c>
      <c r="Q1" s="4">
        <v>13</v>
      </c>
      <c r="R1" s="4" t="s">
        <v>123</v>
      </c>
      <c r="S1" s="4">
        <v>72</v>
      </c>
      <c r="T1" s="4" t="s">
        <v>122</v>
      </c>
    </row>
    <row r="2" spans="2:20" x14ac:dyDescent="0.25">
      <c r="B2" t="s">
        <v>26</v>
      </c>
      <c r="C2" t="s">
        <v>82</v>
      </c>
      <c r="D2" t="s">
        <v>83</v>
      </c>
      <c r="E2" t="s">
        <v>43</v>
      </c>
      <c r="F2" s="2" t="s">
        <v>120</v>
      </c>
      <c r="G2" s="2">
        <v>-14</v>
      </c>
      <c r="H2" s="2" t="s">
        <v>123</v>
      </c>
      <c r="I2" s="2">
        <v>8</v>
      </c>
      <c r="J2" s="2" t="s">
        <v>123</v>
      </c>
      <c r="K2" s="2">
        <v>71</v>
      </c>
      <c r="L2" s="2" t="s">
        <v>122</v>
      </c>
      <c r="N2" s="3"/>
      <c r="O2" s="4">
        <v>-15</v>
      </c>
      <c r="P2" s="4" t="s">
        <v>123</v>
      </c>
      <c r="Q2" s="4">
        <v>8</v>
      </c>
      <c r="R2" s="4" t="s">
        <v>123</v>
      </c>
      <c r="S2" s="4">
        <v>70</v>
      </c>
      <c r="T2" s="4" t="s">
        <v>122</v>
      </c>
    </row>
    <row r="3" spans="2:20" x14ac:dyDescent="0.25">
      <c r="B3" t="s">
        <v>29</v>
      </c>
      <c r="C3" t="s">
        <v>82</v>
      </c>
      <c r="D3" t="s">
        <v>84</v>
      </c>
      <c r="E3" t="s">
        <v>50</v>
      </c>
      <c r="F3" s="2" t="s">
        <v>120</v>
      </c>
      <c r="G3" s="2">
        <v>-14</v>
      </c>
      <c r="H3" s="2" t="s">
        <v>123</v>
      </c>
      <c r="I3" s="2">
        <v>13</v>
      </c>
      <c r="J3" s="2" t="s">
        <v>123</v>
      </c>
      <c r="K3" s="2">
        <v>63</v>
      </c>
      <c r="L3" s="2" t="s">
        <v>122</v>
      </c>
      <c r="N3" s="3"/>
      <c r="O3" s="4">
        <v>-15</v>
      </c>
      <c r="P3" s="4" t="s">
        <v>123</v>
      </c>
      <c r="Q3" s="4">
        <v>12</v>
      </c>
      <c r="R3" s="4" t="s">
        <v>123</v>
      </c>
      <c r="S3" s="4">
        <v>66</v>
      </c>
      <c r="T3" s="4" t="s">
        <v>122</v>
      </c>
    </row>
    <row r="4" spans="2:20" x14ac:dyDescent="0.25">
      <c r="B4" t="s">
        <v>32</v>
      </c>
      <c r="C4" t="s">
        <v>82</v>
      </c>
      <c r="D4" t="s">
        <v>84</v>
      </c>
      <c r="E4" t="s">
        <v>50</v>
      </c>
      <c r="F4" s="2" t="s">
        <v>120</v>
      </c>
      <c r="G4" s="2">
        <v>-14</v>
      </c>
      <c r="H4" s="2" t="s">
        <v>123</v>
      </c>
      <c r="I4" s="2">
        <v>13</v>
      </c>
      <c r="J4" s="2" t="s">
        <v>123</v>
      </c>
      <c r="K4" s="2">
        <v>63</v>
      </c>
      <c r="L4" s="2" t="s">
        <v>122</v>
      </c>
      <c r="N4" s="3"/>
      <c r="O4" s="4">
        <v>-15</v>
      </c>
      <c r="P4" s="4" t="s">
        <v>123</v>
      </c>
      <c r="Q4" s="4">
        <v>12</v>
      </c>
      <c r="R4" s="4" t="s">
        <v>123</v>
      </c>
      <c r="S4" s="4">
        <v>66</v>
      </c>
      <c r="T4" s="4" t="s">
        <v>122</v>
      </c>
    </row>
    <row r="5" spans="2:20" x14ac:dyDescent="0.25">
      <c r="B5" t="s">
        <v>33</v>
      </c>
      <c r="C5" t="s">
        <v>82</v>
      </c>
      <c r="D5" t="s">
        <v>83</v>
      </c>
      <c r="E5" t="s">
        <v>85</v>
      </c>
      <c r="F5" s="2" t="s">
        <v>120</v>
      </c>
      <c r="G5" s="2">
        <v>-14</v>
      </c>
      <c r="H5" s="2" t="s">
        <v>123</v>
      </c>
      <c r="I5" s="2">
        <v>13</v>
      </c>
      <c r="J5" s="2" t="s">
        <v>123</v>
      </c>
      <c r="K5" s="2">
        <v>69</v>
      </c>
      <c r="L5" s="2" t="s">
        <v>122</v>
      </c>
      <c r="N5" s="3"/>
      <c r="O5" s="4">
        <v>-15</v>
      </c>
      <c r="P5" s="4" t="s">
        <v>123</v>
      </c>
      <c r="Q5" s="4">
        <v>12</v>
      </c>
      <c r="R5" s="4" t="s">
        <v>123</v>
      </c>
      <c r="S5" s="4">
        <v>74</v>
      </c>
      <c r="T5" s="4" t="s">
        <v>122</v>
      </c>
    </row>
    <row r="6" spans="2:20" x14ac:dyDescent="0.25">
      <c r="B6" t="s">
        <v>35</v>
      </c>
      <c r="C6" t="s">
        <v>34</v>
      </c>
      <c r="D6" t="s">
        <v>86</v>
      </c>
      <c r="E6" t="s">
        <v>70</v>
      </c>
      <c r="F6" s="2" t="s">
        <v>120</v>
      </c>
      <c r="G6" s="2">
        <v>17</v>
      </c>
      <c r="H6" s="2" t="s">
        <v>123</v>
      </c>
      <c r="I6" s="2">
        <v>20</v>
      </c>
      <c r="J6" s="2" t="s">
        <v>123</v>
      </c>
      <c r="K6" s="2">
        <v>73</v>
      </c>
      <c r="L6" s="2" t="s">
        <v>122</v>
      </c>
      <c r="N6" s="3"/>
      <c r="O6" s="4">
        <v>-15</v>
      </c>
      <c r="P6" s="4" t="s">
        <v>123</v>
      </c>
      <c r="Q6" s="4">
        <v>12</v>
      </c>
      <c r="R6" s="4" t="s">
        <v>123</v>
      </c>
      <c r="S6" s="4">
        <v>76</v>
      </c>
      <c r="T6" s="4" t="s">
        <v>122</v>
      </c>
    </row>
    <row r="7" spans="2:20" x14ac:dyDescent="0.25">
      <c r="B7" t="s">
        <v>36</v>
      </c>
      <c r="C7" t="s">
        <v>34</v>
      </c>
      <c r="D7" t="s">
        <v>86</v>
      </c>
      <c r="E7" t="s">
        <v>85</v>
      </c>
      <c r="F7" s="2" t="s">
        <v>120</v>
      </c>
      <c r="G7" s="2">
        <v>17</v>
      </c>
      <c r="H7" s="2" t="s">
        <v>123</v>
      </c>
      <c r="I7" s="2">
        <v>20</v>
      </c>
      <c r="J7" s="2" t="s">
        <v>123</v>
      </c>
      <c r="K7" s="2">
        <v>69</v>
      </c>
      <c r="L7" s="2" t="s">
        <v>122</v>
      </c>
      <c r="N7" s="3"/>
      <c r="O7" s="4">
        <v>0</v>
      </c>
      <c r="P7" s="4" t="s">
        <v>123</v>
      </c>
      <c r="Q7" s="4">
        <v>12</v>
      </c>
      <c r="R7" s="4" t="s">
        <v>123</v>
      </c>
      <c r="S7" s="4">
        <v>76</v>
      </c>
      <c r="T7" s="4" t="s">
        <v>122</v>
      </c>
    </row>
    <row r="8" spans="2:20" x14ac:dyDescent="0.25">
      <c r="B8" t="s">
        <v>38</v>
      </c>
      <c r="C8" t="s">
        <v>34</v>
      </c>
      <c r="D8" t="s">
        <v>86</v>
      </c>
      <c r="E8" t="s">
        <v>85</v>
      </c>
      <c r="F8" s="2" t="s">
        <v>120</v>
      </c>
      <c r="G8" s="2">
        <v>17</v>
      </c>
      <c r="H8" s="2" t="s">
        <v>123</v>
      </c>
      <c r="I8" s="2">
        <v>20</v>
      </c>
      <c r="J8" s="2" t="s">
        <v>123</v>
      </c>
      <c r="K8" s="2">
        <v>69</v>
      </c>
      <c r="L8" s="2" t="s">
        <v>122</v>
      </c>
      <c r="N8" s="3"/>
      <c r="O8" s="4">
        <v>-5</v>
      </c>
      <c r="P8" s="4" t="s">
        <v>123</v>
      </c>
      <c r="Q8" s="4">
        <v>15</v>
      </c>
      <c r="R8" s="4" t="s">
        <v>123</v>
      </c>
      <c r="S8" s="4">
        <v>74</v>
      </c>
      <c r="T8" s="4" t="s">
        <v>122</v>
      </c>
    </row>
    <row r="9" spans="2:20" x14ac:dyDescent="0.25">
      <c r="B9" t="s">
        <v>39</v>
      </c>
      <c r="C9" t="s">
        <v>34</v>
      </c>
      <c r="D9" t="s">
        <v>86</v>
      </c>
      <c r="E9" t="s">
        <v>85</v>
      </c>
      <c r="F9" s="2" t="s">
        <v>120</v>
      </c>
      <c r="G9" s="2">
        <v>17</v>
      </c>
      <c r="H9" s="2" t="s">
        <v>123</v>
      </c>
      <c r="I9" s="2">
        <v>20</v>
      </c>
      <c r="J9" s="2" t="s">
        <v>123</v>
      </c>
      <c r="K9" s="2">
        <v>69</v>
      </c>
      <c r="L9" s="2" t="s">
        <v>122</v>
      </c>
      <c r="N9" s="3"/>
      <c r="O9" s="4">
        <v>0</v>
      </c>
      <c r="P9" s="4" t="s">
        <v>123</v>
      </c>
      <c r="Q9" s="4">
        <v>15</v>
      </c>
      <c r="R9" s="4" t="s">
        <v>123</v>
      </c>
      <c r="S9" s="4">
        <v>74</v>
      </c>
      <c r="T9" s="4" t="s">
        <v>122</v>
      </c>
    </row>
    <row r="10" spans="2:20" x14ac:dyDescent="0.25">
      <c r="B10" t="s">
        <v>40</v>
      </c>
      <c r="C10" t="s">
        <v>34</v>
      </c>
      <c r="D10" t="s">
        <v>86</v>
      </c>
      <c r="E10" t="s">
        <v>85</v>
      </c>
      <c r="F10" s="2" t="s">
        <v>120</v>
      </c>
      <c r="G10" s="2">
        <v>17</v>
      </c>
      <c r="H10" s="2" t="s">
        <v>123</v>
      </c>
      <c r="I10" s="2">
        <v>20</v>
      </c>
      <c r="J10" s="2" t="s">
        <v>123</v>
      </c>
      <c r="K10" s="2">
        <v>69</v>
      </c>
      <c r="L10" s="2" t="s">
        <v>122</v>
      </c>
      <c r="N10" s="3"/>
      <c r="O10" s="4">
        <v>0</v>
      </c>
      <c r="P10" s="4" t="s">
        <v>123</v>
      </c>
      <c r="Q10" s="4">
        <v>15</v>
      </c>
      <c r="R10" s="4" t="s">
        <v>123</v>
      </c>
      <c r="S10" s="4">
        <v>67</v>
      </c>
      <c r="T10" s="4" t="s">
        <v>122</v>
      </c>
    </row>
    <row r="11" spans="2:20" x14ac:dyDescent="0.25">
      <c r="B11" t="s">
        <v>41</v>
      </c>
      <c r="C11" t="s">
        <v>34</v>
      </c>
      <c r="D11" t="s">
        <v>27</v>
      </c>
      <c r="E11" t="s">
        <v>70</v>
      </c>
      <c r="F11" s="2" t="s">
        <v>120</v>
      </c>
      <c r="G11" s="2">
        <v>17</v>
      </c>
      <c r="H11" s="2" t="s">
        <v>123</v>
      </c>
      <c r="I11" s="2">
        <v>14</v>
      </c>
      <c r="J11" s="2" t="s">
        <v>123</v>
      </c>
      <c r="K11" s="2">
        <v>73</v>
      </c>
      <c r="L11" s="2" t="s">
        <v>122</v>
      </c>
      <c r="N11" s="3"/>
      <c r="O11" s="4">
        <v>0</v>
      </c>
      <c r="P11" s="4" t="s">
        <v>123</v>
      </c>
      <c r="Q11" s="4">
        <v>15</v>
      </c>
      <c r="R11" s="4" t="s">
        <v>123</v>
      </c>
      <c r="S11" s="4">
        <v>73</v>
      </c>
      <c r="T11" s="4" t="s">
        <v>122</v>
      </c>
    </row>
    <row r="12" spans="2:20" x14ac:dyDescent="0.25">
      <c r="B12" t="s">
        <v>42</v>
      </c>
      <c r="C12" t="s">
        <v>34</v>
      </c>
      <c r="D12" t="s">
        <v>27</v>
      </c>
      <c r="E12" t="s">
        <v>70</v>
      </c>
      <c r="F12" s="2" t="s">
        <v>120</v>
      </c>
      <c r="G12" s="2">
        <v>17</v>
      </c>
      <c r="H12" s="2" t="s">
        <v>123</v>
      </c>
      <c r="I12" s="2">
        <v>14</v>
      </c>
      <c r="J12" s="2" t="s">
        <v>123</v>
      </c>
      <c r="K12" s="2">
        <v>73</v>
      </c>
      <c r="L12" s="2" t="s">
        <v>122</v>
      </c>
      <c r="N12" s="3"/>
      <c r="O12" s="4">
        <v>0</v>
      </c>
      <c r="P12" s="4" t="s">
        <v>123</v>
      </c>
      <c r="Q12" s="4">
        <v>15</v>
      </c>
      <c r="R12" s="4" t="s">
        <v>123</v>
      </c>
      <c r="S12" s="4">
        <v>73</v>
      </c>
      <c r="T12" s="4" t="s">
        <v>122</v>
      </c>
    </row>
    <row r="13" spans="2:20" x14ac:dyDescent="0.25">
      <c r="B13" t="s">
        <v>44</v>
      </c>
      <c r="C13" t="s">
        <v>87</v>
      </c>
      <c r="D13" t="s">
        <v>30</v>
      </c>
      <c r="E13" t="s">
        <v>37</v>
      </c>
      <c r="F13" s="2" t="s">
        <v>120</v>
      </c>
      <c r="G13" s="2">
        <v>4</v>
      </c>
      <c r="H13" s="2" t="s">
        <v>123</v>
      </c>
      <c r="I13" s="2">
        <v>16</v>
      </c>
      <c r="J13" s="2" t="s">
        <v>123</v>
      </c>
      <c r="K13" s="2">
        <v>76</v>
      </c>
      <c r="L13" s="2" t="s">
        <v>122</v>
      </c>
      <c r="N13" s="3"/>
      <c r="O13" s="4">
        <v>0</v>
      </c>
      <c r="P13" s="4" t="s">
        <v>123</v>
      </c>
      <c r="Q13" s="4">
        <v>15</v>
      </c>
      <c r="R13" s="4" t="s">
        <v>123</v>
      </c>
      <c r="S13" s="4">
        <v>77</v>
      </c>
      <c r="T13" s="4" t="s">
        <v>122</v>
      </c>
    </row>
    <row r="14" spans="2:20" x14ac:dyDescent="0.25">
      <c r="B14" t="s">
        <v>45</v>
      </c>
      <c r="C14" t="s">
        <v>87</v>
      </c>
      <c r="D14" t="s">
        <v>88</v>
      </c>
      <c r="E14" t="s">
        <v>57</v>
      </c>
      <c r="F14" s="2" t="s">
        <v>120</v>
      </c>
      <c r="G14" s="2">
        <v>4</v>
      </c>
      <c r="H14" s="2" t="s">
        <v>123</v>
      </c>
      <c r="I14" s="2">
        <v>19</v>
      </c>
      <c r="J14" s="2" t="s">
        <v>123</v>
      </c>
      <c r="K14" s="2">
        <v>78</v>
      </c>
      <c r="L14" s="2" t="s">
        <v>122</v>
      </c>
      <c r="N14" s="3"/>
      <c r="O14" s="4">
        <v>8</v>
      </c>
      <c r="P14" s="4" t="s">
        <v>123</v>
      </c>
      <c r="Q14" s="4">
        <v>20</v>
      </c>
      <c r="R14" s="4" t="s">
        <v>123</v>
      </c>
      <c r="S14" s="4">
        <v>84</v>
      </c>
      <c r="T14" s="4" t="s">
        <v>122</v>
      </c>
    </row>
    <row r="15" spans="2:20" x14ac:dyDescent="0.25">
      <c r="B15" t="s">
        <v>46</v>
      </c>
      <c r="C15" t="s">
        <v>89</v>
      </c>
      <c r="D15" t="s">
        <v>90</v>
      </c>
      <c r="E15" t="s">
        <v>57</v>
      </c>
      <c r="F15" s="2" t="s">
        <v>120</v>
      </c>
      <c r="G15" s="2">
        <v>8</v>
      </c>
      <c r="H15" s="2" t="s">
        <v>123</v>
      </c>
      <c r="I15" s="2">
        <v>22</v>
      </c>
      <c r="J15" s="2" t="s">
        <v>123</v>
      </c>
      <c r="K15" s="2">
        <v>78</v>
      </c>
      <c r="L15" s="2" t="s">
        <v>122</v>
      </c>
      <c r="N15" s="3"/>
      <c r="O15" s="4">
        <v>8</v>
      </c>
      <c r="P15" s="4" t="s">
        <v>123</v>
      </c>
      <c r="Q15" s="4">
        <v>20</v>
      </c>
      <c r="R15" s="4" t="s">
        <v>123</v>
      </c>
      <c r="S15" s="4">
        <v>71</v>
      </c>
      <c r="T15" s="4" t="s">
        <v>122</v>
      </c>
    </row>
    <row r="16" spans="2:20" x14ac:dyDescent="0.25">
      <c r="B16" t="s">
        <v>48</v>
      </c>
      <c r="C16" t="s">
        <v>89</v>
      </c>
      <c r="D16" t="s">
        <v>90</v>
      </c>
      <c r="E16" t="s">
        <v>43</v>
      </c>
      <c r="F16" s="2" t="s">
        <v>120</v>
      </c>
      <c r="G16" s="2">
        <v>8</v>
      </c>
      <c r="H16" s="2" t="s">
        <v>123</v>
      </c>
      <c r="I16" s="2">
        <v>22</v>
      </c>
      <c r="J16" s="2" t="s">
        <v>123</v>
      </c>
      <c r="K16" s="2">
        <v>71</v>
      </c>
      <c r="L16" s="2" t="s">
        <v>122</v>
      </c>
      <c r="N16" s="3"/>
      <c r="O16" s="4">
        <v>-2</v>
      </c>
      <c r="P16" s="4" t="s">
        <v>123</v>
      </c>
      <c r="Q16" s="4">
        <v>12</v>
      </c>
      <c r="R16" s="4" t="s">
        <v>123</v>
      </c>
      <c r="S16" s="4">
        <v>78</v>
      </c>
      <c r="T16" s="4" t="s">
        <v>122</v>
      </c>
    </row>
    <row r="17" spans="2:26" x14ac:dyDescent="0.25">
      <c r="B17" t="s">
        <v>49</v>
      </c>
      <c r="C17" t="s">
        <v>89</v>
      </c>
      <c r="D17" t="s">
        <v>90</v>
      </c>
      <c r="E17" t="s">
        <v>43</v>
      </c>
      <c r="F17" s="2" t="s">
        <v>120</v>
      </c>
      <c r="G17" s="2">
        <v>8</v>
      </c>
      <c r="H17" s="2" t="s">
        <v>123</v>
      </c>
      <c r="I17" s="2">
        <v>22</v>
      </c>
      <c r="J17" s="2" t="s">
        <v>123</v>
      </c>
      <c r="K17" s="2">
        <v>71</v>
      </c>
      <c r="L17" s="2" t="s">
        <v>122</v>
      </c>
      <c r="N17" s="3"/>
      <c r="O17" s="4">
        <v>-2</v>
      </c>
      <c r="P17" s="4" t="s">
        <v>123</v>
      </c>
      <c r="Q17" s="4">
        <v>14</v>
      </c>
      <c r="R17" s="4" t="s">
        <v>123</v>
      </c>
      <c r="S17" s="4">
        <v>68</v>
      </c>
      <c r="T17" s="4" t="s">
        <v>122</v>
      </c>
    </row>
    <row r="18" spans="2:26" x14ac:dyDescent="0.25">
      <c r="B18" t="s">
        <v>51</v>
      </c>
      <c r="C18" t="s">
        <v>89</v>
      </c>
      <c r="D18" t="s">
        <v>90</v>
      </c>
      <c r="E18" t="s">
        <v>57</v>
      </c>
      <c r="F18" s="2" t="s">
        <v>120</v>
      </c>
      <c r="G18" s="2">
        <v>8</v>
      </c>
      <c r="H18" s="2" t="s">
        <v>123</v>
      </c>
      <c r="I18" s="2">
        <v>22</v>
      </c>
      <c r="J18" s="2" t="s">
        <v>123</v>
      </c>
      <c r="K18" s="2">
        <v>78</v>
      </c>
      <c r="L18" s="2" t="s">
        <v>122</v>
      </c>
      <c r="N18" s="3"/>
      <c r="O18" s="4">
        <v>-2</v>
      </c>
      <c r="P18" s="4" t="s">
        <v>123</v>
      </c>
      <c r="Q18" s="4">
        <v>14</v>
      </c>
      <c r="R18" s="4" t="s">
        <v>123</v>
      </c>
      <c r="S18" s="4">
        <v>68</v>
      </c>
      <c r="T18" s="4" t="s">
        <v>122</v>
      </c>
    </row>
    <row r="19" spans="2:26" x14ac:dyDescent="0.25">
      <c r="B19" t="s">
        <v>52</v>
      </c>
      <c r="C19" t="s">
        <v>89</v>
      </c>
      <c r="D19" t="s">
        <v>90</v>
      </c>
      <c r="E19" t="s">
        <v>57</v>
      </c>
      <c r="F19" s="2" t="s">
        <v>120</v>
      </c>
      <c r="G19" s="2">
        <v>8</v>
      </c>
      <c r="H19" s="2" t="s">
        <v>123</v>
      </c>
      <c r="I19" s="2">
        <v>22</v>
      </c>
      <c r="J19" s="2" t="s">
        <v>123</v>
      </c>
      <c r="K19" s="2">
        <v>78</v>
      </c>
      <c r="L19" s="2" t="s">
        <v>122</v>
      </c>
      <c r="N19" s="3"/>
      <c r="O19" s="4">
        <v>-2</v>
      </c>
      <c r="P19" s="4" t="s">
        <v>123</v>
      </c>
      <c r="Q19" s="4">
        <v>12</v>
      </c>
      <c r="R19" s="4" t="s">
        <v>123</v>
      </c>
      <c r="S19" s="4">
        <v>75</v>
      </c>
      <c r="T19" s="4" t="s">
        <v>122</v>
      </c>
    </row>
    <row r="20" spans="2:26" x14ac:dyDescent="0.25">
      <c r="B20" t="s">
        <v>53</v>
      </c>
      <c r="C20" t="s">
        <v>91</v>
      </c>
      <c r="D20" t="s">
        <v>30</v>
      </c>
      <c r="E20" t="s">
        <v>43</v>
      </c>
      <c r="F20" s="2" t="s">
        <v>120</v>
      </c>
      <c r="G20" s="2">
        <v>2</v>
      </c>
      <c r="H20" s="2" t="s">
        <v>123</v>
      </c>
      <c r="I20" s="2">
        <v>16</v>
      </c>
      <c r="J20" s="2" t="s">
        <v>123</v>
      </c>
      <c r="K20" s="2">
        <v>71</v>
      </c>
      <c r="L20" s="2" t="s">
        <v>122</v>
      </c>
      <c r="N20" s="3"/>
      <c r="O20" s="4">
        <v>20</v>
      </c>
      <c r="P20" s="4" t="s">
        <v>123</v>
      </c>
      <c r="Q20" s="4">
        <v>12</v>
      </c>
      <c r="R20" s="4" t="s">
        <v>123</v>
      </c>
      <c r="S20" s="4">
        <v>75</v>
      </c>
      <c r="T20" s="4" t="s">
        <v>122</v>
      </c>
    </row>
    <row r="21" spans="2:26" x14ac:dyDescent="0.25">
      <c r="B21" t="s">
        <v>54</v>
      </c>
      <c r="C21" t="s">
        <v>91</v>
      </c>
      <c r="D21" t="s">
        <v>30</v>
      </c>
      <c r="E21" t="s">
        <v>28</v>
      </c>
      <c r="F21" s="2" t="s">
        <v>120</v>
      </c>
      <c r="G21" s="2">
        <v>2</v>
      </c>
      <c r="H21" s="2" t="s">
        <v>123</v>
      </c>
      <c r="I21" s="2">
        <v>16</v>
      </c>
      <c r="J21" s="2" t="s">
        <v>123</v>
      </c>
      <c r="K21" s="2">
        <v>68</v>
      </c>
      <c r="L21" s="2" t="s">
        <v>122</v>
      </c>
      <c r="N21" s="3"/>
      <c r="O21" s="4">
        <v>26</v>
      </c>
      <c r="P21" s="4" t="s">
        <v>123</v>
      </c>
      <c r="Q21" s="4">
        <v>20</v>
      </c>
      <c r="R21" s="4" t="s">
        <v>123</v>
      </c>
      <c r="S21" s="4">
        <v>79</v>
      </c>
      <c r="T21" s="4" t="s">
        <v>122</v>
      </c>
    </row>
    <row r="22" spans="2:26" x14ac:dyDescent="0.25">
      <c r="B22" t="s">
        <v>56</v>
      </c>
      <c r="C22" t="s">
        <v>91</v>
      </c>
      <c r="D22" t="s">
        <v>30</v>
      </c>
      <c r="E22" t="s">
        <v>92</v>
      </c>
      <c r="F22" s="2" t="s">
        <v>120</v>
      </c>
      <c r="G22" s="2">
        <v>2</v>
      </c>
      <c r="H22" s="2" t="s">
        <v>123</v>
      </c>
      <c r="I22" s="2">
        <v>16</v>
      </c>
      <c r="J22" s="2" t="s">
        <v>123</v>
      </c>
      <c r="K22" s="2">
        <v>75</v>
      </c>
      <c r="L22" s="2" t="s">
        <v>122</v>
      </c>
      <c r="N22" s="3"/>
      <c r="O22" s="4">
        <v>26</v>
      </c>
      <c r="P22" s="4" t="s">
        <v>123</v>
      </c>
      <c r="Q22" s="4">
        <v>20</v>
      </c>
      <c r="R22" s="4" t="s">
        <v>123</v>
      </c>
      <c r="S22" s="4">
        <v>82</v>
      </c>
      <c r="T22" s="4" t="s">
        <v>122</v>
      </c>
    </row>
    <row r="23" spans="2:26" x14ac:dyDescent="0.25">
      <c r="B23" t="s">
        <v>58</v>
      </c>
      <c r="C23" t="s">
        <v>91</v>
      </c>
      <c r="D23" t="s">
        <v>30</v>
      </c>
      <c r="E23" t="s">
        <v>92</v>
      </c>
      <c r="F23" s="2" t="s">
        <v>120</v>
      </c>
      <c r="G23" s="2">
        <v>2</v>
      </c>
      <c r="H23" s="2" t="s">
        <v>123</v>
      </c>
      <c r="I23" s="2">
        <v>16</v>
      </c>
      <c r="J23" s="2" t="s">
        <v>123</v>
      </c>
      <c r="K23" s="2">
        <v>75</v>
      </c>
      <c r="L23" s="2" t="s">
        <v>122</v>
      </c>
      <c r="N23" s="3"/>
      <c r="O23" s="4">
        <v>24</v>
      </c>
      <c r="P23" s="4" t="s">
        <v>123</v>
      </c>
      <c r="Q23" s="4">
        <v>24</v>
      </c>
      <c r="R23" s="4" t="s">
        <v>123</v>
      </c>
      <c r="S23" s="4">
        <v>82</v>
      </c>
      <c r="T23" s="4" t="s">
        <v>122</v>
      </c>
    </row>
    <row r="24" spans="2:26" x14ac:dyDescent="0.25">
      <c r="B24" t="s">
        <v>59</v>
      </c>
      <c r="C24" t="s">
        <v>93</v>
      </c>
      <c r="D24" t="s">
        <v>30</v>
      </c>
      <c r="E24" t="s">
        <v>92</v>
      </c>
      <c r="F24" s="2" t="s">
        <v>120</v>
      </c>
      <c r="G24" s="2">
        <v>27</v>
      </c>
      <c r="H24" s="2" t="s">
        <v>123</v>
      </c>
      <c r="I24" s="2">
        <v>16</v>
      </c>
      <c r="J24" s="2" t="s">
        <v>123</v>
      </c>
      <c r="K24" s="2">
        <v>75</v>
      </c>
      <c r="L24" s="2" t="s">
        <v>122</v>
      </c>
      <c r="N24" s="3"/>
      <c r="O24" s="4">
        <v>24</v>
      </c>
      <c r="P24" s="4" t="s">
        <v>123</v>
      </c>
      <c r="Q24" s="4">
        <v>25</v>
      </c>
      <c r="R24" s="4" t="s">
        <v>123</v>
      </c>
      <c r="S24" s="4">
        <v>75</v>
      </c>
      <c r="T24" s="4" t="s">
        <v>122</v>
      </c>
    </row>
    <row r="25" spans="2:26" x14ac:dyDescent="0.25">
      <c r="B25" t="s">
        <v>61</v>
      </c>
      <c r="C25" t="s">
        <v>93</v>
      </c>
      <c r="D25" t="s">
        <v>30</v>
      </c>
      <c r="E25" t="s">
        <v>55</v>
      </c>
      <c r="F25" s="2" t="s">
        <v>120</v>
      </c>
      <c r="G25" s="2">
        <v>27</v>
      </c>
      <c r="H25" s="2" t="s">
        <v>123</v>
      </c>
      <c r="I25" s="2">
        <v>16</v>
      </c>
      <c r="J25" s="2" t="s">
        <v>123</v>
      </c>
      <c r="K25" s="2">
        <v>80</v>
      </c>
      <c r="L25" s="2" t="s">
        <v>122</v>
      </c>
      <c r="N25" s="3"/>
      <c r="O25" s="4">
        <v>-42</v>
      </c>
      <c r="P25" s="4" t="s">
        <v>123</v>
      </c>
      <c r="Q25" s="4">
        <v>-9</v>
      </c>
      <c r="R25" s="4" t="s">
        <v>123</v>
      </c>
      <c r="S25" s="4">
        <v>90</v>
      </c>
      <c r="T25" s="4" t="s">
        <v>122</v>
      </c>
      <c r="X25" t="s">
        <v>126</v>
      </c>
      <c r="Z25" t="s">
        <v>127</v>
      </c>
    </row>
    <row r="26" spans="2:26" x14ac:dyDescent="0.25">
      <c r="B26" t="s">
        <v>63</v>
      </c>
      <c r="C26" t="s">
        <v>93</v>
      </c>
      <c r="D26" t="s">
        <v>94</v>
      </c>
      <c r="E26" t="s">
        <v>60</v>
      </c>
      <c r="F26" s="2" t="s">
        <v>120</v>
      </c>
      <c r="G26" s="2">
        <v>27</v>
      </c>
      <c r="H26" s="2" t="s">
        <v>123</v>
      </c>
      <c r="I26" s="2">
        <v>29</v>
      </c>
      <c r="J26" s="2" t="s">
        <v>123</v>
      </c>
      <c r="K26" s="2">
        <v>81</v>
      </c>
      <c r="L26" s="2" t="s">
        <v>122</v>
      </c>
      <c r="N26" s="3"/>
      <c r="O26" s="4">
        <v>-42</v>
      </c>
      <c r="P26" s="4" t="s">
        <v>123</v>
      </c>
      <c r="Q26" s="4">
        <v>-9</v>
      </c>
      <c r="R26" s="4" t="s">
        <v>123</v>
      </c>
      <c r="S26" s="4">
        <v>72</v>
      </c>
      <c r="T26" s="4" t="s">
        <v>122</v>
      </c>
      <c r="X26" t="s">
        <v>126</v>
      </c>
      <c r="Z26" t="s">
        <v>128</v>
      </c>
    </row>
    <row r="27" spans="2:26" x14ac:dyDescent="0.25">
      <c r="B27" t="s">
        <v>64</v>
      </c>
      <c r="C27" t="s">
        <v>93</v>
      </c>
      <c r="D27" t="s">
        <v>94</v>
      </c>
      <c r="E27" t="s">
        <v>37</v>
      </c>
      <c r="F27" s="2" t="s">
        <v>120</v>
      </c>
      <c r="G27" s="2">
        <v>27</v>
      </c>
      <c r="H27" s="2" t="s">
        <v>123</v>
      </c>
      <c r="I27" s="2">
        <v>29</v>
      </c>
      <c r="J27" s="2" t="s">
        <v>123</v>
      </c>
      <c r="K27" s="2">
        <v>76</v>
      </c>
      <c r="L27" s="2" t="s">
        <v>122</v>
      </c>
      <c r="N27" s="3"/>
      <c r="O27" s="4">
        <v>-42</v>
      </c>
      <c r="P27" s="4" t="s">
        <v>123</v>
      </c>
      <c r="Q27" s="4">
        <v>-3</v>
      </c>
      <c r="R27" s="4" t="s">
        <v>123</v>
      </c>
      <c r="S27" s="4">
        <v>58</v>
      </c>
      <c r="T27" s="4" t="s">
        <v>122</v>
      </c>
      <c r="X27" t="s">
        <v>129</v>
      </c>
      <c r="Z27" t="s">
        <v>130</v>
      </c>
    </row>
    <row r="28" spans="2:26" x14ac:dyDescent="0.25">
      <c r="B28" t="s">
        <v>66</v>
      </c>
      <c r="C28" t="s">
        <v>93</v>
      </c>
      <c r="D28" t="s">
        <v>94</v>
      </c>
      <c r="E28" t="s">
        <v>37</v>
      </c>
      <c r="F28" s="2" t="s">
        <v>120</v>
      </c>
      <c r="G28" s="2">
        <v>27</v>
      </c>
      <c r="H28" s="2" t="s">
        <v>123</v>
      </c>
      <c r="I28" s="2">
        <v>29</v>
      </c>
      <c r="J28" s="2" t="s">
        <v>123</v>
      </c>
      <c r="K28" s="2">
        <v>76</v>
      </c>
      <c r="L28" s="2" t="s">
        <v>122</v>
      </c>
      <c r="N28" s="3"/>
      <c r="O28" s="4">
        <v>-42</v>
      </c>
      <c r="P28" s="4" t="s">
        <v>123</v>
      </c>
      <c r="Q28" s="4">
        <v>2</v>
      </c>
      <c r="R28" s="4" t="s">
        <v>123</v>
      </c>
      <c r="S28" s="4">
        <v>60</v>
      </c>
      <c r="T28" s="4" t="s">
        <v>122</v>
      </c>
      <c r="X28" t="s">
        <v>131</v>
      </c>
      <c r="Z28" t="s">
        <v>130</v>
      </c>
    </row>
    <row r="29" spans="2:26" x14ac:dyDescent="0.25">
      <c r="B29" t="s">
        <v>67</v>
      </c>
      <c r="C29" t="s">
        <v>93</v>
      </c>
      <c r="D29" t="s">
        <v>94</v>
      </c>
      <c r="E29" t="s">
        <v>95</v>
      </c>
      <c r="F29" s="2" t="s">
        <v>120</v>
      </c>
      <c r="G29" s="2">
        <v>27</v>
      </c>
      <c r="H29" s="2" t="s">
        <v>123</v>
      </c>
      <c r="I29" s="2">
        <v>29</v>
      </c>
      <c r="J29" s="2" t="s">
        <v>123</v>
      </c>
      <c r="K29" s="2">
        <v>84</v>
      </c>
      <c r="L29" s="2" t="s">
        <v>122</v>
      </c>
      <c r="N29" s="3"/>
      <c r="O29" s="4">
        <v>-42</v>
      </c>
      <c r="P29" s="4" t="s">
        <v>123</v>
      </c>
      <c r="Q29" s="4">
        <v>-1</v>
      </c>
      <c r="R29" s="4" t="s">
        <v>123</v>
      </c>
      <c r="S29" s="4">
        <v>65</v>
      </c>
      <c r="T29" s="4" t="s">
        <v>122</v>
      </c>
      <c r="X29" t="s">
        <v>132</v>
      </c>
      <c r="Z29" t="s">
        <v>133</v>
      </c>
    </row>
    <row r="30" spans="2:26" x14ac:dyDescent="0.25">
      <c r="B30" t="s">
        <v>68</v>
      </c>
      <c r="C30" t="s">
        <v>93</v>
      </c>
      <c r="D30" t="s">
        <v>94</v>
      </c>
      <c r="E30" t="s">
        <v>96</v>
      </c>
      <c r="F30" s="2" t="s">
        <v>120</v>
      </c>
      <c r="G30" s="2">
        <v>27</v>
      </c>
      <c r="H30" s="2" t="s">
        <v>123</v>
      </c>
      <c r="I30" s="2">
        <v>29</v>
      </c>
      <c r="J30" s="2" t="s">
        <v>123</v>
      </c>
      <c r="K30" s="2">
        <v>88</v>
      </c>
      <c r="L30" s="2" t="s">
        <v>122</v>
      </c>
      <c r="N30" s="3"/>
      <c r="O30" s="4">
        <v>-42</v>
      </c>
      <c r="P30" s="4" t="s">
        <v>123</v>
      </c>
      <c r="Q30" s="4">
        <v>-4</v>
      </c>
      <c r="R30" s="4" t="s">
        <v>123</v>
      </c>
      <c r="S30" s="4">
        <v>65</v>
      </c>
      <c r="T30" s="4" t="s">
        <v>122</v>
      </c>
      <c r="X30" t="s">
        <v>134</v>
      </c>
      <c r="Z30" t="s">
        <v>135</v>
      </c>
    </row>
    <row r="31" spans="2:26" x14ac:dyDescent="0.25">
      <c r="B31" t="s">
        <v>71</v>
      </c>
      <c r="C31" t="s">
        <v>69</v>
      </c>
      <c r="D31" t="s">
        <v>27</v>
      </c>
      <c r="E31" t="s">
        <v>96</v>
      </c>
      <c r="F31" s="2" t="s">
        <v>120</v>
      </c>
      <c r="G31" s="2">
        <v>-11</v>
      </c>
      <c r="H31" s="2" t="s">
        <v>123</v>
      </c>
      <c r="I31" s="2">
        <v>14</v>
      </c>
      <c r="J31" s="2" t="s">
        <v>123</v>
      </c>
      <c r="K31" s="2">
        <v>88</v>
      </c>
      <c r="L31" s="2" t="s">
        <v>122</v>
      </c>
      <c r="N31" s="3"/>
      <c r="O31" s="4">
        <v>-42</v>
      </c>
      <c r="P31" s="4" t="s">
        <v>123</v>
      </c>
      <c r="Q31" s="4">
        <v>5</v>
      </c>
      <c r="R31" s="4" t="s">
        <v>123</v>
      </c>
      <c r="S31" s="4">
        <v>77</v>
      </c>
      <c r="T31" s="4" t="s">
        <v>122</v>
      </c>
      <c r="X31" t="s">
        <v>136</v>
      </c>
      <c r="Z31" t="s">
        <v>137</v>
      </c>
    </row>
    <row r="32" spans="2:26" x14ac:dyDescent="0.25">
      <c r="B32" t="s">
        <v>72</v>
      </c>
      <c r="C32" t="s">
        <v>97</v>
      </c>
      <c r="D32" t="s">
        <v>98</v>
      </c>
      <c r="E32" t="s">
        <v>99</v>
      </c>
      <c r="F32" s="2" t="s">
        <v>120</v>
      </c>
      <c r="G32" s="2">
        <v>-38</v>
      </c>
      <c r="H32" s="2" t="s">
        <v>123</v>
      </c>
      <c r="I32" s="2">
        <v>1</v>
      </c>
      <c r="J32" s="2" t="s">
        <v>123</v>
      </c>
      <c r="K32" s="2">
        <v>67</v>
      </c>
      <c r="L32" s="2" t="s">
        <v>122</v>
      </c>
      <c r="N32" s="3"/>
      <c r="O32" s="4">
        <v>-40</v>
      </c>
      <c r="P32" s="4" t="s">
        <v>123</v>
      </c>
      <c r="Q32" s="4">
        <v>5</v>
      </c>
      <c r="R32" s="4" t="s">
        <v>123</v>
      </c>
      <c r="S32" s="4">
        <v>81</v>
      </c>
      <c r="T32" s="4" t="s">
        <v>122</v>
      </c>
      <c r="X32" t="s">
        <v>136</v>
      </c>
      <c r="Z32" t="s">
        <v>139</v>
      </c>
    </row>
    <row r="33" spans="2:26" x14ac:dyDescent="0.25">
      <c r="B33" t="s">
        <v>74</v>
      </c>
      <c r="C33" t="s">
        <v>97</v>
      </c>
      <c r="D33" t="s">
        <v>62</v>
      </c>
      <c r="E33" t="s">
        <v>100</v>
      </c>
      <c r="F33" s="2" t="s">
        <v>120</v>
      </c>
      <c r="G33" s="2">
        <v>-38</v>
      </c>
      <c r="H33" s="2" t="s">
        <v>123</v>
      </c>
      <c r="I33" s="2">
        <v>-4</v>
      </c>
      <c r="J33" s="2" t="s">
        <v>123</v>
      </c>
      <c r="K33" s="2">
        <v>63</v>
      </c>
      <c r="L33" s="2" t="s">
        <v>122</v>
      </c>
      <c r="N33" s="3"/>
      <c r="O33" s="4">
        <v>-9</v>
      </c>
      <c r="P33" s="4" t="s">
        <v>123</v>
      </c>
      <c r="Q33" s="4">
        <v>23</v>
      </c>
      <c r="R33" s="4" t="s">
        <v>123</v>
      </c>
      <c r="S33" s="4">
        <v>80</v>
      </c>
      <c r="T33" s="4" t="s">
        <v>122</v>
      </c>
      <c r="X33" t="s">
        <v>140</v>
      </c>
      <c r="Z33" t="s">
        <v>141</v>
      </c>
    </row>
    <row r="34" spans="2:26" x14ac:dyDescent="0.25">
      <c r="B34" t="s">
        <v>75</v>
      </c>
      <c r="C34" t="s">
        <v>97</v>
      </c>
      <c r="D34" t="s">
        <v>65</v>
      </c>
      <c r="E34" t="s">
        <v>101</v>
      </c>
      <c r="F34" s="2" t="s">
        <v>120</v>
      </c>
      <c r="G34" s="2">
        <v>-38</v>
      </c>
      <c r="H34" s="2" t="s">
        <v>123</v>
      </c>
      <c r="I34" s="2">
        <v>3</v>
      </c>
      <c r="J34" s="2" t="s">
        <v>123</v>
      </c>
      <c r="K34" s="2">
        <v>60</v>
      </c>
      <c r="L34" s="2" t="s">
        <v>122</v>
      </c>
      <c r="N34" s="3"/>
      <c r="O34" s="4">
        <v>-9</v>
      </c>
      <c r="P34" s="4" t="s">
        <v>123</v>
      </c>
      <c r="Q34" s="4">
        <v>23</v>
      </c>
      <c r="R34" s="4" t="s">
        <v>123</v>
      </c>
      <c r="S34" s="4">
        <v>74</v>
      </c>
      <c r="T34" s="4" t="s">
        <v>122</v>
      </c>
      <c r="X34" t="s">
        <v>140</v>
      </c>
      <c r="Z34" t="s">
        <v>142</v>
      </c>
    </row>
    <row r="35" spans="2:26" x14ac:dyDescent="0.25">
      <c r="B35" t="s">
        <v>76</v>
      </c>
      <c r="C35" t="s">
        <v>97</v>
      </c>
      <c r="D35" t="s">
        <v>102</v>
      </c>
      <c r="E35" t="s">
        <v>101</v>
      </c>
      <c r="F35" s="2" t="s">
        <v>120</v>
      </c>
      <c r="G35" s="2">
        <v>-38</v>
      </c>
      <c r="H35" s="2" t="s">
        <v>123</v>
      </c>
      <c r="I35" s="2">
        <v>-3</v>
      </c>
      <c r="J35" s="2" t="s">
        <v>123</v>
      </c>
      <c r="K35" s="2">
        <v>60</v>
      </c>
      <c r="L35" s="2" t="s">
        <v>122</v>
      </c>
      <c r="N35" s="3"/>
      <c r="O35" s="4">
        <v>-9</v>
      </c>
      <c r="P35" s="4" t="s">
        <v>123</v>
      </c>
      <c r="Q35" s="4">
        <v>23</v>
      </c>
      <c r="R35" s="4" t="s">
        <v>123</v>
      </c>
      <c r="S35" s="4">
        <v>73</v>
      </c>
      <c r="T35" s="4" t="s">
        <v>122</v>
      </c>
      <c r="X35" t="s">
        <v>140</v>
      </c>
      <c r="Z35" t="s">
        <v>143</v>
      </c>
    </row>
    <row r="36" spans="2:26" x14ac:dyDescent="0.25">
      <c r="B36" t="s">
        <v>77</v>
      </c>
      <c r="C36" t="s">
        <v>97</v>
      </c>
      <c r="D36" t="s">
        <v>103</v>
      </c>
      <c r="E36" t="s">
        <v>31</v>
      </c>
      <c r="F36" s="2" t="s">
        <v>120</v>
      </c>
      <c r="G36" s="2">
        <v>-38</v>
      </c>
      <c r="H36" s="2" t="s">
        <v>123</v>
      </c>
      <c r="I36" s="2">
        <v>-5</v>
      </c>
      <c r="J36" s="2" t="s">
        <v>123</v>
      </c>
      <c r="K36" s="2">
        <v>64</v>
      </c>
      <c r="L36" s="2" t="s">
        <v>122</v>
      </c>
      <c r="N36" s="3"/>
      <c r="O36" s="4">
        <v>-25</v>
      </c>
      <c r="P36" s="4" t="s">
        <v>123</v>
      </c>
      <c r="Q36" s="4">
        <v>23</v>
      </c>
      <c r="R36" s="4" t="s">
        <v>123</v>
      </c>
      <c r="S36" s="4">
        <v>73</v>
      </c>
      <c r="T36" s="4" t="s">
        <v>122</v>
      </c>
      <c r="X36" t="s">
        <v>140</v>
      </c>
      <c r="Z36" t="s">
        <v>143</v>
      </c>
    </row>
    <row r="37" spans="2:26" x14ac:dyDescent="0.25">
      <c r="B37" t="s">
        <v>78</v>
      </c>
      <c r="C37" t="s">
        <v>97</v>
      </c>
      <c r="D37" t="s">
        <v>103</v>
      </c>
      <c r="E37" t="s">
        <v>47</v>
      </c>
      <c r="F37" s="2" t="s">
        <v>120</v>
      </c>
      <c r="G37" s="2">
        <v>-38</v>
      </c>
      <c r="H37" s="2" t="s">
        <v>123</v>
      </c>
      <c r="I37" s="2">
        <v>-5</v>
      </c>
      <c r="J37" s="2" t="s">
        <v>123</v>
      </c>
      <c r="K37" s="2">
        <v>70</v>
      </c>
      <c r="L37" s="2" t="s">
        <v>122</v>
      </c>
      <c r="N37" s="3"/>
      <c r="O37" s="4">
        <v>-25</v>
      </c>
      <c r="P37" s="4" t="s">
        <v>123</v>
      </c>
      <c r="Q37" s="4">
        <v>23</v>
      </c>
      <c r="R37" s="4" t="s">
        <v>123</v>
      </c>
      <c r="S37" s="4">
        <v>82</v>
      </c>
      <c r="T37" s="4" t="s">
        <v>122</v>
      </c>
      <c r="X37" t="s">
        <v>140</v>
      </c>
      <c r="Z37" t="s">
        <v>145</v>
      </c>
    </row>
    <row r="38" spans="2:26" x14ac:dyDescent="0.25">
      <c r="B38" t="s">
        <v>104</v>
      </c>
      <c r="C38" t="s">
        <v>97</v>
      </c>
      <c r="D38" t="s">
        <v>105</v>
      </c>
      <c r="E38" t="s">
        <v>47</v>
      </c>
      <c r="F38" s="2" t="s">
        <v>120</v>
      </c>
      <c r="G38" s="2">
        <v>-38</v>
      </c>
      <c r="H38" s="2" t="s">
        <v>123</v>
      </c>
      <c r="I38" s="2">
        <v>7</v>
      </c>
      <c r="J38" s="2" t="s">
        <v>123</v>
      </c>
      <c r="K38" s="2">
        <v>70</v>
      </c>
      <c r="L38" s="2" t="s">
        <v>122</v>
      </c>
      <c r="N38" s="3"/>
      <c r="O38" s="4">
        <v>-25</v>
      </c>
      <c r="P38" s="4" t="s">
        <v>123</v>
      </c>
      <c r="Q38" s="4">
        <v>23</v>
      </c>
      <c r="R38" s="4" t="s">
        <v>123</v>
      </c>
      <c r="S38" s="4">
        <v>82</v>
      </c>
      <c r="T38" s="4" t="s">
        <v>122</v>
      </c>
      <c r="X38" t="s">
        <v>140</v>
      </c>
      <c r="Z38" t="s">
        <v>145</v>
      </c>
    </row>
    <row r="39" spans="2:26" x14ac:dyDescent="0.25">
      <c r="B39" t="s">
        <v>106</v>
      </c>
      <c r="C39" t="s">
        <v>25</v>
      </c>
      <c r="D39" t="s">
        <v>84</v>
      </c>
      <c r="E39" t="s">
        <v>92</v>
      </c>
      <c r="F39" s="2" t="s">
        <v>120</v>
      </c>
      <c r="G39" s="2">
        <v>-13</v>
      </c>
      <c r="H39" s="2" t="s">
        <v>123</v>
      </c>
      <c r="I39" s="2">
        <v>12</v>
      </c>
      <c r="J39" s="2" t="s">
        <v>123</v>
      </c>
      <c r="K39" s="2">
        <v>75</v>
      </c>
      <c r="L39" s="2" t="s">
        <v>122</v>
      </c>
      <c r="N39" s="3"/>
      <c r="O39" s="4">
        <v>-25</v>
      </c>
      <c r="P39" s="4" t="s">
        <v>123</v>
      </c>
      <c r="Q39" s="4">
        <v>-3</v>
      </c>
      <c r="R39" s="4" t="s">
        <v>123</v>
      </c>
      <c r="S39" s="4">
        <v>82</v>
      </c>
      <c r="T39" s="4" t="s">
        <v>122</v>
      </c>
      <c r="X39" t="s">
        <v>129</v>
      </c>
      <c r="Z39" t="s">
        <v>145</v>
      </c>
    </row>
    <row r="40" spans="2:26" x14ac:dyDescent="0.25">
      <c r="B40" t="s">
        <v>107</v>
      </c>
      <c r="C40" t="s">
        <v>25</v>
      </c>
      <c r="D40" t="s">
        <v>27</v>
      </c>
      <c r="E40" t="s">
        <v>55</v>
      </c>
      <c r="F40" s="2" t="s">
        <v>120</v>
      </c>
      <c r="G40" s="2">
        <v>-13</v>
      </c>
      <c r="H40" s="2" t="s">
        <v>123</v>
      </c>
      <c r="I40" s="2">
        <v>14</v>
      </c>
      <c r="J40" s="2" t="s">
        <v>123</v>
      </c>
      <c r="K40" s="2">
        <v>80</v>
      </c>
      <c r="L40" s="2" t="s">
        <v>122</v>
      </c>
      <c r="N40" s="3"/>
      <c r="O40" s="4">
        <v>13</v>
      </c>
      <c r="P40" s="4" t="s">
        <v>123</v>
      </c>
      <c r="Q40" s="4">
        <v>-3</v>
      </c>
      <c r="R40" s="4" t="s">
        <v>123</v>
      </c>
      <c r="S40" s="4">
        <v>82</v>
      </c>
      <c r="T40" s="4" t="s">
        <v>122</v>
      </c>
      <c r="X40" t="s">
        <v>129</v>
      </c>
      <c r="Z40" t="s">
        <v>145</v>
      </c>
    </row>
    <row r="41" spans="2:26" x14ac:dyDescent="0.25">
      <c r="B41" t="s">
        <v>108</v>
      </c>
      <c r="C41" t="s">
        <v>69</v>
      </c>
      <c r="D41" t="s">
        <v>109</v>
      </c>
      <c r="E41" t="s">
        <v>92</v>
      </c>
      <c r="F41" s="2" t="s">
        <v>120</v>
      </c>
      <c r="G41" s="2">
        <v>-11</v>
      </c>
      <c r="H41" s="2" t="s">
        <v>123</v>
      </c>
      <c r="I41" s="2">
        <v>27</v>
      </c>
      <c r="J41" s="2" t="s">
        <v>123</v>
      </c>
      <c r="K41" s="2">
        <v>75</v>
      </c>
      <c r="L41" s="2" t="s">
        <v>122</v>
      </c>
      <c r="N41" s="3"/>
      <c r="O41" s="4">
        <v>91</v>
      </c>
      <c r="P41" s="4" t="s">
        <v>123</v>
      </c>
      <c r="Q41" s="4">
        <v>-3</v>
      </c>
      <c r="R41" s="4" t="s">
        <v>123</v>
      </c>
      <c r="S41" s="4">
        <v>82</v>
      </c>
      <c r="T41" s="4" t="s">
        <v>122</v>
      </c>
      <c r="X41" t="s">
        <v>129</v>
      </c>
      <c r="Z41" t="s">
        <v>145</v>
      </c>
    </row>
    <row r="42" spans="2:26" x14ac:dyDescent="0.25">
      <c r="B42" t="s">
        <v>110</v>
      </c>
      <c r="C42" t="s">
        <v>73</v>
      </c>
      <c r="D42" t="s">
        <v>109</v>
      </c>
      <c r="E42" t="s">
        <v>92</v>
      </c>
      <c r="F42" s="2" t="s">
        <v>120</v>
      </c>
      <c r="G42" s="2">
        <v>-24</v>
      </c>
      <c r="H42" s="2" t="s">
        <v>123</v>
      </c>
      <c r="I42" s="2">
        <v>27</v>
      </c>
      <c r="J42" s="2" t="s">
        <v>123</v>
      </c>
      <c r="K42" s="2">
        <v>75</v>
      </c>
      <c r="L42" s="2" t="s">
        <v>122</v>
      </c>
      <c r="N42" s="3"/>
      <c r="O42" s="4">
        <v>0</v>
      </c>
      <c r="P42" s="4" t="s">
        <v>123</v>
      </c>
      <c r="Q42" s="4">
        <v>0</v>
      </c>
      <c r="R42" s="4" t="s">
        <v>123</v>
      </c>
      <c r="S42" s="4">
        <v>0</v>
      </c>
      <c r="T42" s="4" t="s">
        <v>122</v>
      </c>
    </row>
    <row r="43" spans="2:26" x14ac:dyDescent="0.25">
      <c r="B43" t="s">
        <v>111</v>
      </c>
      <c r="C43" t="s">
        <v>73</v>
      </c>
      <c r="D43" t="s">
        <v>109</v>
      </c>
      <c r="E43" t="s">
        <v>92</v>
      </c>
      <c r="F43" s="2" t="s">
        <v>120</v>
      </c>
      <c r="G43" s="2">
        <v>-24</v>
      </c>
      <c r="H43" s="2" t="s">
        <v>123</v>
      </c>
      <c r="I43" s="2">
        <v>27</v>
      </c>
      <c r="J43" s="2" t="s">
        <v>123</v>
      </c>
      <c r="K43" s="2">
        <v>75</v>
      </c>
      <c r="L43" s="2" t="s">
        <v>122</v>
      </c>
      <c r="N43" s="3"/>
      <c r="O43" s="4">
        <v>0</v>
      </c>
      <c r="P43" s="4" t="s">
        <v>123</v>
      </c>
      <c r="Q43" s="4">
        <v>0</v>
      </c>
      <c r="R43" s="4" t="s">
        <v>123</v>
      </c>
      <c r="S43" s="4">
        <v>0</v>
      </c>
      <c r="T43" s="4" t="s">
        <v>122</v>
      </c>
    </row>
    <row r="44" spans="2:26" x14ac:dyDescent="0.25">
      <c r="B44" t="s">
        <v>112</v>
      </c>
      <c r="C44" t="s">
        <v>73</v>
      </c>
      <c r="D44" t="s">
        <v>109</v>
      </c>
      <c r="E44" t="s">
        <v>113</v>
      </c>
      <c r="F44" s="2" t="s">
        <v>120</v>
      </c>
      <c r="G44" s="2">
        <v>-24</v>
      </c>
      <c r="H44" s="2" t="s">
        <v>123</v>
      </c>
      <c r="I44" s="2">
        <v>27</v>
      </c>
      <c r="J44" s="2" t="s">
        <v>123</v>
      </c>
      <c r="K44" s="2">
        <v>82</v>
      </c>
      <c r="L44" s="2" t="s">
        <v>122</v>
      </c>
      <c r="N44" s="3"/>
      <c r="O44" s="4">
        <v>0</v>
      </c>
      <c r="P44" s="4" t="s">
        <v>123</v>
      </c>
      <c r="Q44" s="4">
        <v>0</v>
      </c>
      <c r="R44" s="4" t="s">
        <v>123</v>
      </c>
      <c r="S44" s="4">
        <v>0</v>
      </c>
      <c r="T44" s="4" t="s">
        <v>122</v>
      </c>
    </row>
    <row r="45" spans="2:26" x14ac:dyDescent="0.25">
      <c r="B45" t="s">
        <v>114</v>
      </c>
      <c r="C45" t="s">
        <v>73</v>
      </c>
      <c r="D45" t="s">
        <v>115</v>
      </c>
      <c r="E45" t="s">
        <v>116</v>
      </c>
      <c r="F45" s="2" t="s">
        <v>120</v>
      </c>
      <c r="G45" s="2">
        <v>-24</v>
      </c>
      <c r="H45" s="2" t="s">
        <v>123</v>
      </c>
      <c r="I45" s="2">
        <v>-1</v>
      </c>
      <c r="J45" s="2" t="s">
        <v>123</v>
      </c>
      <c r="K45" s="2">
        <v>86</v>
      </c>
      <c r="L45" s="2" t="s">
        <v>122</v>
      </c>
      <c r="N45" s="3"/>
      <c r="O45" s="4">
        <v>0</v>
      </c>
      <c r="P45" s="4" t="s">
        <v>123</v>
      </c>
      <c r="Q45" s="4">
        <v>0</v>
      </c>
      <c r="R45" s="4" t="s">
        <v>123</v>
      </c>
      <c r="S45" s="4">
        <v>0</v>
      </c>
      <c r="T45" s="4" t="s">
        <v>122</v>
      </c>
    </row>
    <row r="46" spans="2:26" x14ac:dyDescent="0.25">
      <c r="B46" t="s">
        <v>117</v>
      </c>
      <c r="C46" t="s">
        <v>118</v>
      </c>
      <c r="D46" t="s">
        <v>115</v>
      </c>
      <c r="E46" t="s">
        <v>116</v>
      </c>
      <c r="F46" s="2" t="s">
        <v>120</v>
      </c>
      <c r="G46" s="2">
        <v>103</v>
      </c>
      <c r="H46" s="2" t="s">
        <v>123</v>
      </c>
      <c r="I46" s="2">
        <v>-1</v>
      </c>
      <c r="J46" s="2" t="s">
        <v>123</v>
      </c>
      <c r="K46" s="2">
        <v>86</v>
      </c>
      <c r="L46" s="2" t="s">
        <v>122</v>
      </c>
      <c r="N46" s="3"/>
      <c r="O46" s="4">
        <v>0</v>
      </c>
      <c r="P46" s="4" t="s">
        <v>123</v>
      </c>
      <c r="Q46" s="4">
        <v>0</v>
      </c>
      <c r="R46" s="4" t="s">
        <v>123</v>
      </c>
      <c r="S46" s="4">
        <v>0</v>
      </c>
      <c r="T46" s="4" t="s">
        <v>122</v>
      </c>
    </row>
    <row r="47" spans="2:26" x14ac:dyDescent="0.25">
      <c r="B47" t="s">
        <v>119</v>
      </c>
      <c r="C47" t="s">
        <v>79</v>
      </c>
      <c r="D47" t="s">
        <v>80</v>
      </c>
      <c r="E47" t="s">
        <v>81</v>
      </c>
      <c r="F47" s="2" t="s">
        <v>120</v>
      </c>
      <c r="G47" s="2">
        <v>0</v>
      </c>
      <c r="H47" s="2" t="s">
        <v>123</v>
      </c>
      <c r="I47" s="2">
        <v>0</v>
      </c>
      <c r="J47" s="2" t="s">
        <v>123</v>
      </c>
      <c r="K47" s="2">
        <v>0</v>
      </c>
      <c r="L47" s="2" t="s">
        <v>122</v>
      </c>
      <c r="N47" s="3"/>
      <c r="O47" s="4">
        <v>0</v>
      </c>
      <c r="P47" s="4" t="s">
        <v>123</v>
      </c>
      <c r="Q47" s="4">
        <v>0</v>
      </c>
      <c r="R47" s="4" t="s">
        <v>123</v>
      </c>
      <c r="S47" s="4">
        <v>0</v>
      </c>
      <c r="T47" s="4" t="s">
        <v>122</v>
      </c>
    </row>
    <row r="48" spans="2:26" x14ac:dyDescent="0.25">
      <c r="F48" s="2" t="s">
        <v>120</v>
      </c>
      <c r="G48" s="2">
        <v>0</v>
      </c>
      <c r="H48" s="2" t="s">
        <v>123</v>
      </c>
      <c r="I48" s="2">
        <v>0</v>
      </c>
      <c r="J48" s="2" t="s">
        <v>123</v>
      </c>
      <c r="K48" s="2">
        <v>0</v>
      </c>
      <c r="L48" s="2" t="s">
        <v>122</v>
      </c>
      <c r="N48" s="3"/>
      <c r="O48" s="4">
        <v>0</v>
      </c>
      <c r="P48" s="4" t="s">
        <v>123</v>
      </c>
      <c r="Q48" s="4">
        <v>0</v>
      </c>
      <c r="R48" s="4" t="s">
        <v>123</v>
      </c>
      <c r="S48" s="4">
        <v>0</v>
      </c>
      <c r="T48" s="4" t="s">
        <v>122</v>
      </c>
    </row>
    <row r="49" spans="6:20" x14ac:dyDescent="0.25">
      <c r="F49" s="2" t="s">
        <v>120</v>
      </c>
      <c r="G49" s="2">
        <v>0</v>
      </c>
      <c r="H49" s="2" t="s">
        <v>123</v>
      </c>
      <c r="I49" s="2">
        <v>0</v>
      </c>
      <c r="J49" s="2" t="s">
        <v>123</v>
      </c>
      <c r="K49" s="2">
        <v>0</v>
      </c>
      <c r="L49" s="2" t="s">
        <v>122</v>
      </c>
      <c r="N49" s="3"/>
      <c r="O49" s="4">
        <v>0</v>
      </c>
      <c r="P49" s="4" t="s">
        <v>123</v>
      </c>
      <c r="Q49" s="4">
        <v>0</v>
      </c>
      <c r="R49" s="4" t="s">
        <v>123</v>
      </c>
      <c r="S49" s="4">
        <v>0</v>
      </c>
      <c r="T49" s="4" t="s">
        <v>122</v>
      </c>
    </row>
    <row r="50" spans="6:20" x14ac:dyDescent="0.25">
      <c r="F50" s="2" t="s">
        <v>120</v>
      </c>
      <c r="G50" s="2">
        <v>0</v>
      </c>
      <c r="H50" s="2" t="s">
        <v>123</v>
      </c>
      <c r="I50" s="2">
        <v>0</v>
      </c>
      <c r="J50" s="2" t="s">
        <v>123</v>
      </c>
      <c r="K50" s="2">
        <v>0</v>
      </c>
      <c r="L50" s="2" t="s">
        <v>124</v>
      </c>
      <c r="N50" s="3"/>
      <c r="O50" s="4">
        <v>0</v>
      </c>
      <c r="P50" s="4" t="s">
        <v>123</v>
      </c>
      <c r="Q50" s="4">
        <v>0</v>
      </c>
      <c r="R50" s="4" t="s">
        <v>123</v>
      </c>
      <c r="S50" s="4">
        <v>0</v>
      </c>
      <c r="T50" s="4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10EE9-2B53-44B8-8AD8-AFEB91CE88F7}">
  <dimension ref="A1:O50"/>
  <sheetViews>
    <sheetView tabSelected="1" topLeftCell="A13" workbookViewId="0">
      <selection activeCell="E28" sqref="E28"/>
    </sheetView>
  </sheetViews>
  <sheetFormatPr baseColWidth="10" defaultRowHeight="15" x14ac:dyDescent="0.25"/>
  <cols>
    <col min="2" max="2" width="1.7109375" bestFit="1" customWidth="1"/>
    <col min="3" max="3" width="3.7109375" bestFit="1" customWidth="1"/>
    <col min="4" max="4" width="1.5703125" bestFit="1" customWidth="1"/>
    <col min="5" max="5" width="3.7109375" bestFit="1" customWidth="1"/>
    <col min="6" max="6" width="1.5703125" bestFit="1" customWidth="1"/>
    <col min="7" max="7" width="3" bestFit="1" customWidth="1"/>
    <col min="8" max="8" width="1.7109375" bestFit="1" customWidth="1"/>
    <col min="9" max="9" width="1.5703125" bestFit="1" customWidth="1"/>
    <col min="11" max="11" width="6.28515625" bestFit="1" customWidth="1"/>
    <col min="12" max="12" width="2.140625" customWidth="1"/>
    <col min="13" max="13" width="5.5703125" bestFit="1" customWidth="1"/>
    <col min="14" max="14" width="2.140625" customWidth="1"/>
    <col min="15" max="15" width="5.5703125" bestFit="1" customWidth="1"/>
  </cols>
  <sheetData>
    <row r="1" spans="1:15" x14ac:dyDescent="0.25">
      <c r="A1" t="s">
        <v>24</v>
      </c>
      <c r="B1" t="s">
        <v>120</v>
      </c>
      <c r="C1">
        <v>-26</v>
      </c>
      <c r="D1" t="s">
        <v>123</v>
      </c>
      <c r="E1">
        <v>13</v>
      </c>
      <c r="F1" t="s">
        <v>123</v>
      </c>
      <c r="G1">
        <v>72</v>
      </c>
      <c r="H1" t="s">
        <v>121</v>
      </c>
      <c r="I1" t="s">
        <v>123</v>
      </c>
      <c r="K1" t="s">
        <v>151</v>
      </c>
      <c r="M1" t="s">
        <v>146</v>
      </c>
      <c r="O1" t="s">
        <v>128</v>
      </c>
    </row>
    <row r="2" spans="1:15" x14ac:dyDescent="0.25">
      <c r="A2" t="s">
        <v>26</v>
      </c>
      <c r="B2" t="s">
        <v>120</v>
      </c>
      <c r="C2">
        <v>-15</v>
      </c>
      <c r="D2" t="s">
        <v>123</v>
      </c>
      <c r="E2">
        <v>8</v>
      </c>
      <c r="F2" t="s">
        <v>123</v>
      </c>
      <c r="G2">
        <v>70</v>
      </c>
      <c r="H2" t="s">
        <v>121</v>
      </c>
      <c r="I2" t="s">
        <v>123</v>
      </c>
      <c r="K2" t="s">
        <v>152</v>
      </c>
      <c r="M2" t="s">
        <v>153</v>
      </c>
      <c r="O2" t="s">
        <v>154</v>
      </c>
    </row>
    <row r="3" spans="1:15" x14ac:dyDescent="0.25">
      <c r="A3" t="s">
        <v>29</v>
      </c>
      <c r="B3" t="s">
        <v>120</v>
      </c>
      <c r="C3">
        <v>-15</v>
      </c>
      <c r="D3" t="s">
        <v>123</v>
      </c>
      <c r="E3">
        <v>12</v>
      </c>
      <c r="F3" t="s">
        <v>123</v>
      </c>
      <c r="G3">
        <v>66</v>
      </c>
      <c r="H3" t="s">
        <v>121</v>
      </c>
      <c r="I3" t="s">
        <v>123</v>
      </c>
      <c r="K3" t="s">
        <v>152</v>
      </c>
      <c r="M3" t="s">
        <v>155</v>
      </c>
      <c r="O3" t="s">
        <v>156</v>
      </c>
    </row>
    <row r="4" spans="1:15" x14ac:dyDescent="0.25">
      <c r="A4" t="s">
        <v>32</v>
      </c>
      <c r="B4" t="s">
        <v>120</v>
      </c>
      <c r="C4">
        <v>-15</v>
      </c>
      <c r="D4" t="s">
        <v>123</v>
      </c>
      <c r="E4">
        <v>12</v>
      </c>
      <c r="F4" t="s">
        <v>123</v>
      </c>
      <c r="G4">
        <v>66</v>
      </c>
      <c r="H4" t="s">
        <v>121</v>
      </c>
      <c r="I4" t="s">
        <v>123</v>
      </c>
      <c r="K4" t="s">
        <v>152</v>
      </c>
      <c r="M4" t="s">
        <v>155</v>
      </c>
      <c r="O4" t="s">
        <v>156</v>
      </c>
    </row>
    <row r="5" spans="1:15" x14ac:dyDescent="0.25">
      <c r="A5" t="s">
        <v>33</v>
      </c>
      <c r="B5" t="s">
        <v>120</v>
      </c>
      <c r="C5">
        <v>-15</v>
      </c>
      <c r="D5" t="s">
        <v>123</v>
      </c>
      <c r="E5">
        <v>12</v>
      </c>
      <c r="F5" t="s">
        <v>123</v>
      </c>
      <c r="G5">
        <v>74</v>
      </c>
      <c r="H5" t="s">
        <v>121</v>
      </c>
      <c r="I5" t="s">
        <v>123</v>
      </c>
      <c r="K5" t="s">
        <v>152</v>
      </c>
      <c r="M5" t="s">
        <v>155</v>
      </c>
      <c r="O5" t="s">
        <v>142</v>
      </c>
    </row>
    <row r="6" spans="1:15" x14ac:dyDescent="0.25">
      <c r="A6" t="s">
        <v>35</v>
      </c>
      <c r="B6" t="s">
        <v>120</v>
      </c>
      <c r="C6">
        <v>-15</v>
      </c>
      <c r="D6" t="s">
        <v>123</v>
      </c>
      <c r="E6">
        <v>12</v>
      </c>
      <c r="F6" t="s">
        <v>123</v>
      </c>
      <c r="G6">
        <v>76</v>
      </c>
      <c r="H6" t="s">
        <v>121</v>
      </c>
      <c r="I6" t="s">
        <v>123</v>
      </c>
      <c r="K6" t="s">
        <v>152</v>
      </c>
      <c r="M6" t="s">
        <v>155</v>
      </c>
      <c r="O6" t="s">
        <v>157</v>
      </c>
    </row>
    <row r="7" spans="1:15" x14ac:dyDescent="0.25">
      <c r="A7" t="s">
        <v>36</v>
      </c>
      <c r="B7" t="s">
        <v>120</v>
      </c>
      <c r="C7">
        <v>0</v>
      </c>
      <c r="D7" t="s">
        <v>123</v>
      </c>
      <c r="E7">
        <v>12</v>
      </c>
      <c r="F7" t="s">
        <v>123</v>
      </c>
      <c r="G7">
        <v>76</v>
      </c>
      <c r="H7" t="s">
        <v>121</v>
      </c>
      <c r="I7" t="s">
        <v>123</v>
      </c>
      <c r="K7" t="s">
        <v>158</v>
      </c>
      <c r="M7" t="s">
        <v>155</v>
      </c>
      <c r="O7" t="s">
        <v>157</v>
      </c>
    </row>
    <row r="8" spans="1:15" x14ac:dyDescent="0.25">
      <c r="A8" t="s">
        <v>38</v>
      </c>
      <c r="B8" t="s">
        <v>120</v>
      </c>
      <c r="C8">
        <v>-5</v>
      </c>
      <c r="D8" t="s">
        <v>123</v>
      </c>
      <c r="E8">
        <v>15</v>
      </c>
      <c r="F8" t="s">
        <v>123</v>
      </c>
      <c r="G8">
        <v>74</v>
      </c>
      <c r="H8" t="s">
        <v>121</v>
      </c>
      <c r="I8" t="s">
        <v>123</v>
      </c>
      <c r="K8" t="s">
        <v>159</v>
      </c>
      <c r="M8" t="s">
        <v>160</v>
      </c>
      <c r="O8" t="s">
        <v>142</v>
      </c>
    </row>
    <row r="9" spans="1:15" x14ac:dyDescent="0.25">
      <c r="A9" t="s">
        <v>39</v>
      </c>
      <c r="B9" t="s">
        <v>120</v>
      </c>
      <c r="C9">
        <v>0</v>
      </c>
      <c r="D9" t="s">
        <v>123</v>
      </c>
      <c r="E9">
        <v>15</v>
      </c>
      <c r="F9" t="s">
        <v>123</v>
      </c>
      <c r="G9">
        <v>74</v>
      </c>
      <c r="H9" t="s">
        <v>121</v>
      </c>
      <c r="I9" t="s">
        <v>123</v>
      </c>
      <c r="K9" t="s">
        <v>158</v>
      </c>
      <c r="M9" t="s">
        <v>160</v>
      </c>
      <c r="O9" t="s">
        <v>142</v>
      </c>
    </row>
    <row r="10" spans="1:15" x14ac:dyDescent="0.25">
      <c r="A10" t="s">
        <v>40</v>
      </c>
      <c r="B10" t="s">
        <v>120</v>
      </c>
      <c r="C10">
        <v>0</v>
      </c>
      <c r="D10" t="s">
        <v>123</v>
      </c>
      <c r="E10">
        <v>15</v>
      </c>
      <c r="F10" t="s">
        <v>123</v>
      </c>
      <c r="G10">
        <v>67</v>
      </c>
      <c r="H10" t="s">
        <v>121</v>
      </c>
      <c r="I10" t="s">
        <v>123</v>
      </c>
      <c r="K10" t="s">
        <v>158</v>
      </c>
      <c r="M10" t="s">
        <v>160</v>
      </c>
      <c r="O10" t="s">
        <v>161</v>
      </c>
    </row>
    <row r="11" spans="1:15" x14ac:dyDescent="0.25">
      <c r="A11" t="s">
        <v>41</v>
      </c>
      <c r="B11" t="s">
        <v>120</v>
      </c>
      <c r="C11">
        <v>0</v>
      </c>
      <c r="D11" t="s">
        <v>123</v>
      </c>
      <c r="E11">
        <v>15</v>
      </c>
      <c r="F11" t="s">
        <v>123</v>
      </c>
      <c r="G11">
        <v>73</v>
      </c>
      <c r="H11" t="s">
        <v>121</v>
      </c>
      <c r="I11" t="s">
        <v>123</v>
      </c>
      <c r="K11" t="s">
        <v>158</v>
      </c>
      <c r="M11" t="s">
        <v>160</v>
      </c>
      <c r="O11" t="s">
        <v>143</v>
      </c>
    </row>
    <row r="12" spans="1:15" x14ac:dyDescent="0.25">
      <c r="A12" t="s">
        <v>42</v>
      </c>
      <c r="B12" t="s">
        <v>120</v>
      </c>
      <c r="C12">
        <v>0</v>
      </c>
      <c r="D12" t="s">
        <v>123</v>
      </c>
      <c r="E12">
        <v>15</v>
      </c>
      <c r="F12" t="s">
        <v>123</v>
      </c>
      <c r="G12">
        <v>73</v>
      </c>
      <c r="H12" t="s">
        <v>121</v>
      </c>
      <c r="I12" t="s">
        <v>123</v>
      </c>
      <c r="K12" t="s">
        <v>158</v>
      </c>
      <c r="M12" t="s">
        <v>160</v>
      </c>
      <c r="O12" t="s">
        <v>143</v>
      </c>
    </row>
    <row r="13" spans="1:15" x14ac:dyDescent="0.25">
      <c r="A13" t="s">
        <v>44</v>
      </c>
      <c r="B13" t="s">
        <v>120</v>
      </c>
      <c r="C13">
        <v>0</v>
      </c>
      <c r="D13" t="s">
        <v>123</v>
      </c>
      <c r="E13">
        <v>15</v>
      </c>
      <c r="F13" t="s">
        <v>123</v>
      </c>
      <c r="G13">
        <v>77</v>
      </c>
      <c r="H13" t="s">
        <v>121</v>
      </c>
      <c r="I13" t="s">
        <v>123</v>
      </c>
      <c r="K13" t="s">
        <v>158</v>
      </c>
      <c r="M13" t="s">
        <v>160</v>
      </c>
      <c r="O13" t="s">
        <v>137</v>
      </c>
    </row>
    <row r="14" spans="1:15" x14ac:dyDescent="0.25">
      <c r="A14" t="s">
        <v>45</v>
      </c>
      <c r="B14" t="s">
        <v>120</v>
      </c>
      <c r="C14">
        <v>8</v>
      </c>
      <c r="D14" t="s">
        <v>123</v>
      </c>
      <c r="E14">
        <v>20</v>
      </c>
      <c r="F14" t="s">
        <v>123</v>
      </c>
      <c r="G14">
        <v>84</v>
      </c>
      <c r="H14" t="s">
        <v>121</v>
      </c>
      <c r="I14" t="s">
        <v>123</v>
      </c>
      <c r="K14" t="s">
        <v>153</v>
      </c>
      <c r="M14" t="s">
        <v>162</v>
      </c>
      <c r="O14" t="s">
        <v>163</v>
      </c>
    </row>
    <row r="15" spans="1:15" x14ac:dyDescent="0.25">
      <c r="A15" t="s">
        <v>46</v>
      </c>
      <c r="B15" t="s">
        <v>120</v>
      </c>
      <c r="C15">
        <v>8</v>
      </c>
      <c r="D15" t="s">
        <v>123</v>
      </c>
      <c r="E15">
        <v>20</v>
      </c>
      <c r="F15" t="s">
        <v>123</v>
      </c>
      <c r="G15">
        <v>71</v>
      </c>
      <c r="H15" t="s">
        <v>121</v>
      </c>
      <c r="I15" t="s">
        <v>123</v>
      </c>
      <c r="K15" t="s">
        <v>153</v>
      </c>
      <c r="M15" t="s">
        <v>162</v>
      </c>
      <c r="O15" t="s">
        <v>164</v>
      </c>
    </row>
    <row r="16" spans="1:15" x14ac:dyDescent="0.25">
      <c r="A16" t="s">
        <v>48</v>
      </c>
      <c r="B16" t="s">
        <v>120</v>
      </c>
      <c r="C16">
        <v>-2</v>
      </c>
      <c r="D16" t="s">
        <v>123</v>
      </c>
      <c r="E16">
        <v>12</v>
      </c>
      <c r="F16" t="s">
        <v>123</v>
      </c>
      <c r="G16">
        <v>78</v>
      </c>
      <c r="H16" t="s">
        <v>121</v>
      </c>
      <c r="I16" t="s">
        <v>123</v>
      </c>
      <c r="K16" t="s">
        <v>165</v>
      </c>
      <c r="M16" t="s">
        <v>155</v>
      </c>
      <c r="O16" t="s">
        <v>166</v>
      </c>
    </row>
    <row r="17" spans="1:15" x14ac:dyDescent="0.25">
      <c r="A17" t="s">
        <v>49</v>
      </c>
      <c r="B17" t="s">
        <v>120</v>
      </c>
      <c r="C17">
        <v>-2</v>
      </c>
      <c r="D17" t="s">
        <v>123</v>
      </c>
      <c r="E17">
        <v>14</v>
      </c>
      <c r="F17" t="s">
        <v>123</v>
      </c>
      <c r="G17">
        <v>68</v>
      </c>
      <c r="H17" t="s">
        <v>121</v>
      </c>
      <c r="I17" t="s">
        <v>123</v>
      </c>
      <c r="K17" t="s">
        <v>165</v>
      </c>
      <c r="M17" t="s">
        <v>167</v>
      </c>
      <c r="O17" t="s">
        <v>168</v>
      </c>
    </row>
    <row r="18" spans="1:15" x14ac:dyDescent="0.25">
      <c r="A18" t="s">
        <v>51</v>
      </c>
      <c r="B18" t="s">
        <v>120</v>
      </c>
      <c r="C18">
        <v>-2</v>
      </c>
      <c r="D18" t="s">
        <v>123</v>
      </c>
      <c r="E18">
        <v>14</v>
      </c>
      <c r="F18" t="s">
        <v>123</v>
      </c>
      <c r="G18">
        <v>68</v>
      </c>
      <c r="H18" t="s">
        <v>121</v>
      </c>
      <c r="I18" t="s">
        <v>123</v>
      </c>
      <c r="K18" t="s">
        <v>165</v>
      </c>
      <c r="M18" t="s">
        <v>167</v>
      </c>
      <c r="O18" t="s">
        <v>168</v>
      </c>
    </row>
    <row r="19" spans="1:15" x14ac:dyDescent="0.25">
      <c r="A19" t="s">
        <v>52</v>
      </c>
      <c r="B19" t="s">
        <v>120</v>
      </c>
      <c r="C19">
        <v>-2</v>
      </c>
      <c r="D19" t="s">
        <v>123</v>
      </c>
      <c r="E19">
        <v>12</v>
      </c>
      <c r="F19" t="s">
        <v>123</v>
      </c>
      <c r="G19">
        <v>75</v>
      </c>
      <c r="H19" t="s">
        <v>121</v>
      </c>
      <c r="I19" t="s">
        <v>123</v>
      </c>
      <c r="K19" t="s">
        <v>165</v>
      </c>
      <c r="M19" t="s">
        <v>155</v>
      </c>
      <c r="O19" t="s">
        <v>169</v>
      </c>
    </row>
    <row r="20" spans="1:15" x14ac:dyDescent="0.25">
      <c r="A20" t="s">
        <v>53</v>
      </c>
      <c r="B20" t="s">
        <v>120</v>
      </c>
      <c r="C20">
        <v>-2</v>
      </c>
      <c r="D20" t="s">
        <v>123</v>
      </c>
      <c r="E20">
        <v>10</v>
      </c>
      <c r="F20" t="s">
        <v>123</v>
      </c>
      <c r="G20">
        <v>90</v>
      </c>
      <c r="H20" t="s">
        <v>121</v>
      </c>
      <c r="I20" t="s">
        <v>123</v>
      </c>
      <c r="K20" t="s">
        <v>165</v>
      </c>
      <c r="M20" t="s">
        <v>170</v>
      </c>
      <c r="O20" t="s">
        <v>127</v>
      </c>
    </row>
    <row r="21" spans="1:15" x14ac:dyDescent="0.25">
      <c r="A21" t="s">
        <v>54</v>
      </c>
      <c r="B21" t="s">
        <v>120</v>
      </c>
      <c r="C21">
        <v>27</v>
      </c>
      <c r="D21" t="s">
        <v>123</v>
      </c>
      <c r="E21">
        <v>20</v>
      </c>
      <c r="F21" t="s">
        <v>123</v>
      </c>
      <c r="G21">
        <v>80</v>
      </c>
      <c r="H21" t="s">
        <v>121</v>
      </c>
      <c r="I21" t="s">
        <v>123</v>
      </c>
      <c r="K21" t="s">
        <v>171</v>
      </c>
      <c r="M21" t="s">
        <v>162</v>
      </c>
      <c r="O21" t="s">
        <v>141</v>
      </c>
    </row>
    <row r="22" spans="1:15" x14ac:dyDescent="0.25">
      <c r="A22" t="s">
        <v>56</v>
      </c>
      <c r="B22" t="s">
        <v>120</v>
      </c>
      <c r="C22">
        <v>27</v>
      </c>
      <c r="D22" t="s">
        <v>123</v>
      </c>
      <c r="E22">
        <v>26</v>
      </c>
      <c r="F22" t="s">
        <v>123</v>
      </c>
      <c r="G22">
        <v>76</v>
      </c>
      <c r="H22" t="s">
        <v>121</v>
      </c>
      <c r="I22" t="s">
        <v>123</v>
      </c>
      <c r="K22" t="s">
        <v>171</v>
      </c>
      <c r="M22" t="s">
        <v>172</v>
      </c>
      <c r="O22" t="s">
        <v>157</v>
      </c>
    </row>
    <row r="23" spans="1:15" x14ac:dyDescent="0.25">
      <c r="A23" t="s">
        <v>58</v>
      </c>
      <c r="B23" t="s">
        <v>120</v>
      </c>
      <c r="C23">
        <v>27</v>
      </c>
      <c r="D23" t="s">
        <v>123</v>
      </c>
      <c r="E23">
        <v>26</v>
      </c>
      <c r="F23" t="s">
        <v>123</v>
      </c>
      <c r="G23">
        <v>76</v>
      </c>
      <c r="H23" t="s">
        <v>121</v>
      </c>
      <c r="I23" t="s">
        <v>123</v>
      </c>
      <c r="K23" t="s">
        <v>171</v>
      </c>
      <c r="M23" t="s">
        <v>172</v>
      </c>
      <c r="O23" t="s">
        <v>157</v>
      </c>
    </row>
    <row r="24" spans="1:15" x14ac:dyDescent="0.25">
      <c r="A24" t="s">
        <v>59</v>
      </c>
      <c r="B24" t="s">
        <v>120</v>
      </c>
      <c r="C24">
        <v>27</v>
      </c>
      <c r="D24" t="s">
        <v>123</v>
      </c>
      <c r="E24">
        <v>20</v>
      </c>
      <c r="F24" t="s">
        <v>123</v>
      </c>
      <c r="G24">
        <v>80</v>
      </c>
      <c r="H24" t="s">
        <v>121</v>
      </c>
      <c r="I24" t="s">
        <v>123</v>
      </c>
      <c r="K24" t="s">
        <v>171</v>
      </c>
      <c r="M24" t="s">
        <v>162</v>
      </c>
      <c r="O24" t="s">
        <v>141</v>
      </c>
    </row>
    <row r="25" spans="1:15" x14ac:dyDescent="0.25">
      <c r="A25" t="s">
        <v>61</v>
      </c>
      <c r="B25" t="s">
        <v>120</v>
      </c>
      <c r="C25">
        <v>27</v>
      </c>
      <c r="D25" t="s">
        <v>123</v>
      </c>
      <c r="E25">
        <v>15</v>
      </c>
      <c r="F25" t="s">
        <v>123</v>
      </c>
      <c r="G25">
        <v>90</v>
      </c>
      <c r="H25" t="s">
        <v>121</v>
      </c>
      <c r="I25" t="s">
        <v>123</v>
      </c>
      <c r="K25" t="s">
        <v>171</v>
      </c>
      <c r="M25" t="s">
        <v>160</v>
      </c>
      <c r="O25" t="s">
        <v>127</v>
      </c>
    </row>
    <row r="26" spans="1:15" x14ac:dyDescent="0.25">
      <c r="A26" t="s">
        <v>63</v>
      </c>
      <c r="B26" t="s">
        <v>120</v>
      </c>
      <c r="C26">
        <v>-42</v>
      </c>
      <c r="D26" t="s">
        <v>123</v>
      </c>
      <c r="E26">
        <v>-9</v>
      </c>
      <c r="F26" t="s">
        <v>123</v>
      </c>
      <c r="G26">
        <v>90</v>
      </c>
      <c r="H26" t="s">
        <v>121</v>
      </c>
      <c r="I26" t="s">
        <v>123</v>
      </c>
      <c r="K26" t="s">
        <v>125</v>
      </c>
      <c r="M26" t="s">
        <v>126</v>
      </c>
      <c r="O26" t="s">
        <v>127</v>
      </c>
    </row>
    <row r="27" spans="1:15" x14ac:dyDescent="0.25">
      <c r="A27" t="s">
        <v>64</v>
      </c>
      <c r="B27" t="s">
        <v>120</v>
      </c>
      <c r="C27">
        <v>-42</v>
      </c>
      <c r="D27" t="s">
        <v>123</v>
      </c>
      <c r="E27">
        <v>-9</v>
      </c>
      <c r="F27" t="s">
        <v>123</v>
      </c>
      <c r="G27">
        <v>72</v>
      </c>
      <c r="H27" t="s">
        <v>121</v>
      </c>
      <c r="I27" t="s">
        <v>123</v>
      </c>
      <c r="K27" t="s">
        <v>125</v>
      </c>
      <c r="M27" t="s">
        <v>126</v>
      </c>
      <c r="O27" t="s">
        <v>128</v>
      </c>
    </row>
    <row r="28" spans="1:15" x14ac:dyDescent="0.25">
      <c r="A28" t="s">
        <v>66</v>
      </c>
      <c r="B28" t="s">
        <v>120</v>
      </c>
      <c r="C28">
        <v>-42</v>
      </c>
      <c r="D28" t="s">
        <v>123</v>
      </c>
      <c r="E28">
        <v>-1</v>
      </c>
      <c r="F28" t="s">
        <v>123</v>
      </c>
      <c r="G28">
        <v>58</v>
      </c>
      <c r="H28" t="s">
        <v>121</v>
      </c>
      <c r="I28" t="s">
        <v>123</v>
      </c>
      <c r="K28" t="s">
        <v>125</v>
      </c>
      <c r="M28" t="s">
        <v>126</v>
      </c>
      <c r="O28" t="s">
        <v>141</v>
      </c>
    </row>
    <row r="29" spans="1:15" x14ac:dyDescent="0.25">
      <c r="A29" t="s">
        <v>67</v>
      </c>
      <c r="B29" t="s">
        <v>120</v>
      </c>
      <c r="C29">
        <v>-42</v>
      </c>
      <c r="D29" t="s">
        <v>123</v>
      </c>
      <c r="E29">
        <v>-1</v>
      </c>
      <c r="F29" t="s">
        <v>123</v>
      </c>
      <c r="G29">
        <v>58</v>
      </c>
      <c r="H29" t="s">
        <v>121</v>
      </c>
      <c r="I29" t="s">
        <v>123</v>
      </c>
      <c r="K29" t="s">
        <v>125</v>
      </c>
      <c r="M29" t="s">
        <v>129</v>
      </c>
      <c r="O29" t="s">
        <v>173</v>
      </c>
    </row>
    <row r="30" spans="1:15" x14ac:dyDescent="0.25">
      <c r="A30" t="s">
        <v>68</v>
      </c>
      <c r="B30" t="s">
        <v>120</v>
      </c>
      <c r="C30">
        <v>-42</v>
      </c>
      <c r="D30" t="s">
        <v>123</v>
      </c>
      <c r="E30">
        <v>-15</v>
      </c>
      <c r="F30" t="s">
        <v>123</v>
      </c>
      <c r="G30">
        <v>65</v>
      </c>
      <c r="H30" t="s">
        <v>121</v>
      </c>
      <c r="I30" t="s">
        <v>123</v>
      </c>
      <c r="K30" t="s">
        <v>125</v>
      </c>
      <c r="M30" t="s">
        <v>131</v>
      </c>
      <c r="O30" t="s">
        <v>173</v>
      </c>
    </row>
    <row r="31" spans="1:15" x14ac:dyDescent="0.25">
      <c r="A31" t="s">
        <v>71</v>
      </c>
      <c r="B31" t="s">
        <v>120</v>
      </c>
      <c r="C31">
        <v>-42</v>
      </c>
      <c r="D31" t="s">
        <v>123</v>
      </c>
      <c r="E31">
        <v>-15</v>
      </c>
      <c r="F31" t="s">
        <v>123</v>
      </c>
      <c r="G31">
        <v>65</v>
      </c>
      <c r="H31" t="s">
        <v>121</v>
      </c>
      <c r="I31" t="s">
        <v>123</v>
      </c>
      <c r="K31" t="s">
        <v>125</v>
      </c>
      <c r="M31" t="s">
        <v>132</v>
      </c>
      <c r="O31" t="s">
        <v>135</v>
      </c>
    </row>
    <row r="32" spans="1:15" x14ac:dyDescent="0.25">
      <c r="A32" t="s">
        <v>72</v>
      </c>
      <c r="B32" t="s">
        <v>120</v>
      </c>
      <c r="C32">
        <v>-42</v>
      </c>
      <c r="D32" t="s">
        <v>123</v>
      </c>
      <c r="E32">
        <v>-15</v>
      </c>
      <c r="F32" t="s">
        <v>123</v>
      </c>
      <c r="G32">
        <v>80</v>
      </c>
      <c r="H32" t="s">
        <v>121</v>
      </c>
      <c r="I32" t="s">
        <v>123</v>
      </c>
      <c r="K32" t="s">
        <v>125</v>
      </c>
      <c r="M32" t="s">
        <v>134</v>
      </c>
      <c r="O32" t="s">
        <v>135</v>
      </c>
    </row>
    <row r="33" spans="1:15" x14ac:dyDescent="0.25">
      <c r="A33" t="s">
        <v>74</v>
      </c>
      <c r="B33" t="s">
        <v>120</v>
      </c>
      <c r="C33">
        <v>-42</v>
      </c>
      <c r="D33" t="s">
        <v>123</v>
      </c>
      <c r="E33">
        <v>5</v>
      </c>
      <c r="F33" t="s">
        <v>123</v>
      </c>
      <c r="G33">
        <v>80</v>
      </c>
      <c r="H33" t="s">
        <v>121</v>
      </c>
      <c r="I33" t="s">
        <v>123</v>
      </c>
      <c r="K33" t="s">
        <v>125</v>
      </c>
      <c r="M33" t="s">
        <v>136</v>
      </c>
      <c r="O33" t="s">
        <v>137</v>
      </c>
    </row>
    <row r="34" spans="1:15" x14ac:dyDescent="0.25">
      <c r="A34" t="s">
        <v>75</v>
      </c>
      <c r="B34" t="s">
        <v>120</v>
      </c>
      <c r="C34">
        <v>-40</v>
      </c>
      <c r="D34" t="s">
        <v>123</v>
      </c>
      <c r="E34">
        <v>5</v>
      </c>
      <c r="F34" t="s">
        <v>123</v>
      </c>
      <c r="G34">
        <v>80</v>
      </c>
      <c r="H34" t="s">
        <v>121</v>
      </c>
      <c r="I34" t="s">
        <v>123</v>
      </c>
      <c r="K34" t="s">
        <v>138</v>
      </c>
      <c r="M34" t="s">
        <v>136</v>
      </c>
      <c r="O34" t="s">
        <v>139</v>
      </c>
    </row>
    <row r="35" spans="1:15" x14ac:dyDescent="0.25">
      <c r="A35" t="s">
        <v>76</v>
      </c>
      <c r="B35" t="s">
        <v>120</v>
      </c>
      <c r="C35">
        <v>-9</v>
      </c>
      <c r="D35" t="s">
        <v>123</v>
      </c>
      <c r="E35">
        <v>23</v>
      </c>
      <c r="F35" t="s">
        <v>123</v>
      </c>
      <c r="G35">
        <v>80</v>
      </c>
      <c r="H35" t="s">
        <v>121</v>
      </c>
      <c r="I35" t="s">
        <v>123</v>
      </c>
      <c r="K35" t="s">
        <v>126</v>
      </c>
      <c r="M35" t="s">
        <v>140</v>
      </c>
      <c r="O35" t="s">
        <v>141</v>
      </c>
    </row>
    <row r="36" spans="1:15" x14ac:dyDescent="0.25">
      <c r="A36" t="s">
        <v>77</v>
      </c>
      <c r="B36" t="s">
        <v>120</v>
      </c>
      <c r="C36">
        <v>-9</v>
      </c>
      <c r="D36" t="s">
        <v>123</v>
      </c>
      <c r="E36">
        <v>23</v>
      </c>
      <c r="F36" t="s">
        <v>123</v>
      </c>
      <c r="G36">
        <v>74</v>
      </c>
      <c r="H36" t="s">
        <v>121</v>
      </c>
      <c r="I36" t="s">
        <v>123</v>
      </c>
      <c r="K36" t="s">
        <v>126</v>
      </c>
      <c r="M36" t="s">
        <v>140</v>
      </c>
      <c r="O36" t="s">
        <v>142</v>
      </c>
    </row>
    <row r="37" spans="1:15" x14ac:dyDescent="0.25">
      <c r="A37" t="s">
        <v>78</v>
      </c>
      <c r="B37" t="s">
        <v>120</v>
      </c>
      <c r="C37">
        <v>-9</v>
      </c>
      <c r="D37" t="s">
        <v>123</v>
      </c>
      <c r="E37">
        <v>23</v>
      </c>
      <c r="F37" t="s">
        <v>123</v>
      </c>
      <c r="G37">
        <v>73</v>
      </c>
      <c r="H37" t="s">
        <v>121</v>
      </c>
      <c r="I37" t="s">
        <v>123</v>
      </c>
      <c r="K37" t="s">
        <v>126</v>
      </c>
      <c r="M37" t="s">
        <v>140</v>
      </c>
      <c r="O37" t="s">
        <v>143</v>
      </c>
    </row>
    <row r="38" spans="1:15" x14ac:dyDescent="0.25">
      <c r="A38" t="s">
        <v>104</v>
      </c>
      <c r="B38" t="s">
        <v>120</v>
      </c>
      <c r="C38">
        <v>-25</v>
      </c>
      <c r="D38" t="s">
        <v>123</v>
      </c>
      <c r="E38">
        <v>23</v>
      </c>
      <c r="F38" t="s">
        <v>123</v>
      </c>
      <c r="G38">
        <v>73</v>
      </c>
      <c r="H38" t="s">
        <v>121</v>
      </c>
      <c r="I38" t="s">
        <v>123</v>
      </c>
      <c r="K38" t="s">
        <v>144</v>
      </c>
      <c r="M38" t="s">
        <v>140</v>
      </c>
      <c r="O38" t="s">
        <v>143</v>
      </c>
    </row>
    <row r="39" spans="1:15" x14ac:dyDescent="0.25">
      <c r="A39" t="s">
        <v>106</v>
      </c>
      <c r="B39" t="s">
        <v>120</v>
      </c>
      <c r="C39">
        <v>-25</v>
      </c>
      <c r="D39" t="s">
        <v>123</v>
      </c>
      <c r="E39">
        <v>23</v>
      </c>
      <c r="F39" t="s">
        <v>123</v>
      </c>
      <c r="G39">
        <v>82</v>
      </c>
      <c r="H39" t="s">
        <v>121</v>
      </c>
      <c r="I39" t="s">
        <v>123</v>
      </c>
      <c r="K39" t="s">
        <v>144</v>
      </c>
      <c r="M39" t="s">
        <v>140</v>
      </c>
      <c r="O39" t="s">
        <v>145</v>
      </c>
    </row>
    <row r="40" spans="1:15" x14ac:dyDescent="0.25">
      <c r="A40" t="s">
        <v>107</v>
      </c>
      <c r="B40" t="s">
        <v>120</v>
      </c>
      <c r="C40">
        <v>-25</v>
      </c>
      <c r="D40" t="s">
        <v>123</v>
      </c>
      <c r="E40">
        <v>23</v>
      </c>
      <c r="F40" t="s">
        <v>123</v>
      </c>
      <c r="G40">
        <v>82</v>
      </c>
      <c r="H40" t="s">
        <v>121</v>
      </c>
      <c r="I40" t="s">
        <v>123</v>
      </c>
      <c r="K40" t="s">
        <v>144</v>
      </c>
      <c r="M40" t="s">
        <v>140</v>
      </c>
      <c r="O40" t="s">
        <v>145</v>
      </c>
    </row>
    <row r="41" spans="1:15" x14ac:dyDescent="0.25">
      <c r="A41" t="s">
        <v>108</v>
      </c>
      <c r="B41" t="s">
        <v>120</v>
      </c>
      <c r="C41">
        <v>-25</v>
      </c>
      <c r="D41" t="s">
        <v>123</v>
      </c>
      <c r="E41">
        <v>-3</v>
      </c>
      <c r="F41" t="s">
        <v>123</v>
      </c>
      <c r="G41">
        <v>82</v>
      </c>
      <c r="H41" t="s">
        <v>121</v>
      </c>
      <c r="I41" t="s">
        <v>123</v>
      </c>
      <c r="K41" t="s">
        <v>144</v>
      </c>
      <c r="M41" t="s">
        <v>129</v>
      </c>
      <c r="O41" t="s">
        <v>145</v>
      </c>
    </row>
    <row r="42" spans="1:15" x14ac:dyDescent="0.25">
      <c r="A42" t="s">
        <v>110</v>
      </c>
      <c r="B42" t="s">
        <v>120</v>
      </c>
      <c r="C42">
        <v>13</v>
      </c>
      <c r="D42" t="s">
        <v>123</v>
      </c>
      <c r="E42">
        <v>-3</v>
      </c>
      <c r="F42" t="s">
        <v>123</v>
      </c>
      <c r="G42">
        <v>82</v>
      </c>
      <c r="H42" t="s">
        <v>121</v>
      </c>
      <c r="I42" t="s">
        <v>123</v>
      </c>
      <c r="K42" t="s">
        <v>146</v>
      </c>
      <c r="M42" t="s">
        <v>129</v>
      </c>
      <c r="O42" t="s">
        <v>145</v>
      </c>
    </row>
    <row r="43" spans="1:15" x14ac:dyDescent="0.25">
      <c r="A43" t="s">
        <v>111</v>
      </c>
      <c r="B43" t="s">
        <v>120</v>
      </c>
      <c r="C43">
        <v>91</v>
      </c>
      <c r="D43" t="s">
        <v>123</v>
      </c>
      <c r="E43">
        <v>-3</v>
      </c>
      <c r="F43" t="s">
        <v>123</v>
      </c>
      <c r="G43">
        <v>82</v>
      </c>
      <c r="H43" t="s">
        <v>121</v>
      </c>
      <c r="I43" t="s">
        <v>123</v>
      </c>
      <c r="K43" t="s">
        <v>147</v>
      </c>
      <c r="M43" t="s">
        <v>129</v>
      </c>
      <c r="O43" t="s">
        <v>145</v>
      </c>
    </row>
    <row r="44" spans="1:15" x14ac:dyDescent="0.25">
      <c r="A44" t="s">
        <v>112</v>
      </c>
      <c r="B44" t="s">
        <v>120</v>
      </c>
      <c r="C44">
        <v>0</v>
      </c>
      <c r="D44" t="s">
        <v>123</v>
      </c>
      <c r="E44">
        <v>0</v>
      </c>
      <c r="F44" t="s">
        <v>123</v>
      </c>
      <c r="G44">
        <v>0</v>
      </c>
      <c r="H44" t="s">
        <v>121</v>
      </c>
      <c r="I44" t="s">
        <v>123</v>
      </c>
      <c r="K44" t="s">
        <v>158</v>
      </c>
      <c r="M44" t="s">
        <v>158</v>
      </c>
      <c r="O44" t="s">
        <v>158</v>
      </c>
    </row>
    <row r="45" spans="1:15" x14ac:dyDescent="0.25">
      <c r="A45" t="s">
        <v>114</v>
      </c>
      <c r="B45" t="s">
        <v>120</v>
      </c>
      <c r="C45">
        <v>0</v>
      </c>
      <c r="D45" t="s">
        <v>123</v>
      </c>
      <c r="E45">
        <v>0</v>
      </c>
      <c r="F45" t="s">
        <v>123</v>
      </c>
      <c r="G45">
        <v>0</v>
      </c>
      <c r="H45" t="s">
        <v>121</v>
      </c>
      <c r="I45" t="s">
        <v>123</v>
      </c>
      <c r="K45" t="s">
        <v>158</v>
      </c>
      <c r="M45" t="s">
        <v>158</v>
      </c>
      <c r="O45" t="s">
        <v>158</v>
      </c>
    </row>
    <row r="46" spans="1:15" x14ac:dyDescent="0.25">
      <c r="A46" t="s">
        <v>117</v>
      </c>
      <c r="B46" t="s">
        <v>120</v>
      </c>
      <c r="C46">
        <v>0</v>
      </c>
      <c r="D46" t="s">
        <v>123</v>
      </c>
      <c r="E46">
        <v>0</v>
      </c>
      <c r="F46" t="s">
        <v>123</v>
      </c>
      <c r="G46">
        <v>0</v>
      </c>
      <c r="H46" t="s">
        <v>121</v>
      </c>
      <c r="I46" t="s">
        <v>123</v>
      </c>
      <c r="K46" t="s">
        <v>158</v>
      </c>
      <c r="M46" t="s">
        <v>158</v>
      </c>
      <c r="O46" t="s">
        <v>158</v>
      </c>
    </row>
    <row r="47" spans="1:15" x14ac:dyDescent="0.25">
      <c r="A47" t="s">
        <v>119</v>
      </c>
      <c r="B47" t="s">
        <v>120</v>
      </c>
      <c r="C47">
        <v>0</v>
      </c>
      <c r="D47" t="s">
        <v>123</v>
      </c>
      <c r="E47">
        <v>0</v>
      </c>
      <c r="F47" t="s">
        <v>123</v>
      </c>
      <c r="G47">
        <v>0</v>
      </c>
      <c r="H47" t="s">
        <v>121</v>
      </c>
      <c r="I47" t="s">
        <v>123</v>
      </c>
      <c r="K47" t="s">
        <v>158</v>
      </c>
      <c r="M47" t="s">
        <v>158</v>
      </c>
      <c r="O47" t="s">
        <v>158</v>
      </c>
    </row>
    <row r="48" spans="1:15" x14ac:dyDescent="0.25">
      <c r="A48" t="s">
        <v>148</v>
      </c>
      <c r="B48" t="s">
        <v>120</v>
      </c>
      <c r="C48">
        <v>0</v>
      </c>
      <c r="D48" t="s">
        <v>123</v>
      </c>
      <c r="E48">
        <v>0</v>
      </c>
      <c r="F48" t="s">
        <v>123</v>
      </c>
      <c r="G48">
        <v>0</v>
      </c>
      <c r="H48" t="s">
        <v>121</v>
      </c>
      <c r="I48" t="s">
        <v>123</v>
      </c>
      <c r="K48" t="s">
        <v>158</v>
      </c>
      <c r="M48" t="s">
        <v>158</v>
      </c>
      <c r="O48" t="s">
        <v>158</v>
      </c>
    </row>
    <row r="49" spans="1:15" x14ac:dyDescent="0.25">
      <c r="A49" t="s">
        <v>149</v>
      </c>
      <c r="B49" t="s">
        <v>120</v>
      </c>
      <c r="C49">
        <v>0</v>
      </c>
      <c r="D49" t="s">
        <v>123</v>
      </c>
      <c r="E49">
        <v>0</v>
      </c>
      <c r="F49" t="s">
        <v>123</v>
      </c>
      <c r="G49">
        <v>0</v>
      </c>
      <c r="H49" t="s">
        <v>121</v>
      </c>
      <c r="I49" t="s">
        <v>123</v>
      </c>
      <c r="K49" t="s">
        <v>158</v>
      </c>
      <c r="M49" t="s">
        <v>158</v>
      </c>
      <c r="O49" t="s">
        <v>158</v>
      </c>
    </row>
    <row r="50" spans="1:15" x14ac:dyDescent="0.25">
      <c r="A50" t="s">
        <v>150</v>
      </c>
      <c r="B50" t="s">
        <v>120</v>
      </c>
      <c r="C50">
        <v>0</v>
      </c>
      <c r="D50" t="s">
        <v>123</v>
      </c>
      <c r="E50">
        <v>0</v>
      </c>
      <c r="F50" t="s">
        <v>123</v>
      </c>
      <c r="G50">
        <v>0</v>
      </c>
      <c r="H50" t="s">
        <v>121</v>
      </c>
      <c r="K50" t="s">
        <v>158</v>
      </c>
      <c r="M50" t="s">
        <v>158</v>
      </c>
      <c r="O50" t="s">
        <v>158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A3F3E-A004-4588-94F5-C2402463D277}">
  <dimension ref="A1:D47"/>
  <sheetViews>
    <sheetView topLeftCell="A21" workbookViewId="0">
      <selection sqref="A1:A47"/>
    </sheetView>
  </sheetViews>
  <sheetFormatPr baseColWidth="10" defaultRowHeight="15" x14ac:dyDescent="0.25"/>
  <sheetData>
    <row r="1" spans="1:4" x14ac:dyDescent="0.25">
      <c r="A1" t="s">
        <v>24</v>
      </c>
      <c r="B1">
        <v>-26</v>
      </c>
      <c r="C1">
        <v>13</v>
      </c>
      <c r="D1">
        <v>72</v>
      </c>
    </row>
    <row r="2" spans="1:4" x14ac:dyDescent="0.25">
      <c r="A2" t="s">
        <v>26</v>
      </c>
      <c r="B2">
        <v>-15</v>
      </c>
      <c r="C2">
        <v>8</v>
      </c>
      <c r="D2">
        <v>70</v>
      </c>
    </row>
    <row r="3" spans="1:4" x14ac:dyDescent="0.25">
      <c r="A3" t="s">
        <v>29</v>
      </c>
      <c r="B3">
        <v>-15</v>
      </c>
      <c r="C3">
        <v>12</v>
      </c>
      <c r="D3">
        <v>66</v>
      </c>
    </row>
    <row r="4" spans="1:4" x14ac:dyDescent="0.25">
      <c r="A4" t="s">
        <v>32</v>
      </c>
      <c r="B4">
        <v>-15</v>
      </c>
      <c r="C4">
        <v>12</v>
      </c>
      <c r="D4">
        <v>66</v>
      </c>
    </row>
    <row r="5" spans="1:4" x14ac:dyDescent="0.25">
      <c r="A5" t="s">
        <v>33</v>
      </c>
      <c r="B5">
        <v>-15</v>
      </c>
      <c r="C5">
        <v>12</v>
      </c>
      <c r="D5">
        <v>74</v>
      </c>
    </row>
    <row r="6" spans="1:4" x14ac:dyDescent="0.25">
      <c r="A6" t="s">
        <v>35</v>
      </c>
      <c r="B6">
        <v>-15</v>
      </c>
      <c r="C6">
        <v>12</v>
      </c>
      <c r="D6">
        <v>76</v>
      </c>
    </row>
    <row r="7" spans="1:4" x14ac:dyDescent="0.25">
      <c r="A7" t="s">
        <v>36</v>
      </c>
      <c r="B7">
        <v>0</v>
      </c>
      <c r="C7">
        <v>12</v>
      </c>
      <c r="D7">
        <v>76</v>
      </c>
    </row>
    <row r="8" spans="1:4" x14ac:dyDescent="0.25">
      <c r="A8" t="s">
        <v>38</v>
      </c>
      <c r="B8">
        <v>-5</v>
      </c>
      <c r="C8">
        <v>15</v>
      </c>
      <c r="D8">
        <v>74</v>
      </c>
    </row>
    <row r="9" spans="1:4" x14ac:dyDescent="0.25">
      <c r="A9" t="s">
        <v>39</v>
      </c>
      <c r="B9">
        <v>0</v>
      </c>
      <c r="C9">
        <v>15</v>
      </c>
      <c r="D9">
        <v>74</v>
      </c>
    </row>
    <row r="10" spans="1:4" x14ac:dyDescent="0.25">
      <c r="A10" t="s">
        <v>40</v>
      </c>
      <c r="B10">
        <v>0</v>
      </c>
      <c r="C10">
        <v>15</v>
      </c>
      <c r="D10">
        <v>67</v>
      </c>
    </row>
    <row r="11" spans="1:4" x14ac:dyDescent="0.25">
      <c r="A11" t="s">
        <v>41</v>
      </c>
      <c r="B11">
        <v>0</v>
      </c>
      <c r="C11">
        <v>15</v>
      </c>
      <c r="D11">
        <v>73</v>
      </c>
    </row>
    <row r="12" spans="1:4" x14ac:dyDescent="0.25">
      <c r="A12" t="s">
        <v>42</v>
      </c>
      <c r="B12">
        <v>0</v>
      </c>
      <c r="C12">
        <v>15</v>
      </c>
      <c r="D12">
        <v>73</v>
      </c>
    </row>
    <row r="13" spans="1:4" x14ac:dyDescent="0.25">
      <c r="A13" t="s">
        <v>44</v>
      </c>
      <c r="B13">
        <v>0</v>
      </c>
      <c r="C13">
        <v>15</v>
      </c>
      <c r="D13">
        <v>77</v>
      </c>
    </row>
    <row r="14" spans="1:4" x14ac:dyDescent="0.25">
      <c r="A14" t="s">
        <v>45</v>
      </c>
      <c r="B14">
        <v>6</v>
      </c>
      <c r="C14">
        <v>15</v>
      </c>
      <c r="D14">
        <v>77</v>
      </c>
    </row>
    <row r="15" spans="1:4" x14ac:dyDescent="0.25">
      <c r="A15" t="s">
        <v>46</v>
      </c>
      <c r="B15">
        <v>6</v>
      </c>
      <c r="C15">
        <v>17</v>
      </c>
      <c r="D15">
        <v>70</v>
      </c>
    </row>
    <row r="16" spans="1:4" x14ac:dyDescent="0.25">
      <c r="A16" t="s">
        <v>48</v>
      </c>
      <c r="B16">
        <v>6</v>
      </c>
      <c r="C16">
        <v>17</v>
      </c>
      <c r="D16">
        <v>85</v>
      </c>
    </row>
    <row r="17" spans="1:4" x14ac:dyDescent="0.25">
      <c r="A17" t="s">
        <v>49</v>
      </c>
      <c r="B17">
        <v>-3</v>
      </c>
      <c r="C17">
        <v>14</v>
      </c>
      <c r="D17">
        <v>79</v>
      </c>
    </row>
    <row r="18" spans="1:4" x14ac:dyDescent="0.25">
      <c r="A18" t="s">
        <v>51</v>
      </c>
      <c r="B18">
        <v>-3</v>
      </c>
      <c r="C18">
        <v>12</v>
      </c>
      <c r="D18">
        <v>73</v>
      </c>
    </row>
    <row r="19" spans="1:4" x14ac:dyDescent="0.25">
      <c r="A19" t="s">
        <v>52</v>
      </c>
      <c r="B19">
        <v>2</v>
      </c>
      <c r="C19">
        <v>12</v>
      </c>
      <c r="D19">
        <v>71</v>
      </c>
    </row>
    <row r="20" spans="1:4" x14ac:dyDescent="0.25">
      <c r="A20" t="s">
        <v>53</v>
      </c>
      <c r="B20">
        <v>2</v>
      </c>
      <c r="C20">
        <v>12</v>
      </c>
      <c r="D20">
        <v>69</v>
      </c>
    </row>
    <row r="21" spans="1:4" x14ac:dyDescent="0.25">
      <c r="A21" t="s">
        <v>54</v>
      </c>
      <c r="B21">
        <v>2</v>
      </c>
      <c r="C21">
        <v>12</v>
      </c>
      <c r="D21">
        <v>67</v>
      </c>
    </row>
    <row r="22" spans="1:4" x14ac:dyDescent="0.25">
      <c r="A22" t="s">
        <v>56</v>
      </c>
      <c r="B22">
        <v>19</v>
      </c>
      <c r="C22">
        <v>12</v>
      </c>
      <c r="D22">
        <v>75</v>
      </c>
    </row>
    <row r="23" spans="1:4" x14ac:dyDescent="0.25">
      <c r="A23" t="s">
        <v>58</v>
      </c>
      <c r="B23">
        <v>19</v>
      </c>
      <c r="C23">
        <v>14</v>
      </c>
      <c r="D23">
        <v>79</v>
      </c>
    </row>
    <row r="24" spans="1:4" x14ac:dyDescent="0.25">
      <c r="A24" t="s">
        <v>59</v>
      </c>
      <c r="B24">
        <v>19</v>
      </c>
      <c r="C24">
        <v>19</v>
      </c>
      <c r="D24">
        <v>82</v>
      </c>
    </row>
    <row r="25" spans="1:4" x14ac:dyDescent="0.25">
      <c r="A25" t="s">
        <v>61</v>
      </c>
      <c r="B25">
        <v>26</v>
      </c>
      <c r="C25">
        <v>25</v>
      </c>
      <c r="D25">
        <v>82</v>
      </c>
    </row>
    <row r="26" spans="1:4" x14ac:dyDescent="0.25">
      <c r="A26" t="s">
        <v>63</v>
      </c>
      <c r="B26">
        <v>26</v>
      </c>
      <c r="C26">
        <v>26</v>
      </c>
      <c r="D26">
        <v>82</v>
      </c>
    </row>
    <row r="27" spans="1:4" x14ac:dyDescent="0.25">
      <c r="A27" t="s">
        <v>64</v>
      </c>
      <c r="B27">
        <v>26</v>
      </c>
      <c r="C27">
        <v>26</v>
      </c>
      <c r="D27">
        <v>75</v>
      </c>
    </row>
    <row r="28" spans="1:4" x14ac:dyDescent="0.25">
      <c r="A28" t="s">
        <v>66</v>
      </c>
      <c r="B28">
        <v>26</v>
      </c>
      <c r="C28">
        <v>28</v>
      </c>
      <c r="D28">
        <v>82</v>
      </c>
    </row>
    <row r="29" spans="1:4" x14ac:dyDescent="0.25">
      <c r="A29" t="s">
        <v>67</v>
      </c>
      <c r="B29">
        <v>26</v>
      </c>
      <c r="C29">
        <v>28</v>
      </c>
      <c r="D29">
        <v>86</v>
      </c>
    </row>
    <row r="30" spans="1:4" x14ac:dyDescent="0.25">
      <c r="A30" t="s">
        <v>68</v>
      </c>
      <c r="B30">
        <v>-42</v>
      </c>
      <c r="C30">
        <v>4</v>
      </c>
      <c r="D30">
        <v>86</v>
      </c>
    </row>
    <row r="31" spans="1:4" x14ac:dyDescent="0.25">
      <c r="A31" t="s">
        <v>71</v>
      </c>
      <c r="B31">
        <v>-42</v>
      </c>
      <c r="C31">
        <v>-5</v>
      </c>
      <c r="D31">
        <v>68</v>
      </c>
    </row>
    <row r="32" spans="1:4" x14ac:dyDescent="0.25">
      <c r="A32" t="s">
        <v>72</v>
      </c>
      <c r="B32">
        <v>-42</v>
      </c>
      <c r="C32">
        <v>1</v>
      </c>
      <c r="D32">
        <v>63</v>
      </c>
    </row>
    <row r="33" spans="1:4" x14ac:dyDescent="0.25">
      <c r="A33" t="s">
        <v>74</v>
      </c>
      <c r="B33">
        <v>-42</v>
      </c>
      <c r="C33">
        <v>1</v>
      </c>
      <c r="D33">
        <v>60</v>
      </c>
    </row>
    <row r="34" spans="1:4" x14ac:dyDescent="0.25">
      <c r="A34" t="s">
        <v>75</v>
      </c>
      <c r="B34">
        <v>-42</v>
      </c>
      <c r="C34">
        <v>-6</v>
      </c>
      <c r="D34">
        <v>64</v>
      </c>
    </row>
    <row r="35" spans="1:4" x14ac:dyDescent="0.25">
      <c r="A35" t="s">
        <v>76</v>
      </c>
      <c r="B35">
        <v>-42</v>
      </c>
      <c r="C35">
        <v>-8</v>
      </c>
      <c r="D35">
        <v>64</v>
      </c>
    </row>
    <row r="36" spans="1:4" x14ac:dyDescent="0.25">
      <c r="A36" t="s">
        <v>77</v>
      </c>
      <c r="B36">
        <v>-42</v>
      </c>
      <c r="C36">
        <v>5</v>
      </c>
      <c r="D36">
        <v>83</v>
      </c>
    </row>
    <row r="37" spans="1:4" x14ac:dyDescent="0.25">
      <c r="A37" t="s">
        <v>78</v>
      </c>
      <c r="B37">
        <v>-15</v>
      </c>
      <c r="C37">
        <v>23</v>
      </c>
      <c r="D37">
        <v>75</v>
      </c>
    </row>
    <row r="38" spans="1:4" x14ac:dyDescent="0.25">
      <c r="A38" t="s">
        <v>104</v>
      </c>
      <c r="B38">
        <v>-25</v>
      </c>
      <c r="C38">
        <v>23</v>
      </c>
      <c r="D38">
        <v>73</v>
      </c>
    </row>
    <row r="39" spans="1:4" x14ac:dyDescent="0.25">
      <c r="A39" t="s">
        <v>106</v>
      </c>
      <c r="B39">
        <v>-25</v>
      </c>
      <c r="C39">
        <v>23</v>
      </c>
      <c r="D39">
        <v>83</v>
      </c>
    </row>
    <row r="40" spans="1:4" x14ac:dyDescent="0.25">
      <c r="A40" t="s">
        <v>107</v>
      </c>
      <c r="B40">
        <v>-25</v>
      </c>
      <c r="C40">
        <v>23</v>
      </c>
      <c r="D40">
        <v>85</v>
      </c>
    </row>
    <row r="41" spans="1:4" x14ac:dyDescent="0.25">
      <c r="A41" t="s">
        <v>108</v>
      </c>
      <c r="B41">
        <v>-16</v>
      </c>
      <c r="C41">
        <v>-9</v>
      </c>
      <c r="D41">
        <v>85</v>
      </c>
    </row>
    <row r="42" spans="1:4" x14ac:dyDescent="0.25">
      <c r="A42" t="s">
        <v>110</v>
      </c>
      <c r="B42">
        <v>92</v>
      </c>
      <c r="C42">
        <v>-9</v>
      </c>
      <c r="D42">
        <v>85</v>
      </c>
    </row>
    <row r="43" spans="1:4" x14ac:dyDescent="0.25">
      <c r="A43" t="s">
        <v>111</v>
      </c>
      <c r="B43">
        <v>92</v>
      </c>
      <c r="C43">
        <v>-9</v>
      </c>
      <c r="D43">
        <v>85</v>
      </c>
    </row>
    <row r="44" spans="1:4" x14ac:dyDescent="0.25">
      <c r="A44" t="s">
        <v>112</v>
      </c>
      <c r="B44">
        <v>0</v>
      </c>
      <c r="C44">
        <v>0</v>
      </c>
      <c r="D44">
        <v>0</v>
      </c>
    </row>
    <row r="45" spans="1:4" x14ac:dyDescent="0.25">
      <c r="A45" t="s">
        <v>114</v>
      </c>
      <c r="B45">
        <v>-24</v>
      </c>
      <c r="C45">
        <v>-1</v>
      </c>
      <c r="D45">
        <v>86</v>
      </c>
    </row>
    <row r="46" spans="1:4" x14ac:dyDescent="0.25">
      <c r="A46" t="s">
        <v>117</v>
      </c>
      <c r="B46">
        <v>103</v>
      </c>
      <c r="C46">
        <v>-1</v>
      </c>
      <c r="D46">
        <v>86</v>
      </c>
    </row>
    <row r="47" spans="1:4" x14ac:dyDescent="0.25">
      <c r="A47" t="s">
        <v>119</v>
      </c>
      <c r="B47">
        <v>0</v>
      </c>
      <c r="C47">
        <v>0</v>
      </c>
      <c r="D4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83C0F-5B47-468C-96D9-0E89D0B35A58}">
  <dimension ref="A2:Q20"/>
  <sheetViews>
    <sheetView workbookViewId="0">
      <selection activeCell="D16" sqref="D16"/>
    </sheetView>
  </sheetViews>
  <sheetFormatPr baseColWidth="10" defaultRowHeight="15" x14ac:dyDescent="0.25"/>
  <cols>
    <col min="1" max="1" width="2.7109375" customWidth="1"/>
    <col min="2" max="2" width="14.140625" bestFit="1" customWidth="1"/>
  </cols>
  <sheetData>
    <row r="2" spans="1:17" x14ac:dyDescent="0.25">
      <c r="B2" t="s">
        <v>0</v>
      </c>
      <c r="C2" t="s">
        <v>1</v>
      </c>
      <c r="E2" t="s">
        <v>11</v>
      </c>
    </row>
    <row r="3" spans="1:17" x14ac:dyDescent="0.25">
      <c r="A3" t="s">
        <v>4</v>
      </c>
      <c r="B3">
        <v>30</v>
      </c>
      <c r="C3">
        <v>0</v>
      </c>
      <c r="E3">
        <v>20</v>
      </c>
    </row>
    <row r="4" spans="1:17" x14ac:dyDescent="0.25">
      <c r="A4" t="s">
        <v>5</v>
      </c>
      <c r="B4">
        <f>RADIANS($B$3)</f>
        <v>0.52359877559829882</v>
      </c>
      <c r="C4">
        <f>RADIANS($C$3)</f>
        <v>0</v>
      </c>
    </row>
    <row r="5" spans="1:17" x14ac:dyDescent="0.25">
      <c r="B5" t="s">
        <v>2</v>
      </c>
      <c r="C5" t="s">
        <v>3</v>
      </c>
    </row>
    <row r="6" spans="1:17" x14ac:dyDescent="0.25">
      <c r="A6" t="s">
        <v>4</v>
      </c>
      <c r="B6">
        <f>90-B3</f>
        <v>60</v>
      </c>
      <c r="C6">
        <f>90-(-C3)</f>
        <v>90</v>
      </c>
    </row>
    <row r="7" spans="1:17" x14ac:dyDescent="0.25">
      <c r="A7" t="s">
        <v>5</v>
      </c>
      <c r="B7">
        <f>RADIANS(B6)</f>
        <v>1.0471975511965976</v>
      </c>
      <c r="C7">
        <f>RADIANS(C6)</f>
        <v>1.5707963267948966</v>
      </c>
    </row>
    <row r="8" spans="1:17" x14ac:dyDescent="0.25">
      <c r="M8" t="s">
        <v>9</v>
      </c>
      <c r="N8" t="s">
        <v>10</v>
      </c>
      <c r="P8" t="s">
        <v>9</v>
      </c>
      <c r="Q8" t="s">
        <v>12</v>
      </c>
    </row>
    <row r="9" spans="1:17" x14ac:dyDescent="0.25">
      <c r="B9" t="s">
        <v>6</v>
      </c>
      <c r="C9" t="s">
        <v>7</v>
      </c>
      <c r="D9" t="s">
        <v>8</v>
      </c>
      <c r="E9" t="s">
        <v>9</v>
      </c>
      <c r="F9" t="s">
        <v>10</v>
      </c>
      <c r="G9" t="s">
        <v>13</v>
      </c>
      <c r="H9" t="s">
        <v>14</v>
      </c>
      <c r="I9" t="s">
        <v>15</v>
      </c>
      <c r="J9" t="s">
        <v>16</v>
      </c>
      <c r="K9" t="s">
        <v>19</v>
      </c>
      <c r="M9">
        <v>0</v>
      </c>
      <c r="N9">
        <v>0</v>
      </c>
      <c r="P9">
        <v>0</v>
      </c>
      <c r="Q9">
        <v>0</v>
      </c>
    </row>
    <row r="10" spans="1:17" x14ac:dyDescent="0.25">
      <c r="A10" t="s">
        <v>5</v>
      </c>
      <c r="B10">
        <f>SQRT((80^2) + (80^2) - 2*80*80*COS(C7))</f>
        <v>113.13708498984761</v>
      </c>
      <c r="C10">
        <f>ASIN((SIN(C7)*80)/B10)</f>
        <v>0.78539816339744828</v>
      </c>
      <c r="D10">
        <f>B7-C10</f>
        <v>0.26179938779914935</v>
      </c>
      <c r="E10">
        <f>B10*COS(D10)</f>
        <v>109.2820323027551</v>
      </c>
      <c r="F10">
        <f>B10*SIN(D10)</f>
        <v>29.282032302755084</v>
      </c>
      <c r="G10">
        <f>F10+E3</f>
        <v>49.282032302755084</v>
      </c>
      <c r="H10">
        <f>ATAN2(E10,G10)</f>
        <v>0.42365355024859697</v>
      </c>
      <c r="I10">
        <f>G10/SIN(H10)</f>
        <v>119.88027899579731</v>
      </c>
      <c r="J10">
        <f>ACOS(((80^2)-(80^2)-I10^2)/(-2*80*I10))</f>
        <v>0.72386478059379045</v>
      </c>
      <c r="K10">
        <f>ASIN(((SIN(J10)*I10)/80))</f>
        <v>1.44772956118758</v>
      </c>
      <c r="M10">
        <f>E10</f>
        <v>109.2820323027551</v>
      </c>
      <c r="N10">
        <f>F10</f>
        <v>29.282032302755084</v>
      </c>
      <c r="P10">
        <f>M10</f>
        <v>109.2820323027551</v>
      </c>
      <c r="Q10">
        <f>G10</f>
        <v>49.282032302755084</v>
      </c>
    </row>
    <row r="11" spans="1:17" x14ac:dyDescent="0.25">
      <c r="A11" t="s">
        <v>4</v>
      </c>
      <c r="C11">
        <f>DEGREES(C10)</f>
        <v>45</v>
      </c>
      <c r="D11">
        <f>DEGREES(D10)</f>
        <v>14.999999999999996</v>
      </c>
      <c r="H11">
        <f>DEGREES(H10)</f>
        <v>24.273560404978156</v>
      </c>
      <c r="J11">
        <f>DEGREES(J10)</f>
        <v>41.474396866187526</v>
      </c>
      <c r="K11">
        <f>DEGREES(K10)</f>
        <v>82.948793732375009</v>
      </c>
    </row>
    <row r="13" spans="1:17" x14ac:dyDescent="0.25">
      <c r="M13" t="s">
        <v>21</v>
      </c>
    </row>
    <row r="14" spans="1:17" x14ac:dyDescent="0.25">
      <c r="B14" t="s">
        <v>17</v>
      </c>
      <c r="C14" t="s">
        <v>18</v>
      </c>
      <c r="M14">
        <v>0</v>
      </c>
      <c r="N14">
        <v>0</v>
      </c>
    </row>
    <row r="15" spans="1:17" x14ac:dyDescent="0.25">
      <c r="A15" t="s">
        <v>5</v>
      </c>
      <c r="B15">
        <f>B7-(H10+J10)</f>
        <v>-0.10032077964578989</v>
      </c>
      <c r="C15">
        <f>3.1416-K10-C7</f>
        <v>0.12307411201752338</v>
      </c>
      <c r="M15">
        <f>80*COS(B4)</f>
        <v>69.282032302755098</v>
      </c>
      <c r="N15">
        <f>SIN(B4)*80</f>
        <v>39.999999999999993</v>
      </c>
    </row>
    <row r="16" spans="1:17" x14ac:dyDescent="0.25">
      <c r="A16" t="s">
        <v>4</v>
      </c>
      <c r="B16">
        <f>DEGREES(B15)</f>
        <v>-5.7479572711656948</v>
      </c>
      <c r="C16">
        <f>DEGREES(C15)</f>
        <v>7.0516271859244153</v>
      </c>
    </row>
    <row r="19" spans="2:3" x14ac:dyDescent="0.25">
      <c r="B19" t="s">
        <v>20</v>
      </c>
    </row>
    <row r="20" spans="2:3" x14ac:dyDescent="0.25">
      <c r="B20">
        <f>B16</f>
        <v>-5.7479572711656948</v>
      </c>
      <c r="C20">
        <f>C16*-1</f>
        <v>-7.0516271859244153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1EFA-9C4B-44E1-9113-BE3BB6E87F7B}">
  <dimension ref="A2:I24"/>
  <sheetViews>
    <sheetView workbookViewId="0">
      <selection activeCell="C2" sqref="C2"/>
    </sheetView>
  </sheetViews>
  <sheetFormatPr baseColWidth="10" defaultRowHeight="15" x14ac:dyDescent="0.25"/>
  <cols>
    <col min="6" max="6" width="3.42578125" customWidth="1"/>
    <col min="7" max="7" width="3.28515625" customWidth="1"/>
  </cols>
  <sheetData>
    <row r="2" spans="1:9" x14ac:dyDescent="0.25">
      <c r="A2">
        <v>0</v>
      </c>
      <c r="C2">
        <v>25</v>
      </c>
      <c r="E2">
        <v>109</v>
      </c>
      <c r="H2">
        <f t="shared" ref="H2:H15" si="0">C2-C1</f>
        <v>25</v>
      </c>
      <c r="I2">
        <f t="shared" ref="I2:I15" si="1">E2-E1</f>
        <v>109</v>
      </c>
    </row>
    <row r="3" spans="1:9" x14ac:dyDescent="0.25">
      <c r="A3">
        <v>0</v>
      </c>
      <c r="C3">
        <v>25</v>
      </c>
      <c r="E3">
        <v>94</v>
      </c>
      <c r="H3">
        <f t="shared" si="0"/>
        <v>0</v>
      </c>
      <c r="I3">
        <f t="shared" si="1"/>
        <v>-15</v>
      </c>
    </row>
    <row r="4" spans="1:9" x14ac:dyDescent="0.25">
      <c r="A4">
        <v>28</v>
      </c>
      <c r="C4">
        <v>33</v>
      </c>
      <c r="E4">
        <v>104</v>
      </c>
      <c r="H4">
        <f t="shared" si="0"/>
        <v>8</v>
      </c>
      <c r="I4">
        <f t="shared" si="1"/>
        <v>10</v>
      </c>
    </row>
    <row r="5" spans="1:9" x14ac:dyDescent="0.25">
      <c r="A5">
        <v>28</v>
      </c>
      <c r="C5">
        <v>29</v>
      </c>
      <c r="E5">
        <v>94</v>
      </c>
      <c r="H5">
        <f t="shared" si="0"/>
        <v>-4</v>
      </c>
      <c r="I5">
        <f t="shared" si="1"/>
        <v>-10</v>
      </c>
    </row>
    <row r="6" spans="1:9" x14ac:dyDescent="0.25">
      <c r="A6">
        <v>-33</v>
      </c>
      <c r="C6">
        <v>20</v>
      </c>
      <c r="E6">
        <v>113</v>
      </c>
      <c r="H6">
        <f t="shared" si="0"/>
        <v>-9</v>
      </c>
      <c r="I6">
        <f t="shared" si="1"/>
        <v>19</v>
      </c>
    </row>
    <row r="7" spans="1:9" x14ac:dyDescent="0.25">
      <c r="A7">
        <v>-33</v>
      </c>
      <c r="C7">
        <v>23</v>
      </c>
      <c r="E7">
        <v>93</v>
      </c>
      <c r="H7">
        <f t="shared" si="0"/>
        <v>3</v>
      </c>
      <c r="I7">
        <f t="shared" si="1"/>
        <v>-20</v>
      </c>
    </row>
    <row r="8" spans="1:9" x14ac:dyDescent="0.25">
      <c r="A8">
        <v>-19</v>
      </c>
      <c r="C8">
        <v>37</v>
      </c>
      <c r="E8">
        <v>100</v>
      </c>
      <c r="H8">
        <f t="shared" si="0"/>
        <v>14</v>
      </c>
      <c r="I8">
        <f t="shared" si="1"/>
        <v>7</v>
      </c>
    </row>
    <row r="9" spans="1:9" x14ac:dyDescent="0.25">
      <c r="A9">
        <v>-19</v>
      </c>
      <c r="C9">
        <v>31</v>
      </c>
      <c r="E9">
        <v>93</v>
      </c>
      <c r="H9">
        <f t="shared" si="0"/>
        <v>-6</v>
      </c>
      <c r="I9">
        <f t="shared" si="1"/>
        <v>-7</v>
      </c>
    </row>
    <row r="10" spans="1:9" x14ac:dyDescent="0.25">
      <c r="H10">
        <f t="shared" si="0"/>
        <v>-31</v>
      </c>
      <c r="I10">
        <f t="shared" si="1"/>
        <v>-93</v>
      </c>
    </row>
    <row r="11" spans="1:9" x14ac:dyDescent="0.25">
      <c r="H11">
        <f t="shared" si="0"/>
        <v>0</v>
      </c>
      <c r="I11">
        <f t="shared" si="1"/>
        <v>0</v>
      </c>
    </row>
    <row r="12" spans="1:9" x14ac:dyDescent="0.25">
      <c r="H12">
        <f t="shared" si="0"/>
        <v>0</v>
      </c>
      <c r="I12">
        <f t="shared" si="1"/>
        <v>0</v>
      </c>
    </row>
    <row r="13" spans="1:9" x14ac:dyDescent="0.25">
      <c r="H13">
        <f t="shared" si="0"/>
        <v>0</v>
      </c>
      <c r="I13">
        <f t="shared" si="1"/>
        <v>0</v>
      </c>
    </row>
    <row r="14" spans="1:9" x14ac:dyDescent="0.25">
      <c r="H14">
        <f t="shared" si="0"/>
        <v>0</v>
      </c>
      <c r="I14">
        <f t="shared" si="1"/>
        <v>0</v>
      </c>
    </row>
    <row r="15" spans="1:9" x14ac:dyDescent="0.25">
      <c r="H15">
        <f t="shared" si="0"/>
        <v>0</v>
      </c>
      <c r="I15">
        <f t="shared" si="1"/>
        <v>0</v>
      </c>
    </row>
    <row r="24" spans="4:8" x14ac:dyDescent="0.25">
      <c r="D24">
        <v>33</v>
      </c>
      <c r="E24">
        <v>-21</v>
      </c>
      <c r="H24">
        <f>D24-E24</f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Hoja1 (2)</vt:lpstr>
      <vt:lpstr>Hoja3</vt:lpstr>
      <vt:lpstr>Hoja5</vt:lpstr>
      <vt:lpstr>Hoja4</vt:lpstr>
      <vt:lpstr>Hoja1</vt:lpstr>
      <vt:lpstr>Hoja2</vt:lpstr>
      <vt:lpstr>Hoja5!tabla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2020-10-21T19:32:05Z</dcterms:created>
  <dcterms:modified xsi:type="dcterms:W3CDTF">2020-11-04T17:25:14Z</dcterms:modified>
</cp:coreProperties>
</file>