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RobotMSN\"/>
    </mc:Choice>
  </mc:AlternateContent>
  <xr:revisionPtr revIDLastSave="0" documentId="13_ncr:1_{8836CE1E-DE15-4ECA-BC97-FC2DB3804A6E}" xr6:coauthVersionLast="44" xr6:coauthVersionMax="44" xr10:uidLastSave="{00000000-0000-0000-0000-000000000000}"/>
  <bookViews>
    <workbookView xWindow="12750" yWindow="2190" windowWidth="15375" windowHeight="7875" tabRatio="689" activeTab="1" xr2:uid="{284895CC-7DE9-430B-8345-47DE5C2A6C23}"/>
  </bookViews>
  <sheets>
    <sheet name="Hoja1 (2)" sheetId="3" r:id="rId1"/>
    <sheet name="Hoja3" sheetId="4" r:id="rId2"/>
    <sheet name="Hoja4" sheetId="5" r:id="rId3"/>
    <sheet name="Hoja1" sheetId="1" r:id="rId4"/>
    <sheet name="Hoja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3" l="1"/>
  <c r="C6" i="3" l="1"/>
  <c r="C4" i="3"/>
  <c r="E15" i="3" l="1"/>
  <c r="H4" i="2" l="1"/>
  <c r="C7" i="3"/>
  <c r="B6" i="3"/>
  <c r="B7" i="3" s="1"/>
  <c r="B4" i="3"/>
  <c r="N15" i="3" s="1"/>
  <c r="C6" i="1"/>
  <c r="H24" i="2"/>
  <c r="H2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I2" i="2"/>
  <c r="C7" i="1"/>
  <c r="B6" i="1"/>
  <c r="B7" i="1" s="1"/>
  <c r="B4" i="1"/>
  <c r="M15" i="1" s="1"/>
  <c r="C4" i="1"/>
  <c r="H3" i="2" l="1"/>
  <c r="B10" i="3"/>
  <c r="M15" i="3"/>
  <c r="N15" i="1"/>
  <c r="B10" i="1"/>
  <c r="C10" i="1" s="1"/>
  <c r="C11" i="1" s="1"/>
  <c r="C10" i="3" l="1"/>
  <c r="D10" i="1"/>
  <c r="D11" i="1" s="1"/>
  <c r="C11" i="3" l="1"/>
  <c r="D10" i="3"/>
  <c r="E10" i="1"/>
  <c r="M10" i="1" s="1"/>
  <c r="P10" i="1" s="1"/>
  <c r="F10" i="1"/>
  <c r="D11" i="3" l="1"/>
  <c r="F10" i="3"/>
  <c r="E10" i="3"/>
  <c r="G10" i="1"/>
  <c r="Q10" i="1" s="1"/>
  <c r="N10" i="1"/>
  <c r="M10" i="3" l="1"/>
  <c r="P10" i="3" s="1"/>
  <c r="N10" i="3"/>
  <c r="G10" i="3"/>
  <c r="H10" i="3" s="1"/>
  <c r="H10" i="1"/>
  <c r="H11" i="1" s="1"/>
  <c r="H11" i="3" l="1"/>
  <c r="Q10" i="3"/>
  <c r="I10" i="3"/>
  <c r="J10" i="3" s="1"/>
  <c r="I10" i="1"/>
  <c r="J10" i="1" s="1"/>
  <c r="J11" i="1" s="1"/>
  <c r="B15" i="3" l="1"/>
  <c r="B16" i="3" s="1"/>
  <c r="B20" i="3" s="1"/>
  <c r="B23" i="3" s="1"/>
  <c r="K10" i="3"/>
  <c r="J11" i="3"/>
  <c r="B15" i="1"/>
  <c r="B16" i="1" s="1"/>
  <c r="B20" i="1" s="1"/>
  <c r="K10" i="1"/>
  <c r="K11" i="1" s="1"/>
  <c r="C15" i="3" l="1"/>
  <c r="C16" i="3" s="1"/>
  <c r="C20" i="3" s="1"/>
  <c r="C23" i="3" s="1"/>
  <c r="D15" i="3"/>
  <c r="D16" i="3" s="1"/>
  <c r="D20" i="3" s="1"/>
  <c r="D23" i="3" s="1"/>
  <c r="K11" i="3"/>
  <c r="C15" i="1"/>
  <c r="C16" i="1" s="1"/>
  <c r="C20" i="1" s="1"/>
  <c r="I4" i="2" l="1"/>
  <c r="I3" i="2"/>
</calcChain>
</file>

<file path=xl/sharedStrings.xml><?xml version="1.0" encoding="utf-8"?>
<sst xmlns="http://schemas.openxmlformats.org/spreadsheetml/2006/main" count="498" uniqueCount="124">
  <si>
    <t>AnguloB</t>
  </si>
  <si>
    <t>AnguloC</t>
  </si>
  <si>
    <t>Bpuesto</t>
  </si>
  <si>
    <t>Cpuesto</t>
  </si>
  <si>
    <t>g</t>
  </si>
  <si>
    <t>r</t>
  </si>
  <si>
    <t>Radio1</t>
  </si>
  <si>
    <t>Angulo B</t>
  </si>
  <si>
    <t>Angulo Teta</t>
  </si>
  <si>
    <t>x</t>
  </si>
  <si>
    <t>y</t>
  </si>
  <si>
    <t>subida Vertical</t>
  </si>
  <si>
    <t>Ynuevo</t>
  </si>
  <si>
    <t>yNuevo</t>
  </si>
  <si>
    <t>TetaNuevo</t>
  </si>
  <si>
    <t>rNuevoC</t>
  </si>
  <si>
    <t>Bnuevo</t>
  </si>
  <si>
    <t>BpuestoNuevo</t>
  </si>
  <si>
    <t>CpuestoNuevo</t>
  </si>
  <si>
    <t>Cnuevo</t>
  </si>
  <si>
    <t>Salida Motores</t>
  </si>
  <si>
    <t>pos en base</t>
  </si>
  <si>
    <t>angulos mayores a 90</t>
  </si>
  <si>
    <t>menores a 90</t>
  </si>
  <si>
    <t>G0</t>
  </si>
  <si>
    <t>x: -13</t>
  </si>
  <si>
    <t>G1</t>
  </si>
  <si>
    <t>y: 14</t>
  </si>
  <si>
    <t>z: 68</t>
  </si>
  <si>
    <t>G2</t>
  </si>
  <si>
    <t>y: 16</t>
  </si>
  <si>
    <t>z: 64</t>
  </si>
  <si>
    <t>G3</t>
  </si>
  <si>
    <t>G4</t>
  </si>
  <si>
    <t>x: 17</t>
  </si>
  <si>
    <t>G5</t>
  </si>
  <si>
    <t>G6</t>
  </si>
  <si>
    <t>z: 76</t>
  </si>
  <si>
    <t>G7</t>
  </si>
  <si>
    <t>G8</t>
  </si>
  <si>
    <t>G9</t>
  </si>
  <si>
    <t>G10</t>
  </si>
  <si>
    <t>G11</t>
  </si>
  <si>
    <t>z: 71</t>
  </si>
  <si>
    <t>G12</t>
  </si>
  <si>
    <t>G13</t>
  </si>
  <si>
    <t>G14</t>
  </si>
  <si>
    <t>z: 70</t>
  </si>
  <si>
    <t>G15</t>
  </si>
  <si>
    <t>G16</t>
  </si>
  <si>
    <t>z: 66</t>
  </si>
  <si>
    <t>G17</t>
  </si>
  <si>
    <t>G18</t>
  </si>
  <si>
    <t>G19</t>
  </si>
  <si>
    <t>G20</t>
  </si>
  <si>
    <t>z: 80</t>
  </si>
  <si>
    <t>G21</t>
  </si>
  <si>
    <t>z: 78</t>
  </si>
  <si>
    <t>G22</t>
  </si>
  <si>
    <t>G23</t>
  </si>
  <si>
    <t>z: 81</t>
  </si>
  <si>
    <t>G24</t>
  </si>
  <si>
    <t>y: -4</t>
  </si>
  <si>
    <t>G25</t>
  </si>
  <si>
    <t>G26</t>
  </si>
  <si>
    <t>y: 3</t>
  </si>
  <si>
    <t>G27</t>
  </si>
  <si>
    <t>G28</t>
  </si>
  <si>
    <t>G29</t>
  </si>
  <si>
    <t>x: -11</t>
  </si>
  <si>
    <t>z: 73</t>
  </si>
  <si>
    <t>G30</t>
  </si>
  <si>
    <t>G31</t>
  </si>
  <si>
    <t>x: -24</t>
  </si>
  <si>
    <t>G32</t>
  </si>
  <si>
    <t>G33</t>
  </si>
  <si>
    <t>G34</t>
  </si>
  <si>
    <t>G35</t>
  </si>
  <si>
    <t>G36</t>
  </si>
  <si>
    <t>x: 0</t>
  </si>
  <si>
    <t>y: 0</t>
  </si>
  <si>
    <t>z: 0</t>
  </si>
  <si>
    <t>x: -14</t>
  </si>
  <si>
    <t>y: 8</t>
  </si>
  <si>
    <t>y: 12</t>
  </si>
  <si>
    <t>z: 69</t>
  </si>
  <si>
    <t>y: 20</t>
  </si>
  <si>
    <t>x: 4</t>
  </si>
  <si>
    <t>y: 19</t>
  </si>
  <si>
    <t>x: 8</t>
  </si>
  <si>
    <t>y: 22</t>
  </si>
  <si>
    <t>x: 2</t>
  </si>
  <si>
    <t>z: 75</t>
  </si>
  <si>
    <t>x: 25</t>
  </si>
  <si>
    <t>y: 29</t>
  </si>
  <si>
    <t>z: 84</t>
  </si>
  <si>
    <t>z: 88</t>
  </si>
  <si>
    <t>x: -38</t>
  </si>
  <si>
    <t>y: 1</t>
  </si>
  <si>
    <t>z: 67</t>
  </si>
  <si>
    <t>z: 63</t>
  </si>
  <si>
    <t>z: 60</t>
  </si>
  <si>
    <t>y: -3</t>
  </si>
  <si>
    <t>y: -5</t>
  </si>
  <si>
    <t>G37</t>
  </si>
  <si>
    <t>y: 7</t>
  </si>
  <si>
    <t>G38</t>
  </si>
  <si>
    <t>G39</t>
  </si>
  <si>
    <t>G40</t>
  </si>
  <si>
    <t>y: 27</t>
  </si>
  <si>
    <t>G41</t>
  </si>
  <si>
    <t>G42</t>
  </si>
  <si>
    <t>G43</t>
  </si>
  <si>
    <t>z: 82</t>
  </si>
  <si>
    <t>G44</t>
  </si>
  <si>
    <t>y: -1</t>
  </si>
  <si>
    <t>z: 86</t>
  </si>
  <si>
    <t>G45</t>
  </si>
  <si>
    <t>x: 103</t>
  </si>
  <si>
    <t>G46</t>
  </si>
  <si>
    <t>{</t>
  </si>
  <si>
    <t>},</t>
  </si>
  <si>
    <t>,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</si>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</sst>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DAC4-4144-4C70-91F5-E56707435340}">
  <dimension ref="A2:Q27"/>
  <sheetViews>
    <sheetView zoomScale="85" zoomScaleNormal="85" workbookViewId="0">
      <selection activeCell="C28" sqref="C28"/>
    </sheetView>
  </sheetViews>
  <sheetFormatPr baseColWidth="10" defaultRowHeight="15" x14ac:dyDescent="0.25"/>
  <cols>
    <col min="1" max="1" width="2.7109375" customWidth="1"/>
    <col min="2" max="2" width="14.140625" bestFit="1" customWidth="1"/>
    <col min="3" max="3" width="22" bestFit="1" customWidth="1"/>
    <col min="4" max="4" width="14.8554687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28</v>
      </c>
      <c r="C3">
        <v>73</v>
      </c>
      <c r="E3">
        <v>25</v>
      </c>
    </row>
    <row r="4" spans="1:17" x14ac:dyDescent="0.25">
      <c r="A4" t="s">
        <v>5</v>
      </c>
      <c r="B4">
        <f>RADIANS($B$3)</f>
        <v>0.48869219055841229</v>
      </c>
      <c r="C4">
        <f>RADIANS($C$3)</f>
        <v>1.2740903539558606</v>
      </c>
    </row>
    <row r="5" spans="1:17" x14ac:dyDescent="0.25">
      <c r="B5" t="s">
        <v>2</v>
      </c>
    </row>
    <row r="6" spans="1:17" x14ac:dyDescent="0.25">
      <c r="A6" t="s">
        <v>4</v>
      </c>
      <c r="B6">
        <f>90-B3</f>
        <v>62</v>
      </c>
      <c r="C6">
        <f>C3+B3</f>
        <v>101</v>
      </c>
    </row>
    <row r="7" spans="1:17" x14ac:dyDescent="0.25">
      <c r="A7" t="s">
        <v>5</v>
      </c>
      <c r="B7">
        <f>RADIANS(B6)</f>
        <v>1.0821041362364843</v>
      </c>
      <c r="C7">
        <f>RADIANS(C6)</f>
        <v>1.7627825445142729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123.4599333420352</v>
      </c>
      <c r="C10">
        <f>ASIN((SIN(C7)*80)/B10)</f>
        <v>0.68940505453776013</v>
      </c>
      <c r="D10">
        <f>B7-C10</f>
        <v>0.39269908169872414</v>
      </c>
      <c r="E10">
        <f>B10*COS(D10)</f>
        <v>114.0621054999141</v>
      </c>
      <c r="F10">
        <f>B10*SIN(D10)</f>
        <v>47.246071050895218</v>
      </c>
      <c r="G10">
        <f>F10+E3</f>
        <v>72.24607105089521</v>
      </c>
      <c r="H10">
        <f>ATAN2(E10,G10)</f>
        <v>0.56461155143317743</v>
      </c>
      <c r="I10">
        <f>G10/SIN(H10)</f>
        <v>135.01725331736137</v>
      </c>
      <c r="J10">
        <f>ACOS(((80^2)-(80^2)-I10^2)/(-2*80*I10))</f>
        <v>0.56636339348967635</v>
      </c>
      <c r="K10">
        <f>ASIN(((SIN(J10)*I10)/80))</f>
        <v>1.1327267869793523</v>
      </c>
      <c r="M10">
        <f>E10</f>
        <v>114.0621054999141</v>
      </c>
      <c r="N10">
        <f>F10</f>
        <v>47.246071050895218</v>
      </c>
      <c r="P10">
        <f>M10</f>
        <v>114.0621054999141</v>
      </c>
      <c r="Q10">
        <f>G10</f>
        <v>72.24607105089521</v>
      </c>
    </row>
    <row r="11" spans="1:17" x14ac:dyDescent="0.25">
      <c r="A11" t="s">
        <v>4</v>
      </c>
      <c r="C11" s="1">
        <f>DEGREES(C10)</f>
        <v>39.5</v>
      </c>
      <c r="D11">
        <f>DEGREES(D10)</f>
        <v>22.5</v>
      </c>
      <c r="H11">
        <f>DEGREES(H10)</f>
        <v>32.349858961454672</v>
      </c>
      <c r="J11">
        <f>DEGREES(J10)</f>
        <v>32.450232117665578</v>
      </c>
      <c r="K11">
        <f>DEGREES(K10)</f>
        <v>64.900464235331128</v>
      </c>
    </row>
    <row r="12" spans="1:17" x14ac:dyDescent="0.25">
      <c r="C12" t="s">
        <v>22</v>
      </c>
      <c r="D12" t="s">
        <v>23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-4.8870808686369616E-2</v>
      </c>
      <c r="C15">
        <f>PI()-K10-C7</f>
        <v>0.24608332209616801</v>
      </c>
      <c r="D15">
        <f>K10-C7</f>
        <v>-0.6300557575349206</v>
      </c>
      <c r="E15">
        <f>PI()/2</f>
        <v>1.5707963267948966</v>
      </c>
      <c r="M15">
        <f>80*COS(B4)</f>
        <v>70.635807428714159</v>
      </c>
      <c r="N15">
        <f>SIN(B4)*80</f>
        <v>37.557725022871267</v>
      </c>
    </row>
    <row r="16" spans="1:17" x14ac:dyDescent="0.25">
      <c r="A16" t="s">
        <v>4</v>
      </c>
      <c r="B16">
        <f>DEGREES(B15)</f>
        <v>-2.800091079120262</v>
      </c>
      <c r="C16">
        <f>DEGREES(C15)</f>
        <v>14.099535764668861</v>
      </c>
      <c r="D16">
        <f>DEGREES(D15)</f>
        <v>-36.099535764668865</v>
      </c>
    </row>
    <row r="19" spans="2:4" x14ac:dyDescent="0.25">
      <c r="B19" t="s">
        <v>20</v>
      </c>
    </row>
    <row r="20" spans="2:4" x14ac:dyDescent="0.25">
      <c r="B20">
        <f>B16</f>
        <v>-2.800091079120262</v>
      </c>
      <c r="C20">
        <f>C16</f>
        <v>14.099535764668861</v>
      </c>
      <c r="D20">
        <f>D16</f>
        <v>-36.099535764668865</v>
      </c>
    </row>
    <row r="23" spans="2:4" x14ac:dyDescent="0.25">
      <c r="B23">
        <f>B3+B20</f>
        <v>25.199908920879739</v>
      </c>
      <c r="C23">
        <f>C3+C20</f>
        <v>87.099535764668857</v>
      </c>
      <c r="D23">
        <f>C3+D20</f>
        <v>36.900464235331135</v>
      </c>
    </row>
    <row r="27" spans="2:4" x14ac:dyDescent="0.25">
      <c r="C27">
        <f>36-73</f>
        <v>-37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1E35-9A5C-45F6-B8B2-AFF911D4A916}">
  <dimension ref="B1:L50"/>
  <sheetViews>
    <sheetView tabSelected="1" topLeftCell="B1" workbookViewId="0">
      <selection activeCell="E10" sqref="E10"/>
    </sheetView>
  </sheetViews>
  <sheetFormatPr baseColWidth="10" defaultRowHeight="15" x14ac:dyDescent="0.25"/>
  <cols>
    <col min="6" max="6" width="1.7109375" bestFit="1" customWidth="1"/>
    <col min="7" max="7" width="4" bestFit="1" customWidth="1"/>
    <col min="8" max="8" width="1.5703125" bestFit="1" customWidth="1"/>
    <col min="9" max="9" width="3" bestFit="1" customWidth="1"/>
    <col min="10" max="10" width="1.5703125" bestFit="1" customWidth="1"/>
    <col min="11" max="11" width="3" bestFit="1" customWidth="1"/>
  </cols>
  <sheetData>
    <row r="1" spans="2:12" x14ac:dyDescent="0.25">
      <c r="B1" t="s">
        <v>24</v>
      </c>
      <c r="C1" t="s">
        <v>82</v>
      </c>
      <c r="D1" t="s">
        <v>83</v>
      </c>
      <c r="E1" t="s">
        <v>43</v>
      </c>
      <c r="F1" t="s">
        <v>120</v>
      </c>
      <c r="G1">
        <v>-14</v>
      </c>
      <c r="H1" t="s">
        <v>122</v>
      </c>
      <c r="I1">
        <v>8</v>
      </c>
      <c r="J1" t="s">
        <v>122</v>
      </c>
      <c r="K1">
        <v>71</v>
      </c>
      <c r="L1" t="s">
        <v>121</v>
      </c>
    </row>
    <row r="2" spans="2:12" x14ac:dyDescent="0.25">
      <c r="B2" t="s">
        <v>26</v>
      </c>
      <c r="C2" t="s">
        <v>82</v>
      </c>
      <c r="D2" t="s">
        <v>83</v>
      </c>
      <c r="E2" t="s">
        <v>43</v>
      </c>
      <c r="F2" t="s">
        <v>120</v>
      </c>
      <c r="G2">
        <v>-14</v>
      </c>
      <c r="H2" t="s">
        <v>122</v>
      </c>
      <c r="I2">
        <v>8</v>
      </c>
      <c r="J2" t="s">
        <v>122</v>
      </c>
      <c r="K2">
        <v>71</v>
      </c>
      <c r="L2" t="s">
        <v>121</v>
      </c>
    </row>
    <row r="3" spans="2:12" x14ac:dyDescent="0.25">
      <c r="B3" t="s">
        <v>29</v>
      </c>
      <c r="C3" t="s">
        <v>82</v>
      </c>
      <c r="D3" t="s">
        <v>84</v>
      </c>
      <c r="E3" t="s">
        <v>50</v>
      </c>
      <c r="F3" t="s">
        <v>120</v>
      </c>
      <c r="G3">
        <v>-14</v>
      </c>
      <c r="H3" t="s">
        <v>122</v>
      </c>
      <c r="I3">
        <v>13</v>
      </c>
      <c r="J3" t="s">
        <v>122</v>
      </c>
      <c r="K3">
        <v>63</v>
      </c>
      <c r="L3" t="s">
        <v>121</v>
      </c>
    </row>
    <row r="4" spans="2:12" x14ac:dyDescent="0.25">
      <c r="B4" t="s">
        <v>32</v>
      </c>
      <c r="C4" t="s">
        <v>82</v>
      </c>
      <c r="D4" t="s">
        <v>84</v>
      </c>
      <c r="E4" t="s">
        <v>50</v>
      </c>
      <c r="F4" t="s">
        <v>120</v>
      </c>
      <c r="G4">
        <v>-14</v>
      </c>
      <c r="H4" t="s">
        <v>122</v>
      </c>
      <c r="I4">
        <v>13</v>
      </c>
      <c r="J4" t="s">
        <v>122</v>
      </c>
      <c r="K4">
        <v>63</v>
      </c>
      <c r="L4" t="s">
        <v>121</v>
      </c>
    </row>
    <row r="5" spans="2:12" x14ac:dyDescent="0.25">
      <c r="B5" t="s">
        <v>33</v>
      </c>
      <c r="C5" t="s">
        <v>82</v>
      </c>
      <c r="D5" t="s">
        <v>83</v>
      </c>
      <c r="E5" t="s">
        <v>85</v>
      </c>
      <c r="F5" t="s">
        <v>120</v>
      </c>
      <c r="G5">
        <v>-14</v>
      </c>
      <c r="H5" t="s">
        <v>122</v>
      </c>
      <c r="I5">
        <v>13</v>
      </c>
      <c r="J5" t="s">
        <v>122</v>
      </c>
      <c r="K5">
        <v>69</v>
      </c>
      <c r="L5" t="s">
        <v>121</v>
      </c>
    </row>
    <row r="6" spans="2:12" x14ac:dyDescent="0.25">
      <c r="B6" t="s">
        <v>35</v>
      </c>
      <c r="C6" t="s">
        <v>34</v>
      </c>
      <c r="D6" t="s">
        <v>86</v>
      </c>
      <c r="E6" t="s">
        <v>70</v>
      </c>
      <c r="F6" t="s">
        <v>120</v>
      </c>
      <c r="G6">
        <v>17</v>
      </c>
      <c r="H6" t="s">
        <v>122</v>
      </c>
      <c r="I6">
        <v>20</v>
      </c>
      <c r="J6" t="s">
        <v>122</v>
      </c>
      <c r="K6">
        <v>73</v>
      </c>
      <c r="L6" t="s">
        <v>121</v>
      </c>
    </row>
    <row r="7" spans="2:12" x14ac:dyDescent="0.25">
      <c r="B7" t="s">
        <v>36</v>
      </c>
      <c r="C7" t="s">
        <v>34</v>
      </c>
      <c r="D7" t="s">
        <v>86</v>
      </c>
      <c r="E7" t="s">
        <v>85</v>
      </c>
      <c r="F7" t="s">
        <v>120</v>
      </c>
      <c r="G7">
        <v>17</v>
      </c>
      <c r="H7" t="s">
        <v>122</v>
      </c>
      <c r="I7">
        <v>20</v>
      </c>
      <c r="J7" t="s">
        <v>122</v>
      </c>
      <c r="K7">
        <v>69</v>
      </c>
      <c r="L7" t="s">
        <v>121</v>
      </c>
    </row>
    <row r="8" spans="2:12" x14ac:dyDescent="0.25">
      <c r="B8" t="s">
        <v>38</v>
      </c>
      <c r="C8" t="s">
        <v>34</v>
      </c>
      <c r="D8" t="s">
        <v>86</v>
      </c>
      <c r="E8" t="s">
        <v>85</v>
      </c>
      <c r="F8" t="s">
        <v>120</v>
      </c>
      <c r="G8">
        <v>17</v>
      </c>
      <c r="H8" t="s">
        <v>122</v>
      </c>
      <c r="I8">
        <v>20</v>
      </c>
      <c r="J8" t="s">
        <v>122</v>
      </c>
      <c r="K8">
        <v>69</v>
      </c>
      <c r="L8" t="s">
        <v>121</v>
      </c>
    </row>
    <row r="9" spans="2:12" x14ac:dyDescent="0.25">
      <c r="B9" t="s">
        <v>39</v>
      </c>
      <c r="C9" t="s">
        <v>34</v>
      </c>
      <c r="D9" t="s">
        <v>86</v>
      </c>
      <c r="E9" t="s">
        <v>85</v>
      </c>
      <c r="F9" t="s">
        <v>120</v>
      </c>
      <c r="G9">
        <v>17</v>
      </c>
      <c r="H9" t="s">
        <v>122</v>
      </c>
      <c r="I9">
        <v>20</v>
      </c>
      <c r="J9" t="s">
        <v>122</v>
      </c>
      <c r="K9">
        <v>69</v>
      </c>
      <c r="L9" t="s">
        <v>121</v>
      </c>
    </row>
    <row r="10" spans="2:12" x14ac:dyDescent="0.25">
      <c r="B10" t="s">
        <v>40</v>
      </c>
      <c r="C10" t="s">
        <v>34</v>
      </c>
      <c r="D10" t="s">
        <v>86</v>
      </c>
      <c r="E10" t="s">
        <v>85</v>
      </c>
      <c r="F10" t="s">
        <v>120</v>
      </c>
      <c r="G10">
        <v>17</v>
      </c>
      <c r="H10" t="s">
        <v>122</v>
      </c>
      <c r="I10">
        <v>20</v>
      </c>
      <c r="J10" t="s">
        <v>122</v>
      </c>
      <c r="K10">
        <v>69</v>
      </c>
      <c r="L10" t="s">
        <v>121</v>
      </c>
    </row>
    <row r="11" spans="2:12" x14ac:dyDescent="0.25">
      <c r="B11" t="s">
        <v>41</v>
      </c>
      <c r="C11" t="s">
        <v>34</v>
      </c>
      <c r="D11" t="s">
        <v>27</v>
      </c>
      <c r="E11" t="s">
        <v>70</v>
      </c>
      <c r="F11" t="s">
        <v>120</v>
      </c>
      <c r="G11">
        <v>17</v>
      </c>
      <c r="H11" t="s">
        <v>122</v>
      </c>
      <c r="I11">
        <v>14</v>
      </c>
      <c r="J11" t="s">
        <v>122</v>
      </c>
      <c r="K11">
        <v>73</v>
      </c>
      <c r="L11" t="s">
        <v>121</v>
      </c>
    </row>
    <row r="12" spans="2:12" x14ac:dyDescent="0.25">
      <c r="B12" t="s">
        <v>42</v>
      </c>
      <c r="C12" t="s">
        <v>34</v>
      </c>
      <c r="D12" t="s">
        <v>27</v>
      </c>
      <c r="E12" t="s">
        <v>70</v>
      </c>
      <c r="F12" t="s">
        <v>120</v>
      </c>
      <c r="G12">
        <v>17</v>
      </c>
      <c r="H12" t="s">
        <v>122</v>
      </c>
      <c r="I12">
        <v>14</v>
      </c>
      <c r="J12" t="s">
        <v>122</v>
      </c>
      <c r="K12">
        <v>73</v>
      </c>
      <c r="L12" t="s">
        <v>121</v>
      </c>
    </row>
    <row r="13" spans="2:12" x14ac:dyDescent="0.25">
      <c r="B13" t="s">
        <v>44</v>
      </c>
      <c r="C13" t="s">
        <v>87</v>
      </c>
      <c r="D13" t="s">
        <v>30</v>
      </c>
      <c r="E13" t="s">
        <v>37</v>
      </c>
      <c r="F13" t="s">
        <v>120</v>
      </c>
      <c r="G13">
        <v>4</v>
      </c>
      <c r="H13" t="s">
        <v>122</v>
      </c>
      <c r="I13">
        <v>16</v>
      </c>
      <c r="J13" t="s">
        <v>122</v>
      </c>
      <c r="K13">
        <v>76</v>
      </c>
      <c r="L13" t="s">
        <v>121</v>
      </c>
    </row>
    <row r="14" spans="2:12" x14ac:dyDescent="0.25">
      <c r="B14" t="s">
        <v>45</v>
      </c>
      <c r="C14" t="s">
        <v>87</v>
      </c>
      <c r="D14" t="s">
        <v>88</v>
      </c>
      <c r="E14" t="s">
        <v>57</v>
      </c>
      <c r="F14" t="s">
        <v>120</v>
      </c>
      <c r="G14">
        <v>4</v>
      </c>
      <c r="H14" t="s">
        <v>122</v>
      </c>
      <c r="I14">
        <v>19</v>
      </c>
      <c r="J14" t="s">
        <v>122</v>
      </c>
      <c r="K14">
        <v>78</v>
      </c>
      <c r="L14" t="s">
        <v>121</v>
      </c>
    </row>
    <row r="15" spans="2:12" x14ac:dyDescent="0.25">
      <c r="B15" t="s">
        <v>46</v>
      </c>
      <c r="C15" t="s">
        <v>89</v>
      </c>
      <c r="D15" t="s">
        <v>90</v>
      </c>
      <c r="E15" t="s">
        <v>57</v>
      </c>
      <c r="F15" t="s">
        <v>120</v>
      </c>
      <c r="G15">
        <v>8</v>
      </c>
      <c r="H15" t="s">
        <v>122</v>
      </c>
      <c r="I15">
        <v>22</v>
      </c>
      <c r="J15" t="s">
        <v>122</v>
      </c>
      <c r="K15">
        <v>78</v>
      </c>
      <c r="L15" t="s">
        <v>121</v>
      </c>
    </row>
    <row r="16" spans="2:12" x14ac:dyDescent="0.25">
      <c r="B16" t="s">
        <v>48</v>
      </c>
      <c r="C16" t="s">
        <v>89</v>
      </c>
      <c r="D16" t="s">
        <v>90</v>
      </c>
      <c r="E16" t="s">
        <v>43</v>
      </c>
      <c r="F16" t="s">
        <v>120</v>
      </c>
      <c r="G16">
        <v>8</v>
      </c>
      <c r="H16" t="s">
        <v>122</v>
      </c>
      <c r="I16">
        <v>22</v>
      </c>
      <c r="J16" t="s">
        <v>122</v>
      </c>
      <c r="K16">
        <v>71</v>
      </c>
      <c r="L16" t="s">
        <v>121</v>
      </c>
    </row>
    <row r="17" spans="2:12" x14ac:dyDescent="0.25">
      <c r="B17" t="s">
        <v>49</v>
      </c>
      <c r="C17" t="s">
        <v>89</v>
      </c>
      <c r="D17" t="s">
        <v>90</v>
      </c>
      <c r="E17" t="s">
        <v>43</v>
      </c>
      <c r="F17" t="s">
        <v>120</v>
      </c>
      <c r="G17">
        <v>8</v>
      </c>
      <c r="H17" t="s">
        <v>122</v>
      </c>
      <c r="I17">
        <v>22</v>
      </c>
      <c r="J17" t="s">
        <v>122</v>
      </c>
      <c r="K17">
        <v>71</v>
      </c>
      <c r="L17" t="s">
        <v>121</v>
      </c>
    </row>
    <row r="18" spans="2:12" x14ac:dyDescent="0.25">
      <c r="B18" t="s">
        <v>51</v>
      </c>
      <c r="C18" t="s">
        <v>89</v>
      </c>
      <c r="D18" t="s">
        <v>90</v>
      </c>
      <c r="E18" t="s">
        <v>57</v>
      </c>
      <c r="F18" t="s">
        <v>120</v>
      </c>
      <c r="G18">
        <v>8</v>
      </c>
      <c r="H18" t="s">
        <v>122</v>
      </c>
      <c r="I18">
        <v>22</v>
      </c>
      <c r="J18" t="s">
        <v>122</v>
      </c>
      <c r="K18">
        <v>78</v>
      </c>
      <c r="L18" t="s">
        <v>121</v>
      </c>
    </row>
    <row r="19" spans="2:12" x14ac:dyDescent="0.25">
      <c r="B19" t="s">
        <v>52</v>
      </c>
      <c r="C19" t="s">
        <v>89</v>
      </c>
      <c r="D19" t="s">
        <v>90</v>
      </c>
      <c r="E19" t="s">
        <v>57</v>
      </c>
      <c r="F19" t="s">
        <v>120</v>
      </c>
      <c r="G19">
        <v>8</v>
      </c>
      <c r="H19" t="s">
        <v>122</v>
      </c>
      <c r="I19">
        <v>22</v>
      </c>
      <c r="J19" t="s">
        <v>122</v>
      </c>
      <c r="K19">
        <v>78</v>
      </c>
      <c r="L19" t="s">
        <v>121</v>
      </c>
    </row>
    <row r="20" spans="2:12" x14ac:dyDescent="0.25">
      <c r="B20" t="s">
        <v>53</v>
      </c>
      <c r="C20" t="s">
        <v>91</v>
      </c>
      <c r="D20" t="s">
        <v>30</v>
      </c>
      <c r="E20" t="s">
        <v>43</v>
      </c>
      <c r="F20" t="s">
        <v>120</v>
      </c>
      <c r="G20">
        <v>2</v>
      </c>
      <c r="H20" t="s">
        <v>122</v>
      </c>
      <c r="I20">
        <v>16</v>
      </c>
      <c r="J20" t="s">
        <v>122</v>
      </c>
      <c r="K20">
        <v>71</v>
      </c>
      <c r="L20" t="s">
        <v>121</v>
      </c>
    </row>
    <row r="21" spans="2:12" x14ac:dyDescent="0.25">
      <c r="B21" t="s">
        <v>54</v>
      </c>
      <c r="C21" t="s">
        <v>91</v>
      </c>
      <c r="D21" t="s">
        <v>30</v>
      </c>
      <c r="E21" t="s">
        <v>28</v>
      </c>
      <c r="F21" t="s">
        <v>120</v>
      </c>
      <c r="G21">
        <v>2</v>
      </c>
      <c r="H21" t="s">
        <v>122</v>
      </c>
      <c r="I21">
        <v>16</v>
      </c>
      <c r="J21" t="s">
        <v>122</v>
      </c>
      <c r="K21">
        <v>68</v>
      </c>
      <c r="L21" t="s">
        <v>121</v>
      </c>
    </row>
    <row r="22" spans="2:12" x14ac:dyDescent="0.25">
      <c r="B22" t="s">
        <v>56</v>
      </c>
      <c r="C22" t="s">
        <v>91</v>
      </c>
      <c r="D22" t="s">
        <v>30</v>
      </c>
      <c r="E22" t="s">
        <v>92</v>
      </c>
      <c r="F22" t="s">
        <v>120</v>
      </c>
      <c r="G22">
        <v>2</v>
      </c>
      <c r="H22" t="s">
        <v>122</v>
      </c>
      <c r="I22">
        <v>16</v>
      </c>
      <c r="J22" t="s">
        <v>122</v>
      </c>
      <c r="K22">
        <v>75</v>
      </c>
      <c r="L22" t="s">
        <v>121</v>
      </c>
    </row>
    <row r="23" spans="2:12" x14ac:dyDescent="0.25">
      <c r="B23" t="s">
        <v>58</v>
      </c>
      <c r="C23" t="s">
        <v>91</v>
      </c>
      <c r="D23" t="s">
        <v>30</v>
      </c>
      <c r="E23" t="s">
        <v>92</v>
      </c>
      <c r="F23" t="s">
        <v>120</v>
      </c>
      <c r="G23">
        <v>2</v>
      </c>
      <c r="H23" t="s">
        <v>122</v>
      </c>
      <c r="I23">
        <v>16</v>
      </c>
      <c r="J23" t="s">
        <v>122</v>
      </c>
      <c r="K23">
        <v>75</v>
      </c>
      <c r="L23" t="s">
        <v>121</v>
      </c>
    </row>
    <row r="24" spans="2:12" x14ac:dyDescent="0.25">
      <c r="B24" t="s">
        <v>59</v>
      </c>
      <c r="C24" t="s">
        <v>93</v>
      </c>
      <c r="D24" t="s">
        <v>30</v>
      </c>
      <c r="E24" t="s">
        <v>92</v>
      </c>
      <c r="F24" t="s">
        <v>120</v>
      </c>
      <c r="G24">
        <v>27</v>
      </c>
      <c r="H24" t="s">
        <v>122</v>
      </c>
      <c r="I24">
        <v>16</v>
      </c>
      <c r="J24" t="s">
        <v>122</v>
      </c>
      <c r="K24">
        <v>75</v>
      </c>
      <c r="L24" t="s">
        <v>121</v>
      </c>
    </row>
    <row r="25" spans="2:12" x14ac:dyDescent="0.25">
      <c r="B25" t="s">
        <v>61</v>
      </c>
      <c r="C25" t="s">
        <v>93</v>
      </c>
      <c r="D25" t="s">
        <v>30</v>
      </c>
      <c r="E25" t="s">
        <v>55</v>
      </c>
      <c r="F25" t="s">
        <v>120</v>
      </c>
      <c r="G25">
        <v>27</v>
      </c>
      <c r="H25" t="s">
        <v>122</v>
      </c>
      <c r="I25">
        <v>16</v>
      </c>
      <c r="J25" t="s">
        <v>122</v>
      </c>
      <c r="K25">
        <v>80</v>
      </c>
      <c r="L25" t="s">
        <v>121</v>
      </c>
    </row>
    <row r="26" spans="2:12" x14ac:dyDescent="0.25">
      <c r="B26" t="s">
        <v>63</v>
      </c>
      <c r="C26" t="s">
        <v>93</v>
      </c>
      <c r="D26" t="s">
        <v>94</v>
      </c>
      <c r="E26" t="s">
        <v>60</v>
      </c>
      <c r="F26" t="s">
        <v>120</v>
      </c>
      <c r="G26">
        <v>27</v>
      </c>
      <c r="H26" t="s">
        <v>122</v>
      </c>
      <c r="I26">
        <v>29</v>
      </c>
      <c r="J26" t="s">
        <v>122</v>
      </c>
      <c r="K26">
        <v>81</v>
      </c>
      <c r="L26" t="s">
        <v>121</v>
      </c>
    </row>
    <row r="27" spans="2:12" x14ac:dyDescent="0.25">
      <c r="B27" t="s">
        <v>64</v>
      </c>
      <c r="C27" t="s">
        <v>93</v>
      </c>
      <c r="D27" t="s">
        <v>94</v>
      </c>
      <c r="E27" t="s">
        <v>37</v>
      </c>
      <c r="F27" t="s">
        <v>120</v>
      </c>
      <c r="G27">
        <v>27</v>
      </c>
      <c r="H27" t="s">
        <v>122</v>
      </c>
      <c r="I27">
        <v>29</v>
      </c>
      <c r="J27" t="s">
        <v>122</v>
      </c>
      <c r="K27">
        <v>76</v>
      </c>
      <c r="L27" t="s">
        <v>121</v>
      </c>
    </row>
    <row r="28" spans="2:12" x14ac:dyDescent="0.25">
      <c r="B28" t="s">
        <v>66</v>
      </c>
      <c r="C28" t="s">
        <v>93</v>
      </c>
      <c r="D28" t="s">
        <v>94</v>
      </c>
      <c r="E28" t="s">
        <v>37</v>
      </c>
      <c r="F28" t="s">
        <v>120</v>
      </c>
      <c r="G28">
        <v>27</v>
      </c>
      <c r="H28" t="s">
        <v>122</v>
      </c>
      <c r="I28">
        <v>29</v>
      </c>
      <c r="J28" t="s">
        <v>122</v>
      </c>
      <c r="K28">
        <v>76</v>
      </c>
      <c r="L28" t="s">
        <v>121</v>
      </c>
    </row>
    <row r="29" spans="2:12" x14ac:dyDescent="0.25">
      <c r="B29" t="s">
        <v>67</v>
      </c>
      <c r="C29" t="s">
        <v>93</v>
      </c>
      <c r="D29" t="s">
        <v>94</v>
      </c>
      <c r="E29" t="s">
        <v>95</v>
      </c>
      <c r="F29" t="s">
        <v>120</v>
      </c>
      <c r="G29">
        <v>27</v>
      </c>
      <c r="H29" t="s">
        <v>122</v>
      </c>
      <c r="I29">
        <v>29</v>
      </c>
      <c r="J29" t="s">
        <v>122</v>
      </c>
      <c r="K29">
        <v>84</v>
      </c>
      <c r="L29" t="s">
        <v>121</v>
      </c>
    </row>
    <row r="30" spans="2:12" x14ac:dyDescent="0.25">
      <c r="B30" t="s">
        <v>68</v>
      </c>
      <c r="C30" t="s">
        <v>93</v>
      </c>
      <c r="D30" t="s">
        <v>94</v>
      </c>
      <c r="E30" t="s">
        <v>96</v>
      </c>
      <c r="F30" t="s">
        <v>120</v>
      </c>
      <c r="G30">
        <v>27</v>
      </c>
      <c r="H30" t="s">
        <v>122</v>
      </c>
      <c r="I30">
        <v>29</v>
      </c>
      <c r="J30" t="s">
        <v>122</v>
      </c>
      <c r="K30">
        <v>88</v>
      </c>
      <c r="L30" t="s">
        <v>121</v>
      </c>
    </row>
    <row r="31" spans="2:12" x14ac:dyDescent="0.25">
      <c r="B31" t="s">
        <v>71</v>
      </c>
      <c r="C31" t="s">
        <v>69</v>
      </c>
      <c r="D31" t="s">
        <v>27</v>
      </c>
      <c r="E31" t="s">
        <v>96</v>
      </c>
      <c r="F31" t="s">
        <v>120</v>
      </c>
      <c r="G31">
        <v>-11</v>
      </c>
      <c r="H31" t="s">
        <v>122</v>
      </c>
      <c r="I31">
        <v>14</v>
      </c>
      <c r="J31" t="s">
        <v>122</v>
      </c>
      <c r="K31">
        <v>88</v>
      </c>
      <c r="L31" t="s">
        <v>121</v>
      </c>
    </row>
    <row r="32" spans="2:12" x14ac:dyDescent="0.25">
      <c r="B32" t="s">
        <v>72</v>
      </c>
      <c r="C32" t="s">
        <v>97</v>
      </c>
      <c r="D32" t="s">
        <v>98</v>
      </c>
      <c r="E32" t="s">
        <v>99</v>
      </c>
      <c r="F32" t="s">
        <v>120</v>
      </c>
      <c r="G32">
        <v>-38</v>
      </c>
      <c r="H32" t="s">
        <v>122</v>
      </c>
      <c r="I32">
        <v>1</v>
      </c>
      <c r="J32" t="s">
        <v>122</v>
      </c>
      <c r="K32">
        <v>67</v>
      </c>
      <c r="L32" t="s">
        <v>121</v>
      </c>
    </row>
    <row r="33" spans="2:12" x14ac:dyDescent="0.25">
      <c r="B33" t="s">
        <v>74</v>
      </c>
      <c r="C33" t="s">
        <v>97</v>
      </c>
      <c r="D33" t="s">
        <v>62</v>
      </c>
      <c r="E33" t="s">
        <v>100</v>
      </c>
      <c r="F33" t="s">
        <v>120</v>
      </c>
      <c r="G33">
        <v>-38</v>
      </c>
      <c r="H33" t="s">
        <v>122</v>
      </c>
      <c r="I33">
        <v>-4</v>
      </c>
      <c r="J33" t="s">
        <v>122</v>
      </c>
      <c r="K33">
        <v>63</v>
      </c>
      <c r="L33" t="s">
        <v>121</v>
      </c>
    </row>
    <row r="34" spans="2:12" x14ac:dyDescent="0.25">
      <c r="B34" t="s">
        <v>75</v>
      </c>
      <c r="C34" t="s">
        <v>97</v>
      </c>
      <c r="D34" t="s">
        <v>65</v>
      </c>
      <c r="E34" t="s">
        <v>101</v>
      </c>
      <c r="F34" t="s">
        <v>120</v>
      </c>
      <c r="G34">
        <v>-38</v>
      </c>
      <c r="H34" t="s">
        <v>122</v>
      </c>
      <c r="I34">
        <v>3</v>
      </c>
      <c r="J34" t="s">
        <v>122</v>
      </c>
      <c r="K34">
        <v>60</v>
      </c>
      <c r="L34" t="s">
        <v>121</v>
      </c>
    </row>
    <row r="35" spans="2:12" x14ac:dyDescent="0.25">
      <c r="B35" t="s">
        <v>76</v>
      </c>
      <c r="C35" t="s">
        <v>97</v>
      </c>
      <c r="D35" t="s">
        <v>102</v>
      </c>
      <c r="E35" t="s">
        <v>101</v>
      </c>
      <c r="F35" t="s">
        <v>120</v>
      </c>
      <c r="G35">
        <v>-38</v>
      </c>
      <c r="H35" t="s">
        <v>122</v>
      </c>
      <c r="I35">
        <v>-3</v>
      </c>
      <c r="J35" t="s">
        <v>122</v>
      </c>
      <c r="K35">
        <v>60</v>
      </c>
      <c r="L35" t="s">
        <v>121</v>
      </c>
    </row>
    <row r="36" spans="2:12" x14ac:dyDescent="0.25">
      <c r="B36" t="s">
        <v>77</v>
      </c>
      <c r="C36" t="s">
        <v>97</v>
      </c>
      <c r="D36" t="s">
        <v>103</v>
      </c>
      <c r="E36" t="s">
        <v>31</v>
      </c>
      <c r="F36" t="s">
        <v>120</v>
      </c>
      <c r="G36">
        <v>-38</v>
      </c>
      <c r="H36" t="s">
        <v>122</v>
      </c>
      <c r="I36">
        <v>-5</v>
      </c>
      <c r="J36" t="s">
        <v>122</v>
      </c>
      <c r="K36">
        <v>64</v>
      </c>
      <c r="L36" t="s">
        <v>121</v>
      </c>
    </row>
    <row r="37" spans="2:12" x14ac:dyDescent="0.25">
      <c r="B37" t="s">
        <v>78</v>
      </c>
      <c r="C37" t="s">
        <v>97</v>
      </c>
      <c r="D37" t="s">
        <v>103</v>
      </c>
      <c r="E37" t="s">
        <v>47</v>
      </c>
      <c r="F37" t="s">
        <v>120</v>
      </c>
      <c r="G37">
        <v>-38</v>
      </c>
      <c r="H37" t="s">
        <v>122</v>
      </c>
      <c r="I37">
        <v>-5</v>
      </c>
      <c r="J37" t="s">
        <v>122</v>
      </c>
      <c r="K37">
        <v>70</v>
      </c>
      <c r="L37" t="s">
        <v>121</v>
      </c>
    </row>
    <row r="38" spans="2:12" x14ac:dyDescent="0.25">
      <c r="B38" t="s">
        <v>104</v>
      </c>
      <c r="C38" t="s">
        <v>97</v>
      </c>
      <c r="D38" t="s">
        <v>105</v>
      </c>
      <c r="E38" t="s">
        <v>47</v>
      </c>
      <c r="F38" t="s">
        <v>120</v>
      </c>
      <c r="G38">
        <v>-38</v>
      </c>
      <c r="H38" t="s">
        <v>122</v>
      </c>
      <c r="I38">
        <v>7</v>
      </c>
      <c r="J38" t="s">
        <v>122</v>
      </c>
      <c r="K38">
        <v>70</v>
      </c>
      <c r="L38" t="s">
        <v>121</v>
      </c>
    </row>
    <row r="39" spans="2:12" x14ac:dyDescent="0.25">
      <c r="B39" t="s">
        <v>106</v>
      </c>
      <c r="C39" t="s">
        <v>25</v>
      </c>
      <c r="D39" t="s">
        <v>84</v>
      </c>
      <c r="E39" t="s">
        <v>92</v>
      </c>
      <c r="F39" t="s">
        <v>120</v>
      </c>
      <c r="G39">
        <v>-13</v>
      </c>
      <c r="H39" t="s">
        <v>122</v>
      </c>
      <c r="I39">
        <v>12</v>
      </c>
      <c r="J39" t="s">
        <v>122</v>
      </c>
      <c r="K39">
        <v>75</v>
      </c>
      <c r="L39" t="s">
        <v>121</v>
      </c>
    </row>
    <row r="40" spans="2:12" x14ac:dyDescent="0.25">
      <c r="B40" t="s">
        <v>107</v>
      </c>
      <c r="C40" t="s">
        <v>25</v>
      </c>
      <c r="D40" t="s">
        <v>27</v>
      </c>
      <c r="E40" t="s">
        <v>55</v>
      </c>
      <c r="F40" t="s">
        <v>120</v>
      </c>
      <c r="G40">
        <v>-13</v>
      </c>
      <c r="H40" t="s">
        <v>122</v>
      </c>
      <c r="I40">
        <v>14</v>
      </c>
      <c r="J40" t="s">
        <v>122</v>
      </c>
      <c r="K40">
        <v>80</v>
      </c>
      <c r="L40" t="s">
        <v>121</v>
      </c>
    </row>
    <row r="41" spans="2:12" x14ac:dyDescent="0.25">
      <c r="B41" t="s">
        <v>108</v>
      </c>
      <c r="C41" t="s">
        <v>69</v>
      </c>
      <c r="D41" t="s">
        <v>109</v>
      </c>
      <c r="E41" t="s">
        <v>92</v>
      </c>
      <c r="F41" t="s">
        <v>120</v>
      </c>
      <c r="G41">
        <v>-11</v>
      </c>
      <c r="H41" t="s">
        <v>122</v>
      </c>
      <c r="I41">
        <v>27</v>
      </c>
      <c r="J41" t="s">
        <v>122</v>
      </c>
      <c r="K41">
        <v>75</v>
      </c>
      <c r="L41" t="s">
        <v>121</v>
      </c>
    </row>
    <row r="42" spans="2:12" x14ac:dyDescent="0.25">
      <c r="B42" t="s">
        <v>110</v>
      </c>
      <c r="C42" t="s">
        <v>73</v>
      </c>
      <c r="D42" t="s">
        <v>109</v>
      </c>
      <c r="E42" t="s">
        <v>92</v>
      </c>
      <c r="F42" t="s">
        <v>120</v>
      </c>
      <c r="G42">
        <v>-24</v>
      </c>
      <c r="H42" t="s">
        <v>122</v>
      </c>
      <c r="I42">
        <v>27</v>
      </c>
      <c r="J42" t="s">
        <v>122</v>
      </c>
      <c r="K42">
        <v>75</v>
      </c>
      <c r="L42" t="s">
        <v>121</v>
      </c>
    </row>
    <row r="43" spans="2:12" x14ac:dyDescent="0.25">
      <c r="B43" t="s">
        <v>111</v>
      </c>
      <c r="C43" t="s">
        <v>73</v>
      </c>
      <c r="D43" t="s">
        <v>109</v>
      </c>
      <c r="E43" t="s">
        <v>92</v>
      </c>
      <c r="F43" t="s">
        <v>120</v>
      </c>
      <c r="G43">
        <v>-24</v>
      </c>
      <c r="H43" t="s">
        <v>122</v>
      </c>
      <c r="I43">
        <v>27</v>
      </c>
      <c r="J43" t="s">
        <v>122</v>
      </c>
      <c r="K43">
        <v>75</v>
      </c>
      <c r="L43" t="s">
        <v>121</v>
      </c>
    </row>
    <row r="44" spans="2:12" x14ac:dyDescent="0.25">
      <c r="B44" t="s">
        <v>112</v>
      </c>
      <c r="C44" t="s">
        <v>73</v>
      </c>
      <c r="D44" t="s">
        <v>109</v>
      </c>
      <c r="E44" t="s">
        <v>113</v>
      </c>
      <c r="F44" t="s">
        <v>120</v>
      </c>
      <c r="G44">
        <v>-24</v>
      </c>
      <c r="H44" t="s">
        <v>122</v>
      </c>
      <c r="I44">
        <v>27</v>
      </c>
      <c r="J44" t="s">
        <v>122</v>
      </c>
      <c r="K44">
        <v>82</v>
      </c>
      <c r="L44" t="s">
        <v>121</v>
      </c>
    </row>
    <row r="45" spans="2:12" x14ac:dyDescent="0.25">
      <c r="B45" t="s">
        <v>114</v>
      </c>
      <c r="C45" t="s">
        <v>73</v>
      </c>
      <c r="D45" t="s">
        <v>115</v>
      </c>
      <c r="E45" t="s">
        <v>116</v>
      </c>
      <c r="F45" t="s">
        <v>120</v>
      </c>
      <c r="G45">
        <v>-24</v>
      </c>
      <c r="H45" t="s">
        <v>122</v>
      </c>
      <c r="I45">
        <v>-1</v>
      </c>
      <c r="J45" t="s">
        <v>122</v>
      </c>
      <c r="K45">
        <v>86</v>
      </c>
      <c r="L45" t="s">
        <v>121</v>
      </c>
    </row>
    <row r="46" spans="2:12" x14ac:dyDescent="0.25">
      <c r="B46" t="s">
        <v>117</v>
      </c>
      <c r="C46" t="s">
        <v>118</v>
      </c>
      <c r="D46" t="s">
        <v>115</v>
      </c>
      <c r="E46" t="s">
        <v>116</v>
      </c>
      <c r="F46" t="s">
        <v>120</v>
      </c>
      <c r="G46">
        <v>103</v>
      </c>
      <c r="H46" t="s">
        <v>122</v>
      </c>
      <c r="I46">
        <v>-1</v>
      </c>
      <c r="J46" t="s">
        <v>122</v>
      </c>
      <c r="K46">
        <v>86</v>
      </c>
      <c r="L46" t="s">
        <v>121</v>
      </c>
    </row>
    <row r="47" spans="2:12" x14ac:dyDescent="0.25">
      <c r="B47" t="s">
        <v>119</v>
      </c>
      <c r="C47" t="s">
        <v>79</v>
      </c>
      <c r="D47" t="s">
        <v>80</v>
      </c>
      <c r="E47" t="s">
        <v>81</v>
      </c>
      <c r="F47" t="s">
        <v>120</v>
      </c>
      <c r="G47">
        <v>0</v>
      </c>
      <c r="H47" t="s">
        <v>122</v>
      </c>
      <c r="I47">
        <v>0</v>
      </c>
      <c r="J47" t="s">
        <v>122</v>
      </c>
      <c r="K47">
        <v>0</v>
      </c>
      <c r="L47" t="s">
        <v>121</v>
      </c>
    </row>
    <row r="48" spans="2:12" x14ac:dyDescent="0.25">
      <c r="F48" t="s">
        <v>120</v>
      </c>
      <c r="G48">
        <v>0</v>
      </c>
      <c r="H48" t="s">
        <v>122</v>
      </c>
      <c r="I48">
        <v>0</v>
      </c>
      <c r="J48" t="s">
        <v>122</v>
      </c>
      <c r="K48">
        <v>0</v>
      </c>
      <c r="L48" t="s">
        <v>121</v>
      </c>
    </row>
    <row r="49" spans="6:12" x14ac:dyDescent="0.25">
      <c r="F49" t="s">
        <v>120</v>
      </c>
      <c r="G49">
        <v>0</v>
      </c>
      <c r="H49" t="s">
        <v>122</v>
      </c>
      <c r="I49">
        <v>0</v>
      </c>
      <c r="J49" t="s">
        <v>122</v>
      </c>
      <c r="K49">
        <v>0</v>
      </c>
      <c r="L49" t="s">
        <v>121</v>
      </c>
    </row>
    <row r="50" spans="6:12" x14ac:dyDescent="0.25">
      <c r="F50" t="s">
        <v>120</v>
      </c>
      <c r="G50">
        <v>0</v>
      </c>
      <c r="H50" t="s">
        <v>122</v>
      </c>
      <c r="I50">
        <v>0</v>
      </c>
      <c r="J50" t="s">
        <v>122</v>
      </c>
      <c r="K50">
        <v>0</v>
      </c>
      <c r="L5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3F3E-A004-4588-94F5-C2402463D277}">
  <dimension ref="A1:D47"/>
  <sheetViews>
    <sheetView topLeftCell="A22" workbookViewId="0">
      <selection activeCell="B1" sqref="B1:D47"/>
    </sheetView>
  </sheetViews>
  <sheetFormatPr baseColWidth="10" defaultRowHeight="15" x14ac:dyDescent="0.25"/>
  <sheetData>
    <row r="1" spans="1:4" x14ac:dyDescent="0.25">
      <c r="A1" t="s">
        <v>24</v>
      </c>
      <c r="B1">
        <v>-14</v>
      </c>
      <c r="C1">
        <v>8</v>
      </c>
      <c r="D1">
        <v>71</v>
      </c>
    </row>
    <row r="2" spans="1:4" x14ac:dyDescent="0.25">
      <c r="A2" t="s">
        <v>26</v>
      </c>
      <c r="B2">
        <v>-14</v>
      </c>
      <c r="C2">
        <v>8</v>
      </c>
      <c r="D2">
        <v>71</v>
      </c>
    </row>
    <row r="3" spans="1:4" x14ac:dyDescent="0.25">
      <c r="A3" t="s">
        <v>29</v>
      </c>
      <c r="B3">
        <v>-14</v>
      </c>
      <c r="C3">
        <v>12</v>
      </c>
      <c r="D3">
        <v>66</v>
      </c>
    </row>
    <row r="4" spans="1:4" x14ac:dyDescent="0.25">
      <c r="A4" t="s">
        <v>32</v>
      </c>
      <c r="B4">
        <v>-14</v>
      </c>
      <c r="C4">
        <v>12</v>
      </c>
      <c r="D4">
        <v>66</v>
      </c>
    </row>
    <row r="5" spans="1:4" x14ac:dyDescent="0.25">
      <c r="A5" t="s">
        <v>33</v>
      </c>
      <c r="B5">
        <v>-14</v>
      </c>
      <c r="C5">
        <v>8</v>
      </c>
      <c r="D5">
        <v>69</v>
      </c>
    </row>
    <row r="6" spans="1:4" x14ac:dyDescent="0.25">
      <c r="A6" t="s">
        <v>35</v>
      </c>
      <c r="B6">
        <v>17</v>
      </c>
      <c r="C6">
        <v>20</v>
      </c>
      <c r="D6">
        <v>73</v>
      </c>
    </row>
    <row r="7" spans="1:4" x14ac:dyDescent="0.25">
      <c r="A7" t="s">
        <v>36</v>
      </c>
      <c r="B7">
        <v>17</v>
      </c>
      <c r="C7">
        <v>20</v>
      </c>
      <c r="D7">
        <v>69</v>
      </c>
    </row>
    <row r="8" spans="1:4" x14ac:dyDescent="0.25">
      <c r="A8" t="s">
        <v>38</v>
      </c>
      <c r="B8">
        <v>17</v>
      </c>
      <c r="C8">
        <v>20</v>
      </c>
      <c r="D8">
        <v>69</v>
      </c>
    </row>
    <row r="9" spans="1:4" x14ac:dyDescent="0.25">
      <c r="A9" t="s">
        <v>39</v>
      </c>
      <c r="B9">
        <v>17</v>
      </c>
      <c r="C9">
        <v>20</v>
      </c>
      <c r="D9">
        <v>69</v>
      </c>
    </row>
    <row r="10" spans="1:4" x14ac:dyDescent="0.25">
      <c r="A10" t="s">
        <v>40</v>
      </c>
      <c r="B10">
        <v>17</v>
      </c>
      <c r="C10">
        <v>20</v>
      </c>
      <c r="D10">
        <v>69</v>
      </c>
    </row>
    <row r="11" spans="1:4" x14ac:dyDescent="0.25">
      <c r="A11" t="s">
        <v>41</v>
      </c>
      <c r="B11">
        <v>17</v>
      </c>
      <c r="C11">
        <v>14</v>
      </c>
      <c r="D11">
        <v>73</v>
      </c>
    </row>
    <row r="12" spans="1:4" x14ac:dyDescent="0.25">
      <c r="A12" t="s">
        <v>42</v>
      </c>
      <c r="B12">
        <v>17</v>
      </c>
      <c r="C12">
        <v>14</v>
      </c>
      <c r="D12">
        <v>73</v>
      </c>
    </row>
    <row r="13" spans="1:4" x14ac:dyDescent="0.25">
      <c r="A13" t="s">
        <v>44</v>
      </c>
      <c r="B13">
        <v>4</v>
      </c>
      <c r="C13">
        <v>16</v>
      </c>
      <c r="D13">
        <v>76</v>
      </c>
    </row>
    <row r="14" spans="1:4" x14ac:dyDescent="0.25">
      <c r="A14" t="s">
        <v>45</v>
      </c>
      <c r="B14">
        <v>4</v>
      </c>
      <c r="C14">
        <v>19</v>
      </c>
      <c r="D14">
        <v>78</v>
      </c>
    </row>
    <row r="15" spans="1:4" x14ac:dyDescent="0.25">
      <c r="A15" t="s">
        <v>46</v>
      </c>
      <c r="B15">
        <v>8</v>
      </c>
      <c r="C15">
        <v>22</v>
      </c>
      <c r="D15">
        <v>78</v>
      </c>
    </row>
    <row r="16" spans="1:4" x14ac:dyDescent="0.25">
      <c r="A16" t="s">
        <v>48</v>
      </c>
      <c r="B16">
        <v>8</v>
      </c>
      <c r="C16">
        <v>22</v>
      </c>
      <c r="D16">
        <v>71</v>
      </c>
    </row>
    <row r="17" spans="1:4" x14ac:dyDescent="0.25">
      <c r="A17" t="s">
        <v>49</v>
      </c>
      <c r="B17">
        <v>8</v>
      </c>
      <c r="C17">
        <v>22</v>
      </c>
      <c r="D17">
        <v>71</v>
      </c>
    </row>
    <row r="18" spans="1:4" x14ac:dyDescent="0.25">
      <c r="A18" t="s">
        <v>51</v>
      </c>
      <c r="B18">
        <v>8</v>
      </c>
      <c r="C18">
        <v>22</v>
      </c>
      <c r="D18">
        <v>78</v>
      </c>
    </row>
    <row r="19" spans="1:4" x14ac:dyDescent="0.25">
      <c r="A19" t="s">
        <v>52</v>
      </c>
      <c r="B19">
        <v>8</v>
      </c>
      <c r="C19">
        <v>22</v>
      </c>
      <c r="D19">
        <v>78</v>
      </c>
    </row>
    <row r="20" spans="1:4" x14ac:dyDescent="0.25">
      <c r="A20" t="s">
        <v>53</v>
      </c>
      <c r="B20">
        <v>2</v>
      </c>
      <c r="C20">
        <v>16</v>
      </c>
      <c r="D20">
        <v>71</v>
      </c>
    </row>
    <row r="21" spans="1:4" x14ac:dyDescent="0.25">
      <c r="A21" t="s">
        <v>54</v>
      </c>
      <c r="B21">
        <v>2</v>
      </c>
      <c r="C21">
        <v>16</v>
      </c>
      <c r="D21">
        <v>68</v>
      </c>
    </row>
    <row r="22" spans="1:4" x14ac:dyDescent="0.25">
      <c r="A22" t="s">
        <v>56</v>
      </c>
      <c r="B22">
        <v>2</v>
      </c>
      <c r="C22">
        <v>16</v>
      </c>
      <c r="D22">
        <v>75</v>
      </c>
    </row>
    <row r="23" spans="1:4" x14ac:dyDescent="0.25">
      <c r="A23" t="s">
        <v>58</v>
      </c>
      <c r="B23">
        <v>2</v>
      </c>
      <c r="C23">
        <v>16</v>
      </c>
      <c r="D23">
        <v>75</v>
      </c>
    </row>
    <row r="24" spans="1:4" x14ac:dyDescent="0.25">
      <c r="A24" t="s">
        <v>59</v>
      </c>
      <c r="B24">
        <v>25</v>
      </c>
      <c r="C24">
        <v>16</v>
      </c>
      <c r="D24">
        <v>75</v>
      </c>
    </row>
    <row r="25" spans="1:4" x14ac:dyDescent="0.25">
      <c r="A25" t="s">
        <v>61</v>
      </c>
      <c r="B25">
        <v>25</v>
      </c>
      <c r="C25">
        <v>16</v>
      </c>
      <c r="D25">
        <v>80</v>
      </c>
    </row>
    <row r="26" spans="1:4" x14ac:dyDescent="0.25">
      <c r="A26" t="s">
        <v>63</v>
      </c>
      <c r="B26">
        <v>25</v>
      </c>
      <c r="C26">
        <v>29</v>
      </c>
      <c r="D26">
        <v>81</v>
      </c>
    </row>
    <row r="27" spans="1:4" x14ac:dyDescent="0.25">
      <c r="A27" t="s">
        <v>64</v>
      </c>
      <c r="B27">
        <v>25</v>
      </c>
      <c r="C27">
        <v>29</v>
      </c>
      <c r="D27">
        <v>76</v>
      </c>
    </row>
    <row r="28" spans="1:4" x14ac:dyDescent="0.25">
      <c r="A28" t="s">
        <v>66</v>
      </c>
      <c r="B28">
        <v>25</v>
      </c>
      <c r="C28">
        <v>29</v>
      </c>
      <c r="D28">
        <v>76</v>
      </c>
    </row>
    <row r="29" spans="1:4" x14ac:dyDescent="0.25">
      <c r="A29" t="s">
        <v>67</v>
      </c>
      <c r="B29">
        <v>25</v>
      </c>
      <c r="C29">
        <v>29</v>
      </c>
      <c r="D29">
        <v>84</v>
      </c>
    </row>
    <row r="30" spans="1:4" x14ac:dyDescent="0.25">
      <c r="A30" t="s">
        <v>68</v>
      </c>
      <c r="B30">
        <v>25</v>
      </c>
      <c r="C30">
        <v>29</v>
      </c>
      <c r="D30">
        <v>88</v>
      </c>
    </row>
    <row r="31" spans="1:4" x14ac:dyDescent="0.25">
      <c r="A31" t="s">
        <v>71</v>
      </c>
      <c r="B31">
        <v>-11</v>
      </c>
      <c r="C31">
        <v>14</v>
      </c>
      <c r="D31">
        <v>88</v>
      </c>
    </row>
    <row r="32" spans="1:4" x14ac:dyDescent="0.25">
      <c r="A32" t="s">
        <v>72</v>
      </c>
      <c r="B32">
        <v>-38</v>
      </c>
      <c r="C32">
        <v>1</v>
      </c>
      <c r="D32">
        <v>67</v>
      </c>
    </row>
    <row r="33" spans="1:4" x14ac:dyDescent="0.25">
      <c r="A33" t="s">
        <v>74</v>
      </c>
      <c r="B33">
        <v>-38</v>
      </c>
      <c r="C33">
        <v>-4</v>
      </c>
      <c r="D33">
        <v>63</v>
      </c>
    </row>
    <row r="34" spans="1:4" x14ac:dyDescent="0.25">
      <c r="A34" t="s">
        <v>75</v>
      </c>
      <c r="B34">
        <v>-38</v>
      </c>
      <c r="C34">
        <v>3</v>
      </c>
      <c r="D34">
        <v>60</v>
      </c>
    </row>
    <row r="35" spans="1:4" x14ac:dyDescent="0.25">
      <c r="A35" t="s">
        <v>76</v>
      </c>
      <c r="B35">
        <v>-38</v>
      </c>
      <c r="C35">
        <v>-3</v>
      </c>
      <c r="D35">
        <v>60</v>
      </c>
    </row>
    <row r="36" spans="1:4" x14ac:dyDescent="0.25">
      <c r="A36" t="s">
        <v>77</v>
      </c>
      <c r="B36">
        <v>-38</v>
      </c>
      <c r="C36">
        <v>-5</v>
      </c>
      <c r="D36">
        <v>64</v>
      </c>
    </row>
    <row r="37" spans="1:4" x14ac:dyDescent="0.25">
      <c r="A37" t="s">
        <v>78</v>
      </c>
      <c r="B37">
        <v>-38</v>
      </c>
      <c r="C37">
        <v>-5</v>
      </c>
      <c r="D37">
        <v>70</v>
      </c>
    </row>
    <row r="38" spans="1:4" x14ac:dyDescent="0.25">
      <c r="A38" t="s">
        <v>104</v>
      </c>
      <c r="B38">
        <v>-38</v>
      </c>
      <c r="C38">
        <v>7</v>
      </c>
      <c r="D38">
        <v>70</v>
      </c>
    </row>
    <row r="39" spans="1:4" x14ac:dyDescent="0.25">
      <c r="A39" t="s">
        <v>106</v>
      </c>
      <c r="B39">
        <v>-13</v>
      </c>
      <c r="C39">
        <v>12</v>
      </c>
      <c r="D39">
        <v>75</v>
      </c>
    </row>
    <row r="40" spans="1:4" x14ac:dyDescent="0.25">
      <c r="A40" t="s">
        <v>107</v>
      </c>
      <c r="B40">
        <v>-13</v>
      </c>
      <c r="C40">
        <v>14</v>
      </c>
      <c r="D40">
        <v>80</v>
      </c>
    </row>
    <row r="41" spans="1:4" x14ac:dyDescent="0.25">
      <c r="A41" t="s">
        <v>108</v>
      </c>
      <c r="B41">
        <v>-11</v>
      </c>
      <c r="C41">
        <v>27</v>
      </c>
      <c r="D41">
        <v>75</v>
      </c>
    </row>
    <row r="42" spans="1:4" x14ac:dyDescent="0.25">
      <c r="A42" t="s">
        <v>110</v>
      </c>
      <c r="B42">
        <v>-24</v>
      </c>
      <c r="C42">
        <v>27</v>
      </c>
      <c r="D42">
        <v>75</v>
      </c>
    </row>
    <row r="43" spans="1:4" x14ac:dyDescent="0.25">
      <c r="A43" t="s">
        <v>111</v>
      </c>
      <c r="B43">
        <v>-24</v>
      </c>
      <c r="C43">
        <v>27</v>
      </c>
      <c r="D43">
        <v>75</v>
      </c>
    </row>
    <row r="44" spans="1:4" x14ac:dyDescent="0.25">
      <c r="A44" t="s">
        <v>112</v>
      </c>
      <c r="B44">
        <v>-24</v>
      </c>
      <c r="C44">
        <v>27</v>
      </c>
      <c r="D44">
        <v>82</v>
      </c>
    </row>
    <row r="45" spans="1:4" x14ac:dyDescent="0.25">
      <c r="A45" t="s">
        <v>114</v>
      </c>
      <c r="B45">
        <v>-24</v>
      </c>
      <c r="C45">
        <v>-1</v>
      </c>
      <c r="D45">
        <v>86</v>
      </c>
    </row>
    <row r="46" spans="1:4" x14ac:dyDescent="0.25">
      <c r="A46" t="s">
        <v>117</v>
      </c>
      <c r="B46">
        <v>103</v>
      </c>
      <c r="C46">
        <v>-1</v>
      </c>
      <c r="D46">
        <v>86</v>
      </c>
    </row>
    <row r="47" spans="1:4" x14ac:dyDescent="0.25">
      <c r="A47" t="s">
        <v>119</v>
      </c>
      <c r="B47">
        <v>0</v>
      </c>
      <c r="C47">
        <v>0</v>
      </c>
      <c r="D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3C0F-5B47-468C-96D9-0E89D0B35A58}">
  <dimension ref="A2:Q20"/>
  <sheetViews>
    <sheetView workbookViewId="0">
      <selection activeCell="D16" sqref="D16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30</v>
      </c>
      <c r="C3">
        <v>0</v>
      </c>
      <c r="E3">
        <v>20</v>
      </c>
    </row>
    <row r="4" spans="1:17" x14ac:dyDescent="0.25">
      <c r="A4" t="s">
        <v>5</v>
      </c>
      <c r="B4">
        <f>RADIANS($B$3)</f>
        <v>0.52359877559829882</v>
      </c>
      <c r="C4">
        <f>RADIANS($C$3)</f>
        <v>0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60</v>
      </c>
      <c r="C6">
        <f>90-(-C3)</f>
        <v>90</v>
      </c>
    </row>
    <row r="7" spans="1:17" x14ac:dyDescent="0.25">
      <c r="A7" t="s">
        <v>5</v>
      </c>
      <c r="B7">
        <f>RADIANS(B6)</f>
        <v>1.0471975511965976</v>
      </c>
      <c r="C7">
        <f>RADIANS(C6)</f>
        <v>1.5707963267948966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113.13708498984761</v>
      </c>
      <c r="C10">
        <f>ASIN((SIN(C7)*80)/B10)</f>
        <v>0.78539816339744828</v>
      </c>
      <c r="D10">
        <f>B7-C10</f>
        <v>0.26179938779914935</v>
      </c>
      <c r="E10">
        <f>B10*COS(D10)</f>
        <v>109.2820323027551</v>
      </c>
      <c r="F10">
        <f>B10*SIN(D10)</f>
        <v>29.282032302755084</v>
      </c>
      <c r="G10">
        <f>F10+E3</f>
        <v>49.282032302755084</v>
      </c>
      <c r="H10">
        <f>ATAN2(E10,G10)</f>
        <v>0.42365355024859697</v>
      </c>
      <c r="I10">
        <f>G10/SIN(H10)</f>
        <v>119.88027899579731</v>
      </c>
      <c r="J10">
        <f>ACOS(((80^2)-(80^2)-I10^2)/(-2*80*I10))</f>
        <v>0.72386478059379045</v>
      </c>
      <c r="K10">
        <f>ASIN(((SIN(J10)*I10)/80))</f>
        <v>1.44772956118758</v>
      </c>
      <c r="M10">
        <f>E10</f>
        <v>109.2820323027551</v>
      </c>
      <c r="N10">
        <f>F10</f>
        <v>29.282032302755084</v>
      </c>
      <c r="P10">
        <f>M10</f>
        <v>109.2820323027551</v>
      </c>
      <c r="Q10">
        <f>G10</f>
        <v>49.282032302755084</v>
      </c>
    </row>
    <row r="11" spans="1:17" x14ac:dyDescent="0.25">
      <c r="A11" t="s">
        <v>4</v>
      </c>
      <c r="C11">
        <f>DEGREES(C10)</f>
        <v>45</v>
      </c>
      <c r="D11">
        <f>DEGREES(D10)</f>
        <v>14.999999999999996</v>
      </c>
      <c r="H11">
        <f>DEGREES(H10)</f>
        <v>24.273560404978156</v>
      </c>
      <c r="J11">
        <f>DEGREES(J10)</f>
        <v>41.474396866187526</v>
      </c>
      <c r="K11">
        <f>DEGREES(K10)</f>
        <v>82.948793732375009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-0.10032077964578989</v>
      </c>
      <c r="C15">
        <f>3.1416-K10-C7</f>
        <v>0.12307411201752338</v>
      </c>
      <c r="M15">
        <f>80*COS(B4)</f>
        <v>69.282032302755098</v>
      </c>
      <c r="N15">
        <f>SIN(B4)*80</f>
        <v>39.999999999999993</v>
      </c>
    </row>
    <row r="16" spans="1:17" x14ac:dyDescent="0.25">
      <c r="A16" t="s">
        <v>4</v>
      </c>
      <c r="B16">
        <f>DEGREES(B15)</f>
        <v>-5.7479572711656948</v>
      </c>
      <c r="C16">
        <f>DEGREES(C15)</f>
        <v>7.0516271859244153</v>
      </c>
    </row>
    <row r="19" spans="2:3" x14ac:dyDescent="0.25">
      <c r="B19" t="s">
        <v>20</v>
      </c>
    </row>
    <row r="20" spans="2:3" x14ac:dyDescent="0.25">
      <c r="B20">
        <f>B16</f>
        <v>-5.7479572711656948</v>
      </c>
      <c r="C20">
        <f>C16*-1</f>
        <v>-7.0516271859244153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1EFA-9C4B-44E1-9113-BE3BB6E87F7B}">
  <dimension ref="A2:I24"/>
  <sheetViews>
    <sheetView workbookViewId="0">
      <selection activeCell="C2" sqref="C2"/>
    </sheetView>
  </sheetViews>
  <sheetFormatPr baseColWidth="10" defaultRowHeight="15" x14ac:dyDescent="0.25"/>
  <cols>
    <col min="6" max="6" width="3.42578125" customWidth="1"/>
    <col min="7" max="7" width="3.28515625" customWidth="1"/>
  </cols>
  <sheetData>
    <row r="2" spans="1:9" x14ac:dyDescent="0.25">
      <c r="A2">
        <v>0</v>
      </c>
      <c r="C2">
        <v>25</v>
      </c>
      <c r="E2">
        <v>109</v>
      </c>
      <c r="H2">
        <f t="shared" ref="H2:H15" si="0">C2-C1</f>
        <v>25</v>
      </c>
      <c r="I2">
        <f t="shared" ref="I2:I15" si="1">E2-E1</f>
        <v>109</v>
      </c>
    </row>
    <row r="3" spans="1:9" x14ac:dyDescent="0.25">
      <c r="A3">
        <v>0</v>
      </c>
      <c r="C3">
        <v>25</v>
      </c>
      <c r="E3">
        <v>94</v>
      </c>
      <c r="H3">
        <f t="shared" si="0"/>
        <v>0</v>
      </c>
      <c r="I3">
        <f t="shared" si="1"/>
        <v>-15</v>
      </c>
    </row>
    <row r="4" spans="1:9" x14ac:dyDescent="0.25">
      <c r="A4">
        <v>28</v>
      </c>
      <c r="C4">
        <v>33</v>
      </c>
      <c r="E4">
        <v>104</v>
      </c>
      <c r="H4">
        <f t="shared" si="0"/>
        <v>8</v>
      </c>
      <c r="I4">
        <f t="shared" si="1"/>
        <v>10</v>
      </c>
    </row>
    <row r="5" spans="1:9" x14ac:dyDescent="0.25">
      <c r="A5">
        <v>28</v>
      </c>
      <c r="C5">
        <v>29</v>
      </c>
      <c r="E5">
        <v>94</v>
      </c>
      <c r="H5">
        <f t="shared" si="0"/>
        <v>-4</v>
      </c>
      <c r="I5">
        <f t="shared" si="1"/>
        <v>-10</v>
      </c>
    </row>
    <row r="6" spans="1:9" x14ac:dyDescent="0.25">
      <c r="A6">
        <v>-33</v>
      </c>
      <c r="C6">
        <v>20</v>
      </c>
      <c r="E6">
        <v>113</v>
      </c>
      <c r="H6">
        <f t="shared" si="0"/>
        <v>-9</v>
      </c>
      <c r="I6">
        <f t="shared" si="1"/>
        <v>19</v>
      </c>
    </row>
    <row r="7" spans="1:9" x14ac:dyDescent="0.25">
      <c r="A7">
        <v>-33</v>
      </c>
      <c r="C7">
        <v>23</v>
      </c>
      <c r="E7">
        <v>93</v>
      </c>
      <c r="H7">
        <f t="shared" si="0"/>
        <v>3</v>
      </c>
      <c r="I7">
        <f t="shared" si="1"/>
        <v>-20</v>
      </c>
    </row>
    <row r="8" spans="1:9" x14ac:dyDescent="0.25">
      <c r="A8">
        <v>-19</v>
      </c>
      <c r="C8">
        <v>37</v>
      </c>
      <c r="E8">
        <v>100</v>
      </c>
      <c r="H8">
        <f t="shared" si="0"/>
        <v>14</v>
      </c>
      <c r="I8">
        <f t="shared" si="1"/>
        <v>7</v>
      </c>
    </row>
    <row r="9" spans="1:9" x14ac:dyDescent="0.25">
      <c r="A9">
        <v>-19</v>
      </c>
      <c r="C9">
        <v>31</v>
      </c>
      <c r="E9">
        <v>93</v>
      </c>
      <c r="H9">
        <f t="shared" si="0"/>
        <v>-6</v>
      </c>
      <c r="I9">
        <f t="shared" si="1"/>
        <v>-7</v>
      </c>
    </row>
    <row r="10" spans="1:9" x14ac:dyDescent="0.25">
      <c r="H10">
        <f t="shared" si="0"/>
        <v>-31</v>
      </c>
      <c r="I10">
        <f t="shared" si="1"/>
        <v>-93</v>
      </c>
    </row>
    <row r="11" spans="1:9" x14ac:dyDescent="0.25">
      <c r="H11">
        <f t="shared" si="0"/>
        <v>0</v>
      </c>
      <c r="I11">
        <f t="shared" si="1"/>
        <v>0</v>
      </c>
    </row>
    <row r="12" spans="1:9" x14ac:dyDescent="0.25">
      <c r="H12">
        <f t="shared" si="0"/>
        <v>0</v>
      </c>
      <c r="I12">
        <f t="shared" si="1"/>
        <v>0</v>
      </c>
    </row>
    <row r="13" spans="1:9" x14ac:dyDescent="0.25">
      <c r="H13">
        <f t="shared" si="0"/>
        <v>0</v>
      </c>
      <c r="I13">
        <f t="shared" si="1"/>
        <v>0</v>
      </c>
    </row>
    <row r="14" spans="1:9" x14ac:dyDescent="0.25">
      <c r="H14">
        <f t="shared" si="0"/>
        <v>0</v>
      </c>
      <c r="I14">
        <f t="shared" si="1"/>
        <v>0</v>
      </c>
    </row>
    <row r="15" spans="1:9" x14ac:dyDescent="0.25">
      <c r="H15">
        <f t="shared" si="0"/>
        <v>0</v>
      </c>
      <c r="I15">
        <f t="shared" si="1"/>
        <v>0</v>
      </c>
    </row>
    <row r="24" spans="4:8" x14ac:dyDescent="0.25">
      <c r="D24">
        <v>33</v>
      </c>
      <c r="E24">
        <v>-21</v>
      </c>
      <c r="H24">
        <f>D24-E24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 (2)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2020-10-21T19:32:05Z</dcterms:created>
  <dcterms:modified xsi:type="dcterms:W3CDTF">2020-11-03T18:35:38Z</dcterms:modified>
</cp:coreProperties>
</file>