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c9f98e60b3d37d3/Pictures/Documents/"/>
    </mc:Choice>
  </mc:AlternateContent>
  <xr:revisionPtr revIDLastSave="3" documentId="8_{E6505020-6D01-430B-885C-56B4CB8C959E}" xr6:coauthVersionLast="47" xr6:coauthVersionMax="47" xr10:uidLastSave="{71616FC2-77AF-45F8-A8CA-D88DC434ECBA}"/>
  <bookViews>
    <workbookView xWindow="-110" yWindow="-110" windowWidth="19420" windowHeight="10300" firstSheet="9" activeTab="9" xr2:uid="{C3E42554-AD77-4263-BEC5-0B9D14243480}"/>
  </bookViews>
  <sheets>
    <sheet name="week1" sheetId="2" r:id="rId1"/>
    <sheet name="week2" sheetId="3" r:id="rId2"/>
    <sheet name="week3" sheetId="4" r:id="rId3"/>
    <sheet name="week4" sheetId="5" r:id="rId4"/>
    <sheet name="SALES PARETO" sheetId="8" r:id="rId5"/>
    <sheet name="REVENUE PARETO" sheetId="7" r:id="rId6"/>
    <sheet name="WEEK ANALYSIS OF REVENUE" sheetId="9" r:id="rId7"/>
    <sheet name="DAY ANALYSIS OF REVENUE" sheetId="11" r:id="rId8"/>
    <sheet name="DAY ANALYSIS OF SALES" sheetId="12" r:id="rId9"/>
    <sheet name="WEEK ANALYSIS OF SALES" sheetId="13" r:id="rId10"/>
    <sheet name="Data Prcoessing" sheetId="6" r:id="rId11"/>
  </sheets>
  <calcPr calcId="191028"/>
  <pivotCaches>
    <pivotCache cacheId="1692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8" l="1"/>
  <c r="C17" i="8" s="1"/>
  <c r="C18" i="8" s="1"/>
  <c r="C19" i="8" s="1"/>
  <c r="C20" i="8" s="1"/>
  <c r="C21" i="8" s="1"/>
  <c r="C22" i="8" s="1"/>
  <c r="C23" i="8" s="1"/>
  <c r="C15" i="7"/>
  <c r="F220" i="6"/>
  <c r="G220" i="6" s="1"/>
  <c r="F221" i="6"/>
  <c r="G221" i="6" s="1"/>
  <c r="F222" i="6"/>
  <c r="G222" i="6" s="1"/>
  <c r="F223" i="6"/>
  <c r="G223" i="6" s="1"/>
  <c r="F224" i="6"/>
  <c r="G224" i="6" s="1"/>
  <c r="F225" i="6"/>
  <c r="G225" i="6" s="1"/>
  <c r="F226" i="6"/>
  <c r="G226" i="6" s="1"/>
  <c r="F219" i="6"/>
  <c r="G219" i="6" s="1"/>
  <c r="E226" i="6"/>
  <c r="E225" i="6"/>
  <c r="E224" i="6"/>
  <c r="E223" i="6"/>
  <c r="E222" i="6"/>
  <c r="E221" i="6"/>
  <c r="E220" i="6"/>
  <c r="E219" i="6"/>
  <c r="F212" i="6"/>
  <c r="G212" i="6" s="1"/>
  <c r="F213" i="6"/>
  <c r="G213" i="6" s="1"/>
  <c r="F214" i="6"/>
  <c r="G214" i="6" s="1"/>
  <c r="F215" i="6"/>
  <c r="G215" i="6" s="1"/>
  <c r="F216" i="6"/>
  <c r="G216" i="6" s="1"/>
  <c r="F217" i="6"/>
  <c r="G217" i="6" s="1"/>
  <c r="F218" i="6"/>
  <c r="G218" i="6" s="1"/>
  <c r="F211" i="6"/>
  <c r="G211" i="6" s="1"/>
  <c r="E218" i="6"/>
  <c r="E217" i="6"/>
  <c r="E216" i="6"/>
  <c r="E215" i="6"/>
  <c r="E214" i="6"/>
  <c r="E213" i="6"/>
  <c r="E212" i="6"/>
  <c r="E211" i="6"/>
  <c r="F204" i="6"/>
  <c r="G204" i="6" s="1"/>
  <c r="F205" i="6"/>
  <c r="G205" i="6" s="1"/>
  <c r="F206" i="6"/>
  <c r="G206" i="6" s="1"/>
  <c r="F207" i="6"/>
  <c r="G207" i="6" s="1"/>
  <c r="F208" i="6"/>
  <c r="G208" i="6" s="1"/>
  <c r="F209" i="6"/>
  <c r="G209" i="6" s="1"/>
  <c r="F210" i="6"/>
  <c r="G210" i="6" s="1"/>
  <c r="F203" i="6"/>
  <c r="G203" i="6" s="1"/>
  <c r="E210" i="6"/>
  <c r="E209" i="6"/>
  <c r="E208" i="6"/>
  <c r="E207" i="6"/>
  <c r="E206" i="6"/>
  <c r="E205" i="6"/>
  <c r="E204" i="6"/>
  <c r="E203" i="6"/>
  <c r="F196" i="6"/>
  <c r="G196" i="6" s="1"/>
  <c r="F197" i="6"/>
  <c r="G197" i="6" s="1"/>
  <c r="F198" i="6"/>
  <c r="G198" i="6" s="1"/>
  <c r="F199" i="6"/>
  <c r="G199" i="6" s="1"/>
  <c r="F200" i="6"/>
  <c r="G200" i="6" s="1"/>
  <c r="F201" i="6"/>
  <c r="G201" i="6" s="1"/>
  <c r="F202" i="6"/>
  <c r="G202" i="6" s="1"/>
  <c r="F195" i="6"/>
  <c r="G195" i="6" s="1"/>
  <c r="E202" i="6"/>
  <c r="E201" i="6"/>
  <c r="E200" i="6"/>
  <c r="E199" i="6"/>
  <c r="E198" i="6"/>
  <c r="E197" i="6"/>
  <c r="E196" i="6"/>
  <c r="E195" i="6"/>
  <c r="F188" i="6"/>
  <c r="G188" i="6" s="1"/>
  <c r="F189" i="6"/>
  <c r="G189" i="6" s="1"/>
  <c r="F190" i="6"/>
  <c r="G190" i="6" s="1"/>
  <c r="F191" i="6"/>
  <c r="G191" i="6" s="1"/>
  <c r="F192" i="6"/>
  <c r="G192" i="6" s="1"/>
  <c r="F193" i="6"/>
  <c r="G193" i="6" s="1"/>
  <c r="F194" i="6"/>
  <c r="G194" i="6" s="1"/>
  <c r="F187" i="6"/>
  <c r="G187" i="6" s="1"/>
  <c r="E194" i="6"/>
  <c r="E193" i="6"/>
  <c r="E192" i="6"/>
  <c r="E191" i="6"/>
  <c r="E190" i="6"/>
  <c r="E189" i="6"/>
  <c r="E188" i="6"/>
  <c r="E187" i="6"/>
  <c r="F180" i="6"/>
  <c r="G180" i="6" s="1"/>
  <c r="F181" i="6"/>
  <c r="G181" i="6" s="1"/>
  <c r="F182" i="6"/>
  <c r="G182" i="6" s="1"/>
  <c r="F183" i="6"/>
  <c r="G183" i="6" s="1"/>
  <c r="F184" i="6"/>
  <c r="G184" i="6" s="1"/>
  <c r="F185" i="6"/>
  <c r="G185" i="6" s="1"/>
  <c r="F186" i="6"/>
  <c r="G186" i="6" s="1"/>
  <c r="F179" i="6"/>
  <c r="G179" i="6" s="1"/>
  <c r="E186" i="6"/>
  <c r="E185" i="6"/>
  <c r="E184" i="6"/>
  <c r="E183" i="6"/>
  <c r="E182" i="6"/>
  <c r="E181" i="6"/>
  <c r="E180" i="6"/>
  <c r="E179" i="6"/>
  <c r="F172" i="6"/>
  <c r="G172" i="6" s="1"/>
  <c r="F173" i="6"/>
  <c r="G173" i="6" s="1"/>
  <c r="F174" i="6"/>
  <c r="G174" i="6" s="1"/>
  <c r="F175" i="6"/>
  <c r="G175" i="6" s="1"/>
  <c r="F176" i="6"/>
  <c r="G176" i="6" s="1"/>
  <c r="F177" i="6"/>
  <c r="G177" i="6" s="1"/>
  <c r="F178" i="6"/>
  <c r="G178" i="6" s="1"/>
  <c r="F171" i="6"/>
  <c r="G171" i="6" s="1"/>
  <c r="E178" i="6"/>
  <c r="E177" i="6"/>
  <c r="E176" i="6"/>
  <c r="E175" i="6"/>
  <c r="E174" i="6"/>
  <c r="E173" i="6"/>
  <c r="E172" i="6"/>
  <c r="E171" i="6"/>
  <c r="F164" i="6"/>
  <c r="G164" i="6" s="1"/>
  <c r="F165" i="6"/>
  <c r="G165" i="6" s="1"/>
  <c r="F166" i="6"/>
  <c r="G166" i="6" s="1"/>
  <c r="F167" i="6"/>
  <c r="G167" i="6" s="1"/>
  <c r="F168" i="6"/>
  <c r="G168" i="6" s="1"/>
  <c r="F169" i="6"/>
  <c r="G169" i="6" s="1"/>
  <c r="F170" i="6"/>
  <c r="G170" i="6" s="1"/>
  <c r="F163" i="6"/>
  <c r="G163" i="6" s="1"/>
  <c r="E170" i="6"/>
  <c r="E169" i="6"/>
  <c r="E168" i="6"/>
  <c r="E167" i="6"/>
  <c r="E166" i="6"/>
  <c r="E165" i="6"/>
  <c r="E164" i="6"/>
  <c r="E163" i="6"/>
  <c r="F156" i="6"/>
  <c r="G156" i="6" s="1"/>
  <c r="F157" i="6"/>
  <c r="G157" i="6" s="1"/>
  <c r="F158" i="6"/>
  <c r="G158" i="6" s="1"/>
  <c r="F159" i="6"/>
  <c r="G159" i="6" s="1"/>
  <c r="F160" i="6"/>
  <c r="G160" i="6" s="1"/>
  <c r="F161" i="6"/>
  <c r="G161" i="6" s="1"/>
  <c r="F162" i="6"/>
  <c r="G162" i="6" s="1"/>
  <c r="F155" i="6"/>
  <c r="G155" i="6" s="1"/>
  <c r="E162" i="6"/>
  <c r="E161" i="6"/>
  <c r="E160" i="6"/>
  <c r="E159" i="6"/>
  <c r="E158" i="6"/>
  <c r="E157" i="6"/>
  <c r="E156" i="6"/>
  <c r="E155" i="6"/>
  <c r="F148" i="6"/>
  <c r="G148" i="6" s="1"/>
  <c r="F149" i="6"/>
  <c r="G149" i="6" s="1"/>
  <c r="F150" i="6"/>
  <c r="G150" i="6" s="1"/>
  <c r="F151" i="6"/>
  <c r="G151" i="6" s="1"/>
  <c r="F152" i="6"/>
  <c r="G152" i="6" s="1"/>
  <c r="F153" i="6"/>
  <c r="G153" i="6" s="1"/>
  <c r="F154" i="6"/>
  <c r="G154" i="6" s="1"/>
  <c r="F147" i="6"/>
  <c r="G147" i="6" s="1"/>
  <c r="E154" i="6"/>
  <c r="E153" i="6"/>
  <c r="E152" i="6"/>
  <c r="E151" i="6"/>
  <c r="E150" i="6"/>
  <c r="E149" i="6"/>
  <c r="E148" i="6"/>
  <c r="E147" i="6"/>
  <c r="F140" i="6"/>
  <c r="G140" i="6" s="1"/>
  <c r="F141" i="6"/>
  <c r="G141" i="6" s="1"/>
  <c r="F142" i="6"/>
  <c r="G142" i="6" s="1"/>
  <c r="F143" i="6"/>
  <c r="G143" i="6" s="1"/>
  <c r="F144" i="6"/>
  <c r="G144" i="6" s="1"/>
  <c r="F145" i="6"/>
  <c r="G145" i="6" s="1"/>
  <c r="F146" i="6"/>
  <c r="G146" i="6" s="1"/>
  <c r="F139" i="6"/>
  <c r="G139" i="6" s="1"/>
  <c r="F132" i="6"/>
  <c r="G132" i="6" s="1"/>
  <c r="F133" i="6"/>
  <c r="G133" i="6" s="1"/>
  <c r="F134" i="6"/>
  <c r="G134" i="6" s="1"/>
  <c r="F135" i="6"/>
  <c r="G135" i="6" s="1"/>
  <c r="F136" i="6"/>
  <c r="G136" i="6" s="1"/>
  <c r="F137" i="6"/>
  <c r="G137" i="6" s="1"/>
  <c r="F138" i="6"/>
  <c r="G138" i="6" s="1"/>
  <c r="E146" i="6"/>
  <c r="E145" i="6"/>
  <c r="E144" i="6"/>
  <c r="E143" i="6"/>
  <c r="E142" i="6"/>
  <c r="E141" i="6"/>
  <c r="E140" i="6"/>
  <c r="E139" i="6"/>
  <c r="F131" i="6"/>
  <c r="G131" i="6" s="1"/>
  <c r="E138" i="6"/>
  <c r="E137" i="6"/>
  <c r="E136" i="6"/>
  <c r="E135" i="6"/>
  <c r="E134" i="6"/>
  <c r="E133" i="6"/>
  <c r="E132" i="6"/>
  <c r="E131" i="6"/>
  <c r="F124" i="6"/>
  <c r="G124" i="6" s="1"/>
  <c r="F125" i="6"/>
  <c r="G125" i="6" s="1"/>
  <c r="F126" i="6"/>
  <c r="G126" i="6" s="1"/>
  <c r="F127" i="6"/>
  <c r="G127" i="6" s="1"/>
  <c r="F128" i="6"/>
  <c r="G128" i="6" s="1"/>
  <c r="F129" i="6"/>
  <c r="G129" i="6" s="1"/>
  <c r="F130" i="6"/>
  <c r="G130" i="6" s="1"/>
  <c r="F123" i="6"/>
  <c r="G123" i="6" s="1"/>
  <c r="E130" i="6"/>
  <c r="E129" i="6"/>
  <c r="E128" i="6"/>
  <c r="E127" i="6"/>
  <c r="E126" i="6"/>
  <c r="E125" i="6"/>
  <c r="E124" i="6"/>
  <c r="E123" i="6"/>
  <c r="F116" i="6"/>
  <c r="G116" i="6" s="1"/>
  <c r="F117" i="6"/>
  <c r="G117" i="6" s="1"/>
  <c r="F118" i="6"/>
  <c r="G118" i="6" s="1"/>
  <c r="F119" i="6"/>
  <c r="G119" i="6" s="1"/>
  <c r="F120" i="6"/>
  <c r="G120" i="6" s="1"/>
  <c r="F121" i="6"/>
  <c r="G121" i="6" s="1"/>
  <c r="F122" i="6"/>
  <c r="G122" i="6" s="1"/>
  <c r="F115" i="6"/>
  <c r="G115" i="6" s="1"/>
  <c r="E122" i="6"/>
  <c r="E121" i="6"/>
  <c r="E120" i="6"/>
  <c r="E119" i="6"/>
  <c r="E118" i="6"/>
  <c r="E117" i="6"/>
  <c r="E116" i="6"/>
  <c r="E115" i="6"/>
  <c r="F108" i="6"/>
  <c r="G108" i="6" s="1"/>
  <c r="F109" i="6"/>
  <c r="G109" i="6" s="1"/>
  <c r="F110" i="6"/>
  <c r="G110" i="6" s="1"/>
  <c r="F111" i="6"/>
  <c r="G111" i="6" s="1"/>
  <c r="F112" i="6"/>
  <c r="G112" i="6" s="1"/>
  <c r="F113" i="6"/>
  <c r="G113" i="6" s="1"/>
  <c r="F114" i="6"/>
  <c r="G114" i="6" s="1"/>
  <c r="F107" i="6"/>
  <c r="G107" i="6" s="1"/>
  <c r="E114" i="6"/>
  <c r="E113" i="6"/>
  <c r="E112" i="6"/>
  <c r="E111" i="6"/>
  <c r="E110" i="6"/>
  <c r="E109" i="6"/>
  <c r="E108" i="6"/>
  <c r="E107" i="6"/>
  <c r="F100" i="6"/>
  <c r="G100" i="6" s="1"/>
  <c r="F101" i="6"/>
  <c r="G101" i="6" s="1"/>
  <c r="F102" i="6"/>
  <c r="G102" i="6" s="1"/>
  <c r="F103" i="6"/>
  <c r="G103" i="6" s="1"/>
  <c r="F104" i="6"/>
  <c r="G104" i="6" s="1"/>
  <c r="F105" i="6"/>
  <c r="G105" i="6" s="1"/>
  <c r="F106" i="6"/>
  <c r="G106" i="6" s="1"/>
  <c r="F99" i="6"/>
  <c r="G99" i="6" s="1"/>
  <c r="E106" i="6"/>
  <c r="E105" i="6"/>
  <c r="E104" i="6"/>
  <c r="E103" i="6"/>
  <c r="E102" i="6"/>
  <c r="E101" i="6"/>
  <c r="E100" i="6"/>
  <c r="E99" i="6"/>
  <c r="F92" i="6"/>
  <c r="G92" i="6" s="1"/>
  <c r="F93" i="6"/>
  <c r="G93" i="6" s="1"/>
  <c r="F94" i="6"/>
  <c r="G94" i="6" s="1"/>
  <c r="F95" i="6"/>
  <c r="G95" i="6" s="1"/>
  <c r="F96" i="6"/>
  <c r="G96" i="6" s="1"/>
  <c r="F97" i="6"/>
  <c r="G97" i="6" s="1"/>
  <c r="F98" i="6"/>
  <c r="G98" i="6" s="1"/>
  <c r="F91" i="6"/>
  <c r="G91" i="6" s="1"/>
  <c r="E98" i="6"/>
  <c r="E97" i="6"/>
  <c r="E96" i="6"/>
  <c r="E95" i="6"/>
  <c r="E94" i="6"/>
  <c r="E93" i="6"/>
  <c r="E92" i="6"/>
  <c r="E91" i="6"/>
  <c r="F84" i="6"/>
  <c r="G84" i="6" s="1"/>
  <c r="F85" i="6"/>
  <c r="G85" i="6" s="1"/>
  <c r="F86" i="6"/>
  <c r="G86" i="6" s="1"/>
  <c r="F87" i="6"/>
  <c r="G87" i="6" s="1"/>
  <c r="F88" i="6"/>
  <c r="G88" i="6" s="1"/>
  <c r="F89" i="6"/>
  <c r="G89" i="6" s="1"/>
  <c r="F90" i="6"/>
  <c r="G90" i="6" s="1"/>
  <c r="F83" i="6"/>
  <c r="G83" i="6" s="1"/>
  <c r="E90" i="6"/>
  <c r="E89" i="6"/>
  <c r="E88" i="6"/>
  <c r="E87" i="6"/>
  <c r="E86" i="6"/>
  <c r="E85" i="6"/>
  <c r="E84" i="6"/>
  <c r="E83" i="6"/>
  <c r="F76" i="6"/>
  <c r="G76" i="6" s="1"/>
  <c r="F77" i="6"/>
  <c r="G77" i="6" s="1"/>
  <c r="F78" i="6"/>
  <c r="G78" i="6" s="1"/>
  <c r="F79" i="6"/>
  <c r="G79" i="6" s="1"/>
  <c r="F80" i="6"/>
  <c r="G80" i="6" s="1"/>
  <c r="F81" i="6"/>
  <c r="G81" i="6" s="1"/>
  <c r="F82" i="6"/>
  <c r="G82" i="6" s="1"/>
  <c r="F75" i="6"/>
  <c r="G75" i="6" s="1"/>
  <c r="E82" i="6"/>
  <c r="E81" i="6"/>
  <c r="E80" i="6"/>
  <c r="E79" i="6"/>
  <c r="E78" i="6"/>
  <c r="E77" i="6"/>
  <c r="E76" i="6"/>
  <c r="E75" i="6"/>
  <c r="F68" i="6"/>
  <c r="G68" i="6" s="1"/>
  <c r="F69" i="6"/>
  <c r="G69" i="6" s="1"/>
  <c r="F70" i="6"/>
  <c r="G70" i="6" s="1"/>
  <c r="F71" i="6"/>
  <c r="G71" i="6" s="1"/>
  <c r="F72" i="6"/>
  <c r="G72" i="6" s="1"/>
  <c r="F73" i="6"/>
  <c r="G73" i="6" s="1"/>
  <c r="F74" i="6"/>
  <c r="G74" i="6" s="1"/>
  <c r="F67" i="6"/>
  <c r="G67" i="6" s="1"/>
  <c r="E74" i="6"/>
  <c r="E73" i="6"/>
  <c r="E72" i="6"/>
  <c r="E71" i="6"/>
  <c r="E70" i="6"/>
  <c r="E69" i="6"/>
  <c r="E68" i="6"/>
  <c r="E67" i="6"/>
  <c r="F60" i="6"/>
  <c r="G60" i="6" s="1"/>
  <c r="F61" i="6"/>
  <c r="G61" i="6" s="1"/>
  <c r="F62" i="6"/>
  <c r="G62" i="6" s="1"/>
  <c r="F63" i="6"/>
  <c r="G63" i="6" s="1"/>
  <c r="F64" i="6"/>
  <c r="G64" i="6" s="1"/>
  <c r="F65" i="6"/>
  <c r="G65" i="6" s="1"/>
  <c r="F66" i="6"/>
  <c r="G66" i="6" s="1"/>
  <c r="F59" i="6"/>
  <c r="G59" i="6" s="1"/>
  <c r="E66" i="6"/>
  <c r="E65" i="6"/>
  <c r="E64" i="6"/>
  <c r="E63" i="6"/>
  <c r="E62" i="6"/>
  <c r="E61" i="6"/>
  <c r="E60" i="6"/>
  <c r="E59" i="6"/>
  <c r="F52" i="6"/>
  <c r="G52" i="6" s="1"/>
  <c r="F53" i="6"/>
  <c r="G53" i="6" s="1"/>
  <c r="F54" i="6"/>
  <c r="G54" i="6" s="1"/>
  <c r="F55" i="6"/>
  <c r="G55" i="6" s="1"/>
  <c r="F56" i="6"/>
  <c r="G56" i="6" s="1"/>
  <c r="F57" i="6"/>
  <c r="G57" i="6" s="1"/>
  <c r="F58" i="6"/>
  <c r="G58" i="6" s="1"/>
  <c r="F51" i="6"/>
  <c r="G51" i="6" s="1"/>
  <c r="E58" i="6"/>
  <c r="E57" i="6"/>
  <c r="E56" i="6"/>
  <c r="E55" i="6"/>
  <c r="E54" i="6"/>
  <c r="E53" i="6"/>
  <c r="E52" i="6"/>
  <c r="E51" i="6"/>
  <c r="F44" i="6"/>
  <c r="G44" i="6" s="1"/>
  <c r="F45" i="6"/>
  <c r="G45" i="6" s="1"/>
  <c r="F46" i="6"/>
  <c r="G46" i="6" s="1"/>
  <c r="F47" i="6"/>
  <c r="G47" i="6" s="1"/>
  <c r="F48" i="6"/>
  <c r="G48" i="6" s="1"/>
  <c r="F49" i="6"/>
  <c r="G49" i="6" s="1"/>
  <c r="F50" i="6"/>
  <c r="G50" i="6" s="1"/>
  <c r="F43" i="6"/>
  <c r="G43" i="6" s="1"/>
  <c r="E50" i="6"/>
  <c r="E49" i="6"/>
  <c r="E48" i="6"/>
  <c r="E47" i="6"/>
  <c r="E46" i="6"/>
  <c r="E45" i="6"/>
  <c r="E44" i="6"/>
  <c r="E43" i="6"/>
  <c r="F36" i="6"/>
  <c r="G36" i="6" s="1"/>
  <c r="F37" i="6"/>
  <c r="G37" i="6" s="1"/>
  <c r="F38" i="6"/>
  <c r="G38" i="6" s="1"/>
  <c r="F39" i="6"/>
  <c r="G39" i="6" s="1"/>
  <c r="F40" i="6"/>
  <c r="G40" i="6" s="1"/>
  <c r="F41" i="6"/>
  <c r="G41" i="6" s="1"/>
  <c r="F42" i="6"/>
  <c r="G42" i="6" s="1"/>
  <c r="F35" i="6"/>
  <c r="G35" i="6" s="1"/>
  <c r="E42" i="6"/>
  <c r="E41" i="6"/>
  <c r="E40" i="6"/>
  <c r="E39" i="6"/>
  <c r="E38" i="6"/>
  <c r="E37" i="6"/>
  <c r="E36" i="6"/>
  <c r="E35" i="6"/>
  <c r="F28" i="6"/>
  <c r="G28" i="6" s="1"/>
  <c r="F29" i="6"/>
  <c r="G29" i="6" s="1"/>
  <c r="F30" i="6"/>
  <c r="G30" i="6" s="1"/>
  <c r="F31" i="6"/>
  <c r="G31" i="6" s="1"/>
  <c r="F32" i="6"/>
  <c r="G32" i="6" s="1"/>
  <c r="F33" i="6"/>
  <c r="G33" i="6" s="1"/>
  <c r="F34" i="6"/>
  <c r="G34" i="6" s="1"/>
  <c r="F27" i="6"/>
  <c r="G27" i="6" s="1"/>
  <c r="E34" i="6"/>
  <c r="E33" i="6"/>
  <c r="E32" i="6"/>
  <c r="E31" i="6"/>
  <c r="E30" i="6"/>
  <c r="E29" i="6"/>
  <c r="E28" i="6"/>
  <c r="E27" i="6"/>
  <c r="F20" i="6"/>
  <c r="G20" i="6" s="1"/>
  <c r="F21" i="6"/>
  <c r="G21" i="6" s="1"/>
  <c r="F22" i="6"/>
  <c r="G22" i="6" s="1"/>
  <c r="F23" i="6"/>
  <c r="G23" i="6" s="1"/>
  <c r="F24" i="6"/>
  <c r="G24" i="6" s="1"/>
  <c r="F25" i="6"/>
  <c r="G25" i="6" s="1"/>
  <c r="F26" i="6"/>
  <c r="G26" i="6" s="1"/>
  <c r="F19" i="6"/>
  <c r="G19" i="6" s="1"/>
  <c r="E26" i="6"/>
  <c r="E25" i="6"/>
  <c r="E24" i="6"/>
  <c r="E23" i="6"/>
  <c r="E22" i="6"/>
  <c r="E21" i="6"/>
  <c r="E20" i="6"/>
  <c r="E19" i="6"/>
  <c r="F12" i="6"/>
  <c r="G12" i="6" s="1"/>
  <c r="F13" i="6"/>
  <c r="G13" i="6" s="1"/>
  <c r="F14" i="6"/>
  <c r="G14" i="6" s="1"/>
  <c r="F15" i="6"/>
  <c r="G15" i="6" s="1"/>
  <c r="F16" i="6"/>
  <c r="G16" i="6" s="1"/>
  <c r="F17" i="6"/>
  <c r="G17" i="6" s="1"/>
  <c r="F18" i="6"/>
  <c r="G18" i="6" s="1"/>
  <c r="F11" i="6"/>
  <c r="G11" i="6" s="1"/>
  <c r="E18" i="6"/>
  <c r="E17" i="6"/>
  <c r="E16" i="6"/>
  <c r="E15" i="6"/>
  <c r="E14" i="6"/>
  <c r="E13" i="6"/>
  <c r="E12" i="6"/>
  <c r="E11" i="6"/>
  <c r="F4" i="6"/>
  <c r="G4" i="6" s="1"/>
  <c r="F5" i="6"/>
  <c r="G5" i="6" s="1"/>
  <c r="F6" i="6"/>
  <c r="G6" i="6" s="1"/>
  <c r="F7" i="6"/>
  <c r="G7" i="6" s="1"/>
  <c r="F8" i="6"/>
  <c r="G8" i="6" s="1"/>
  <c r="F9" i="6"/>
  <c r="G9" i="6" s="1"/>
  <c r="F10" i="6"/>
  <c r="G10" i="6" s="1"/>
  <c r="F3" i="6"/>
  <c r="G3" i="6" s="1"/>
  <c r="E10" i="6"/>
  <c r="E9" i="6"/>
  <c r="E8" i="6"/>
  <c r="E7" i="6"/>
  <c r="E6" i="6"/>
  <c r="E5" i="6"/>
  <c r="E4" i="6"/>
  <c r="E3" i="6"/>
  <c r="AU5" i="5"/>
  <c r="AU6" i="5"/>
  <c r="AU7" i="5"/>
  <c r="AU8" i="5"/>
  <c r="AU9" i="5"/>
  <c r="AU10" i="5"/>
  <c r="AU11" i="5"/>
  <c r="AU4" i="5"/>
  <c r="AN5" i="5"/>
  <c r="AN6" i="5"/>
  <c r="AN7" i="5"/>
  <c r="AN8" i="5"/>
  <c r="AN9" i="5"/>
  <c r="AN10" i="5"/>
  <c r="AN11" i="5"/>
  <c r="AN4" i="5"/>
  <c r="AG5" i="5"/>
  <c r="AG6" i="5"/>
  <c r="AG7" i="5"/>
  <c r="AG8" i="5"/>
  <c r="AG9" i="5"/>
  <c r="AG10" i="5"/>
  <c r="AG11" i="5"/>
  <c r="AG4" i="5"/>
  <c r="Z5" i="5"/>
  <c r="Z6" i="5"/>
  <c r="Z7" i="5"/>
  <c r="Z8" i="5"/>
  <c r="Z9" i="5"/>
  <c r="Z10" i="5"/>
  <c r="Z11" i="5"/>
  <c r="Z4" i="5"/>
  <c r="S5" i="5"/>
  <c r="S6" i="5"/>
  <c r="S7" i="5"/>
  <c r="S8" i="5"/>
  <c r="S9" i="5"/>
  <c r="S10" i="5"/>
  <c r="S11" i="5"/>
  <c r="S4" i="5"/>
  <c r="L5" i="5"/>
  <c r="L6" i="5"/>
  <c r="L7" i="5"/>
  <c r="L8" i="5"/>
  <c r="L9" i="5"/>
  <c r="L10" i="5"/>
  <c r="L11" i="5"/>
  <c r="L4" i="5"/>
  <c r="E5" i="5"/>
  <c r="E6" i="5"/>
  <c r="E7" i="5"/>
  <c r="E8" i="5"/>
  <c r="E9" i="5"/>
  <c r="E10" i="5"/>
  <c r="E11" i="5"/>
  <c r="E4" i="5"/>
  <c r="AU5" i="4"/>
  <c r="AU6" i="4"/>
  <c r="AU7" i="4"/>
  <c r="AU8" i="4"/>
  <c r="AU9" i="4"/>
  <c r="AU10" i="4"/>
  <c r="AU11" i="4"/>
  <c r="AU4" i="4"/>
  <c r="AN5" i="4"/>
  <c r="AN6" i="4"/>
  <c r="AN7" i="4"/>
  <c r="AN8" i="4"/>
  <c r="AN9" i="4"/>
  <c r="AN10" i="4"/>
  <c r="AN11" i="4"/>
  <c r="AN4" i="4"/>
  <c r="AG5" i="4"/>
  <c r="AG6" i="4"/>
  <c r="AG7" i="4"/>
  <c r="AG8" i="4"/>
  <c r="AG9" i="4"/>
  <c r="AG10" i="4"/>
  <c r="AG11" i="4"/>
  <c r="AG4" i="4"/>
  <c r="Z5" i="4"/>
  <c r="Z6" i="4"/>
  <c r="Z7" i="4"/>
  <c r="Z8" i="4"/>
  <c r="Z9" i="4"/>
  <c r="Z10" i="4"/>
  <c r="Z11" i="4"/>
  <c r="Z4" i="4"/>
  <c r="S5" i="4"/>
  <c r="S6" i="4"/>
  <c r="S7" i="4"/>
  <c r="S8" i="4"/>
  <c r="S9" i="4"/>
  <c r="S10" i="4"/>
  <c r="S11" i="4"/>
  <c r="S4" i="4"/>
  <c r="L5" i="4"/>
  <c r="L6" i="4"/>
  <c r="L7" i="4"/>
  <c r="L8" i="4"/>
  <c r="L9" i="4"/>
  <c r="L10" i="4"/>
  <c r="L11" i="4"/>
  <c r="L4" i="4"/>
  <c r="E5" i="4"/>
  <c r="E6" i="4"/>
  <c r="E7" i="4"/>
  <c r="E8" i="4"/>
  <c r="E9" i="4"/>
  <c r="E10" i="4"/>
  <c r="E11" i="4"/>
  <c r="E4" i="4"/>
  <c r="AU5" i="3"/>
  <c r="AU6" i="3"/>
  <c r="AU7" i="3"/>
  <c r="AU8" i="3"/>
  <c r="AU9" i="3"/>
  <c r="AU10" i="3"/>
  <c r="AU11" i="3"/>
  <c r="AU4" i="3"/>
  <c r="AN5" i="3"/>
  <c r="AN6" i="3"/>
  <c r="AN7" i="3"/>
  <c r="AN8" i="3"/>
  <c r="AN9" i="3"/>
  <c r="AN10" i="3"/>
  <c r="AN11" i="3"/>
  <c r="AN4" i="3"/>
  <c r="AG5" i="3"/>
  <c r="AG6" i="3"/>
  <c r="AG7" i="3"/>
  <c r="AG8" i="3"/>
  <c r="AG9" i="3"/>
  <c r="AG10" i="3"/>
  <c r="AG11" i="3"/>
  <c r="AG4" i="3"/>
  <c r="Z5" i="3"/>
  <c r="Z6" i="3"/>
  <c r="Z7" i="3"/>
  <c r="Z8" i="3"/>
  <c r="Z9" i="3"/>
  <c r="Z10" i="3"/>
  <c r="Z11" i="3"/>
  <c r="Z4" i="3"/>
  <c r="S5" i="3"/>
  <c r="S6" i="3"/>
  <c r="S7" i="3"/>
  <c r="S8" i="3"/>
  <c r="S9" i="3"/>
  <c r="S10" i="3"/>
  <c r="S11" i="3"/>
  <c r="S4" i="3"/>
  <c r="L5" i="3"/>
  <c r="L6" i="3"/>
  <c r="L7" i="3"/>
  <c r="L8" i="3"/>
  <c r="L9" i="3"/>
  <c r="L10" i="3"/>
  <c r="L11" i="3"/>
  <c r="L4" i="3"/>
  <c r="AQ2" i="5"/>
  <c r="AJ2" i="5"/>
  <c r="AC2" i="5"/>
  <c r="V2" i="5"/>
  <c r="O2" i="5"/>
  <c r="H2" i="5"/>
  <c r="A2" i="5"/>
  <c r="AQ2" i="4"/>
  <c r="AJ2" i="4"/>
  <c r="AC2" i="4"/>
  <c r="V2" i="4"/>
  <c r="O2" i="4"/>
  <c r="H2" i="4"/>
  <c r="A2" i="4"/>
  <c r="AQ2" i="3"/>
  <c r="AJ2" i="3"/>
  <c r="AC2" i="3"/>
  <c r="V2" i="3"/>
  <c r="O2" i="3"/>
  <c r="H2" i="3"/>
  <c r="E5" i="3"/>
  <c r="E6" i="3"/>
  <c r="E7" i="3"/>
  <c r="E8" i="3"/>
  <c r="E9" i="3"/>
  <c r="E10" i="3"/>
  <c r="E11" i="3"/>
  <c r="E4" i="3"/>
  <c r="A2" i="3"/>
  <c r="AV5" i="2"/>
  <c r="AV6" i="2"/>
  <c r="AV7" i="2"/>
  <c r="AV8" i="2"/>
  <c r="AV9" i="2"/>
  <c r="AV10" i="2"/>
  <c r="AV11" i="2"/>
  <c r="AV4" i="2"/>
  <c r="AR2" i="2"/>
  <c r="AO5" i="2"/>
  <c r="AO6" i="2"/>
  <c r="AO7" i="2"/>
  <c r="AO8" i="2"/>
  <c r="AO9" i="2"/>
  <c r="AO10" i="2"/>
  <c r="AO11" i="2"/>
  <c r="AO4" i="2"/>
  <c r="AK2" i="2"/>
  <c r="AA8" i="2"/>
  <c r="AA9" i="2"/>
  <c r="AA10" i="2"/>
  <c r="AA11" i="2"/>
  <c r="AH5" i="2"/>
  <c r="AH6" i="2"/>
  <c r="AH7" i="2"/>
  <c r="AH8" i="2"/>
  <c r="AH9" i="2"/>
  <c r="AH10" i="2"/>
  <c r="AH11" i="2"/>
  <c r="AH4" i="2"/>
  <c r="AD2" i="2"/>
  <c r="AA5" i="2"/>
  <c r="AA6" i="2"/>
  <c r="AA7" i="2"/>
  <c r="AA4" i="2"/>
  <c r="W2" i="2"/>
  <c r="T5" i="2"/>
  <c r="T6" i="2"/>
  <c r="T7" i="2"/>
  <c r="T8" i="2"/>
  <c r="T9" i="2"/>
  <c r="T10" i="2"/>
  <c r="T11" i="2"/>
  <c r="T4" i="2"/>
  <c r="P2" i="2"/>
  <c r="M5" i="2"/>
  <c r="M6" i="2"/>
  <c r="M7" i="2"/>
  <c r="M8" i="2"/>
  <c r="M9" i="2"/>
  <c r="M10" i="2"/>
  <c r="M11" i="2"/>
  <c r="M4" i="2"/>
  <c r="I2" i="2"/>
  <c r="C2" i="2"/>
  <c r="G11" i="2"/>
  <c r="G10" i="2"/>
  <c r="G9" i="2"/>
  <c r="G8" i="2"/>
  <c r="G7" i="2"/>
  <c r="G6" i="2"/>
  <c r="G5" i="2"/>
  <c r="G4" i="2"/>
  <c r="D17" i="8"/>
  <c r="D21" i="8"/>
  <c r="D18" i="8"/>
  <c r="D22" i="8"/>
  <c r="D19" i="8"/>
  <c r="D23" i="8"/>
  <c r="D20" i="8"/>
  <c r="D16" i="8"/>
  <c r="C16" i="7" l="1"/>
  <c r="C17" i="7" l="1"/>
  <c r="C18" i="7" l="1"/>
  <c r="C19" i="7" l="1"/>
  <c r="C20" i="7" l="1"/>
  <c r="C21" i="7" l="1"/>
  <c r="C22" i="7" l="1"/>
  <c r="D21" i="7"/>
  <c r="D22" i="7" l="1"/>
  <c r="D15" i="7"/>
  <c r="D16" i="7"/>
  <c r="D17" i="7"/>
  <c r="D18" i="7"/>
  <c r="D19" i="7"/>
  <c r="D20" i="7"/>
</calcChain>
</file>

<file path=xl/sharedStrings.xml><?xml version="1.0" encoding="utf-8"?>
<sst xmlns="http://schemas.openxmlformats.org/spreadsheetml/2006/main" count="799" uniqueCount="51">
  <si>
    <t>Categories of room</t>
  </si>
  <si>
    <t>Price</t>
  </si>
  <si>
    <t>Qunatity</t>
  </si>
  <si>
    <t>Sales</t>
  </si>
  <si>
    <t>Revenue</t>
  </si>
  <si>
    <t>A.C. Room with Single Occupancy</t>
  </si>
  <si>
    <t>A.C. Room with Double Occupancy</t>
  </si>
  <si>
    <t>Non-A.C. Room with Single Occupancy</t>
  </si>
  <si>
    <t>Non-A.C. Room with Double Occupancy</t>
  </si>
  <si>
    <t>A.C. Room with more than Double Occupancy without extra bed</t>
  </si>
  <si>
    <t>A.C. Room with more than Double Occupancy with extra bed</t>
  </si>
  <si>
    <t>Non-A.C. Room with more than Double Occupancy without extra bed</t>
  </si>
  <si>
    <t>Non-A.C. Room with more than Double Occupancy with extra bed</t>
  </si>
  <si>
    <t>Row Labels</t>
  </si>
  <si>
    <t>Sum of Sales</t>
  </si>
  <si>
    <t>Grand Total</t>
  </si>
  <si>
    <t>cumilative sales</t>
  </si>
  <si>
    <t>% of cumilative sales</t>
  </si>
  <si>
    <t>HERE ROUGHLY 40% OF TYPES OF ROOMS CONTRIBUTE TO 80% OF SALES SO NOT PARETO.</t>
  </si>
  <si>
    <t>Sum of Revenue</t>
  </si>
  <si>
    <t>cumilative sum of revenue</t>
  </si>
  <si>
    <t>% of cumilative revenue</t>
  </si>
  <si>
    <t>HERE WE SEE 50% OF TYPES OF ROOM CONSTITUE OF 80% OF REVENUE SO IT'S NOT A PARETO</t>
  </si>
  <si>
    <t>Column Labels</t>
  </si>
  <si>
    <t>week1</t>
  </si>
  <si>
    <t>week2</t>
  </si>
  <si>
    <t>week3</t>
  </si>
  <si>
    <t>week4</t>
  </si>
  <si>
    <t>WEEKS</t>
  </si>
  <si>
    <t>TOTAL REVENUE</t>
  </si>
  <si>
    <t>Week1</t>
  </si>
  <si>
    <t>Week2</t>
  </si>
  <si>
    <t>Week3</t>
  </si>
  <si>
    <t>Week4</t>
  </si>
  <si>
    <t>Monday</t>
  </si>
  <si>
    <t>Tuesday</t>
  </si>
  <si>
    <t>Wednesday</t>
  </si>
  <si>
    <t>Thursday</t>
  </si>
  <si>
    <t>Friday</t>
  </si>
  <si>
    <t>Saturday</t>
  </si>
  <si>
    <t>Sunday</t>
  </si>
  <si>
    <t>Days</t>
  </si>
  <si>
    <t>GRAND TOTAL</t>
  </si>
  <si>
    <t>THE ABOVE GRAPH DEPICTS TOTAL NO OF TYPES OF ROOM THAT WERE TAKEN ACROSS 4 WEEKS DAY WISE</t>
  </si>
  <si>
    <t>WEEK1</t>
  </si>
  <si>
    <t>WEEK2</t>
  </si>
  <si>
    <t>WEEK3</t>
  </si>
  <si>
    <t>WEEK4</t>
  </si>
  <si>
    <t>Date</t>
  </si>
  <si>
    <t>Day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</si>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</sst>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&quot;₹&quot;\ #,##0"/>
    <numFmt numFmtId="165" formatCode="&quot;₹&quot;\ #,##0.00"/>
  </numFmts>
  <fonts count="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164" fontId="0" fillId="0" borderId="0" xfId="0" applyNumberFormat="1"/>
    <xf numFmtId="14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2" borderId="1" xfId="0" applyFont="1" applyFill="1" applyBorder="1"/>
    <xf numFmtId="9" fontId="0" fillId="0" borderId="0" xfId="0" applyNumberFormat="1"/>
    <xf numFmtId="1" fontId="0" fillId="0" borderId="0" xfId="0" applyNumberFormat="1"/>
    <xf numFmtId="0" fontId="2" fillId="2" borderId="2" xfId="0" applyFont="1" applyFill="1" applyBorder="1"/>
    <xf numFmtId="165" fontId="0" fillId="0" borderId="0" xfId="0" applyNumberFormat="1"/>
    <xf numFmtId="44" fontId="0" fillId="0" borderId="0" xfId="0" applyNumberFormat="1"/>
    <xf numFmtId="1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44" fontId="2" fillId="2" borderId="2" xfId="0" applyNumberFormat="1" applyFont="1" applyFill="1" applyBorder="1"/>
    <xf numFmtId="0" fontId="2" fillId="2" borderId="1" xfId="0" applyFont="1" applyFill="1" applyBorder="1" applyAlignment="1">
      <alignment horizontal="center" vertical="center"/>
    </xf>
    <xf numFmtId="165" fontId="2" fillId="2" borderId="2" xfId="0" applyNumberFormat="1" applyFont="1" applyFill="1" applyBorder="1"/>
    <xf numFmtId="1" fontId="2" fillId="2" borderId="1" xfId="0" applyNumberFormat="1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3">
    <dxf>
      <numFmt numFmtId="165" formatCode="&quot;₹&quot;\ #,##0.00"/>
    </dxf>
    <dxf>
      <numFmt numFmtId="34" formatCode="_ &quot;₹&quot;\ * #,##0.00_ ;_ &quot;₹&quot;\ * \-#,##0.00_ ;_ &quot;₹&quot;\ * &quot;-&quot;??_ ;_ @_ "/>
    </dxf>
    <dxf>
      <numFmt numFmtId="164" formatCode="&quot;₹&quot;\ 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</a:t>
            </a:r>
            <a:r>
              <a:rPr lang="en-IN" baseline="0"/>
              <a:t> PARETO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PARETO'!$B$15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PARETO'!$A$16:$A$23</c:f>
              <c:strCache>
                <c:ptCount val="8"/>
                <c:pt idx="0">
                  <c:v>Non-A.C. Room with Single Occupancy</c:v>
                </c:pt>
                <c:pt idx="1">
                  <c:v>A.C. Room with Single Occupancy</c:v>
                </c:pt>
                <c:pt idx="2">
                  <c:v>A.C. Room with Double Occupancy</c:v>
                </c:pt>
                <c:pt idx="3">
                  <c:v>Non-A.C. Room with Double Occupancy</c:v>
                </c:pt>
                <c:pt idx="4">
                  <c:v>A.C. Room with more than Double Occupancy without extra bed</c:v>
                </c:pt>
                <c:pt idx="5">
                  <c:v>A.C. Room with more than Double Occupancy with extra bed</c:v>
                </c:pt>
                <c:pt idx="6">
                  <c:v>Non-A.C. Room with more than Double Occupancy without extra bed</c:v>
                </c:pt>
                <c:pt idx="7">
                  <c:v>Non-A.C. Room with more than Double Occupancy with extra bed</c:v>
                </c:pt>
              </c:strCache>
            </c:strRef>
          </c:cat>
          <c:val>
            <c:numRef>
              <c:f>'SALES PARETO'!$B$16:$B$23</c:f>
              <c:numCache>
                <c:formatCode>General</c:formatCode>
                <c:ptCount val="8"/>
                <c:pt idx="0">
                  <c:v>65</c:v>
                </c:pt>
                <c:pt idx="1">
                  <c:v>57</c:v>
                </c:pt>
                <c:pt idx="2">
                  <c:v>46</c:v>
                </c:pt>
                <c:pt idx="3">
                  <c:v>45</c:v>
                </c:pt>
                <c:pt idx="4">
                  <c:v>9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9-4ADC-A7A7-38573E105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4106847"/>
        <c:axId val="2024106431"/>
      </c:barChart>
      <c:lineChart>
        <c:grouping val="standard"/>
        <c:varyColors val="0"/>
        <c:ser>
          <c:idx val="2"/>
          <c:order val="1"/>
          <c:tx>
            <c:strRef>
              <c:f>'SALES PARETO'!$D$15</c:f>
              <c:strCache>
                <c:ptCount val="1"/>
                <c:pt idx="0">
                  <c:v>% of cumilative sales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'SALES PARETO'!$A$16:$A$23</c:f>
              <c:strCache>
                <c:ptCount val="8"/>
                <c:pt idx="0">
                  <c:v>Non-A.C. Room with Single Occupancy</c:v>
                </c:pt>
                <c:pt idx="1">
                  <c:v>A.C. Room with Single Occupancy</c:v>
                </c:pt>
                <c:pt idx="2">
                  <c:v>A.C. Room with Double Occupancy</c:v>
                </c:pt>
                <c:pt idx="3">
                  <c:v>Non-A.C. Room with Double Occupancy</c:v>
                </c:pt>
                <c:pt idx="4">
                  <c:v>A.C. Room with more than Double Occupancy without extra bed</c:v>
                </c:pt>
                <c:pt idx="5">
                  <c:v>A.C. Room with more than Double Occupancy with extra bed</c:v>
                </c:pt>
                <c:pt idx="6">
                  <c:v>Non-A.C. Room with more than Double Occupancy without extra bed</c:v>
                </c:pt>
                <c:pt idx="7">
                  <c:v>Non-A.C. Room with more than Double Occupancy with extra bed</c:v>
                </c:pt>
              </c:strCache>
            </c:strRef>
          </c:cat>
          <c:val>
            <c:numRef>
              <c:f>'SALES PARETO'!$D$16:$D$23</c:f>
              <c:numCache>
                <c:formatCode>0%</c:formatCode>
                <c:ptCount val="8"/>
                <c:pt idx="0">
                  <c:v>0.26859504132231404</c:v>
                </c:pt>
                <c:pt idx="1">
                  <c:v>0.50413223140495866</c:v>
                </c:pt>
                <c:pt idx="2">
                  <c:v>0.69421487603305787</c:v>
                </c:pt>
                <c:pt idx="3">
                  <c:v>0.8801652892561983</c:v>
                </c:pt>
                <c:pt idx="4">
                  <c:v>0.9173553719008265</c:v>
                </c:pt>
                <c:pt idx="5">
                  <c:v>0.94628099173553715</c:v>
                </c:pt>
                <c:pt idx="6">
                  <c:v>0.97520661157024791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B9-4ADC-A7A7-38573E105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4106015"/>
        <c:axId val="2024105599"/>
      </c:lineChart>
      <c:catAx>
        <c:axId val="202410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106431"/>
        <c:crosses val="autoZero"/>
        <c:auto val="1"/>
        <c:lblAlgn val="ctr"/>
        <c:lblOffset val="100"/>
        <c:noMultiLvlLbl val="0"/>
      </c:catAx>
      <c:valAx>
        <c:axId val="202410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106847"/>
        <c:crosses val="autoZero"/>
        <c:crossBetween val="between"/>
      </c:valAx>
      <c:valAx>
        <c:axId val="2024105599"/>
        <c:scaling>
          <c:orientation val="minMax"/>
          <c:max val="1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106015"/>
        <c:crosses val="max"/>
        <c:crossBetween val="between"/>
        <c:majorUnit val="0.2"/>
      </c:valAx>
      <c:catAx>
        <c:axId val="20241060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241055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</a:t>
            </a:r>
            <a:r>
              <a:rPr lang="en-IN" baseline="0"/>
              <a:t> OF ROOMS PER WEEK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ANALYSIS OF SALES'!$C$42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ANALYSIS OF SALES'!$B$43:$B$46</c:f>
              <c:strCache>
                <c:ptCount val="4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</c:strCache>
            </c:strRef>
          </c:cat>
          <c:val>
            <c:numRef>
              <c:f>'WEEK ANALYSIS OF SALES'!$C$43:$C$46</c:f>
              <c:numCache>
                <c:formatCode>General</c:formatCode>
                <c:ptCount val="4"/>
                <c:pt idx="0">
                  <c:v>54</c:v>
                </c:pt>
                <c:pt idx="1">
                  <c:v>67</c:v>
                </c:pt>
                <c:pt idx="2">
                  <c:v>63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B-4FB5-B801-CFEF0F0EE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1847503"/>
        <c:axId val="1321844591"/>
      </c:barChart>
      <c:catAx>
        <c:axId val="132184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844591"/>
        <c:crosses val="autoZero"/>
        <c:auto val="1"/>
        <c:lblAlgn val="ctr"/>
        <c:lblOffset val="100"/>
        <c:noMultiLvlLbl val="0"/>
      </c:catAx>
      <c:valAx>
        <c:axId val="132184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84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</a:t>
            </a:r>
            <a:r>
              <a:rPr lang="en-IN" baseline="0"/>
              <a:t> PARETO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PARETO'!$B$14</c:f>
              <c:strCache>
                <c:ptCount val="1"/>
                <c:pt idx="0">
                  <c:v>Sum of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'REVENUE PARETO'!$A$15:$A$22</c:f>
              <c:strCache>
                <c:ptCount val="8"/>
                <c:pt idx="0">
                  <c:v>A.C. Room with Single Occupancy</c:v>
                </c:pt>
                <c:pt idx="1">
                  <c:v>A.C. Room with Double Occupancy</c:v>
                </c:pt>
                <c:pt idx="2">
                  <c:v>Non-A.C. Room with Single Occupancy</c:v>
                </c:pt>
                <c:pt idx="3">
                  <c:v>Non-A.C. Room with Double Occupancy</c:v>
                </c:pt>
                <c:pt idx="4">
                  <c:v>A.C. Room with more than Double Occupancy without extra bed</c:v>
                </c:pt>
                <c:pt idx="5">
                  <c:v>A.C. Room with more than Double Occupancy with extra bed</c:v>
                </c:pt>
                <c:pt idx="6">
                  <c:v>Non-A.C. Room with more than Double Occupancy without extra bed</c:v>
                </c:pt>
                <c:pt idx="7">
                  <c:v>Non-A.C. Room with more than Double Occupancy with extra bed</c:v>
                </c:pt>
              </c:strCache>
            </c:strRef>
          </c:cat>
          <c:val>
            <c:numRef>
              <c:f>'REVENUE PARETO'!$B$15:$B$22</c:f>
              <c:numCache>
                <c:formatCode>"₹"\ #,##0</c:formatCode>
                <c:ptCount val="8"/>
                <c:pt idx="0">
                  <c:v>57000</c:v>
                </c:pt>
                <c:pt idx="1">
                  <c:v>55200</c:v>
                </c:pt>
                <c:pt idx="2">
                  <c:v>45500</c:v>
                </c:pt>
                <c:pt idx="3">
                  <c:v>36000</c:v>
                </c:pt>
                <c:pt idx="4">
                  <c:v>11700</c:v>
                </c:pt>
                <c:pt idx="5">
                  <c:v>9800</c:v>
                </c:pt>
                <c:pt idx="6">
                  <c:v>7000</c:v>
                </c:pt>
                <c:pt idx="7">
                  <c:v>6600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62-4EC6-BBFC-310CE5409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0927583"/>
        <c:axId val="1670928415"/>
      </c:barChart>
      <c:lineChart>
        <c:grouping val="standard"/>
        <c:varyColors val="0"/>
        <c:ser>
          <c:idx val="2"/>
          <c:order val="1"/>
          <c:tx>
            <c:strRef>
              <c:f>'REVENUE PARETO'!$D$14</c:f>
              <c:strCache>
                <c:ptCount val="1"/>
                <c:pt idx="0">
                  <c:v>% of cumilative 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'REVENUE PARETO'!$A$15:$A$22</c:f>
              <c:strCache>
                <c:ptCount val="8"/>
                <c:pt idx="0">
                  <c:v>A.C. Room with Single Occupancy</c:v>
                </c:pt>
                <c:pt idx="1">
                  <c:v>A.C. Room with Double Occupancy</c:v>
                </c:pt>
                <c:pt idx="2">
                  <c:v>Non-A.C. Room with Single Occupancy</c:v>
                </c:pt>
                <c:pt idx="3">
                  <c:v>Non-A.C. Room with Double Occupancy</c:v>
                </c:pt>
                <c:pt idx="4">
                  <c:v>A.C. Room with more than Double Occupancy without extra bed</c:v>
                </c:pt>
                <c:pt idx="5">
                  <c:v>A.C. Room with more than Double Occupancy with extra bed</c:v>
                </c:pt>
                <c:pt idx="6">
                  <c:v>Non-A.C. Room with more than Double Occupancy without extra bed</c:v>
                </c:pt>
                <c:pt idx="7">
                  <c:v>Non-A.C. Room with more than Double Occupancy with extra bed</c:v>
                </c:pt>
              </c:strCache>
            </c:strRef>
          </c:cat>
          <c:val>
            <c:numRef>
              <c:f>'REVENUE PARETO'!$D$15:$D$22</c:f>
              <c:numCache>
                <c:formatCode>0%</c:formatCode>
                <c:ptCount val="8"/>
                <c:pt idx="0">
                  <c:v>0.24912587412587411</c:v>
                </c:pt>
                <c:pt idx="1">
                  <c:v>0.49038461538461536</c:v>
                </c:pt>
                <c:pt idx="2">
                  <c:v>0.68924825174825177</c:v>
                </c:pt>
                <c:pt idx="3">
                  <c:v>0.84659090909090906</c:v>
                </c:pt>
                <c:pt idx="4">
                  <c:v>0.89772727272727271</c:v>
                </c:pt>
                <c:pt idx="5">
                  <c:v>0.94055944055944052</c:v>
                </c:pt>
                <c:pt idx="6">
                  <c:v>0.97115384615384615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62-4EC6-BBFC-310CE5409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0928831"/>
        <c:axId val="1670927999"/>
      </c:lineChart>
      <c:catAx>
        <c:axId val="167092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928415"/>
        <c:crosses val="autoZero"/>
        <c:auto val="1"/>
        <c:lblAlgn val="ctr"/>
        <c:lblOffset val="100"/>
        <c:noMultiLvlLbl val="0"/>
      </c:catAx>
      <c:valAx>
        <c:axId val="167092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927583"/>
        <c:crosses val="autoZero"/>
        <c:crossBetween val="between"/>
      </c:valAx>
      <c:valAx>
        <c:axId val="1670927999"/>
        <c:scaling>
          <c:orientation val="minMax"/>
          <c:max val="1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928831"/>
        <c:crosses val="max"/>
        <c:crossBetween val="between"/>
        <c:majorUnit val="0.2"/>
      </c:valAx>
      <c:catAx>
        <c:axId val="167092883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709279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WEEK</a:t>
            </a:r>
            <a:r>
              <a:rPr lang="en-IN" baseline="0"/>
              <a:t> WISE REVENUE FROM TYPES OF ROOM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'WEEK ANALYSIS OF REVENUE'!$B$18</c:f>
              <c:strCache>
                <c:ptCount val="1"/>
                <c:pt idx="0">
                  <c:v>week1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ANALYSIS OF REVENUE'!$A$19:$A$26</c:f>
              <c:strCache>
                <c:ptCount val="8"/>
                <c:pt idx="0">
                  <c:v>A.C. Room with Double Occupancy</c:v>
                </c:pt>
                <c:pt idx="1">
                  <c:v>A.C. Room with more than Double Occupancy with extra bed</c:v>
                </c:pt>
                <c:pt idx="2">
                  <c:v>A.C. Room with more than Double Occupancy without extra bed</c:v>
                </c:pt>
                <c:pt idx="3">
                  <c:v>A.C. Room with Single Occupancy</c:v>
                </c:pt>
                <c:pt idx="4">
                  <c:v>Non-A.C. Room with Double Occupancy</c:v>
                </c:pt>
                <c:pt idx="5">
                  <c:v>Non-A.C. Room with more than Double Occupancy with extra bed</c:v>
                </c:pt>
                <c:pt idx="6">
                  <c:v>Non-A.C. Room with more than Double Occupancy without extra bed</c:v>
                </c:pt>
                <c:pt idx="7">
                  <c:v>Non-A.C. Room with Single Occupancy</c:v>
                </c:pt>
              </c:strCache>
            </c:strRef>
          </c:cat>
          <c:val>
            <c:numRef>
              <c:f>'WEEK ANALYSIS OF REVENUE'!$B$19:$B$26</c:f>
              <c:numCache>
                <c:formatCode>"₹"\ #,##0.00</c:formatCode>
                <c:ptCount val="8"/>
                <c:pt idx="0">
                  <c:v>4800</c:v>
                </c:pt>
                <c:pt idx="1">
                  <c:v>7000</c:v>
                </c:pt>
                <c:pt idx="2">
                  <c:v>3900</c:v>
                </c:pt>
                <c:pt idx="3">
                  <c:v>18000</c:v>
                </c:pt>
                <c:pt idx="4">
                  <c:v>5600</c:v>
                </c:pt>
                <c:pt idx="5">
                  <c:v>1100</c:v>
                </c:pt>
                <c:pt idx="6">
                  <c:v>0</c:v>
                </c:pt>
                <c:pt idx="7">
                  <c:v>11200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C9-44B8-A335-ABF1ABC10B2C}"/>
            </c:ext>
          </c:extLst>
        </c:ser>
        <c:ser>
          <c:idx val="1"/>
          <c:order val="1"/>
          <c:tx>
            <c:strRef>
              <c:f>'WEEK ANALYSIS OF REVENUE'!$C$18</c:f>
              <c:strCache>
                <c:ptCount val="1"/>
                <c:pt idx="0">
                  <c:v>week2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'WEEK ANALYSIS OF REVENUE'!$A$19:$A$26</c:f>
              <c:strCache>
                <c:ptCount val="8"/>
                <c:pt idx="0">
                  <c:v>A.C. Room with Double Occupancy</c:v>
                </c:pt>
                <c:pt idx="1">
                  <c:v>A.C. Room with more than Double Occupancy with extra bed</c:v>
                </c:pt>
                <c:pt idx="2">
                  <c:v>A.C. Room with more than Double Occupancy without extra bed</c:v>
                </c:pt>
                <c:pt idx="3">
                  <c:v>A.C. Room with Single Occupancy</c:v>
                </c:pt>
                <c:pt idx="4">
                  <c:v>Non-A.C. Room with Double Occupancy</c:v>
                </c:pt>
                <c:pt idx="5">
                  <c:v>Non-A.C. Room with more than Double Occupancy with extra bed</c:v>
                </c:pt>
                <c:pt idx="6">
                  <c:v>Non-A.C. Room with more than Double Occupancy without extra bed</c:v>
                </c:pt>
                <c:pt idx="7">
                  <c:v>Non-A.C. Room with Single Occupancy</c:v>
                </c:pt>
              </c:strCache>
            </c:strRef>
          </c:cat>
          <c:val>
            <c:numRef>
              <c:f>'WEEK ANALYSIS OF REVENUE'!$C$19:$C$26</c:f>
              <c:numCache>
                <c:formatCode>"₹"\ #,##0.00</c:formatCode>
                <c:ptCount val="8"/>
                <c:pt idx="0">
                  <c:v>15600</c:v>
                </c:pt>
                <c:pt idx="1">
                  <c:v>0</c:v>
                </c:pt>
                <c:pt idx="2">
                  <c:v>1300</c:v>
                </c:pt>
                <c:pt idx="3">
                  <c:v>10000</c:v>
                </c:pt>
                <c:pt idx="4">
                  <c:v>10400</c:v>
                </c:pt>
                <c:pt idx="5">
                  <c:v>2200</c:v>
                </c:pt>
                <c:pt idx="6">
                  <c:v>5000</c:v>
                </c:pt>
                <c:pt idx="7">
                  <c:v>16100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C9-44B8-A335-ABF1ABC10B2C}"/>
            </c:ext>
          </c:extLst>
        </c:ser>
        <c:ser>
          <c:idx val="2"/>
          <c:order val="2"/>
          <c:tx>
            <c:strRef>
              <c:f>'WEEK ANALYSIS OF REVENUE'!$D$18</c:f>
              <c:strCache>
                <c:ptCount val="1"/>
                <c:pt idx="0">
                  <c:v>week3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'WEEK ANALYSIS OF REVENUE'!$A$19:$A$26</c:f>
              <c:strCache>
                <c:ptCount val="8"/>
                <c:pt idx="0">
                  <c:v>A.C. Room with Double Occupancy</c:v>
                </c:pt>
                <c:pt idx="1">
                  <c:v>A.C. Room with more than Double Occupancy with extra bed</c:v>
                </c:pt>
                <c:pt idx="2">
                  <c:v>A.C. Room with more than Double Occupancy without extra bed</c:v>
                </c:pt>
                <c:pt idx="3">
                  <c:v>A.C. Room with Single Occupancy</c:v>
                </c:pt>
                <c:pt idx="4">
                  <c:v>Non-A.C. Room with Double Occupancy</c:v>
                </c:pt>
                <c:pt idx="5">
                  <c:v>Non-A.C. Room with more than Double Occupancy with extra bed</c:v>
                </c:pt>
                <c:pt idx="6">
                  <c:v>Non-A.C. Room with more than Double Occupancy without extra bed</c:v>
                </c:pt>
                <c:pt idx="7">
                  <c:v>Non-A.C. Room with Single Occupancy</c:v>
                </c:pt>
              </c:strCache>
            </c:strRef>
          </c:cat>
          <c:val>
            <c:numRef>
              <c:f>'WEEK ANALYSIS OF REVENUE'!$D$19:$D$26</c:f>
              <c:numCache>
                <c:formatCode>"₹"\ #,##0.00</c:formatCode>
                <c:ptCount val="8"/>
                <c:pt idx="0">
                  <c:v>25200</c:v>
                </c:pt>
                <c:pt idx="1">
                  <c:v>2800</c:v>
                </c:pt>
                <c:pt idx="2">
                  <c:v>5200</c:v>
                </c:pt>
                <c:pt idx="3">
                  <c:v>9000</c:v>
                </c:pt>
                <c:pt idx="4">
                  <c:v>14400</c:v>
                </c:pt>
                <c:pt idx="5">
                  <c:v>0</c:v>
                </c:pt>
                <c:pt idx="6">
                  <c:v>0</c:v>
                </c:pt>
                <c:pt idx="7">
                  <c:v>6300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C9-44B8-A335-ABF1ABC10B2C}"/>
            </c:ext>
          </c:extLst>
        </c:ser>
        <c:ser>
          <c:idx val="3"/>
          <c:order val="3"/>
          <c:tx>
            <c:strRef>
              <c:f>'WEEK ANALYSIS OF REVENUE'!$E$18</c:f>
              <c:strCache>
                <c:ptCount val="1"/>
                <c:pt idx="0">
                  <c:v>week4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'WEEK ANALYSIS OF REVENUE'!$A$19:$A$26</c:f>
              <c:strCache>
                <c:ptCount val="8"/>
                <c:pt idx="0">
                  <c:v>A.C. Room with Double Occupancy</c:v>
                </c:pt>
                <c:pt idx="1">
                  <c:v>A.C. Room with more than Double Occupancy with extra bed</c:v>
                </c:pt>
                <c:pt idx="2">
                  <c:v>A.C. Room with more than Double Occupancy without extra bed</c:v>
                </c:pt>
                <c:pt idx="3">
                  <c:v>A.C. Room with Single Occupancy</c:v>
                </c:pt>
                <c:pt idx="4">
                  <c:v>Non-A.C. Room with Double Occupancy</c:v>
                </c:pt>
                <c:pt idx="5">
                  <c:v>Non-A.C. Room with more than Double Occupancy with extra bed</c:v>
                </c:pt>
                <c:pt idx="6">
                  <c:v>Non-A.C. Room with more than Double Occupancy without extra bed</c:v>
                </c:pt>
                <c:pt idx="7">
                  <c:v>Non-A.C. Room with Single Occupancy</c:v>
                </c:pt>
              </c:strCache>
            </c:strRef>
          </c:cat>
          <c:val>
            <c:numRef>
              <c:f>'WEEK ANALYSIS OF REVENUE'!$E$19:$E$26</c:f>
              <c:numCache>
                <c:formatCode>"₹"\ #,##0.00</c:formatCode>
                <c:ptCount val="8"/>
                <c:pt idx="0">
                  <c:v>9600</c:v>
                </c:pt>
                <c:pt idx="1">
                  <c:v>0</c:v>
                </c:pt>
                <c:pt idx="2">
                  <c:v>1300</c:v>
                </c:pt>
                <c:pt idx="3">
                  <c:v>20000</c:v>
                </c:pt>
                <c:pt idx="4">
                  <c:v>5600</c:v>
                </c:pt>
                <c:pt idx="5">
                  <c:v>3300</c:v>
                </c:pt>
                <c:pt idx="6">
                  <c:v>2000</c:v>
                </c:pt>
                <c:pt idx="7">
                  <c:v>11900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C9-44B8-A335-ABF1ABC10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0730783"/>
        <c:axId val="1320729535"/>
      </c:barChart>
      <c:catAx>
        <c:axId val="1320730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729535"/>
        <c:crosses val="autoZero"/>
        <c:auto val="1"/>
        <c:lblAlgn val="ctr"/>
        <c:lblOffset val="100"/>
        <c:noMultiLvlLbl val="0"/>
      </c:catAx>
      <c:valAx>
        <c:axId val="132072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730783"/>
        <c:crosses val="autoZero"/>
        <c:crossBetween val="between"/>
        <c:majorUnit val="1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WEEK</a:t>
            </a:r>
            <a:r>
              <a:rPr lang="en-IN" baseline="0"/>
              <a:t> REVENUE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ANALYSIS OF REVENUE'!$C$44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ANALYSIS OF REVENUE'!$B$45:$B$48</c:f>
              <c:strCache>
                <c:ptCount val="4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</c:strCache>
            </c:strRef>
          </c:cat>
          <c:val>
            <c:numRef>
              <c:f>'WEEK ANALYSIS OF REVENUE'!$C$45:$C$48</c:f>
              <c:numCache>
                <c:formatCode>_("₹"* #,##0.00_);_("₹"* \(#,##0.00\);_("₹"* "-"??_);_(@_)</c:formatCode>
                <c:ptCount val="4"/>
                <c:pt idx="0">
                  <c:v>51600</c:v>
                </c:pt>
                <c:pt idx="1">
                  <c:v>60600</c:v>
                </c:pt>
                <c:pt idx="2">
                  <c:v>62900</c:v>
                </c:pt>
                <c:pt idx="3">
                  <c:v>53700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C-47E8-8938-C80A9EB99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89935"/>
        <c:axId val="6789103"/>
      </c:barChart>
      <c:catAx>
        <c:axId val="678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9103"/>
        <c:crosses val="autoZero"/>
        <c:auto val="1"/>
        <c:lblAlgn val="ctr"/>
        <c:lblOffset val="100"/>
        <c:noMultiLvlLbl val="0"/>
      </c:catAx>
      <c:valAx>
        <c:axId val="678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₹&quot;* #,##0.00_);_(&quot;₹&quot;* \(#,##0.00\);_(&quot;₹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9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Days</a:t>
            </a:r>
            <a:r>
              <a:rPr lang="en-IN" baseline="0"/>
              <a:t> wise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'DAY ANALYSIS OF REVENUE'!$C$17</c:f>
              <c:strCache>
                <c:ptCount val="1"/>
                <c:pt idx="0">
                  <c:v>GRAND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'DAY ANALYSIS OF REVENUE'!$B$18:$B$24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'DAY ANALYSIS OF REVENUE'!$C$18:$C$24</c:f>
              <c:numCache>
                <c:formatCode>"₹"\ #,##0.00</c:formatCode>
                <c:ptCount val="7"/>
                <c:pt idx="0">
                  <c:v>23700</c:v>
                </c:pt>
                <c:pt idx="1">
                  <c:v>35400</c:v>
                </c:pt>
                <c:pt idx="2">
                  <c:v>37300</c:v>
                </c:pt>
                <c:pt idx="3">
                  <c:v>36300</c:v>
                </c:pt>
                <c:pt idx="4">
                  <c:v>48100</c:v>
                </c:pt>
                <c:pt idx="5">
                  <c:v>24800</c:v>
                </c:pt>
                <c:pt idx="6">
                  <c:v>23200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E-4D01-9641-73CF88C11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2239"/>
        <c:axId val="5918911"/>
      </c:lineChart>
      <c:catAx>
        <c:axId val="592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8911"/>
        <c:crosses val="autoZero"/>
        <c:auto val="1"/>
        <c:lblAlgn val="ctr"/>
        <c:lblOffset val="100"/>
        <c:noMultiLvlLbl val="0"/>
      </c:catAx>
      <c:valAx>
        <c:axId val="591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DAY</a:t>
            </a:r>
            <a:r>
              <a:rPr lang="en-IN" baseline="0"/>
              <a:t> WISE REVENUE FROM TYPES OF ROOMS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'DAY ANALYSIS OF REVENUE'!$B$43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'DAY ANALYSIS OF REVENUE'!$A$44:$A$51</c:f>
              <c:strCache>
                <c:ptCount val="8"/>
                <c:pt idx="0">
                  <c:v>A.C. Room with Double Occupancy</c:v>
                </c:pt>
                <c:pt idx="1">
                  <c:v>A.C. Room with more than Double Occupancy with extra bed</c:v>
                </c:pt>
                <c:pt idx="2">
                  <c:v>A.C. Room with more than Double Occupancy without extra bed</c:v>
                </c:pt>
                <c:pt idx="3">
                  <c:v>A.C. Room with Single Occupancy</c:v>
                </c:pt>
                <c:pt idx="4">
                  <c:v>Non-A.C. Room with Double Occupancy</c:v>
                </c:pt>
                <c:pt idx="5">
                  <c:v>Non-A.C. Room with more than Double Occupancy with extra bed</c:v>
                </c:pt>
                <c:pt idx="6">
                  <c:v>Non-A.C. Room with more than Double Occupancy without extra bed</c:v>
                </c:pt>
                <c:pt idx="7">
                  <c:v>Non-A.C. Room with Single Occupancy</c:v>
                </c:pt>
              </c:strCache>
            </c:strRef>
          </c:cat>
          <c:val>
            <c:numRef>
              <c:f>'DAY ANALYSIS OF REVENUE'!$B$44:$B$51</c:f>
              <c:numCache>
                <c:formatCode>"₹"\ #,##0.00</c:formatCode>
                <c:ptCount val="8"/>
                <c:pt idx="0">
                  <c:v>6000</c:v>
                </c:pt>
                <c:pt idx="1">
                  <c:v>0</c:v>
                </c:pt>
                <c:pt idx="2">
                  <c:v>0</c:v>
                </c:pt>
                <c:pt idx="3">
                  <c:v>6000</c:v>
                </c:pt>
                <c:pt idx="4">
                  <c:v>4000</c:v>
                </c:pt>
                <c:pt idx="5">
                  <c:v>0</c:v>
                </c:pt>
                <c:pt idx="6">
                  <c:v>0</c:v>
                </c:pt>
                <c:pt idx="7">
                  <c:v>7700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73-4E20-87D6-A542EE882CAB}"/>
            </c:ext>
          </c:extLst>
        </c:ser>
        <c:ser>
          <c:idx val="1"/>
          <c:order val="1"/>
          <c:tx>
            <c:strRef>
              <c:f>'DAY ANALYSIS OF REVENUE'!$C$43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'DAY ANALYSIS OF REVENUE'!$A$44:$A$51</c:f>
              <c:strCache>
                <c:ptCount val="8"/>
                <c:pt idx="0">
                  <c:v>A.C. Room with Double Occupancy</c:v>
                </c:pt>
                <c:pt idx="1">
                  <c:v>A.C. Room with more than Double Occupancy with extra bed</c:v>
                </c:pt>
                <c:pt idx="2">
                  <c:v>A.C. Room with more than Double Occupancy without extra bed</c:v>
                </c:pt>
                <c:pt idx="3">
                  <c:v>A.C. Room with Single Occupancy</c:v>
                </c:pt>
                <c:pt idx="4">
                  <c:v>Non-A.C. Room with Double Occupancy</c:v>
                </c:pt>
                <c:pt idx="5">
                  <c:v>Non-A.C. Room with more than Double Occupancy with extra bed</c:v>
                </c:pt>
                <c:pt idx="6">
                  <c:v>Non-A.C. Room with more than Double Occupancy without extra bed</c:v>
                </c:pt>
                <c:pt idx="7">
                  <c:v>Non-A.C. Room with Single Occupancy</c:v>
                </c:pt>
              </c:strCache>
            </c:strRef>
          </c:cat>
          <c:val>
            <c:numRef>
              <c:f>'DAY ANALYSIS OF REVENUE'!$C$44:$C$51</c:f>
              <c:numCache>
                <c:formatCode>"₹"\ #,##0.00</c:formatCode>
                <c:ptCount val="8"/>
                <c:pt idx="0">
                  <c:v>12000</c:v>
                </c:pt>
                <c:pt idx="1">
                  <c:v>0</c:v>
                </c:pt>
                <c:pt idx="2">
                  <c:v>0</c:v>
                </c:pt>
                <c:pt idx="3">
                  <c:v>8000</c:v>
                </c:pt>
                <c:pt idx="4">
                  <c:v>5600</c:v>
                </c:pt>
                <c:pt idx="5">
                  <c:v>2200</c:v>
                </c:pt>
                <c:pt idx="6">
                  <c:v>2000</c:v>
                </c:pt>
                <c:pt idx="7">
                  <c:v>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73-4E20-87D6-A542EE882CAB}"/>
            </c:ext>
          </c:extLst>
        </c:ser>
        <c:ser>
          <c:idx val="2"/>
          <c:order val="2"/>
          <c:tx>
            <c:strRef>
              <c:f>'DAY ANALYSIS OF REVENUE'!$D$43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'DAY ANALYSIS OF REVENUE'!$A$44:$A$51</c:f>
              <c:strCache>
                <c:ptCount val="8"/>
                <c:pt idx="0">
                  <c:v>A.C. Room with Double Occupancy</c:v>
                </c:pt>
                <c:pt idx="1">
                  <c:v>A.C. Room with more than Double Occupancy with extra bed</c:v>
                </c:pt>
                <c:pt idx="2">
                  <c:v>A.C. Room with more than Double Occupancy without extra bed</c:v>
                </c:pt>
                <c:pt idx="3">
                  <c:v>A.C. Room with Single Occupancy</c:v>
                </c:pt>
                <c:pt idx="4">
                  <c:v>Non-A.C. Room with Double Occupancy</c:v>
                </c:pt>
                <c:pt idx="5">
                  <c:v>Non-A.C. Room with more than Double Occupancy with extra bed</c:v>
                </c:pt>
                <c:pt idx="6">
                  <c:v>Non-A.C. Room with more than Double Occupancy without extra bed</c:v>
                </c:pt>
                <c:pt idx="7">
                  <c:v>Non-A.C. Room with Single Occupancy</c:v>
                </c:pt>
              </c:strCache>
            </c:strRef>
          </c:cat>
          <c:val>
            <c:numRef>
              <c:f>'DAY ANALYSIS OF REVENUE'!$D$44:$D$51</c:f>
              <c:numCache>
                <c:formatCode>"₹"\ #,##0.00</c:formatCode>
                <c:ptCount val="8"/>
                <c:pt idx="0">
                  <c:v>8400</c:v>
                </c:pt>
                <c:pt idx="1">
                  <c:v>2800</c:v>
                </c:pt>
                <c:pt idx="2">
                  <c:v>1300</c:v>
                </c:pt>
                <c:pt idx="3">
                  <c:v>9000</c:v>
                </c:pt>
                <c:pt idx="4">
                  <c:v>4800</c:v>
                </c:pt>
                <c:pt idx="5">
                  <c:v>3300</c:v>
                </c:pt>
                <c:pt idx="6">
                  <c:v>0</c:v>
                </c:pt>
                <c:pt idx="7">
                  <c:v>7700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73-4E20-87D6-A542EE882CAB}"/>
            </c:ext>
          </c:extLst>
        </c:ser>
        <c:ser>
          <c:idx val="3"/>
          <c:order val="3"/>
          <c:tx>
            <c:strRef>
              <c:f>'DAY ANALYSIS OF REVENUE'!$E$43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'DAY ANALYSIS OF REVENUE'!$A$44:$A$51</c:f>
              <c:strCache>
                <c:ptCount val="8"/>
                <c:pt idx="0">
                  <c:v>A.C. Room with Double Occupancy</c:v>
                </c:pt>
                <c:pt idx="1">
                  <c:v>A.C. Room with more than Double Occupancy with extra bed</c:v>
                </c:pt>
                <c:pt idx="2">
                  <c:v>A.C. Room with more than Double Occupancy without extra bed</c:v>
                </c:pt>
                <c:pt idx="3">
                  <c:v>A.C. Room with Single Occupancy</c:v>
                </c:pt>
                <c:pt idx="4">
                  <c:v>Non-A.C. Room with Double Occupancy</c:v>
                </c:pt>
                <c:pt idx="5">
                  <c:v>Non-A.C. Room with more than Double Occupancy with extra bed</c:v>
                </c:pt>
                <c:pt idx="6">
                  <c:v>Non-A.C. Room with more than Double Occupancy without extra bed</c:v>
                </c:pt>
                <c:pt idx="7">
                  <c:v>Non-A.C. Room with Single Occupancy</c:v>
                </c:pt>
              </c:strCache>
            </c:strRef>
          </c:cat>
          <c:val>
            <c:numRef>
              <c:f>'DAY ANALYSIS OF REVENUE'!$E$44:$E$51</c:f>
              <c:numCache>
                <c:formatCode>"₹"\ #,##0.00</c:formatCode>
                <c:ptCount val="8"/>
                <c:pt idx="0">
                  <c:v>6000</c:v>
                </c:pt>
                <c:pt idx="1">
                  <c:v>1400</c:v>
                </c:pt>
                <c:pt idx="2">
                  <c:v>2600</c:v>
                </c:pt>
                <c:pt idx="3">
                  <c:v>12000</c:v>
                </c:pt>
                <c:pt idx="4">
                  <c:v>5600</c:v>
                </c:pt>
                <c:pt idx="5">
                  <c:v>0</c:v>
                </c:pt>
                <c:pt idx="6">
                  <c:v>1000</c:v>
                </c:pt>
                <c:pt idx="7">
                  <c:v>7700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73-4E20-87D6-A542EE882CAB}"/>
            </c:ext>
          </c:extLst>
        </c:ser>
        <c:ser>
          <c:idx val="4"/>
          <c:order val="4"/>
          <c:tx>
            <c:strRef>
              <c:f>'DAY ANALYSIS OF REVENUE'!$F$43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'DAY ANALYSIS OF REVENUE'!$A$44:$A$51</c:f>
              <c:strCache>
                <c:ptCount val="8"/>
                <c:pt idx="0">
                  <c:v>A.C. Room with Double Occupancy</c:v>
                </c:pt>
                <c:pt idx="1">
                  <c:v>A.C. Room with more than Double Occupancy with extra bed</c:v>
                </c:pt>
                <c:pt idx="2">
                  <c:v>A.C. Room with more than Double Occupancy without extra bed</c:v>
                </c:pt>
                <c:pt idx="3">
                  <c:v>A.C. Room with Single Occupancy</c:v>
                </c:pt>
                <c:pt idx="4">
                  <c:v>Non-A.C. Room with Double Occupancy</c:v>
                </c:pt>
                <c:pt idx="5">
                  <c:v>Non-A.C. Room with more than Double Occupancy with extra bed</c:v>
                </c:pt>
                <c:pt idx="6">
                  <c:v>Non-A.C. Room with more than Double Occupancy without extra bed</c:v>
                </c:pt>
                <c:pt idx="7">
                  <c:v>Non-A.C. Room with Single Occupancy</c:v>
                </c:pt>
              </c:strCache>
            </c:strRef>
          </c:cat>
          <c:val>
            <c:numRef>
              <c:f>'DAY ANALYSIS OF REVENUE'!$F$44:$F$51</c:f>
              <c:numCache>
                <c:formatCode>"₹"\ #,##0.00</c:formatCode>
                <c:ptCount val="8"/>
                <c:pt idx="0">
                  <c:v>18000</c:v>
                </c:pt>
                <c:pt idx="1">
                  <c:v>5600</c:v>
                </c:pt>
                <c:pt idx="2">
                  <c:v>0</c:v>
                </c:pt>
                <c:pt idx="3">
                  <c:v>10000</c:v>
                </c:pt>
                <c:pt idx="4">
                  <c:v>8000</c:v>
                </c:pt>
                <c:pt idx="5">
                  <c:v>0</c:v>
                </c:pt>
                <c:pt idx="6">
                  <c:v>3000</c:v>
                </c:pt>
                <c:pt idx="7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73-4E20-87D6-A542EE882CAB}"/>
            </c:ext>
          </c:extLst>
        </c:ser>
        <c:ser>
          <c:idx val="5"/>
          <c:order val="5"/>
          <c:tx>
            <c:strRef>
              <c:f>'DAY ANALYSIS OF REVENUE'!$G$43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'DAY ANALYSIS OF REVENUE'!$A$44:$A$51</c:f>
              <c:strCache>
                <c:ptCount val="8"/>
                <c:pt idx="0">
                  <c:v>A.C. Room with Double Occupancy</c:v>
                </c:pt>
                <c:pt idx="1">
                  <c:v>A.C. Room with more than Double Occupancy with extra bed</c:v>
                </c:pt>
                <c:pt idx="2">
                  <c:v>A.C. Room with more than Double Occupancy without extra bed</c:v>
                </c:pt>
                <c:pt idx="3">
                  <c:v>A.C. Room with Single Occupancy</c:v>
                </c:pt>
                <c:pt idx="4">
                  <c:v>Non-A.C. Room with Double Occupancy</c:v>
                </c:pt>
                <c:pt idx="5">
                  <c:v>Non-A.C. Room with more than Double Occupancy with extra bed</c:v>
                </c:pt>
                <c:pt idx="6">
                  <c:v>Non-A.C. Room with more than Double Occupancy without extra bed</c:v>
                </c:pt>
                <c:pt idx="7">
                  <c:v>Non-A.C. Room with Single Occupancy</c:v>
                </c:pt>
              </c:strCache>
            </c:strRef>
          </c:cat>
          <c:val>
            <c:numRef>
              <c:f>'DAY ANALYSIS OF REVENUE'!$G$44:$G$51</c:f>
              <c:numCache>
                <c:formatCode>"₹"\ #,##0.00</c:formatCode>
                <c:ptCount val="8"/>
                <c:pt idx="0">
                  <c:v>3600</c:v>
                </c:pt>
                <c:pt idx="1">
                  <c:v>0</c:v>
                </c:pt>
                <c:pt idx="2">
                  <c:v>5200</c:v>
                </c:pt>
                <c:pt idx="3">
                  <c:v>5000</c:v>
                </c:pt>
                <c:pt idx="4">
                  <c:v>4000</c:v>
                </c:pt>
                <c:pt idx="5">
                  <c:v>0</c:v>
                </c:pt>
                <c:pt idx="6">
                  <c:v>0</c:v>
                </c:pt>
                <c:pt idx="7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73-4E20-87D6-A542EE882CAB}"/>
            </c:ext>
          </c:extLst>
        </c:ser>
        <c:ser>
          <c:idx val="6"/>
          <c:order val="6"/>
          <c:tx>
            <c:strRef>
              <c:f>'DAY ANALYSIS OF REVENUE'!$H$43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'DAY ANALYSIS OF REVENUE'!$A$44:$A$51</c:f>
              <c:strCache>
                <c:ptCount val="8"/>
                <c:pt idx="0">
                  <c:v>A.C. Room with Double Occupancy</c:v>
                </c:pt>
                <c:pt idx="1">
                  <c:v>A.C. Room with more than Double Occupancy with extra bed</c:v>
                </c:pt>
                <c:pt idx="2">
                  <c:v>A.C. Room with more than Double Occupancy without extra bed</c:v>
                </c:pt>
                <c:pt idx="3">
                  <c:v>A.C. Room with Single Occupancy</c:v>
                </c:pt>
                <c:pt idx="4">
                  <c:v>Non-A.C. Room with Double Occupancy</c:v>
                </c:pt>
                <c:pt idx="5">
                  <c:v>Non-A.C. Room with more than Double Occupancy with extra bed</c:v>
                </c:pt>
                <c:pt idx="6">
                  <c:v>Non-A.C. Room with more than Double Occupancy without extra bed</c:v>
                </c:pt>
                <c:pt idx="7">
                  <c:v>Non-A.C. Room with Single Occupancy</c:v>
                </c:pt>
              </c:strCache>
            </c:strRef>
          </c:cat>
          <c:val>
            <c:numRef>
              <c:f>'DAY ANALYSIS OF REVENUE'!$H$44:$H$51</c:f>
              <c:numCache>
                <c:formatCode>"₹"\ #,##0.00</c:formatCode>
                <c:ptCount val="8"/>
                <c:pt idx="0">
                  <c:v>1200</c:v>
                </c:pt>
                <c:pt idx="1">
                  <c:v>0</c:v>
                </c:pt>
                <c:pt idx="2">
                  <c:v>2600</c:v>
                </c:pt>
                <c:pt idx="3">
                  <c:v>7000</c:v>
                </c:pt>
                <c:pt idx="4">
                  <c:v>4000</c:v>
                </c:pt>
                <c:pt idx="5">
                  <c:v>1100</c:v>
                </c:pt>
                <c:pt idx="6">
                  <c:v>1000</c:v>
                </c:pt>
                <c:pt idx="7">
                  <c:v>6300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73-4E20-87D6-A542EE882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026751"/>
        <c:axId val="65020095"/>
      </c:barChart>
      <c:catAx>
        <c:axId val="650267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20095"/>
        <c:crosses val="autoZero"/>
        <c:auto val="1"/>
        <c:lblAlgn val="ctr"/>
        <c:lblOffset val="100"/>
        <c:noMultiLvlLbl val="0"/>
      </c:catAx>
      <c:valAx>
        <c:axId val="6502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26751"/>
        <c:crosses val="autoZero"/>
        <c:crossBetween val="between"/>
        <c:majorUnit val="1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Rooms</a:t>
            </a:r>
            <a:r>
              <a:rPr lang="en-IN" baseline="0"/>
              <a:t> that were taken across all days in 4 weeks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'DAY ANALYSIS OF SALES'!$B$16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'DAY ANALYSIS OF SALES'!$A$17:$A$24</c:f>
              <c:strCache>
                <c:ptCount val="8"/>
                <c:pt idx="0">
                  <c:v>A.C. Room with Double Occupancy</c:v>
                </c:pt>
                <c:pt idx="1">
                  <c:v>A.C. Room with more than Double Occupancy with extra bed</c:v>
                </c:pt>
                <c:pt idx="2">
                  <c:v>A.C. Room with more than Double Occupancy without extra bed</c:v>
                </c:pt>
                <c:pt idx="3">
                  <c:v>A.C. Room with Single Occupancy</c:v>
                </c:pt>
                <c:pt idx="4">
                  <c:v>Non-A.C. Room with Double Occupancy</c:v>
                </c:pt>
                <c:pt idx="5">
                  <c:v>Non-A.C. Room with more than Double Occupancy with extra bed</c:v>
                </c:pt>
                <c:pt idx="6">
                  <c:v>Non-A.C. Room with more than Double Occupancy without extra bed</c:v>
                </c:pt>
                <c:pt idx="7">
                  <c:v>Non-A.C. Room with Single Occupancy</c:v>
                </c:pt>
              </c:strCache>
            </c:strRef>
          </c:cat>
          <c:val>
            <c:numRef>
              <c:f>'DAY ANALYSIS OF SALES'!$B$17:$B$24</c:f>
              <c:numCache>
                <c:formatCode>General</c:formatCode>
                <c:ptCount val="8"/>
                <c:pt idx="0">
                  <c:v>5</c:v>
                </c:pt>
                <c:pt idx="3">
                  <c:v>6</c:v>
                </c:pt>
                <c:pt idx="4">
                  <c:v>5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AE-4162-B819-A8DD97136AE6}"/>
            </c:ext>
          </c:extLst>
        </c:ser>
        <c:ser>
          <c:idx val="1"/>
          <c:order val="1"/>
          <c:tx>
            <c:strRef>
              <c:f>'DAY ANALYSIS OF SALES'!$C$16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'DAY ANALYSIS OF SALES'!$A$17:$A$24</c:f>
              <c:strCache>
                <c:ptCount val="8"/>
                <c:pt idx="0">
                  <c:v>A.C. Room with Double Occupancy</c:v>
                </c:pt>
                <c:pt idx="1">
                  <c:v>A.C. Room with more than Double Occupancy with extra bed</c:v>
                </c:pt>
                <c:pt idx="2">
                  <c:v>A.C. Room with more than Double Occupancy without extra bed</c:v>
                </c:pt>
                <c:pt idx="3">
                  <c:v>A.C. Room with Single Occupancy</c:v>
                </c:pt>
                <c:pt idx="4">
                  <c:v>Non-A.C. Room with Double Occupancy</c:v>
                </c:pt>
                <c:pt idx="5">
                  <c:v>Non-A.C. Room with more than Double Occupancy with extra bed</c:v>
                </c:pt>
                <c:pt idx="6">
                  <c:v>Non-A.C. Room with more than Double Occupancy without extra bed</c:v>
                </c:pt>
                <c:pt idx="7">
                  <c:v>Non-A.C. Room with Single Occupancy</c:v>
                </c:pt>
              </c:strCache>
            </c:strRef>
          </c:cat>
          <c:val>
            <c:numRef>
              <c:f>'DAY ANALYSIS OF SALES'!$C$17:$C$24</c:f>
              <c:numCache>
                <c:formatCode>General</c:formatCode>
                <c:ptCount val="8"/>
                <c:pt idx="0">
                  <c:v>10</c:v>
                </c:pt>
                <c:pt idx="3">
                  <c:v>8</c:v>
                </c:pt>
                <c:pt idx="4">
                  <c:v>7</c:v>
                </c:pt>
                <c:pt idx="5">
                  <c:v>2</c:v>
                </c:pt>
                <c:pt idx="6">
                  <c:v>2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AE-4162-B819-A8DD97136AE6}"/>
            </c:ext>
          </c:extLst>
        </c:ser>
        <c:ser>
          <c:idx val="2"/>
          <c:order val="2"/>
          <c:tx>
            <c:strRef>
              <c:f>'DAY ANALYSIS OF SALES'!$D$16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'DAY ANALYSIS OF SALES'!$A$17:$A$24</c:f>
              <c:strCache>
                <c:ptCount val="8"/>
                <c:pt idx="0">
                  <c:v>A.C. Room with Double Occupancy</c:v>
                </c:pt>
                <c:pt idx="1">
                  <c:v>A.C. Room with more than Double Occupancy with extra bed</c:v>
                </c:pt>
                <c:pt idx="2">
                  <c:v>A.C. Room with more than Double Occupancy without extra bed</c:v>
                </c:pt>
                <c:pt idx="3">
                  <c:v>A.C. Room with Single Occupancy</c:v>
                </c:pt>
                <c:pt idx="4">
                  <c:v>Non-A.C. Room with Double Occupancy</c:v>
                </c:pt>
                <c:pt idx="5">
                  <c:v>Non-A.C. Room with more than Double Occupancy with extra bed</c:v>
                </c:pt>
                <c:pt idx="6">
                  <c:v>Non-A.C. Room with more than Double Occupancy without extra bed</c:v>
                </c:pt>
                <c:pt idx="7">
                  <c:v>Non-A.C. Room with Single Occupancy</c:v>
                </c:pt>
              </c:strCache>
            </c:strRef>
          </c:cat>
          <c:val>
            <c:numRef>
              <c:f>'DAY ANALYSIS OF SALES'!$D$17:$D$24</c:f>
              <c:numCache>
                <c:formatCode>General</c:formatCode>
                <c:ptCount val="8"/>
                <c:pt idx="0">
                  <c:v>7</c:v>
                </c:pt>
                <c:pt idx="1">
                  <c:v>2</c:v>
                </c:pt>
                <c:pt idx="2">
                  <c:v>1</c:v>
                </c:pt>
                <c:pt idx="3">
                  <c:v>9</c:v>
                </c:pt>
                <c:pt idx="4">
                  <c:v>6</c:v>
                </c:pt>
                <c:pt idx="5">
                  <c:v>3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AE-4162-B819-A8DD97136AE6}"/>
            </c:ext>
          </c:extLst>
        </c:ser>
        <c:ser>
          <c:idx val="3"/>
          <c:order val="3"/>
          <c:tx>
            <c:strRef>
              <c:f>'DAY ANALYSIS OF SALES'!$E$16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'DAY ANALYSIS OF SALES'!$A$17:$A$24</c:f>
              <c:strCache>
                <c:ptCount val="8"/>
                <c:pt idx="0">
                  <c:v>A.C. Room with Double Occupancy</c:v>
                </c:pt>
                <c:pt idx="1">
                  <c:v>A.C. Room with more than Double Occupancy with extra bed</c:v>
                </c:pt>
                <c:pt idx="2">
                  <c:v>A.C. Room with more than Double Occupancy without extra bed</c:v>
                </c:pt>
                <c:pt idx="3">
                  <c:v>A.C. Room with Single Occupancy</c:v>
                </c:pt>
                <c:pt idx="4">
                  <c:v>Non-A.C. Room with Double Occupancy</c:v>
                </c:pt>
                <c:pt idx="5">
                  <c:v>Non-A.C. Room with more than Double Occupancy with extra bed</c:v>
                </c:pt>
                <c:pt idx="6">
                  <c:v>Non-A.C. Room with more than Double Occupancy without extra bed</c:v>
                </c:pt>
                <c:pt idx="7">
                  <c:v>Non-A.C. Room with Single Occupancy</c:v>
                </c:pt>
              </c:strCache>
            </c:strRef>
          </c:cat>
          <c:val>
            <c:numRef>
              <c:f>'DAY ANALYSIS OF SALES'!$E$17:$E$24</c:f>
              <c:numCache>
                <c:formatCode>General</c:formatCode>
                <c:ptCount val="8"/>
                <c:pt idx="0">
                  <c:v>5</c:v>
                </c:pt>
                <c:pt idx="1">
                  <c:v>1</c:v>
                </c:pt>
                <c:pt idx="2">
                  <c:v>2</c:v>
                </c:pt>
                <c:pt idx="3">
                  <c:v>12</c:v>
                </c:pt>
                <c:pt idx="4">
                  <c:v>7</c:v>
                </c:pt>
                <c:pt idx="6">
                  <c:v>1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AE-4162-B819-A8DD97136AE6}"/>
            </c:ext>
          </c:extLst>
        </c:ser>
        <c:ser>
          <c:idx val="4"/>
          <c:order val="4"/>
          <c:tx>
            <c:strRef>
              <c:f>'DAY ANALYSIS OF SALES'!$F$16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'DAY ANALYSIS OF SALES'!$A$17:$A$24</c:f>
              <c:strCache>
                <c:ptCount val="8"/>
                <c:pt idx="0">
                  <c:v>A.C. Room with Double Occupancy</c:v>
                </c:pt>
                <c:pt idx="1">
                  <c:v>A.C. Room with more than Double Occupancy with extra bed</c:v>
                </c:pt>
                <c:pt idx="2">
                  <c:v>A.C. Room with more than Double Occupancy without extra bed</c:v>
                </c:pt>
                <c:pt idx="3">
                  <c:v>A.C. Room with Single Occupancy</c:v>
                </c:pt>
                <c:pt idx="4">
                  <c:v>Non-A.C. Room with Double Occupancy</c:v>
                </c:pt>
                <c:pt idx="5">
                  <c:v>Non-A.C. Room with more than Double Occupancy with extra bed</c:v>
                </c:pt>
                <c:pt idx="6">
                  <c:v>Non-A.C. Room with more than Double Occupancy without extra bed</c:v>
                </c:pt>
                <c:pt idx="7">
                  <c:v>Non-A.C. Room with Single Occupancy</c:v>
                </c:pt>
              </c:strCache>
            </c:strRef>
          </c:cat>
          <c:val>
            <c:numRef>
              <c:f>'DAY ANALYSIS OF SALES'!$F$17:$F$24</c:f>
              <c:numCache>
                <c:formatCode>General</c:formatCode>
                <c:ptCount val="8"/>
                <c:pt idx="0">
                  <c:v>15</c:v>
                </c:pt>
                <c:pt idx="1">
                  <c:v>4</c:v>
                </c:pt>
                <c:pt idx="3">
                  <c:v>10</c:v>
                </c:pt>
                <c:pt idx="4">
                  <c:v>10</c:v>
                </c:pt>
                <c:pt idx="6">
                  <c:v>3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AE-4162-B819-A8DD97136AE6}"/>
            </c:ext>
          </c:extLst>
        </c:ser>
        <c:ser>
          <c:idx val="5"/>
          <c:order val="5"/>
          <c:tx>
            <c:strRef>
              <c:f>'DAY ANALYSIS OF SALES'!$G$16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'DAY ANALYSIS OF SALES'!$A$17:$A$24</c:f>
              <c:strCache>
                <c:ptCount val="8"/>
                <c:pt idx="0">
                  <c:v>A.C. Room with Double Occupancy</c:v>
                </c:pt>
                <c:pt idx="1">
                  <c:v>A.C. Room with more than Double Occupancy with extra bed</c:v>
                </c:pt>
                <c:pt idx="2">
                  <c:v>A.C. Room with more than Double Occupancy without extra bed</c:v>
                </c:pt>
                <c:pt idx="3">
                  <c:v>A.C. Room with Single Occupancy</c:v>
                </c:pt>
                <c:pt idx="4">
                  <c:v>Non-A.C. Room with Double Occupancy</c:v>
                </c:pt>
                <c:pt idx="5">
                  <c:v>Non-A.C. Room with more than Double Occupancy with extra bed</c:v>
                </c:pt>
                <c:pt idx="6">
                  <c:v>Non-A.C. Room with more than Double Occupancy without extra bed</c:v>
                </c:pt>
                <c:pt idx="7">
                  <c:v>Non-A.C. Room with Single Occupancy</c:v>
                </c:pt>
              </c:strCache>
            </c:strRef>
          </c:cat>
          <c:val>
            <c:numRef>
              <c:f>'DAY ANALYSIS OF SALES'!$G$17:$G$24</c:f>
              <c:numCache>
                <c:formatCode>General</c:formatCode>
                <c:ptCount val="8"/>
                <c:pt idx="0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AE-4162-B819-A8DD97136AE6}"/>
            </c:ext>
          </c:extLst>
        </c:ser>
        <c:ser>
          <c:idx val="6"/>
          <c:order val="6"/>
          <c:tx>
            <c:strRef>
              <c:f>'DAY ANALYSIS OF SALES'!$H$16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'DAY ANALYSIS OF SALES'!$A$17:$A$24</c:f>
              <c:strCache>
                <c:ptCount val="8"/>
                <c:pt idx="0">
                  <c:v>A.C. Room with Double Occupancy</c:v>
                </c:pt>
                <c:pt idx="1">
                  <c:v>A.C. Room with more than Double Occupancy with extra bed</c:v>
                </c:pt>
                <c:pt idx="2">
                  <c:v>A.C. Room with more than Double Occupancy without extra bed</c:v>
                </c:pt>
                <c:pt idx="3">
                  <c:v>A.C. Room with Single Occupancy</c:v>
                </c:pt>
                <c:pt idx="4">
                  <c:v>Non-A.C. Room with Double Occupancy</c:v>
                </c:pt>
                <c:pt idx="5">
                  <c:v>Non-A.C. Room with more than Double Occupancy with extra bed</c:v>
                </c:pt>
                <c:pt idx="6">
                  <c:v>Non-A.C. Room with more than Double Occupancy without extra bed</c:v>
                </c:pt>
                <c:pt idx="7">
                  <c:v>Non-A.C. Room with Single Occupancy</c:v>
                </c:pt>
              </c:strCache>
            </c:strRef>
          </c:cat>
          <c:val>
            <c:numRef>
              <c:f>'DAY ANALYSIS OF SALES'!$H$17:$H$24</c:f>
              <c:numCache>
                <c:formatCode>General</c:formatCode>
                <c:ptCount val="8"/>
                <c:pt idx="0">
                  <c:v>1</c:v>
                </c:pt>
                <c:pt idx="2">
                  <c:v>2</c:v>
                </c:pt>
                <c:pt idx="3">
                  <c:v>7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AE-4162-B819-A8DD97136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83231"/>
        <c:axId val="65284479"/>
      </c:barChart>
      <c:catAx>
        <c:axId val="65283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84479"/>
        <c:crosses val="autoZero"/>
        <c:auto val="1"/>
        <c:lblAlgn val="ctr"/>
        <c:lblOffset val="100"/>
        <c:noMultiLvlLbl val="0"/>
      </c:catAx>
      <c:valAx>
        <c:axId val="6528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8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</a:t>
            </a:r>
            <a:r>
              <a:rPr lang="en-IN" baseline="0"/>
              <a:t> on indivisual days across 4 weeks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'DAY ANALYSIS OF SALES'!$C$46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'DAY ANALYSIS OF SALES'!$B$47:$B$53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'DAY ANALYSIS OF SALES'!$C$47:$C$53</c:f>
              <c:numCache>
                <c:formatCode>General</c:formatCode>
                <c:ptCount val="7"/>
                <c:pt idx="0">
                  <c:v>27</c:v>
                </c:pt>
                <c:pt idx="1">
                  <c:v>37</c:v>
                </c:pt>
                <c:pt idx="2">
                  <c:v>39</c:v>
                </c:pt>
                <c:pt idx="3">
                  <c:v>39</c:v>
                </c:pt>
                <c:pt idx="4">
                  <c:v>47</c:v>
                </c:pt>
                <c:pt idx="5">
                  <c:v>27</c:v>
                </c:pt>
                <c:pt idx="6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7E-408A-AF3B-0C260363F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2969423"/>
        <c:axId val="1662968175"/>
      </c:barChart>
      <c:catAx>
        <c:axId val="166296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968175"/>
        <c:crosses val="autoZero"/>
        <c:auto val="1"/>
        <c:lblAlgn val="ctr"/>
        <c:lblOffset val="100"/>
        <c:noMultiLvlLbl val="0"/>
      </c:catAx>
      <c:valAx>
        <c:axId val="166296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96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</a:t>
            </a:r>
            <a:r>
              <a:rPr lang="en-IN" baseline="0"/>
              <a:t> OF TYPES OF ROOM IN DIFFERENT WEEKS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'WEEK ANALYSIS OF SALES'!$B$16</c:f>
              <c:strCache>
                <c:ptCount val="1"/>
                <c:pt idx="0">
                  <c:v>WEEK1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ANALYSIS OF SALES'!$A$17:$A$24</c:f>
              <c:strCache>
                <c:ptCount val="8"/>
                <c:pt idx="0">
                  <c:v>A.C. Room with Double Occupancy</c:v>
                </c:pt>
                <c:pt idx="1">
                  <c:v>A.C. Room with more than Double Occupancy with extra bed</c:v>
                </c:pt>
                <c:pt idx="2">
                  <c:v>A.C. Room with more than Double Occupancy without extra bed</c:v>
                </c:pt>
                <c:pt idx="3">
                  <c:v>A.C. Room with Single Occupancy</c:v>
                </c:pt>
                <c:pt idx="4">
                  <c:v>Non-A.C. Room with Double Occupancy</c:v>
                </c:pt>
                <c:pt idx="5">
                  <c:v>Non-A.C. Room with more than Double Occupancy with extra bed</c:v>
                </c:pt>
                <c:pt idx="6">
                  <c:v>Non-A.C. Room with more than Double Occupancy without extra bed</c:v>
                </c:pt>
                <c:pt idx="7">
                  <c:v>Non-A.C. Room with Single Occupancy</c:v>
                </c:pt>
              </c:strCache>
            </c:strRef>
          </c:cat>
          <c:val>
            <c:numRef>
              <c:f>'WEEK ANALYSIS OF SALES'!$B$17:$B$24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18</c:v>
                </c:pt>
                <c:pt idx="4">
                  <c:v>7</c:v>
                </c:pt>
                <c:pt idx="5">
                  <c:v>1</c:v>
                </c:pt>
                <c:pt idx="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4B-4031-B8E4-4CAF280E49F5}"/>
            </c:ext>
          </c:extLst>
        </c:ser>
        <c:ser>
          <c:idx val="1"/>
          <c:order val="1"/>
          <c:tx>
            <c:strRef>
              <c:f>'WEEK ANALYSIS OF SALES'!$C$16</c:f>
              <c:strCache>
                <c:ptCount val="1"/>
                <c:pt idx="0">
                  <c:v>WEEK2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'WEEK ANALYSIS OF SALES'!$A$17:$A$24</c:f>
              <c:strCache>
                <c:ptCount val="8"/>
                <c:pt idx="0">
                  <c:v>A.C. Room with Double Occupancy</c:v>
                </c:pt>
                <c:pt idx="1">
                  <c:v>A.C. Room with more than Double Occupancy with extra bed</c:v>
                </c:pt>
                <c:pt idx="2">
                  <c:v>A.C. Room with more than Double Occupancy without extra bed</c:v>
                </c:pt>
                <c:pt idx="3">
                  <c:v>A.C. Room with Single Occupancy</c:v>
                </c:pt>
                <c:pt idx="4">
                  <c:v>Non-A.C. Room with Double Occupancy</c:v>
                </c:pt>
                <c:pt idx="5">
                  <c:v>Non-A.C. Room with more than Double Occupancy with extra bed</c:v>
                </c:pt>
                <c:pt idx="6">
                  <c:v>Non-A.C. Room with more than Double Occupancy without extra bed</c:v>
                </c:pt>
                <c:pt idx="7">
                  <c:v>Non-A.C. Room with Single Occupancy</c:v>
                </c:pt>
              </c:strCache>
            </c:strRef>
          </c:cat>
          <c:val>
            <c:numRef>
              <c:f>'WEEK ANALYSIS OF SALES'!$C$17:$C$24</c:f>
              <c:numCache>
                <c:formatCode>General</c:formatCode>
                <c:ptCount val="8"/>
                <c:pt idx="0">
                  <c:v>13</c:v>
                </c:pt>
                <c:pt idx="2">
                  <c:v>1</c:v>
                </c:pt>
                <c:pt idx="3">
                  <c:v>10</c:v>
                </c:pt>
                <c:pt idx="4">
                  <c:v>13</c:v>
                </c:pt>
                <c:pt idx="5">
                  <c:v>2</c:v>
                </c:pt>
                <c:pt idx="6">
                  <c:v>5</c:v>
                </c:pt>
                <c:pt idx="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4B-4031-B8E4-4CAF280E49F5}"/>
            </c:ext>
          </c:extLst>
        </c:ser>
        <c:ser>
          <c:idx val="2"/>
          <c:order val="2"/>
          <c:tx>
            <c:strRef>
              <c:f>'WEEK ANALYSIS OF SALES'!$D$16</c:f>
              <c:strCache>
                <c:ptCount val="1"/>
                <c:pt idx="0">
                  <c:v>WEEK3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'WEEK ANALYSIS OF SALES'!$A$17:$A$24</c:f>
              <c:strCache>
                <c:ptCount val="8"/>
                <c:pt idx="0">
                  <c:v>A.C. Room with Double Occupancy</c:v>
                </c:pt>
                <c:pt idx="1">
                  <c:v>A.C. Room with more than Double Occupancy with extra bed</c:v>
                </c:pt>
                <c:pt idx="2">
                  <c:v>A.C. Room with more than Double Occupancy without extra bed</c:v>
                </c:pt>
                <c:pt idx="3">
                  <c:v>A.C. Room with Single Occupancy</c:v>
                </c:pt>
                <c:pt idx="4">
                  <c:v>Non-A.C. Room with Double Occupancy</c:v>
                </c:pt>
                <c:pt idx="5">
                  <c:v>Non-A.C. Room with more than Double Occupancy with extra bed</c:v>
                </c:pt>
                <c:pt idx="6">
                  <c:v>Non-A.C. Room with more than Double Occupancy without extra bed</c:v>
                </c:pt>
                <c:pt idx="7">
                  <c:v>Non-A.C. Room with Single Occupancy</c:v>
                </c:pt>
              </c:strCache>
            </c:strRef>
          </c:cat>
          <c:val>
            <c:numRef>
              <c:f>'WEEK ANALYSIS OF SALES'!$D$17:$D$24</c:f>
              <c:numCache>
                <c:formatCode>General</c:formatCode>
                <c:ptCount val="8"/>
                <c:pt idx="0">
                  <c:v>21</c:v>
                </c:pt>
                <c:pt idx="1">
                  <c:v>2</c:v>
                </c:pt>
                <c:pt idx="2">
                  <c:v>4</c:v>
                </c:pt>
                <c:pt idx="3">
                  <c:v>9</c:v>
                </c:pt>
                <c:pt idx="4">
                  <c:v>18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4B-4031-B8E4-4CAF280E49F5}"/>
            </c:ext>
          </c:extLst>
        </c:ser>
        <c:ser>
          <c:idx val="3"/>
          <c:order val="3"/>
          <c:tx>
            <c:strRef>
              <c:f>'WEEK ANALYSIS OF SALES'!$E$16</c:f>
              <c:strCache>
                <c:ptCount val="1"/>
                <c:pt idx="0">
                  <c:v>WEEK4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'WEEK ANALYSIS OF SALES'!$A$17:$A$24</c:f>
              <c:strCache>
                <c:ptCount val="8"/>
                <c:pt idx="0">
                  <c:v>A.C. Room with Double Occupancy</c:v>
                </c:pt>
                <c:pt idx="1">
                  <c:v>A.C. Room with more than Double Occupancy with extra bed</c:v>
                </c:pt>
                <c:pt idx="2">
                  <c:v>A.C. Room with more than Double Occupancy without extra bed</c:v>
                </c:pt>
                <c:pt idx="3">
                  <c:v>A.C. Room with Single Occupancy</c:v>
                </c:pt>
                <c:pt idx="4">
                  <c:v>Non-A.C. Room with Double Occupancy</c:v>
                </c:pt>
                <c:pt idx="5">
                  <c:v>Non-A.C. Room with more than Double Occupancy with extra bed</c:v>
                </c:pt>
                <c:pt idx="6">
                  <c:v>Non-A.C. Room with more than Double Occupancy without extra bed</c:v>
                </c:pt>
                <c:pt idx="7">
                  <c:v>Non-A.C. Room with Single Occupancy</c:v>
                </c:pt>
              </c:strCache>
            </c:strRef>
          </c:cat>
          <c:val>
            <c:numRef>
              <c:f>'WEEK ANALYSIS OF SALES'!$E$17:$E$24</c:f>
              <c:numCache>
                <c:formatCode>General</c:formatCode>
                <c:ptCount val="8"/>
                <c:pt idx="0">
                  <c:v>8</c:v>
                </c:pt>
                <c:pt idx="2">
                  <c:v>1</c:v>
                </c:pt>
                <c:pt idx="3">
                  <c:v>20</c:v>
                </c:pt>
                <c:pt idx="4">
                  <c:v>7</c:v>
                </c:pt>
                <c:pt idx="5">
                  <c:v>3</c:v>
                </c:pt>
                <c:pt idx="6">
                  <c:v>2</c:v>
                </c:pt>
                <c:pt idx="7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4B-4031-B8E4-4CAF280E4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93103"/>
        <c:axId val="8097263"/>
      </c:barChart>
      <c:catAx>
        <c:axId val="80931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7263"/>
        <c:crosses val="autoZero"/>
        <c:auto val="1"/>
        <c:lblAlgn val="ctr"/>
        <c:lblOffset val="100"/>
        <c:noMultiLvlLbl val="0"/>
      </c:catAx>
      <c:valAx>
        <c:axId val="809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2517775</xdr:colOff>
      <xdr:row>31</xdr:row>
      <xdr:rowOff>60325</xdr:rowOff>
    </xdr:from>
    <xdr:to>
      <xdr:col>3</xdr:col>
      <xdr:colOff>1133475</xdr:colOff>
      <xdr:row>46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3889DD-53D3-4784-8D93-B662B98168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2987675</xdr:colOff>
      <xdr:row>27</xdr:row>
      <xdr:rowOff>111125</xdr:rowOff>
    </xdr:from>
    <xdr:to>
      <xdr:col>3</xdr:col>
      <xdr:colOff>847725</xdr:colOff>
      <xdr:row>42</xdr:row>
      <xdr:rowOff>92075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AE104B-28B1-4EB3-BB61-CA99E0060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2701925</xdr:colOff>
      <xdr:row>27</xdr:row>
      <xdr:rowOff>9525</xdr:rowOff>
    </xdr:from>
    <xdr:to>
      <xdr:col>4</xdr:col>
      <xdr:colOff>415925</xdr:colOff>
      <xdr:row>41</xdr:row>
      <xdr:rowOff>174625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13CC85-37D1-4830-8D0C-E621DEE7B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3292475</xdr:colOff>
      <xdr:row>49</xdr:row>
      <xdr:rowOff>136525</xdr:rowOff>
    </xdr:from>
    <xdr:to>
      <xdr:col>4</xdr:col>
      <xdr:colOff>873125</xdr:colOff>
      <xdr:row>64</xdr:row>
      <xdr:rowOff>117475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F34139-E1CA-407B-99D0-F579D0237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3127375</xdr:colOff>
      <xdr:row>25</xdr:row>
      <xdr:rowOff>9525</xdr:rowOff>
    </xdr:from>
    <xdr:to>
      <xdr:col>4</xdr:col>
      <xdr:colOff>447675</xdr:colOff>
      <xdr:row>39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544C6B-BE9A-465B-A790-08262AF11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3248025</xdr:colOff>
      <xdr:row>51</xdr:row>
      <xdr:rowOff>174625</xdr:rowOff>
    </xdr:from>
    <xdr:to>
      <xdr:col>4</xdr:col>
      <xdr:colOff>568325</xdr:colOff>
      <xdr:row>66</xdr:row>
      <xdr:rowOff>155575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918B53-BD31-41EB-8F85-D77ABBC76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3032125</xdr:colOff>
      <xdr:row>24</xdr:row>
      <xdr:rowOff>180975</xdr:rowOff>
    </xdr:from>
    <xdr:to>
      <xdr:col>6</xdr:col>
      <xdr:colOff>111125</xdr:colOff>
      <xdr:row>39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346D0C-1B43-4072-A577-2FF84F6BE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3095625</xdr:colOff>
      <xdr:row>53</xdr:row>
      <xdr:rowOff>136525</xdr:rowOff>
    </xdr:from>
    <xdr:to>
      <xdr:col>5</xdr:col>
      <xdr:colOff>22225</xdr:colOff>
      <xdr:row>68</xdr:row>
      <xdr:rowOff>117475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546D88-317F-4A11-B154-0EA3D4B25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2524125</xdr:colOff>
      <xdr:row>25</xdr:row>
      <xdr:rowOff>66675</xdr:rowOff>
    </xdr:from>
    <xdr:to>
      <xdr:col>5</xdr:col>
      <xdr:colOff>263525</xdr:colOff>
      <xdr:row>40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A16450-AC1B-47B1-A4BD-AB2765626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2733675</xdr:colOff>
      <xdr:row>46</xdr:row>
      <xdr:rowOff>149225</xdr:rowOff>
    </xdr:from>
    <xdr:to>
      <xdr:col>4</xdr:col>
      <xdr:colOff>555625</xdr:colOff>
      <xdr:row>61</xdr:row>
      <xdr:rowOff>130175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7015AF-214E-4872-AD7E-203D34E6A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644.686022916663" createdVersion="7" refreshedVersion="7" minRefreshableVersion="3" recordCount="224" xr:uid="{BABCA15E-B4DB-437D-8EF8-2C5D61337D04}">
  <cacheSource type="worksheet">
    <worksheetSource ref="A2:H226" sheet="Data Prcoessing"/>
  </cacheSource>
  <cacheFields count="8">
    <cacheField name="Categories of room" numFmtId="0">
      <sharedItems count="8">
        <s v="A.C. Room with Single Occupancy"/>
        <s v="A.C. Room with Double Occupancy"/>
        <s v="Non-A.C. Room with Single Occupancy"/>
        <s v="Non-A.C. Room with Double Occupancy"/>
        <s v="A.C. Room with more than Double Occupancy without extra bed"/>
        <s v="A.C. Room with more than Double Occupancy with extra bed"/>
        <s v="Non-A.C. Room with more than Double Occupancy without extra bed"/>
        <s v="Non-A.C. Room with more than Double Occupancy with extra bed"/>
      </sharedItems>
    </cacheField>
    <cacheField name="Price" numFmtId="164">
      <sharedItems containsSemiMixedTypes="0" containsString="0" containsNumber="1" containsInteger="1" minValue="700" maxValue="1400"/>
    </cacheField>
    <cacheField name="Qunatity" numFmtId="0">
      <sharedItems containsSemiMixedTypes="0" containsString="0" containsNumber="1" containsInteger="1" minValue="6" maxValue="11"/>
    </cacheField>
    <cacheField name="Sales" numFmtId="0">
      <sharedItems containsString="0" containsBlank="1" containsNumber="1" containsInteger="1" minValue="1" maxValue="11"/>
    </cacheField>
    <cacheField name="Revenue" numFmtId="164">
      <sharedItems containsSemiMixedTypes="0" containsString="0" containsNumber="1" containsInteger="1" minValue="0" maxValue="13200"/>
    </cacheField>
    <cacheField name="Date" numFmtId="14">
      <sharedItems containsSemiMixedTypes="0" containsNonDate="0" containsDate="1" containsString="0" minDate="2022-02-15T00:00:00" maxDate="2022-03-15T00:00:00"/>
    </cacheField>
    <cacheField name="Day" numFmtId="14">
      <sharedItems count="7">
        <s v="Tuesday"/>
        <s v="Wednesday"/>
        <s v="Thursday"/>
        <s v="Friday"/>
        <s v="Saturday"/>
        <s v="Sunday"/>
        <s v="Monday"/>
      </sharedItems>
    </cacheField>
    <cacheField name="Week" numFmtId="1">
      <sharedItems containsSemiMixedTypes="0" containsString="0" containsNumber="1" containsInteger="1" minValue="1" maxValue="4" count="4">
        <n v="1"/>
        <n v="2"/>
        <n v="3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4">
  <r>
    <x v="0"/>
    <n v="1000"/>
    <n v="11"/>
    <n v="1"/>
    <n v="1000"/>
    <d v="2022-02-15T00:00:00"/>
    <x v="0"/>
    <x v="0"/>
  </r>
  <r>
    <x v="1"/>
    <n v="1200"/>
    <n v="11"/>
    <n v="3"/>
    <n v="3600"/>
    <d v="2022-02-15T00:00:00"/>
    <x v="0"/>
    <x v="0"/>
  </r>
  <r>
    <x v="2"/>
    <n v="700"/>
    <n v="6"/>
    <n v="4"/>
    <n v="2800"/>
    <d v="2022-02-15T00:00:00"/>
    <x v="0"/>
    <x v="0"/>
  </r>
  <r>
    <x v="3"/>
    <n v="800"/>
    <n v="6"/>
    <n v="1"/>
    <n v="800"/>
    <d v="2022-02-15T00:00:00"/>
    <x v="0"/>
    <x v="0"/>
  </r>
  <r>
    <x v="4"/>
    <n v="1300"/>
    <n v="11"/>
    <m/>
    <n v="0"/>
    <d v="2022-02-15T00:00:00"/>
    <x v="0"/>
    <x v="0"/>
  </r>
  <r>
    <x v="5"/>
    <n v="1400"/>
    <n v="11"/>
    <m/>
    <n v="0"/>
    <d v="2022-02-15T00:00:00"/>
    <x v="0"/>
    <x v="0"/>
  </r>
  <r>
    <x v="6"/>
    <n v="1000"/>
    <n v="6"/>
    <m/>
    <n v="0"/>
    <d v="2022-02-15T00:00:00"/>
    <x v="0"/>
    <x v="0"/>
  </r>
  <r>
    <x v="7"/>
    <n v="1100"/>
    <n v="6"/>
    <m/>
    <n v="0"/>
    <d v="2022-02-15T00:00:00"/>
    <x v="0"/>
    <x v="0"/>
  </r>
  <r>
    <x v="0"/>
    <n v="1000"/>
    <n v="11"/>
    <n v="3"/>
    <n v="3000"/>
    <d v="2022-02-16T00:00:00"/>
    <x v="1"/>
    <x v="0"/>
  </r>
  <r>
    <x v="1"/>
    <n v="1200"/>
    <n v="11"/>
    <m/>
    <n v="0"/>
    <d v="2022-02-16T00:00:00"/>
    <x v="1"/>
    <x v="0"/>
  </r>
  <r>
    <x v="2"/>
    <n v="700"/>
    <n v="6"/>
    <n v="3"/>
    <n v="2100"/>
    <d v="2022-02-16T00:00:00"/>
    <x v="1"/>
    <x v="0"/>
  </r>
  <r>
    <x v="3"/>
    <n v="800"/>
    <n v="6"/>
    <n v="1"/>
    <n v="800"/>
    <d v="2022-02-16T00:00:00"/>
    <x v="1"/>
    <x v="0"/>
  </r>
  <r>
    <x v="4"/>
    <n v="1300"/>
    <n v="11"/>
    <m/>
    <n v="0"/>
    <d v="2022-02-16T00:00:00"/>
    <x v="1"/>
    <x v="0"/>
  </r>
  <r>
    <x v="5"/>
    <n v="1400"/>
    <n v="11"/>
    <n v="1"/>
    <n v="1400"/>
    <d v="2022-02-16T00:00:00"/>
    <x v="1"/>
    <x v="0"/>
  </r>
  <r>
    <x v="6"/>
    <n v="1000"/>
    <n v="6"/>
    <m/>
    <n v="0"/>
    <d v="2022-02-16T00:00:00"/>
    <x v="1"/>
    <x v="0"/>
  </r>
  <r>
    <x v="7"/>
    <n v="1100"/>
    <n v="6"/>
    <m/>
    <n v="0"/>
    <d v="2022-02-16T00:00:00"/>
    <x v="1"/>
    <x v="0"/>
  </r>
  <r>
    <x v="0"/>
    <n v="1000"/>
    <n v="11"/>
    <n v="5"/>
    <n v="5000"/>
    <d v="2022-02-17T00:00:00"/>
    <x v="2"/>
    <x v="0"/>
  </r>
  <r>
    <x v="1"/>
    <n v="1200"/>
    <n v="11"/>
    <m/>
    <n v="0"/>
    <d v="2022-02-17T00:00:00"/>
    <x v="2"/>
    <x v="0"/>
  </r>
  <r>
    <x v="2"/>
    <n v="700"/>
    <n v="6"/>
    <n v="4"/>
    <n v="2800"/>
    <d v="2022-02-17T00:00:00"/>
    <x v="2"/>
    <x v="0"/>
  </r>
  <r>
    <x v="3"/>
    <n v="800"/>
    <n v="6"/>
    <n v="1"/>
    <n v="800"/>
    <d v="2022-02-17T00:00:00"/>
    <x v="2"/>
    <x v="0"/>
  </r>
  <r>
    <x v="4"/>
    <n v="1300"/>
    <n v="11"/>
    <n v="1"/>
    <n v="1300"/>
    <d v="2022-02-17T00:00:00"/>
    <x v="2"/>
    <x v="0"/>
  </r>
  <r>
    <x v="5"/>
    <n v="1400"/>
    <n v="11"/>
    <m/>
    <n v="0"/>
    <d v="2022-02-17T00:00:00"/>
    <x v="2"/>
    <x v="0"/>
  </r>
  <r>
    <x v="6"/>
    <n v="1000"/>
    <n v="6"/>
    <m/>
    <n v="0"/>
    <d v="2022-02-17T00:00:00"/>
    <x v="2"/>
    <x v="0"/>
  </r>
  <r>
    <x v="7"/>
    <n v="1100"/>
    <n v="6"/>
    <m/>
    <n v="0"/>
    <d v="2022-02-17T00:00:00"/>
    <x v="2"/>
    <x v="0"/>
  </r>
  <r>
    <x v="0"/>
    <n v="1000"/>
    <n v="11"/>
    <n v="4"/>
    <n v="4000"/>
    <d v="2022-02-18T00:00:00"/>
    <x v="3"/>
    <x v="0"/>
  </r>
  <r>
    <x v="1"/>
    <n v="1200"/>
    <n v="11"/>
    <m/>
    <n v="0"/>
    <d v="2022-02-18T00:00:00"/>
    <x v="3"/>
    <x v="0"/>
  </r>
  <r>
    <x v="2"/>
    <n v="700"/>
    <n v="6"/>
    <m/>
    <n v="0"/>
    <d v="2022-02-18T00:00:00"/>
    <x v="3"/>
    <x v="0"/>
  </r>
  <r>
    <x v="3"/>
    <n v="800"/>
    <n v="6"/>
    <n v="1"/>
    <n v="800"/>
    <d v="2022-02-18T00:00:00"/>
    <x v="3"/>
    <x v="0"/>
  </r>
  <r>
    <x v="4"/>
    <n v="1300"/>
    <n v="11"/>
    <m/>
    <n v="0"/>
    <d v="2022-02-18T00:00:00"/>
    <x v="3"/>
    <x v="0"/>
  </r>
  <r>
    <x v="5"/>
    <n v="1400"/>
    <n v="11"/>
    <n v="4"/>
    <n v="5600"/>
    <d v="2022-02-18T00:00:00"/>
    <x v="3"/>
    <x v="0"/>
  </r>
  <r>
    <x v="6"/>
    <n v="1000"/>
    <n v="6"/>
    <m/>
    <n v="0"/>
    <d v="2022-02-18T00:00:00"/>
    <x v="3"/>
    <x v="0"/>
  </r>
  <r>
    <x v="7"/>
    <n v="1100"/>
    <n v="6"/>
    <m/>
    <n v="0"/>
    <d v="2022-02-18T00:00:00"/>
    <x v="3"/>
    <x v="0"/>
  </r>
  <r>
    <x v="0"/>
    <n v="1000"/>
    <n v="11"/>
    <n v="1"/>
    <n v="1000"/>
    <d v="2022-02-19T00:00:00"/>
    <x v="4"/>
    <x v="0"/>
  </r>
  <r>
    <x v="1"/>
    <n v="1200"/>
    <n v="11"/>
    <m/>
    <n v="0"/>
    <d v="2022-02-19T00:00:00"/>
    <x v="4"/>
    <x v="0"/>
  </r>
  <r>
    <x v="2"/>
    <n v="700"/>
    <n v="6"/>
    <n v="1"/>
    <n v="700"/>
    <d v="2022-02-19T00:00:00"/>
    <x v="4"/>
    <x v="0"/>
  </r>
  <r>
    <x v="3"/>
    <n v="800"/>
    <n v="6"/>
    <n v="2"/>
    <n v="1600"/>
    <d v="2022-02-19T00:00:00"/>
    <x v="4"/>
    <x v="0"/>
  </r>
  <r>
    <x v="4"/>
    <n v="1300"/>
    <n v="11"/>
    <n v="2"/>
    <n v="2600"/>
    <d v="2022-02-19T00:00:00"/>
    <x v="4"/>
    <x v="0"/>
  </r>
  <r>
    <x v="5"/>
    <n v="1400"/>
    <n v="11"/>
    <m/>
    <n v="0"/>
    <d v="2022-02-19T00:00:00"/>
    <x v="4"/>
    <x v="0"/>
  </r>
  <r>
    <x v="6"/>
    <n v="1000"/>
    <n v="6"/>
    <m/>
    <n v="0"/>
    <d v="2022-02-19T00:00:00"/>
    <x v="4"/>
    <x v="0"/>
  </r>
  <r>
    <x v="7"/>
    <n v="1100"/>
    <n v="6"/>
    <m/>
    <n v="0"/>
    <d v="2022-02-19T00:00:00"/>
    <x v="4"/>
    <x v="0"/>
  </r>
  <r>
    <x v="0"/>
    <n v="1000"/>
    <n v="11"/>
    <n v="4"/>
    <n v="4000"/>
    <d v="2022-02-20T00:00:00"/>
    <x v="5"/>
    <x v="0"/>
  </r>
  <r>
    <x v="1"/>
    <n v="1200"/>
    <n v="11"/>
    <n v="1"/>
    <n v="1200"/>
    <d v="2022-02-20T00:00:00"/>
    <x v="5"/>
    <x v="0"/>
  </r>
  <r>
    <x v="2"/>
    <n v="700"/>
    <n v="6"/>
    <n v="2"/>
    <n v="1400"/>
    <d v="2022-02-20T00:00:00"/>
    <x v="5"/>
    <x v="0"/>
  </r>
  <r>
    <x v="3"/>
    <n v="800"/>
    <n v="6"/>
    <m/>
    <n v="0"/>
    <d v="2022-02-20T00:00:00"/>
    <x v="5"/>
    <x v="0"/>
  </r>
  <r>
    <x v="4"/>
    <n v="1300"/>
    <n v="11"/>
    <m/>
    <n v="0"/>
    <d v="2022-02-20T00:00:00"/>
    <x v="5"/>
    <x v="0"/>
  </r>
  <r>
    <x v="5"/>
    <n v="1400"/>
    <n v="11"/>
    <m/>
    <n v="0"/>
    <d v="2022-02-20T00:00:00"/>
    <x v="5"/>
    <x v="0"/>
  </r>
  <r>
    <x v="6"/>
    <n v="1000"/>
    <n v="6"/>
    <m/>
    <n v="0"/>
    <d v="2022-02-20T00:00:00"/>
    <x v="5"/>
    <x v="0"/>
  </r>
  <r>
    <x v="7"/>
    <n v="1100"/>
    <n v="6"/>
    <n v="1"/>
    <n v="1100"/>
    <d v="2022-02-20T00:00:00"/>
    <x v="5"/>
    <x v="0"/>
  </r>
  <r>
    <x v="0"/>
    <n v="1000"/>
    <n v="11"/>
    <m/>
    <n v="0"/>
    <d v="2022-02-21T00:00:00"/>
    <x v="6"/>
    <x v="0"/>
  </r>
  <r>
    <x v="1"/>
    <n v="1200"/>
    <n v="11"/>
    <m/>
    <n v="0"/>
    <d v="2022-02-21T00:00:00"/>
    <x v="6"/>
    <x v="0"/>
  </r>
  <r>
    <x v="2"/>
    <n v="700"/>
    <n v="6"/>
    <n v="2"/>
    <n v="1400"/>
    <d v="2022-02-21T00:00:00"/>
    <x v="6"/>
    <x v="0"/>
  </r>
  <r>
    <x v="3"/>
    <n v="800"/>
    <n v="6"/>
    <n v="1"/>
    <n v="800"/>
    <d v="2022-02-21T00:00:00"/>
    <x v="6"/>
    <x v="0"/>
  </r>
  <r>
    <x v="4"/>
    <n v="1300"/>
    <n v="11"/>
    <m/>
    <n v="0"/>
    <d v="2022-02-21T00:00:00"/>
    <x v="6"/>
    <x v="0"/>
  </r>
  <r>
    <x v="5"/>
    <n v="1400"/>
    <n v="11"/>
    <m/>
    <n v="0"/>
    <d v="2022-02-21T00:00:00"/>
    <x v="6"/>
    <x v="0"/>
  </r>
  <r>
    <x v="6"/>
    <n v="1000"/>
    <n v="6"/>
    <m/>
    <n v="0"/>
    <d v="2022-02-21T00:00:00"/>
    <x v="6"/>
    <x v="0"/>
  </r>
  <r>
    <x v="7"/>
    <n v="1100"/>
    <n v="6"/>
    <m/>
    <n v="0"/>
    <d v="2022-02-21T00:00:00"/>
    <x v="6"/>
    <x v="0"/>
  </r>
  <r>
    <x v="0"/>
    <n v="1000"/>
    <n v="11"/>
    <m/>
    <n v="0"/>
    <d v="2022-02-22T00:00:00"/>
    <x v="0"/>
    <x v="1"/>
  </r>
  <r>
    <x v="1"/>
    <n v="1200"/>
    <n v="11"/>
    <n v="4"/>
    <n v="4800"/>
    <d v="2022-02-22T00:00:00"/>
    <x v="0"/>
    <x v="1"/>
  </r>
  <r>
    <x v="2"/>
    <n v="700"/>
    <n v="6"/>
    <n v="1"/>
    <n v="700"/>
    <d v="2022-02-22T00:00:00"/>
    <x v="0"/>
    <x v="1"/>
  </r>
  <r>
    <x v="3"/>
    <n v="800"/>
    <n v="6"/>
    <n v="1"/>
    <n v="800"/>
    <d v="2022-02-22T00:00:00"/>
    <x v="0"/>
    <x v="1"/>
  </r>
  <r>
    <x v="4"/>
    <n v="1300"/>
    <n v="11"/>
    <m/>
    <n v="0"/>
    <d v="2022-02-22T00:00:00"/>
    <x v="0"/>
    <x v="1"/>
  </r>
  <r>
    <x v="5"/>
    <n v="1400"/>
    <n v="11"/>
    <m/>
    <n v="0"/>
    <d v="2022-02-22T00:00:00"/>
    <x v="0"/>
    <x v="1"/>
  </r>
  <r>
    <x v="6"/>
    <n v="1000"/>
    <n v="6"/>
    <n v="1"/>
    <n v="1000"/>
    <d v="2022-02-22T00:00:00"/>
    <x v="0"/>
    <x v="1"/>
  </r>
  <r>
    <x v="7"/>
    <n v="1100"/>
    <n v="6"/>
    <n v="2"/>
    <n v="2200"/>
    <d v="2022-02-22T00:00:00"/>
    <x v="0"/>
    <x v="1"/>
  </r>
  <r>
    <x v="0"/>
    <n v="1000"/>
    <n v="11"/>
    <n v="1"/>
    <n v="1000"/>
    <d v="2022-02-23T00:00:00"/>
    <x v="1"/>
    <x v="1"/>
  </r>
  <r>
    <x v="1"/>
    <n v="1200"/>
    <n v="11"/>
    <n v="1"/>
    <n v="1200"/>
    <d v="2022-02-23T00:00:00"/>
    <x v="1"/>
    <x v="1"/>
  </r>
  <r>
    <x v="2"/>
    <n v="700"/>
    <n v="6"/>
    <n v="6"/>
    <n v="4200"/>
    <d v="2022-02-23T00:00:00"/>
    <x v="1"/>
    <x v="1"/>
  </r>
  <r>
    <x v="3"/>
    <n v="800"/>
    <n v="6"/>
    <n v="2"/>
    <n v="1600"/>
    <d v="2022-02-23T00:00:00"/>
    <x v="1"/>
    <x v="1"/>
  </r>
  <r>
    <x v="4"/>
    <n v="1300"/>
    <n v="11"/>
    <m/>
    <n v="0"/>
    <d v="2022-02-23T00:00:00"/>
    <x v="1"/>
    <x v="1"/>
  </r>
  <r>
    <x v="5"/>
    <n v="1400"/>
    <n v="11"/>
    <m/>
    <n v="0"/>
    <d v="2022-02-23T00:00:00"/>
    <x v="1"/>
    <x v="1"/>
  </r>
  <r>
    <x v="6"/>
    <n v="1000"/>
    <n v="6"/>
    <m/>
    <n v="0"/>
    <d v="2022-02-23T00:00:00"/>
    <x v="1"/>
    <x v="1"/>
  </r>
  <r>
    <x v="7"/>
    <n v="1100"/>
    <n v="6"/>
    <m/>
    <n v="0"/>
    <d v="2022-02-23T00:00:00"/>
    <x v="1"/>
    <x v="1"/>
  </r>
  <r>
    <x v="0"/>
    <n v="1000"/>
    <n v="11"/>
    <n v="2"/>
    <n v="2000"/>
    <d v="2022-02-24T00:00:00"/>
    <x v="2"/>
    <x v="1"/>
  </r>
  <r>
    <x v="1"/>
    <n v="1200"/>
    <n v="11"/>
    <m/>
    <n v="0"/>
    <d v="2022-02-24T00:00:00"/>
    <x v="2"/>
    <x v="1"/>
  </r>
  <r>
    <x v="2"/>
    <n v="700"/>
    <n v="6"/>
    <n v="4"/>
    <n v="2800"/>
    <d v="2022-02-24T00:00:00"/>
    <x v="2"/>
    <x v="1"/>
  </r>
  <r>
    <x v="3"/>
    <n v="800"/>
    <n v="6"/>
    <n v="2"/>
    <n v="1600"/>
    <d v="2022-02-24T00:00:00"/>
    <x v="2"/>
    <x v="1"/>
  </r>
  <r>
    <x v="4"/>
    <n v="1300"/>
    <n v="11"/>
    <m/>
    <n v="0"/>
    <d v="2022-02-24T00:00:00"/>
    <x v="2"/>
    <x v="1"/>
  </r>
  <r>
    <x v="5"/>
    <n v="1400"/>
    <n v="11"/>
    <m/>
    <n v="0"/>
    <d v="2022-02-24T00:00:00"/>
    <x v="2"/>
    <x v="1"/>
  </r>
  <r>
    <x v="6"/>
    <n v="1000"/>
    <n v="6"/>
    <m/>
    <n v="0"/>
    <d v="2022-02-24T00:00:00"/>
    <x v="2"/>
    <x v="1"/>
  </r>
  <r>
    <x v="7"/>
    <n v="1100"/>
    <n v="6"/>
    <m/>
    <n v="0"/>
    <d v="2022-02-24T00:00:00"/>
    <x v="2"/>
    <x v="1"/>
  </r>
  <r>
    <x v="0"/>
    <n v="1000"/>
    <n v="11"/>
    <n v="2"/>
    <n v="2000"/>
    <d v="2022-02-25T00:00:00"/>
    <x v="3"/>
    <x v="1"/>
  </r>
  <r>
    <x v="1"/>
    <n v="1200"/>
    <n v="11"/>
    <n v="4"/>
    <n v="4800"/>
    <d v="2022-02-25T00:00:00"/>
    <x v="3"/>
    <x v="1"/>
  </r>
  <r>
    <x v="2"/>
    <n v="700"/>
    <n v="6"/>
    <m/>
    <n v="0"/>
    <d v="2022-02-25T00:00:00"/>
    <x v="3"/>
    <x v="1"/>
  </r>
  <r>
    <x v="3"/>
    <n v="800"/>
    <n v="6"/>
    <n v="2"/>
    <n v="1600"/>
    <d v="2022-02-25T00:00:00"/>
    <x v="3"/>
    <x v="1"/>
  </r>
  <r>
    <x v="4"/>
    <n v="1300"/>
    <n v="11"/>
    <m/>
    <n v="0"/>
    <d v="2022-02-25T00:00:00"/>
    <x v="3"/>
    <x v="1"/>
  </r>
  <r>
    <x v="5"/>
    <n v="1400"/>
    <n v="11"/>
    <m/>
    <n v="0"/>
    <d v="2022-02-25T00:00:00"/>
    <x v="3"/>
    <x v="1"/>
  </r>
  <r>
    <x v="6"/>
    <n v="1000"/>
    <n v="6"/>
    <n v="3"/>
    <n v="3000"/>
    <d v="2022-02-25T00:00:00"/>
    <x v="3"/>
    <x v="1"/>
  </r>
  <r>
    <x v="7"/>
    <n v="1100"/>
    <n v="6"/>
    <m/>
    <n v="0"/>
    <d v="2022-02-25T00:00:00"/>
    <x v="3"/>
    <x v="1"/>
  </r>
  <r>
    <x v="0"/>
    <n v="1000"/>
    <n v="11"/>
    <n v="1"/>
    <n v="1000"/>
    <d v="2022-02-26T00:00:00"/>
    <x v="4"/>
    <x v="1"/>
  </r>
  <r>
    <x v="1"/>
    <n v="1200"/>
    <n v="11"/>
    <n v="1"/>
    <n v="1200"/>
    <d v="2022-02-26T00:00:00"/>
    <x v="4"/>
    <x v="1"/>
  </r>
  <r>
    <x v="2"/>
    <n v="700"/>
    <n v="6"/>
    <n v="4"/>
    <n v="2800"/>
    <d v="2022-02-26T00:00:00"/>
    <x v="4"/>
    <x v="1"/>
  </r>
  <r>
    <x v="3"/>
    <n v="800"/>
    <n v="6"/>
    <n v="2"/>
    <n v="1600"/>
    <d v="2022-02-26T00:00:00"/>
    <x v="4"/>
    <x v="1"/>
  </r>
  <r>
    <x v="4"/>
    <n v="1300"/>
    <n v="11"/>
    <n v="1"/>
    <n v="1300"/>
    <d v="2022-02-26T00:00:00"/>
    <x v="4"/>
    <x v="1"/>
  </r>
  <r>
    <x v="5"/>
    <n v="1400"/>
    <n v="11"/>
    <m/>
    <n v="0"/>
    <d v="2022-02-26T00:00:00"/>
    <x v="4"/>
    <x v="1"/>
  </r>
  <r>
    <x v="6"/>
    <n v="1000"/>
    <n v="6"/>
    <m/>
    <n v="0"/>
    <d v="2022-02-26T00:00:00"/>
    <x v="4"/>
    <x v="1"/>
  </r>
  <r>
    <x v="7"/>
    <n v="1100"/>
    <n v="6"/>
    <m/>
    <n v="0"/>
    <d v="2022-02-26T00:00:00"/>
    <x v="4"/>
    <x v="1"/>
  </r>
  <r>
    <x v="0"/>
    <n v="1000"/>
    <n v="11"/>
    <m/>
    <n v="0"/>
    <d v="2022-02-27T00:00:00"/>
    <x v="5"/>
    <x v="1"/>
  </r>
  <r>
    <x v="1"/>
    <n v="1200"/>
    <n v="11"/>
    <m/>
    <n v="0"/>
    <d v="2022-02-27T00:00:00"/>
    <x v="5"/>
    <x v="1"/>
  </r>
  <r>
    <x v="2"/>
    <n v="700"/>
    <n v="6"/>
    <n v="4"/>
    <n v="2800"/>
    <d v="2022-02-27T00:00:00"/>
    <x v="5"/>
    <x v="1"/>
  </r>
  <r>
    <x v="3"/>
    <n v="800"/>
    <n v="6"/>
    <n v="2"/>
    <n v="1600"/>
    <d v="2022-02-27T00:00:00"/>
    <x v="5"/>
    <x v="1"/>
  </r>
  <r>
    <x v="4"/>
    <n v="1300"/>
    <n v="11"/>
    <m/>
    <n v="0"/>
    <d v="2022-02-27T00:00:00"/>
    <x v="5"/>
    <x v="1"/>
  </r>
  <r>
    <x v="5"/>
    <n v="1400"/>
    <n v="11"/>
    <m/>
    <n v="0"/>
    <d v="2022-02-27T00:00:00"/>
    <x v="5"/>
    <x v="1"/>
  </r>
  <r>
    <x v="6"/>
    <n v="1000"/>
    <n v="6"/>
    <n v="1"/>
    <n v="1000"/>
    <d v="2022-02-27T00:00:00"/>
    <x v="5"/>
    <x v="1"/>
  </r>
  <r>
    <x v="7"/>
    <n v="1100"/>
    <n v="6"/>
    <m/>
    <n v="0"/>
    <d v="2022-02-27T00:00:00"/>
    <x v="5"/>
    <x v="1"/>
  </r>
  <r>
    <x v="0"/>
    <n v="1000"/>
    <n v="11"/>
    <n v="4"/>
    <n v="4000"/>
    <d v="2022-02-28T00:00:00"/>
    <x v="6"/>
    <x v="1"/>
  </r>
  <r>
    <x v="1"/>
    <n v="1200"/>
    <n v="11"/>
    <n v="3"/>
    <n v="3600"/>
    <d v="2022-02-28T00:00:00"/>
    <x v="6"/>
    <x v="1"/>
  </r>
  <r>
    <x v="2"/>
    <n v="700"/>
    <n v="6"/>
    <n v="4"/>
    <n v="2800"/>
    <d v="2022-02-28T00:00:00"/>
    <x v="6"/>
    <x v="1"/>
  </r>
  <r>
    <x v="3"/>
    <n v="800"/>
    <n v="6"/>
    <n v="2"/>
    <n v="1600"/>
    <d v="2022-02-28T00:00:00"/>
    <x v="6"/>
    <x v="1"/>
  </r>
  <r>
    <x v="4"/>
    <n v="1300"/>
    <n v="11"/>
    <m/>
    <n v="0"/>
    <d v="2022-02-28T00:00:00"/>
    <x v="6"/>
    <x v="1"/>
  </r>
  <r>
    <x v="5"/>
    <n v="1400"/>
    <n v="11"/>
    <m/>
    <n v="0"/>
    <d v="2022-02-28T00:00:00"/>
    <x v="6"/>
    <x v="1"/>
  </r>
  <r>
    <x v="6"/>
    <n v="1000"/>
    <n v="6"/>
    <m/>
    <n v="0"/>
    <d v="2022-02-28T00:00:00"/>
    <x v="6"/>
    <x v="1"/>
  </r>
  <r>
    <x v="7"/>
    <n v="1100"/>
    <n v="6"/>
    <m/>
    <n v="0"/>
    <d v="2022-02-28T00:00:00"/>
    <x v="6"/>
    <x v="1"/>
  </r>
  <r>
    <x v="0"/>
    <n v="1000"/>
    <n v="11"/>
    <n v="2"/>
    <n v="2000"/>
    <d v="2022-03-01T00:00:00"/>
    <x v="0"/>
    <x v="2"/>
  </r>
  <r>
    <x v="1"/>
    <n v="1200"/>
    <n v="11"/>
    <n v="1"/>
    <n v="1200"/>
    <d v="2022-03-01T00:00:00"/>
    <x v="0"/>
    <x v="2"/>
  </r>
  <r>
    <x v="2"/>
    <n v="700"/>
    <n v="6"/>
    <n v="2"/>
    <n v="1400"/>
    <d v="2022-03-01T00:00:00"/>
    <x v="0"/>
    <x v="2"/>
  </r>
  <r>
    <x v="3"/>
    <n v="800"/>
    <n v="6"/>
    <n v="2"/>
    <n v="1600"/>
    <d v="2022-03-01T00:00:00"/>
    <x v="0"/>
    <x v="2"/>
  </r>
  <r>
    <x v="4"/>
    <n v="1300"/>
    <n v="11"/>
    <m/>
    <n v="0"/>
    <d v="2022-03-01T00:00:00"/>
    <x v="0"/>
    <x v="2"/>
  </r>
  <r>
    <x v="5"/>
    <n v="1400"/>
    <n v="11"/>
    <m/>
    <n v="0"/>
    <d v="2022-03-01T00:00:00"/>
    <x v="0"/>
    <x v="2"/>
  </r>
  <r>
    <x v="6"/>
    <n v="1000"/>
    <n v="6"/>
    <m/>
    <n v="0"/>
    <d v="2022-03-01T00:00:00"/>
    <x v="0"/>
    <x v="2"/>
  </r>
  <r>
    <x v="7"/>
    <n v="1100"/>
    <n v="6"/>
    <m/>
    <n v="0"/>
    <d v="2022-03-01T00:00:00"/>
    <x v="0"/>
    <x v="2"/>
  </r>
  <r>
    <x v="0"/>
    <n v="1000"/>
    <n v="11"/>
    <m/>
    <n v="0"/>
    <d v="2022-03-02T00:00:00"/>
    <x v="1"/>
    <x v="2"/>
  </r>
  <r>
    <x v="1"/>
    <n v="1200"/>
    <n v="11"/>
    <n v="3"/>
    <n v="3600"/>
    <d v="2022-03-02T00:00:00"/>
    <x v="1"/>
    <x v="2"/>
  </r>
  <r>
    <x v="2"/>
    <n v="700"/>
    <n v="6"/>
    <m/>
    <n v="0"/>
    <d v="2022-03-02T00:00:00"/>
    <x v="1"/>
    <x v="2"/>
  </r>
  <r>
    <x v="3"/>
    <n v="800"/>
    <n v="6"/>
    <n v="3"/>
    <n v="2400"/>
    <d v="2022-03-02T00:00:00"/>
    <x v="1"/>
    <x v="2"/>
  </r>
  <r>
    <x v="4"/>
    <n v="1300"/>
    <n v="11"/>
    <m/>
    <n v="0"/>
    <d v="2022-03-02T00:00:00"/>
    <x v="1"/>
    <x v="2"/>
  </r>
  <r>
    <x v="5"/>
    <n v="1400"/>
    <n v="11"/>
    <n v="1"/>
    <n v="1400"/>
    <d v="2022-03-02T00:00:00"/>
    <x v="1"/>
    <x v="2"/>
  </r>
  <r>
    <x v="6"/>
    <n v="1000"/>
    <n v="6"/>
    <m/>
    <n v="0"/>
    <d v="2022-03-02T00:00:00"/>
    <x v="1"/>
    <x v="2"/>
  </r>
  <r>
    <x v="7"/>
    <n v="1100"/>
    <n v="6"/>
    <m/>
    <n v="0"/>
    <d v="2022-03-02T00:00:00"/>
    <x v="1"/>
    <x v="2"/>
  </r>
  <r>
    <x v="0"/>
    <n v="1000"/>
    <n v="11"/>
    <n v="1"/>
    <n v="1000"/>
    <d v="2022-03-03T00:00:00"/>
    <x v="2"/>
    <x v="2"/>
  </r>
  <r>
    <x v="1"/>
    <n v="1200"/>
    <n v="11"/>
    <n v="5"/>
    <n v="6000"/>
    <d v="2022-03-03T00:00:00"/>
    <x v="2"/>
    <x v="2"/>
  </r>
  <r>
    <x v="2"/>
    <n v="700"/>
    <n v="6"/>
    <n v="1"/>
    <n v="700"/>
    <d v="2022-03-03T00:00:00"/>
    <x v="2"/>
    <x v="2"/>
  </r>
  <r>
    <x v="3"/>
    <n v="800"/>
    <n v="6"/>
    <n v="2"/>
    <n v="1600"/>
    <d v="2022-03-03T00:00:00"/>
    <x v="2"/>
    <x v="2"/>
  </r>
  <r>
    <x v="4"/>
    <n v="1300"/>
    <n v="11"/>
    <n v="1"/>
    <n v="1300"/>
    <d v="2022-03-03T00:00:00"/>
    <x v="2"/>
    <x v="2"/>
  </r>
  <r>
    <x v="5"/>
    <n v="1400"/>
    <n v="11"/>
    <n v="1"/>
    <n v="1400"/>
    <d v="2022-03-03T00:00:00"/>
    <x v="2"/>
    <x v="2"/>
  </r>
  <r>
    <x v="6"/>
    <n v="1000"/>
    <n v="6"/>
    <m/>
    <n v="0"/>
    <d v="2022-03-03T00:00:00"/>
    <x v="2"/>
    <x v="2"/>
  </r>
  <r>
    <x v="7"/>
    <n v="1100"/>
    <n v="6"/>
    <m/>
    <n v="0"/>
    <d v="2022-03-03T00:00:00"/>
    <x v="2"/>
    <x v="2"/>
  </r>
  <r>
    <x v="0"/>
    <n v="1000"/>
    <n v="11"/>
    <m/>
    <n v="0"/>
    <d v="2022-03-04T00:00:00"/>
    <x v="3"/>
    <x v="2"/>
  </r>
  <r>
    <x v="1"/>
    <n v="1200"/>
    <n v="11"/>
    <n v="11"/>
    <n v="13200"/>
    <d v="2022-03-04T00:00:00"/>
    <x v="3"/>
    <x v="2"/>
  </r>
  <r>
    <x v="2"/>
    <n v="700"/>
    <n v="6"/>
    <m/>
    <n v="0"/>
    <d v="2022-03-04T00:00:00"/>
    <x v="3"/>
    <x v="2"/>
  </r>
  <r>
    <x v="3"/>
    <n v="800"/>
    <n v="6"/>
    <n v="6"/>
    <n v="4800"/>
    <d v="2022-03-04T00:00:00"/>
    <x v="3"/>
    <x v="2"/>
  </r>
  <r>
    <x v="4"/>
    <n v="1300"/>
    <n v="11"/>
    <m/>
    <n v="0"/>
    <d v="2022-03-04T00:00:00"/>
    <x v="3"/>
    <x v="2"/>
  </r>
  <r>
    <x v="5"/>
    <n v="1400"/>
    <n v="11"/>
    <m/>
    <n v="0"/>
    <d v="2022-03-04T00:00:00"/>
    <x v="3"/>
    <x v="2"/>
  </r>
  <r>
    <x v="6"/>
    <n v="1000"/>
    <n v="6"/>
    <m/>
    <n v="0"/>
    <d v="2022-03-04T00:00:00"/>
    <x v="3"/>
    <x v="2"/>
  </r>
  <r>
    <x v="7"/>
    <n v="1100"/>
    <n v="6"/>
    <m/>
    <n v="0"/>
    <d v="2022-03-04T00:00:00"/>
    <x v="3"/>
    <x v="2"/>
  </r>
  <r>
    <x v="0"/>
    <n v="1000"/>
    <n v="11"/>
    <n v="1"/>
    <n v="1000"/>
    <d v="2022-03-05T00:00:00"/>
    <x v="4"/>
    <x v="2"/>
  </r>
  <r>
    <x v="1"/>
    <n v="1200"/>
    <n v="11"/>
    <m/>
    <n v="0"/>
    <d v="2022-03-05T00:00:00"/>
    <x v="4"/>
    <x v="2"/>
  </r>
  <r>
    <x v="2"/>
    <n v="700"/>
    <n v="6"/>
    <n v="2"/>
    <n v="1400"/>
    <d v="2022-03-05T00:00:00"/>
    <x v="4"/>
    <x v="2"/>
  </r>
  <r>
    <x v="3"/>
    <n v="800"/>
    <n v="6"/>
    <n v="1"/>
    <n v="800"/>
    <d v="2022-03-05T00:00:00"/>
    <x v="4"/>
    <x v="2"/>
  </r>
  <r>
    <x v="4"/>
    <n v="1300"/>
    <n v="11"/>
    <n v="1"/>
    <n v="1300"/>
    <d v="2022-03-05T00:00:00"/>
    <x v="4"/>
    <x v="2"/>
  </r>
  <r>
    <x v="5"/>
    <n v="1400"/>
    <n v="11"/>
    <m/>
    <n v="0"/>
    <d v="2022-03-05T00:00:00"/>
    <x v="4"/>
    <x v="2"/>
  </r>
  <r>
    <x v="6"/>
    <n v="1000"/>
    <n v="6"/>
    <m/>
    <n v="0"/>
    <d v="2022-03-05T00:00:00"/>
    <x v="4"/>
    <x v="2"/>
  </r>
  <r>
    <x v="7"/>
    <n v="1100"/>
    <n v="6"/>
    <m/>
    <n v="0"/>
    <d v="2022-03-05T00:00:00"/>
    <x v="4"/>
    <x v="2"/>
  </r>
  <r>
    <x v="0"/>
    <n v="1000"/>
    <n v="11"/>
    <n v="3"/>
    <n v="3000"/>
    <d v="2022-03-06T00:00:00"/>
    <x v="5"/>
    <x v="2"/>
  </r>
  <r>
    <x v="1"/>
    <n v="1200"/>
    <n v="11"/>
    <m/>
    <n v="0"/>
    <d v="2022-03-06T00:00:00"/>
    <x v="5"/>
    <x v="2"/>
  </r>
  <r>
    <x v="2"/>
    <n v="700"/>
    <n v="6"/>
    <n v="1"/>
    <n v="700"/>
    <d v="2022-03-06T00:00:00"/>
    <x v="5"/>
    <x v="2"/>
  </r>
  <r>
    <x v="3"/>
    <n v="800"/>
    <n v="6"/>
    <n v="2"/>
    <n v="1600"/>
    <d v="2022-03-06T00:00:00"/>
    <x v="5"/>
    <x v="2"/>
  </r>
  <r>
    <x v="4"/>
    <n v="1300"/>
    <n v="11"/>
    <n v="2"/>
    <n v="2600"/>
    <d v="2022-03-06T00:00:00"/>
    <x v="5"/>
    <x v="2"/>
  </r>
  <r>
    <x v="5"/>
    <n v="1400"/>
    <n v="11"/>
    <m/>
    <n v="0"/>
    <d v="2022-03-06T00:00:00"/>
    <x v="5"/>
    <x v="2"/>
  </r>
  <r>
    <x v="6"/>
    <n v="1000"/>
    <n v="6"/>
    <m/>
    <n v="0"/>
    <d v="2022-03-06T00:00:00"/>
    <x v="5"/>
    <x v="2"/>
  </r>
  <r>
    <x v="7"/>
    <n v="1100"/>
    <n v="6"/>
    <m/>
    <n v="0"/>
    <d v="2022-03-06T00:00:00"/>
    <x v="5"/>
    <x v="2"/>
  </r>
  <r>
    <x v="0"/>
    <n v="1000"/>
    <n v="11"/>
    <n v="2"/>
    <n v="2000"/>
    <d v="2022-03-07T00:00:00"/>
    <x v="6"/>
    <x v="2"/>
  </r>
  <r>
    <x v="1"/>
    <n v="1200"/>
    <n v="11"/>
    <n v="1"/>
    <n v="1200"/>
    <d v="2022-03-07T00:00:00"/>
    <x v="6"/>
    <x v="2"/>
  </r>
  <r>
    <x v="2"/>
    <n v="700"/>
    <n v="6"/>
    <n v="3"/>
    <n v="2100"/>
    <d v="2022-03-07T00:00:00"/>
    <x v="6"/>
    <x v="2"/>
  </r>
  <r>
    <x v="3"/>
    <n v="800"/>
    <n v="6"/>
    <n v="2"/>
    <n v="1600"/>
    <d v="2022-03-07T00:00:00"/>
    <x v="6"/>
    <x v="2"/>
  </r>
  <r>
    <x v="4"/>
    <n v="1300"/>
    <n v="11"/>
    <m/>
    <n v="0"/>
    <d v="2022-03-07T00:00:00"/>
    <x v="6"/>
    <x v="2"/>
  </r>
  <r>
    <x v="5"/>
    <n v="1400"/>
    <n v="11"/>
    <m/>
    <n v="0"/>
    <d v="2022-03-07T00:00:00"/>
    <x v="6"/>
    <x v="2"/>
  </r>
  <r>
    <x v="6"/>
    <n v="1000"/>
    <n v="6"/>
    <m/>
    <n v="0"/>
    <d v="2022-03-07T00:00:00"/>
    <x v="6"/>
    <x v="2"/>
  </r>
  <r>
    <x v="7"/>
    <n v="1100"/>
    <n v="6"/>
    <m/>
    <n v="0"/>
    <d v="2022-03-07T00:00:00"/>
    <x v="6"/>
    <x v="2"/>
  </r>
  <r>
    <x v="0"/>
    <n v="1000"/>
    <n v="11"/>
    <n v="5"/>
    <n v="5000"/>
    <d v="2022-03-08T00:00:00"/>
    <x v="0"/>
    <x v="3"/>
  </r>
  <r>
    <x v="1"/>
    <n v="1200"/>
    <n v="11"/>
    <n v="2"/>
    <n v="2400"/>
    <d v="2022-03-08T00:00:00"/>
    <x v="0"/>
    <x v="3"/>
  </r>
  <r>
    <x v="2"/>
    <n v="700"/>
    <n v="6"/>
    <n v="1"/>
    <n v="700"/>
    <d v="2022-03-08T00:00:00"/>
    <x v="0"/>
    <x v="3"/>
  </r>
  <r>
    <x v="3"/>
    <n v="800"/>
    <n v="6"/>
    <n v="3"/>
    <n v="2400"/>
    <d v="2022-03-08T00:00:00"/>
    <x v="0"/>
    <x v="3"/>
  </r>
  <r>
    <x v="4"/>
    <n v="1300"/>
    <n v="11"/>
    <m/>
    <n v="0"/>
    <d v="2022-03-08T00:00:00"/>
    <x v="0"/>
    <x v="3"/>
  </r>
  <r>
    <x v="5"/>
    <n v="1400"/>
    <n v="11"/>
    <m/>
    <n v="0"/>
    <d v="2022-03-08T00:00:00"/>
    <x v="0"/>
    <x v="3"/>
  </r>
  <r>
    <x v="6"/>
    <n v="1000"/>
    <n v="6"/>
    <n v="1"/>
    <n v="1000"/>
    <d v="2022-03-08T00:00:00"/>
    <x v="0"/>
    <x v="3"/>
  </r>
  <r>
    <x v="7"/>
    <n v="1100"/>
    <n v="6"/>
    <m/>
    <n v="0"/>
    <d v="2022-03-08T00:00:00"/>
    <x v="0"/>
    <x v="3"/>
  </r>
  <r>
    <x v="0"/>
    <n v="1000"/>
    <n v="11"/>
    <n v="5"/>
    <n v="5000"/>
    <d v="2022-03-09T00:00:00"/>
    <x v="1"/>
    <x v="3"/>
  </r>
  <r>
    <x v="1"/>
    <n v="1200"/>
    <n v="11"/>
    <n v="3"/>
    <n v="3600"/>
    <d v="2022-03-09T00:00:00"/>
    <x v="1"/>
    <x v="3"/>
  </r>
  <r>
    <x v="2"/>
    <n v="700"/>
    <n v="6"/>
    <n v="2"/>
    <n v="1400"/>
    <d v="2022-03-09T00:00:00"/>
    <x v="1"/>
    <x v="3"/>
  </r>
  <r>
    <x v="3"/>
    <n v="800"/>
    <n v="6"/>
    <m/>
    <n v="0"/>
    <d v="2022-03-09T00:00:00"/>
    <x v="1"/>
    <x v="3"/>
  </r>
  <r>
    <x v="4"/>
    <n v="1300"/>
    <n v="11"/>
    <n v="1"/>
    <n v="1300"/>
    <d v="2022-03-09T00:00:00"/>
    <x v="1"/>
    <x v="3"/>
  </r>
  <r>
    <x v="5"/>
    <n v="1400"/>
    <n v="11"/>
    <m/>
    <n v="0"/>
    <d v="2022-03-09T00:00:00"/>
    <x v="1"/>
    <x v="3"/>
  </r>
  <r>
    <x v="6"/>
    <n v="1000"/>
    <n v="6"/>
    <m/>
    <n v="0"/>
    <d v="2022-03-09T00:00:00"/>
    <x v="1"/>
    <x v="3"/>
  </r>
  <r>
    <x v="7"/>
    <n v="1100"/>
    <n v="6"/>
    <n v="3"/>
    <n v="3300"/>
    <d v="2022-03-09T00:00:00"/>
    <x v="1"/>
    <x v="3"/>
  </r>
  <r>
    <x v="0"/>
    <n v="1000"/>
    <n v="11"/>
    <n v="4"/>
    <n v="4000"/>
    <d v="2022-03-10T00:00:00"/>
    <x v="2"/>
    <x v="3"/>
  </r>
  <r>
    <x v="1"/>
    <n v="1200"/>
    <n v="11"/>
    <m/>
    <n v="0"/>
    <d v="2022-03-10T00:00:00"/>
    <x v="2"/>
    <x v="3"/>
  </r>
  <r>
    <x v="2"/>
    <n v="700"/>
    <n v="6"/>
    <n v="2"/>
    <n v="1400"/>
    <d v="2022-03-10T00:00:00"/>
    <x v="2"/>
    <x v="3"/>
  </r>
  <r>
    <x v="3"/>
    <n v="800"/>
    <n v="6"/>
    <n v="2"/>
    <n v="1600"/>
    <d v="2022-03-10T00:00:00"/>
    <x v="2"/>
    <x v="3"/>
  </r>
  <r>
    <x v="4"/>
    <n v="1300"/>
    <n v="11"/>
    <m/>
    <n v="0"/>
    <d v="2022-03-10T00:00:00"/>
    <x v="2"/>
    <x v="3"/>
  </r>
  <r>
    <x v="5"/>
    <n v="1400"/>
    <n v="11"/>
    <m/>
    <n v="0"/>
    <d v="2022-03-10T00:00:00"/>
    <x v="2"/>
    <x v="3"/>
  </r>
  <r>
    <x v="6"/>
    <n v="1000"/>
    <n v="6"/>
    <n v="1"/>
    <n v="1000"/>
    <d v="2022-03-10T00:00:00"/>
    <x v="2"/>
    <x v="3"/>
  </r>
  <r>
    <x v="7"/>
    <n v="1100"/>
    <n v="6"/>
    <m/>
    <n v="0"/>
    <d v="2022-03-10T00:00:00"/>
    <x v="2"/>
    <x v="3"/>
  </r>
  <r>
    <x v="0"/>
    <n v="1000"/>
    <n v="11"/>
    <n v="4"/>
    <n v="4000"/>
    <d v="2022-03-11T00:00:00"/>
    <x v="3"/>
    <x v="3"/>
  </r>
  <r>
    <x v="1"/>
    <n v="1200"/>
    <n v="11"/>
    <m/>
    <n v="0"/>
    <d v="2022-03-11T00:00:00"/>
    <x v="3"/>
    <x v="3"/>
  </r>
  <r>
    <x v="2"/>
    <n v="700"/>
    <n v="6"/>
    <n v="5"/>
    <n v="3500"/>
    <d v="2022-03-11T00:00:00"/>
    <x v="3"/>
    <x v="3"/>
  </r>
  <r>
    <x v="3"/>
    <n v="800"/>
    <n v="6"/>
    <n v="1"/>
    <n v="800"/>
    <d v="2022-03-11T00:00:00"/>
    <x v="3"/>
    <x v="3"/>
  </r>
  <r>
    <x v="4"/>
    <n v="1300"/>
    <n v="11"/>
    <m/>
    <n v="0"/>
    <d v="2022-03-11T00:00:00"/>
    <x v="3"/>
    <x v="3"/>
  </r>
  <r>
    <x v="5"/>
    <n v="1400"/>
    <n v="11"/>
    <m/>
    <n v="0"/>
    <d v="2022-03-11T00:00:00"/>
    <x v="3"/>
    <x v="3"/>
  </r>
  <r>
    <x v="6"/>
    <n v="1000"/>
    <n v="6"/>
    <m/>
    <n v="0"/>
    <d v="2022-03-11T00:00:00"/>
    <x v="3"/>
    <x v="3"/>
  </r>
  <r>
    <x v="7"/>
    <n v="1100"/>
    <n v="6"/>
    <m/>
    <n v="0"/>
    <d v="2022-03-11T00:00:00"/>
    <x v="3"/>
    <x v="3"/>
  </r>
  <r>
    <x v="0"/>
    <n v="1000"/>
    <n v="11"/>
    <n v="2"/>
    <n v="2000"/>
    <d v="2022-03-12T00:00:00"/>
    <x v="4"/>
    <x v="3"/>
  </r>
  <r>
    <x v="1"/>
    <n v="1200"/>
    <n v="11"/>
    <n v="2"/>
    <n v="2400"/>
    <d v="2022-03-12T00:00:00"/>
    <x v="4"/>
    <x v="3"/>
  </r>
  <r>
    <x v="2"/>
    <n v="700"/>
    <n v="6"/>
    <n v="3"/>
    <n v="2100"/>
    <d v="2022-03-12T00:00:00"/>
    <x v="4"/>
    <x v="3"/>
  </r>
  <r>
    <x v="3"/>
    <n v="800"/>
    <n v="6"/>
    <m/>
    <n v="0"/>
    <d v="2022-03-12T00:00:00"/>
    <x v="4"/>
    <x v="3"/>
  </r>
  <r>
    <x v="4"/>
    <n v="1300"/>
    <n v="11"/>
    <m/>
    <n v="0"/>
    <d v="2022-03-12T00:00:00"/>
    <x v="4"/>
    <x v="3"/>
  </r>
  <r>
    <x v="5"/>
    <n v="1400"/>
    <n v="11"/>
    <m/>
    <n v="0"/>
    <d v="2022-03-12T00:00:00"/>
    <x v="4"/>
    <x v="3"/>
  </r>
  <r>
    <x v="6"/>
    <n v="1000"/>
    <n v="6"/>
    <m/>
    <n v="0"/>
    <d v="2022-03-12T00:00:00"/>
    <x v="4"/>
    <x v="3"/>
  </r>
  <r>
    <x v="7"/>
    <n v="1100"/>
    <n v="6"/>
    <m/>
    <n v="0"/>
    <d v="2022-03-12T00:00:00"/>
    <x v="4"/>
    <x v="3"/>
  </r>
  <r>
    <x v="0"/>
    <n v="1000"/>
    <n v="11"/>
    <m/>
    <n v="0"/>
    <d v="2022-03-13T00:00:00"/>
    <x v="5"/>
    <x v="3"/>
  </r>
  <r>
    <x v="1"/>
    <n v="1200"/>
    <n v="11"/>
    <m/>
    <n v="0"/>
    <d v="2022-03-13T00:00:00"/>
    <x v="5"/>
    <x v="3"/>
  </r>
  <r>
    <x v="2"/>
    <n v="700"/>
    <n v="6"/>
    <n v="2"/>
    <n v="1400"/>
    <d v="2022-03-13T00:00:00"/>
    <x v="5"/>
    <x v="3"/>
  </r>
  <r>
    <x v="3"/>
    <n v="800"/>
    <n v="6"/>
    <n v="1"/>
    <n v="800"/>
    <d v="2022-03-13T00:00:00"/>
    <x v="5"/>
    <x v="3"/>
  </r>
  <r>
    <x v="4"/>
    <n v="1300"/>
    <n v="11"/>
    <m/>
    <n v="0"/>
    <d v="2022-03-13T00:00:00"/>
    <x v="5"/>
    <x v="3"/>
  </r>
  <r>
    <x v="5"/>
    <n v="1400"/>
    <n v="11"/>
    <m/>
    <n v="0"/>
    <d v="2022-03-13T00:00:00"/>
    <x v="5"/>
    <x v="3"/>
  </r>
  <r>
    <x v="6"/>
    <n v="1000"/>
    <n v="6"/>
    <m/>
    <n v="0"/>
    <d v="2022-03-13T00:00:00"/>
    <x v="5"/>
    <x v="3"/>
  </r>
  <r>
    <x v="7"/>
    <n v="1100"/>
    <n v="6"/>
    <m/>
    <n v="0"/>
    <d v="2022-03-13T00:00:00"/>
    <x v="5"/>
    <x v="3"/>
  </r>
  <r>
    <x v="0"/>
    <n v="1000"/>
    <n v="11"/>
    <m/>
    <n v="0"/>
    <d v="2022-03-14T00:00:00"/>
    <x v="6"/>
    <x v="3"/>
  </r>
  <r>
    <x v="1"/>
    <n v="1200"/>
    <n v="11"/>
    <n v="1"/>
    <n v="1200"/>
    <d v="2022-03-14T00:00:00"/>
    <x v="6"/>
    <x v="3"/>
  </r>
  <r>
    <x v="2"/>
    <n v="700"/>
    <n v="6"/>
    <n v="2"/>
    <n v="1400"/>
    <d v="2022-03-14T00:00:00"/>
    <x v="6"/>
    <x v="3"/>
  </r>
  <r>
    <x v="3"/>
    <n v="800"/>
    <n v="6"/>
    <m/>
    <n v="0"/>
    <d v="2022-03-14T00:00:00"/>
    <x v="6"/>
    <x v="3"/>
  </r>
  <r>
    <x v="4"/>
    <n v="1300"/>
    <n v="11"/>
    <m/>
    <n v="0"/>
    <d v="2022-03-14T00:00:00"/>
    <x v="6"/>
    <x v="3"/>
  </r>
  <r>
    <x v="5"/>
    <n v="1400"/>
    <n v="11"/>
    <m/>
    <n v="0"/>
    <d v="2022-03-14T00:00:00"/>
    <x v="6"/>
    <x v="3"/>
  </r>
  <r>
    <x v="6"/>
    <n v="1000"/>
    <n v="6"/>
    <m/>
    <n v="0"/>
    <d v="2022-03-14T00:00:00"/>
    <x v="6"/>
    <x v="3"/>
  </r>
  <r>
    <x v="7"/>
    <n v="1100"/>
    <n v="6"/>
    <m/>
    <n v="0"/>
    <d v="2022-03-14T00:00:00"/>
    <x v="6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5295F8-B0FD-49CC-8FE8-96C73FFF0111}" name="PivotTable8" cacheId="169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2" firstHeaderRow="1" firstDataRow="1" firstDataCol="1"/>
  <pivotFields count="8">
    <pivotField axis="axisRow" showAll="0">
      <items count="9">
        <item x="1"/>
        <item x="5"/>
        <item x="4"/>
        <item x="0"/>
        <item x="3"/>
        <item x="7"/>
        <item x="6"/>
        <item x="2"/>
        <item t="default"/>
      </items>
    </pivotField>
    <pivotField numFmtId="164" showAll="0"/>
    <pivotField showAll="0"/>
    <pivotField dataField="1" showAll="0"/>
    <pivotField numFmtId="164" showAll="0"/>
    <pivotField numFmtId="14" showAll="0"/>
    <pivotField showAll="0"/>
    <pivotField numFmtI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Sal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8AA0C8-B4B4-4C41-A8A4-EE72DFFCF8DC}" name="PivotTable1" cacheId="169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2" firstHeaderRow="1" firstDataRow="1" firstDataCol="1"/>
  <pivotFields count="8">
    <pivotField axis="axisRow" showAll="0">
      <items count="9">
        <item x="1"/>
        <item x="5"/>
        <item x="4"/>
        <item x="0"/>
        <item x="3"/>
        <item x="7"/>
        <item x="6"/>
        <item x="2"/>
        <item t="default"/>
      </items>
    </pivotField>
    <pivotField numFmtId="164" showAll="0"/>
    <pivotField showAll="0"/>
    <pivotField showAll="0"/>
    <pivotField dataField="1" numFmtId="164" showAll="0"/>
    <pivotField numFmtId="14" showAll="0"/>
    <pivotField showAll="0"/>
    <pivotField numFmtI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Revenue" fld="4" baseField="0" baseItem="0"/>
  </dataFields>
  <formats count="1">
    <format dxfId="2">
      <pivotArea collapsedLevelsAreSubtotals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EFB62B-10E9-4B5A-A6A0-7C60A1C071DB}" name="PivotTable11" cacheId="169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3" firstHeaderRow="1" firstDataRow="2" firstDataCol="1"/>
  <pivotFields count="8">
    <pivotField axis="axisRow" showAll="0">
      <items count="9">
        <item x="1"/>
        <item x="5"/>
        <item x="4"/>
        <item x="0"/>
        <item x="3"/>
        <item x="7"/>
        <item x="6"/>
        <item x="2"/>
        <item t="default"/>
      </items>
    </pivotField>
    <pivotField numFmtId="164" showAll="0"/>
    <pivotField showAll="0"/>
    <pivotField showAll="0"/>
    <pivotField dataField="1" numFmtId="164" showAll="0"/>
    <pivotField numFmtId="14" showAll="0"/>
    <pivotField showAll="0"/>
    <pivotField axis="axisCol" numFmtId="1"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Sum of Revenue" fld="4" baseField="0" baseItem="0" numFmtId="44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2457CB-BE38-4E05-B3BE-7E7CA79D0BED}" name="PivotTable24" cacheId="169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I13" firstHeaderRow="1" firstDataRow="2" firstDataCol="1"/>
  <pivotFields count="8">
    <pivotField axis="axisRow" showAll="0">
      <items count="9">
        <item x="1"/>
        <item x="5"/>
        <item x="4"/>
        <item x="0"/>
        <item x="3"/>
        <item x="7"/>
        <item x="6"/>
        <item x="2"/>
        <item t="default"/>
      </items>
    </pivotField>
    <pivotField numFmtId="164" showAll="0"/>
    <pivotField showAll="0"/>
    <pivotField showAll="0"/>
    <pivotField dataField="1" numFmtId="164" showAll="0"/>
    <pivotField numFmtId="14" showAll="0"/>
    <pivotField axis="axisCol" showAll="0">
      <items count="8">
        <item x="6"/>
        <item x="0"/>
        <item x="1"/>
        <item x="2"/>
        <item x="3"/>
        <item x="4"/>
        <item x="5"/>
        <item t="default"/>
      </items>
    </pivotField>
    <pivotField numFmtI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6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Revenue" fld="4" baseField="0" baseItem="0" numFmtId="165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999CDA-E7A9-4CF0-B9E8-3F4B81B1DFC5}" name="PivotTable29" cacheId="169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I13" firstHeaderRow="1" firstDataRow="2" firstDataCol="1"/>
  <pivotFields count="8">
    <pivotField axis="axisRow" showAll="0">
      <items count="9">
        <item x="1"/>
        <item x="5"/>
        <item x="4"/>
        <item x="0"/>
        <item x="3"/>
        <item x="7"/>
        <item x="6"/>
        <item x="2"/>
        <item t="default"/>
      </items>
    </pivotField>
    <pivotField numFmtId="164" showAll="0"/>
    <pivotField showAll="0"/>
    <pivotField dataField="1" showAll="0"/>
    <pivotField numFmtId="164" showAll="0"/>
    <pivotField numFmtId="14" showAll="0"/>
    <pivotField axis="axisCol" showAll="0">
      <items count="8">
        <item x="6"/>
        <item x="0"/>
        <item x="1"/>
        <item x="2"/>
        <item x="3"/>
        <item x="4"/>
        <item x="5"/>
        <item t="default"/>
      </items>
    </pivotField>
    <pivotField numFmtI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6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Sal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A6CF2B-ECF4-4AEA-8110-63D163FBD813}" name="PivotTable34" cacheId="169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3" firstHeaderRow="1" firstDataRow="2" firstDataCol="1"/>
  <pivotFields count="8">
    <pivotField axis="axisRow" showAll="0">
      <items count="9">
        <item x="1"/>
        <item x="5"/>
        <item x="4"/>
        <item x="0"/>
        <item x="3"/>
        <item x="7"/>
        <item x="6"/>
        <item x="2"/>
        <item t="default"/>
      </items>
    </pivotField>
    <pivotField numFmtId="164" showAll="0"/>
    <pivotField showAll="0"/>
    <pivotField dataField="1" showAll="0"/>
    <pivotField numFmtId="164" showAll="0"/>
    <pivotField numFmtId="14" showAll="0"/>
    <pivotField showAll="0"/>
    <pivotField axis="axisCol" numFmtId="1"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A63D9-F000-4DF2-9AA6-83635B7207EE}">
  <dimension ref="C2:AV11"/>
  <sheetViews>
    <sheetView topLeftCell="AL1" zoomScaleNormal="100" workbookViewId="0">
      <selection activeCell="AR2" sqref="AR2:AV2"/>
    </sheetView>
  </sheetViews>
  <sheetFormatPr defaultRowHeight="14.45"/>
  <cols>
    <col min="1" max="2" width="0" hidden="1" customWidth="1"/>
    <col min="3" max="3" width="57.85546875" customWidth="1"/>
    <col min="9" max="9" width="61.5703125" customWidth="1"/>
    <col min="16" max="16" width="58.85546875" customWidth="1"/>
    <col min="23" max="23" width="58.7109375" customWidth="1"/>
    <col min="30" max="30" width="57.85546875" customWidth="1"/>
    <col min="37" max="37" width="59" customWidth="1"/>
    <col min="44" max="44" width="59.5703125" customWidth="1"/>
  </cols>
  <sheetData>
    <row r="2" spans="3:48">
      <c r="C2" s="23">
        <f>DATE(2022,2,15)</f>
        <v>44607</v>
      </c>
      <c r="D2" s="23"/>
      <c r="E2" s="23"/>
      <c r="F2" s="23"/>
      <c r="G2" s="23"/>
      <c r="I2" s="21">
        <f>DATE(2022,2,16)</f>
        <v>44608</v>
      </c>
      <c r="J2" s="22"/>
      <c r="K2" s="22"/>
      <c r="L2" s="22"/>
      <c r="M2" s="22"/>
      <c r="P2" s="21">
        <f>DATE(2022,2,17)</f>
        <v>44609</v>
      </c>
      <c r="Q2" s="22"/>
      <c r="R2" s="22"/>
      <c r="S2" s="22"/>
      <c r="T2" s="22"/>
      <c r="W2" s="21">
        <f>DATE(2022,2,18)</f>
        <v>44610</v>
      </c>
      <c r="X2" s="22"/>
      <c r="Y2" s="22"/>
      <c r="Z2" s="22"/>
      <c r="AA2" s="22"/>
      <c r="AD2" s="21">
        <f>DATE(2022,2,19)</f>
        <v>44611</v>
      </c>
      <c r="AE2" s="22"/>
      <c r="AF2" s="22"/>
      <c r="AG2" s="22"/>
      <c r="AH2" s="22"/>
      <c r="AK2" s="21">
        <f>DATE(2022,2,20)</f>
        <v>44612</v>
      </c>
      <c r="AL2" s="22"/>
      <c r="AM2" s="22"/>
      <c r="AN2" s="22"/>
      <c r="AO2" s="22"/>
      <c r="AR2" s="21">
        <f>DATE(2022,2,21)</f>
        <v>44613</v>
      </c>
      <c r="AS2" s="22"/>
      <c r="AT2" s="22"/>
      <c r="AU2" s="22"/>
      <c r="AV2" s="22"/>
    </row>
    <row r="3" spans="3:48" ht="15.6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I3" s="1" t="s">
        <v>0</v>
      </c>
      <c r="J3" s="1" t="s">
        <v>1</v>
      </c>
      <c r="K3" s="1" t="s">
        <v>2</v>
      </c>
      <c r="L3" s="1" t="s">
        <v>3</v>
      </c>
      <c r="M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W3" s="1" t="s">
        <v>0</v>
      </c>
      <c r="X3" s="1" t="s">
        <v>1</v>
      </c>
      <c r="Y3" s="1" t="s">
        <v>2</v>
      </c>
      <c r="Z3" s="1" t="s">
        <v>3</v>
      </c>
      <c r="AA3" s="1" t="s">
        <v>4</v>
      </c>
      <c r="AD3" s="1" t="s">
        <v>0</v>
      </c>
      <c r="AE3" s="1" t="s">
        <v>1</v>
      </c>
      <c r="AF3" s="1" t="s">
        <v>2</v>
      </c>
      <c r="AG3" s="1" t="s">
        <v>3</v>
      </c>
      <c r="AH3" s="1" t="s">
        <v>4</v>
      </c>
      <c r="AK3" s="1" t="s">
        <v>0</v>
      </c>
      <c r="AL3" s="1" t="s">
        <v>1</v>
      </c>
      <c r="AM3" s="1" t="s">
        <v>2</v>
      </c>
      <c r="AN3" s="1" t="s">
        <v>3</v>
      </c>
      <c r="AO3" s="1" t="s">
        <v>4</v>
      </c>
      <c r="AR3" s="1" t="s">
        <v>0</v>
      </c>
      <c r="AS3" s="1" t="s">
        <v>1</v>
      </c>
      <c r="AT3" s="1" t="s">
        <v>2</v>
      </c>
      <c r="AU3" s="1" t="s">
        <v>3</v>
      </c>
      <c r="AV3" s="1" t="s">
        <v>4</v>
      </c>
    </row>
    <row r="4" spans="3:48">
      <c r="C4" t="s">
        <v>5</v>
      </c>
      <c r="D4" s="2">
        <v>1000</v>
      </c>
      <c r="E4">
        <v>11</v>
      </c>
      <c r="F4">
        <v>1</v>
      </c>
      <c r="G4" s="2">
        <f>F4*D4</f>
        <v>1000</v>
      </c>
      <c r="I4" t="s">
        <v>5</v>
      </c>
      <c r="J4" s="2">
        <v>1000</v>
      </c>
      <c r="K4">
        <v>11</v>
      </c>
      <c r="L4">
        <v>3</v>
      </c>
      <c r="M4" s="2">
        <f>J4*L4</f>
        <v>3000</v>
      </c>
      <c r="P4" t="s">
        <v>5</v>
      </c>
      <c r="Q4" s="2">
        <v>1000</v>
      </c>
      <c r="R4">
        <v>11</v>
      </c>
      <c r="S4">
        <v>5</v>
      </c>
      <c r="T4" s="2">
        <f>S4*Q4</f>
        <v>5000</v>
      </c>
      <c r="W4" t="s">
        <v>5</v>
      </c>
      <c r="X4" s="2">
        <v>1000</v>
      </c>
      <c r="Y4">
        <v>11</v>
      </c>
      <c r="Z4">
        <v>4</v>
      </c>
      <c r="AA4" s="2">
        <f>Z4*X4</f>
        <v>4000</v>
      </c>
      <c r="AD4" t="s">
        <v>5</v>
      </c>
      <c r="AE4" s="2">
        <v>1000</v>
      </c>
      <c r="AF4">
        <v>11</v>
      </c>
      <c r="AG4">
        <v>1</v>
      </c>
      <c r="AH4" s="2">
        <f>AG4*AE4</f>
        <v>1000</v>
      </c>
      <c r="AK4" t="s">
        <v>5</v>
      </c>
      <c r="AL4" s="2">
        <v>1000</v>
      </c>
      <c r="AM4">
        <v>11</v>
      </c>
      <c r="AN4">
        <v>4</v>
      </c>
      <c r="AO4" s="2">
        <f>AN4*AL4</f>
        <v>4000</v>
      </c>
      <c r="AR4" t="s">
        <v>5</v>
      </c>
      <c r="AS4" s="2">
        <v>1000</v>
      </c>
      <c r="AT4">
        <v>11</v>
      </c>
      <c r="AV4" s="2">
        <f>AU4*AS4</f>
        <v>0</v>
      </c>
    </row>
    <row r="5" spans="3:48">
      <c r="C5" t="s">
        <v>6</v>
      </c>
      <c r="D5" s="2">
        <v>1200</v>
      </c>
      <c r="E5">
        <v>11</v>
      </c>
      <c r="F5">
        <v>3</v>
      </c>
      <c r="G5" s="2">
        <f t="shared" ref="G5:G11" si="0">F5*D5</f>
        <v>3600</v>
      </c>
      <c r="I5" t="s">
        <v>6</v>
      </c>
      <c r="J5" s="2">
        <v>1200</v>
      </c>
      <c r="K5">
        <v>11</v>
      </c>
      <c r="M5" s="2">
        <f t="shared" ref="M5:M11" si="1">J5*L5</f>
        <v>0</v>
      </c>
      <c r="P5" t="s">
        <v>6</v>
      </c>
      <c r="Q5" s="2">
        <v>1200</v>
      </c>
      <c r="R5">
        <v>11</v>
      </c>
      <c r="T5" s="2">
        <f t="shared" ref="T5:T11" si="2">S5*Q5</f>
        <v>0</v>
      </c>
      <c r="W5" t="s">
        <v>6</v>
      </c>
      <c r="X5" s="2">
        <v>1200</v>
      </c>
      <c r="Y5">
        <v>11</v>
      </c>
      <c r="AA5" s="2">
        <f t="shared" ref="AA5:AA11" si="3">Z5*X5</f>
        <v>0</v>
      </c>
      <c r="AD5" t="s">
        <v>6</v>
      </c>
      <c r="AE5" s="2">
        <v>1200</v>
      </c>
      <c r="AF5">
        <v>11</v>
      </c>
      <c r="AH5" s="2">
        <f t="shared" ref="AH5:AH11" si="4">AG5*AE5</f>
        <v>0</v>
      </c>
      <c r="AK5" t="s">
        <v>6</v>
      </c>
      <c r="AL5" s="2">
        <v>1200</v>
      </c>
      <c r="AM5">
        <v>11</v>
      </c>
      <c r="AN5">
        <v>1</v>
      </c>
      <c r="AO5" s="2">
        <f t="shared" ref="AO5:AO11" si="5">AN5*AL5</f>
        <v>1200</v>
      </c>
      <c r="AR5" t="s">
        <v>6</v>
      </c>
      <c r="AS5" s="2">
        <v>1200</v>
      </c>
      <c r="AT5">
        <v>11</v>
      </c>
      <c r="AV5" s="2">
        <f t="shared" ref="AV5:AV11" si="6">AU5*AS5</f>
        <v>0</v>
      </c>
    </row>
    <row r="6" spans="3:48">
      <c r="C6" t="s">
        <v>7</v>
      </c>
      <c r="D6" s="2">
        <v>700</v>
      </c>
      <c r="E6">
        <v>6</v>
      </c>
      <c r="F6">
        <v>4</v>
      </c>
      <c r="G6" s="2">
        <f t="shared" si="0"/>
        <v>2800</v>
      </c>
      <c r="I6" t="s">
        <v>7</v>
      </c>
      <c r="J6" s="2">
        <v>700</v>
      </c>
      <c r="K6">
        <v>6</v>
      </c>
      <c r="L6">
        <v>3</v>
      </c>
      <c r="M6" s="2">
        <f t="shared" si="1"/>
        <v>2100</v>
      </c>
      <c r="P6" t="s">
        <v>7</v>
      </c>
      <c r="Q6" s="2">
        <v>700</v>
      </c>
      <c r="R6">
        <v>6</v>
      </c>
      <c r="S6">
        <v>4</v>
      </c>
      <c r="T6" s="2">
        <f t="shared" si="2"/>
        <v>2800</v>
      </c>
      <c r="W6" t="s">
        <v>7</v>
      </c>
      <c r="X6" s="2">
        <v>700</v>
      </c>
      <c r="Y6">
        <v>6</v>
      </c>
      <c r="AA6" s="2">
        <f t="shared" si="3"/>
        <v>0</v>
      </c>
      <c r="AD6" t="s">
        <v>7</v>
      </c>
      <c r="AE6" s="2">
        <v>700</v>
      </c>
      <c r="AF6">
        <v>6</v>
      </c>
      <c r="AG6">
        <v>1</v>
      </c>
      <c r="AH6" s="2">
        <f t="shared" si="4"/>
        <v>700</v>
      </c>
      <c r="AK6" t="s">
        <v>7</v>
      </c>
      <c r="AL6" s="2">
        <v>700</v>
      </c>
      <c r="AM6">
        <v>6</v>
      </c>
      <c r="AN6">
        <v>2</v>
      </c>
      <c r="AO6" s="2">
        <f t="shared" si="5"/>
        <v>1400</v>
      </c>
      <c r="AR6" t="s">
        <v>7</v>
      </c>
      <c r="AS6" s="2">
        <v>700</v>
      </c>
      <c r="AT6">
        <v>6</v>
      </c>
      <c r="AU6">
        <v>2</v>
      </c>
      <c r="AV6" s="2">
        <f t="shared" si="6"/>
        <v>1400</v>
      </c>
    </row>
    <row r="7" spans="3:48">
      <c r="C7" t="s">
        <v>8</v>
      </c>
      <c r="D7" s="2">
        <v>800</v>
      </c>
      <c r="E7">
        <v>6</v>
      </c>
      <c r="F7">
        <v>1</v>
      </c>
      <c r="G7" s="2">
        <f t="shared" si="0"/>
        <v>800</v>
      </c>
      <c r="I7" t="s">
        <v>8</v>
      </c>
      <c r="J7" s="2">
        <v>800</v>
      </c>
      <c r="K7">
        <v>6</v>
      </c>
      <c r="L7">
        <v>1</v>
      </c>
      <c r="M7" s="2">
        <f t="shared" si="1"/>
        <v>800</v>
      </c>
      <c r="P7" t="s">
        <v>8</v>
      </c>
      <c r="Q7" s="2">
        <v>800</v>
      </c>
      <c r="R7">
        <v>6</v>
      </c>
      <c r="S7">
        <v>1</v>
      </c>
      <c r="T7" s="2">
        <f t="shared" si="2"/>
        <v>800</v>
      </c>
      <c r="W7" t="s">
        <v>8</v>
      </c>
      <c r="X7" s="2">
        <v>800</v>
      </c>
      <c r="Y7">
        <v>6</v>
      </c>
      <c r="Z7">
        <v>1</v>
      </c>
      <c r="AA7" s="2">
        <f t="shared" si="3"/>
        <v>800</v>
      </c>
      <c r="AD7" t="s">
        <v>8</v>
      </c>
      <c r="AE7" s="2">
        <v>800</v>
      </c>
      <c r="AF7">
        <v>6</v>
      </c>
      <c r="AG7">
        <v>2</v>
      </c>
      <c r="AH7" s="2">
        <f t="shared" si="4"/>
        <v>1600</v>
      </c>
      <c r="AK7" t="s">
        <v>8</v>
      </c>
      <c r="AL7" s="2">
        <v>800</v>
      </c>
      <c r="AM7">
        <v>6</v>
      </c>
      <c r="AO7" s="2">
        <f t="shared" si="5"/>
        <v>0</v>
      </c>
      <c r="AR7" t="s">
        <v>8</v>
      </c>
      <c r="AS7" s="2">
        <v>800</v>
      </c>
      <c r="AT7">
        <v>6</v>
      </c>
      <c r="AU7">
        <v>1</v>
      </c>
      <c r="AV7" s="2">
        <f t="shared" si="6"/>
        <v>800</v>
      </c>
    </row>
    <row r="8" spans="3:48">
      <c r="C8" t="s">
        <v>9</v>
      </c>
      <c r="D8" s="2">
        <v>1300</v>
      </c>
      <c r="E8">
        <v>11</v>
      </c>
      <c r="G8" s="2">
        <f t="shared" si="0"/>
        <v>0</v>
      </c>
      <c r="I8" t="s">
        <v>9</v>
      </c>
      <c r="J8" s="2">
        <v>1300</v>
      </c>
      <c r="K8">
        <v>11</v>
      </c>
      <c r="M8" s="2">
        <f t="shared" si="1"/>
        <v>0</v>
      </c>
      <c r="P8" t="s">
        <v>9</v>
      </c>
      <c r="Q8" s="2">
        <v>1300</v>
      </c>
      <c r="R8">
        <v>11</v>
      </c>
      <c r="S8">
        <v>1</v>
      </c>
      <c r="T8" s="2">
        <f t="shared" si="2"/>
        <v>1300</v>
      </c>
      <c r="W8" t="s">
        <v>9</v>
      </c>
      <c r="X8" s="2">
        <v>1300</v>
      </c>
      <c r="Y8">
        <v>11</v>
      </c>
      <c r="AA8" s="2">
        <f t="shared" si="3"/>
        <v>0</v>
      </c>
      <c r="AD8" t="s">
        <v>9</v>
      </c>
      <c r="AE8" s="2">
        <v>1300</v>
      </c>
      <c r="AF8">
        <v>11</v>
      </c>
      <c r="AG8">
        <v>2</v>
      </c>
      <c r="AH8" s="2">
        <f t="shared" si="4"/>
        <v>2600</v>
      </c>
      <c r="AK8" t="s">
        <v>9</v>
      </c>
      <c r="AL8" s="2">
        <v>1300</v>
      </c>
      <c r="AM8">
        <v>11</v>
      </c>
      <c r="AO8" s="2">
        <f t="shared" si="5"/>
        <v>0</v>
      </c>
      <c r="AR8" t="s">
        <v>9</v>
      </c>
      <c r="AS8" s="2">
        <v>1300</v>
      </c>
      <c r="AT8">
        <v>11</v>
      </c>
      <c r="AV8" s="2">
        <f t="shared" si="6"/>
        <v>0</v>
      </c>
    </row>
    <row r="9" spans="3:48">
      <c r="C9" t="s">
        <v>10</v>
      </c>
      <c r="D9" s="2">
        <v>1400</v>
      </c>
      <c r="E9">
        <v>11</v>
      </c>
      <c r="G9" s="2">
        <f t="shared" si="0"/>
        <v>0</v>
      </c>
      <c r="I9" t="s">
        <v>10</v>
      </c>
      <c r="J9" s="2">
        <v>1400</v>
      </c>
      <c r="K9">
        <v>11</v>
      </c>
      <c r="L9">
        <v>1</v>
      </c>
      <c r="M9" s="2">
        <f t="shared" si="1"/>
        <v>1400</v>
      </c>
      <c r="P9" t="s">
        <v>10</v>
      </c>
      <c r="Q9" s="2">
        <v>1400</v>
      </c>
      <c r="R9">
        <v>11</v>
      </c>
      <c r="T9" s="2">
        <f t="shared" si="2"/>
        <v>0</v>
      </c>
      <c r="W9" t="s">
        <v>10</v>
      </c>
      <c r="X9" s="2">
        <v>1400</v>
      </c>
      <c r="Y9">
        <v>11</v>
      </c>
      <c r="Z9">
        <v>4</v>
      </c>
      <c r="AA9" s="2">
        <f t="shared" si="3"/>
        <v>5600</v>
      </c>
      <c r="AD9" t="s">
        <v>10</v>
      </c>
      <c r="AE9" s="2">
        <v>1400</v>
      </c>
      <c r="AF9">
        <v>11</v>
      </c>
      <c r="AH9" s="2">
        <f t="shared" si="4"/>
        <v>0</v>
      </c>
      <c r="AK9" t="s">
        <v>10</v>
      </c>
      <c r="AL9" s="2">
        <v>1400</v>
      </c>
      <c r="AM9">
        <v>11</v>
      </c>
      <c r="AO9" s="2">
        <f t="shared" si="5"/>
        <v>0</v>
      </c>
      <c r="AR9" t="s">
        <v>10</v>
      </c>
      <c r="AS9" s="2">
        <v>1400</v>
      </c>
      <c r="AT9">
        <v>11</v>
      </c>
      <c r="AV9" s="2">
        <f t="shared" si="6"/>
        <v>0</v>
      </c>
    </row>
    <row r="10" spans="3:48">
      <c r="C10" t="s">
        <v>11</v>
      </c>
      <c r="D10" s="2">
        <v>1000</v>
      </c>
      <c r="E10">
        <v>6</v>
      </c>
      <c r="G10" s="2">
        <f t="shared" si="0"/>
        <v>0</v>
      </c>
      <c r="I10" t="s">
        <v>11</v>
      </c>
      <c r="J10" s="2">
        <v>1000</v>
      </c>
      <c r="K10">
        <v>6</v>
      </c>
      <c r="M10" s="2">
        <f t="shared" si="1"/>
        <v>0</v>
      </c>
      <c r="P10" t="s">
        <v>11</v>
      </c>
      <c r="Q10" s="2">
        <v>1000</v>
      </c>
      <c r="R10">
        <v>6</v>
      </c>
      <c r="T10" s="2">
        <f t="shared" si="2"/>
        <v>0</v>
      </c>
      <c r="W10" t="s">
        <v>11</v>
      </c>
      <c r="X10" s="2">
        <v>1000</v>
      </c>
      <c r="Y10">
        <v>6</v>
      </c>
      <c r="AA10" s="2">
        <f t="shared" si="3"/>
        <v>0</v>
      </c>
      <c r="AD10" t="s">
        <v>11</v>
      </c>
      <c r="AE10" s="2">
        <v>1000</v>
      </c>
      <c r="AF10">
        <v>6</v>
      </c>
      <c r="AH10" s="2">
        <f t="shared" si="4"/>
        <v>0</v>
      </c>
      <c r="AK10" t="s">
        <v>11</v>
      </c>
      <c r="AL10" s="2">
        <v>1000</v>
      </c>
      <c r="AM10">
        <v>6</v>
      </c>
      <c r="AO10" s="2">
        <f t="shared" si="5"/>
        <v>0</v>
      </c>
      <c r="AR10" t="s">
        <v>11</v>
      </c>
      <c r="AS10" s="2">
        <v>1000</v>
      </c>
      <c r="AT10">
        <v>6</v>
      </c>
      <c r="AV10" s="2">
        <f t="shared" si="6"/>
        <v>0</v>
      </c>
    </row>
    <row r="11" spans="3:48">
      <c r="C11" t="s">
        <v>12</v>
      </c>
      <c r="D11" s="2">
        <v>1100</v>
      </c>
      <c r="E11">
        <v>6</v>
      </c>
      <c r="G11" s="2">
        <f t="shared" si="0"/>
        <v>0</v>
      </c>
      <c r="I11" t="s">
        <v>12</v>
      </c>
      <c r="J11" s="2">
        <v>1100</v>
      </c>
      <c r="K11">
        <v>6</v>
      </c>
      <c r="M11" s="2">
        <f t="shared" si="1"/>
        <v>0</v>
      </c>
      <c r="P11" t="s">
        <v>12</v>
      </c>
      <c r="Q11" s="2">
        <v>1100</v>
      </c>
      <c r="R11">
        <v>6</v>
      </c>
      <c r="T11" s="2">
        <f t="shared" si="2"/>
        <v>0</v>
      </c>
      <c r="W11" t="s">
        <v>12</v>
      </c>
      <c r="X11" s="2">
        <v>1100</v>
      </c>
      <c r="Y11">
        <v>6</v>
      </c>
      <c r="AA11" s="2">
        <f t="shared" si="3"/>
        <v>0</v>
      </c>
      <c r="AD11" t="s">
        <v>12</v>
      </c>
      <c r="AE11" s="2">
        <v>1100</v>
      </c>
      <c r="AF11">
        <v>6</v>
      </c>
      <c r="AH11" s="2">
        <f t="shared" si="4"/>
        <v>0</v>
      </c>
      <c r="AK11" t="s">
        <v>12</v>
      </c>
      <c r="AL11" s="2">
        <v>1100</v>
      </c>
      <c r="AM11">
        <v>6</v>
      </c>
      <c r="AN11">
        <v>1</v>
      </c>
      <c r="AO11" s="2">
        <f t="shared" si="5"/>
        <v>1100</v>
      </c>
      <c r="AR11" t="s">
        <v>12</v>
      </c>
      <c r="AS11" s="2">
        <v>1100</v>
      </c>
      <c r="AT11">
        <v>6</v>
      </c>
      <c r="AV11" s="2">
        <f t="shared" si="6"/>
        <v>0</v>
      </c>
    </row>
  </sheetData>
  <mergeCells count="7">
    <mergeCell ref="AK2:AO2"/>
    <mergeCell ref="AR2:AV2"/>
    <mergeCell ref="C2:G2"/>
    <mergeCell ref="I2:M2"/>
    <mergeCell ref="P2:T2"/>
    <mergeCell ref="W2:AA2"/>
    <mergeCell ref="AD2:AH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05252-C994-48FA-AA73-89ACCDC8C1E7}">
  <dimension ref="A3:F46"/>
  <sheetViews>
    <sheetView tabSelected="1" topLeftCell="A22" workbookViewId="0">
      <selection activeCell="F60" sqref="F60"/>
    </sheetView>
  </sheetViews>
  <sheetFormatPr defaultRowHeight="14.45"/>
  <cols>
    <col min="1" max="1" width="59.140625" bestFit="1" customWidth="1"/>
    <col min="2" max="2" width="10.5703125" customWidth="1"/>
    <col min="3" max="3" width="17.42578125" customWidth="1"/>
    <col min="4" max="5" width="9.42578125" customWidth="1"/>
    <col min="6" max="6" width="10.7109375" bestFit="1" customWidth="1"/>
  </cols>
  <sheetData>
    <row r="3" spans="1:6">
      <c r="A3" s="6" t="s">
        <v>14</v>
      </c>
      <c r="B3" s="6" t="s">
        <v>23</v>
      </c>
    </row>
    <row r="4" spans="1:6">
      <c r="A4" s="6" t="s">
        <v>13</v>
      </c>
      <c r="B4" s="10">
        <v>1</v>
      </c>
      <c r="C4" s="10">
        <v>2</v>
      </c>
      <c r="D4" s="10">
        <v>3</v>
      </c>
      <c r="E4" s="10">
        <v>4</v>
      </c>
      <c r="F4" s="10" t="s">
        <v>15</v>
      </c>
    </row>
    <row r="5" spans="1:6">
      <c r="A5" s="7" t="s">
        <v>6</v>
      </c>
      <c r="B5">
        <v>4</v>
      </c>
      <c r="C5">
        <v>13</v>
      </c>
      <c r="D5">
        <v>21</v>
      </c>
      <c r="E5">
        <v>8</v>
      </c>
      <c r="F5">
        <v>46</v>
      </c>
    </row>
    <row r="6" spans="1:6">
      <c r="A6" s="7" t="s">
        <v>10</v>
      </c>
      <c r="B6">
        <v>5</v>
      </c>
      <c r="D6">
        <v>2</v>
      </c>
      <c r="F6">
        <v>7</v>
      </c>
    </row>
    <row r="7" spans="1:6">
      <c r="A7" s="7" t="s">
        <v>9</v>
      </c>
      <c r="B7">
        <v>3</v>
      </c>
      <c r="C7">
        <v>1</v>
      </c>
      <c r="D7">
        <v>4</v>
      </c>
      <c r="E7">
        <v>1</v>
      </c>
      <c r="F7">
        <v>9</v>
      </c>
    </row>
    <row r="8" spans="1:6">
      <c r="A8" s="7" t="s">
        <v>5</v>
      </c>
      <c r="B8">
        <v>18</v>
      </c>
      <c r="C8">
        <v>10</v>
      </c>
      <c r="D8">
        <v>9</v>
      </c>
      <c r="E8">
        <v>20</v>
      </c>
      <c r="F8">
        <v>57</v>
      </c>
    </row>
    <row r="9" spans="1:6">
      <c r="A9" s="7" t="s">
        <v>8</v>
      </c>
      <c r="B9">
        <v>7</v>
      </c>
      <c r="C9">
        <v>13</v>
      </c>
      <c r="D9">
        <v>18</v>
      </c>
      <c r="E9">
        <v>7</v>
      </c>
      <c r="F9">
        <v>45</v>
      </c>
    </row>
    <row r="10" spans="1:6">
      <c r="A10" s="7" t="s">
        <v>12</v>
      </c>
      <c r="B10">
        <v>1</v>
      </c>
      <c r="C10">
        <v>2</v>
      </c>
      <c r="E10">
        <v>3</v>
      </c>
      <c r="F10">
        <v>6</v>
      </c>
    </row>
    <row r="11" spans="1:6">
      <c r="A11" s="7" t="s">
        <v>11</v>
      </c>
      <c r="C11">
        <v>5</v>
      </c>
      <c r="E11">
        <v>2</v>
      </c>
      <c r="F11">
        <v>7</v>
      </c>
    </row>
    <row r="12" spans="1:6">
      <c r="A12" s="7" t="s">
        <v>7</v>
      </c>
      <c r="B12">
        <v>16</v>
      </c>
      <c r="C12">
        <v>23</v>
      </c>
      <c r="D12">
        <v>9</v>
      </c>
      <c r="E12">
        <v>17</v>
      </c>
      <c r="F12">
        <v>65</v>
      </c>
    </row>
    <row r="13" spans="1:6">
      <c r="A13" s="7" t="s">
        <v>15</v>
      </c>
      <c r="B13">
        <v>54</v>
      </c>
      <c r="C13">
        <v>67</v>
      </c>
      <c r="D13">
        <v>63</v>
      </c>
      <c r="E13">
        <v>58</v>
      </c>
      <c r="F13">
        <v>242</v>
      </c>
    </row>
    <row r="16" spans="1:6">
      <c r="A16" s="15" t="s">
        <v>13</v>
      </c>
      <c r="B16" s="19" t="s">
        <v>44</v>
      </c>
      <c r="C16" s="19" t="s">
        <v>45</v>
      </c>
      <c r="D16" s="19" t="s">
        <v>46</v>
      </c>
      <c r="E16" s="19" t="s">
        <v>47</v>
      </c>
    </row>
    <row r="17" spans="1:5">
      <c r="A17" s="7" t="s">
        <v>6</v>
      </c>
      <c r="B17">
        <v>4</v>
      </c>
      <c r="C17">
        <v>13</v>
      </c>
      <c r="D17">
        <v>21</v>
      </c>
      <c r="E17">
        <v>8</v>
      </c>
    </row>
    <row r="18" spans="1:5">
      <c r="A18" s="7" t="s">
        <v>10</v>
      </c>
      <c r="B18">
        <v>5</v>
      </c>
      <c r="D18">
        <v>2</v>
      </c>
    </row>
    <row r="19" spans="1:5">
      <c r="A19" s="7" t="s">
        <v>9</v>
      </c>
      <c r="B19">
        <v>3</v>
      </c>
      <c r="C19">
        <v>1</v>
      </c>
      <c r="D19">
        <v>4</v>
      </c>
      <c r="E19">
        <v>1</v>
      </c>
    </row>
    <row r="20" spans="1:5">
      <c r="A20" s="7" t="s">
        <v>5</v>
      </c>
      <c r="B20">
        <v>18</v>
      </c>
      <c r="C20">
        <v>10</v>
      </c>
      <c r="D20">
        <v>9</v>
      </c>
      <c r="E20">
        <v>20</v>
      </c>
    </row>
    <row r="21" spans="1:5">
      <c r="A21" s="7" t="s">
        <v>8</v>
      </c>
      <c r="B21">
        <v>7</v>
      </c>
      <c r="C21">
        <v>13</v>
      </c>
      <c r="D21">
        <v>18</v>
      </c>
      <c r="E21">
        <v>7</v>
      </c>
    </row>
    <row r="22" spans="1:5">
      <c r="A22" s="7" t="s">
        <v>12</v>
      </c>
      <c r="B22">
        <v>1</v>
      </c>
      <c r="C22">
        <v>2</v>
      </c>
      <c r="E22">
        <v>3</v>
      </c>
    </row>
    <row r="23" spans="1:5">
      <c r="A23" s="7" t="s">
        <v>11</v>
      </c>
      <c r="C23">
        <v>5</v>
      </c>
      <c r="E23">
        <v>2</v>
      </c>
    </row>
    <row r="24" spans="1:5">
      <c r="A24" s="7" t="s">
        <v>7</v>
      </c>
      <c r="B24">
        <v>16</v>
      </c>
      <c r="C24">
        <v>23</v>
      </c>
      <c r="D24">
        <v>9</v>
      </c>
      <c r="E24">
        <v>17</v>
      </c>
    </row>
    <row r="42" spans="2:6" ht="18.600000000000001">
      <c r="B42" s="20" t="s">
        <v>28</v>
      </c>
      <c r="C42" s="20" t="s">
        <v>42</v>
      </c>
    </row>
    <row r="43" spans="2:6">
      <c r="B43" s="19" t="s">
        <v>44</v>
      </c>
      <c r="C43" s="11">
        <v>54</v>
      </c>
      <c r="D43" s="11"/>
      <c r="E43" s="11"/>
      <c r="F43" s="11"/>
    </row>
    <row r="44" spans="2:6">
      <c r="B44" s="19" t="s">
        <v>45</v>
      </c>
      <c r="C44" s="11">
        <v>67</v>
      </c>
    </row>
    <row r="45" spans="2:6">
      <c r="B45" s="19" t="s">
        <v>46</v>
      </c>
      <c r="C45" s="11">
        <v>63</v>
      </c>
    </row>
    <row r="46" spans="2:6">
      <c r="B46" s="19" t="s">
        <v>47</v>
      </c>
      <c r="C46" s="11">
        <v>58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4648C-58FC-4692-91DA-5074E820084A}">
  <dimension ref="A2:K226"/>
  <sheetViews>
    <sheetView topLeftCell="A2" workbookViewId="0">
      <selection activeCell="B10" sqref="A2:H226"/>
    </sheetView>
  </sheetViews>
  <sheetFormatPr defaultRowHeight="14.45"/>
  <cols>
    <col min="1" max="1" width="59.85546875" customWidth="1"/>
    <col min="6" max="7" width="10.42578125" customWidth="1"/>
    <col min="8" max="11" width="8.7109375" customWidth="1"/>
  </cols>
  <sheetData>
    <row r="2" spans="1:11" ht="15.6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48</v>
      </c>
      <c r="G2" s="1" t="s">
        <v>49</v>
      </c>
      <c r="H2" s="1" t="s">
        <v>50</v>
      </c>
    </row>
    <row r="3" spans="1:11">
      <c r="A3" t="s">
        <v>5</v>
      </c>
      <c r="B3" s="2">
        <v>1000</v>
      </c>
      <c r="C3">
        <v>11</v>
      </c>
      <c r="D3">
        <v>1</v>
      </c>
      <c r="E3" s="2">
        <f>D3*B3</f>
        <v>1000</v>
      </c>
      <c r="F3" s="3">
        <f>DATE(2022,2,15)</f>
        <v>44607</v>
      </c>
      <c r="G3" s="3" t="str">
        <f>TEXT(F3,"dddd")</f>
        <v>Tuesday</v>
      </c>
      <c r="H3" s="4">
        <v>1</v>
      </c>
      <c r="I3" s="3"/>
      <c r="J3" s="3"/>
      <c r="K3" s="3"/>
    </row>
    <row r="4" spans="1:11">
      <c r="A4" t="s">
        <v>6</v>
      </c>
      <c r="B4" s="2">
        <v>1200</v>
      </c>
      <c r="C4">
        <v>11</v>
      </c>
      <c r="D4">
        <v>3</v>
      </c>
      <c r="E4" s="2">
        <f t="shared" ref="E4:E10" si="0">D4*B4</f>
        <v>3600</v>
      </c>
      <c r="F4" s="3">
        <f t="shared" ref="F4:F10" si="1">DATE(2022,2,15)</f>
        <v>44607</v>
      </c>
      <c r="G4" s="3" t="str">
        <f t="shared" ref="G4:G67" si="2">TEXT(F4,"dddd")</f>
        <v>Tuesday</v>
      </c>
      <c r="H4" s="4">
        <v>1</v>
      </c>
    </row>
    <row r="5" spans="1:11">
      <c r="A5" t="s">
        <v>7</v>
      </c>
      <c r="B5" s="2">
        <v>700</v>
      </c>
      <c r="C5">
        <v>6</v>
      </c>
      <c r="D5">
        <v>4</v>
      </c>
      <c r="E5" s="2">
        <f t="shared" si="0"/>
        <v>2800</v>
      </c>
      <c r="F5" s="3">
        <f t="shared" si="1"/>
        <v>44607</v>
      </c>
      <c r="G5" s="3" t="str">
        <f t="shared" si="2"/>
        <v>Tuesday</v>
      </c>
      <c r="H5" s="4">
        <v>1</v>
      </c>
    </row>
    <row r="6" spans="1:11">
      <c r="A6" t="s">
        <v>8</v>
      </c>
      <c r="B6" s="2">
        <v>800</v>
      </c>
      <c r="C6">
        <v>6</v>
      </c>
      <c r="D6">
        <v>1</v>
      </c>
      <c r="E6" s="2">
        <f t="shared" si="0"/>
        <v>800</v>
      </c>
      <c r="F6" s="3">
        <f t="shared" si="1"/>
        <v>44607</v>
      </c>
      <c r="G6" s="3" t="str">
        <f t="shared" si="2"/>
        <v>Tuesday</v>
      </c>
      <c r="H6" s="4">
        <v>1</v>
      </c>
    </row>
    <row r="7" spans="1:11">
      <c r="A7" t="s">
        <v>9</v>
      </c>
      <c r="B7" s="2">
        <v>1300</v>
      </c>
      <c r="C7">
        <v>11</v>
      </c>
      <c r="E7" s="2">
        <f t="shared" si="0"/>
        <v>0</v>
      </c>
      <c r="F7" s="3">
        <f t="shared" si="1"/>
        <v>44607</v>
      </c>
      <c r="G7" s="3" t="str">
        <f t="shared" si="2"/>
        <v>Tuesday</v>
      </c>
      <c r="H7" s="4">
        <v>1</v>
      </c>
    </row>
    <row r="8" spans="1:11">
      <c r="A8" t="s">
        <v>10</v>
      </c>
      <c r="B8" s="2">
        <v>1400</v>
      </c>
      <c r="C8">
        <v>11</v>
      </c>
      <c r="E8" s="2">
        <f t="shared" si="0"/>
        <v>0</v>
      </c>
      <c r="F8" s="3">
        <f t="shared" si="1"/>
        <v>44607</v>
      </c>
      <c r="G8" s="3" t="str">
        <f t="shared" si="2"/>
        <v>Tuesday</v>
      </c>
      <c r="H8" s="4">
        <v>1</v>
      </c>
    </row>
    <row r="9" spans="1:11">
      <c r="A9" t="s">
        <v>11</v>
      </c>
      <c r="B9" s="2">
        <v>1000</v>
      </c>
      <c r="C9">
        <v>6</v>
      </c>
      <c r="E9" s="2">
        <f t="shared" si="0"/>
        <v>0</v>
      </c>
      <c r="F9" s="3">
        <f t="shared" si="1"/>
        <v>44607</v>
      </c>
      <c r="G9" s="3" t="str">
        <f t="shared" si="2"/>
        <v>Tuesday</v>
      </c>
      <c r="H9" s="4">
        <v>1</v>
      </c>
    </row>
    <row r="10" spans="1:11">
      <c r="A10" t="s">
        <v>12</v>
      </c>
      <c r="B10" s="2">
        <v>1100</v>
      </c>
      <c r="C10">
        <v>6</v>
      </c>
      <c r="E10" s="2">
        <f t="shared" si="0"/>
        <v>0</v>
      </c>
      <c r="F10" s="3">
        <f t="shared" si="1"/>
        <v>44607</v>
      </c>
      <c r="G10" s="3" t="str">
        <f t="shared" si="2"/>
        <v>Tuesday</v>
      </c>
      <c r="H10" s="4">
        <v>1</v>
      </c>
    </row>
    <row r="11" spans="1:11">
      <c r="A11" t="s">
        <v>5</v>
      </c>
      <c r="B11" s="2">
        <v>1000</v>
      </c>
      <c r="C11">
        <v>11</v>
      </c>
      <c r="D11">
        <v>3</v>
      </c>
      <c r="E11" s="2">
        <f>B11*D11</f>
        <v>3000</v>
      </c>
      <c r="F11" s="5">
        <f>DATE(2022,2,16)</f>
        <v>44608</v>
      </c>
      <c r="G11" s="3" t="str">
        <f t="shared" si="2"/>
        <v>Wednesday</v>
      </c>
      <c r="H11" s="4">
        <v>1</v>
      </c>
    </row>
    <row r="12" spans="1:11">
      <c r="A12" t="s">
        <v>6</v>
      </c>
      <c r="B12" s="2">
        <v>1200</v>
      </c>
      <c r="C12">
        <v>11</v>
      </c>
      <c r="E12" s="2">
        <f t="shared" ref="E12:E18" si="3">B12*D12</f>
        <v>0</v>
      </c>
      <c r="F12" s="5">
        <f t="shared" ref="F12:F18" si="4">DATE(2022,2,16)</f>
        <v>44608</v>
      </c>
      <c r="G12" s="3" t="str">
        <f t="shared" si="2"/>
        <v>Wednesday</v>
      </c>
      <c r="H12" s="4">
        <v>1</v>
      </c>
    </row>
    <row r="13" spans="1:11">
      <c r="A13" t="s">
        <v>7</v>
      </c>
      <c r="B13" s="2">
        <v>700</v>
      </c>
      <c r="C13">
        <v>6</v>
      </c>
      <c r="D13">
        <v>3</v>
      </c>
      <c r="E13" s="2">
        <f t="shared" si="3"/>
        <v>2100</v>
      </c>
      <c r="F13" s="5">
        <f t="shared" si="4"/>
        <v>44608</v>
      </c>
      <c r="G13" s="3" t="str">
        <f t="shared" si="2"/>
        <v>Wednesday</v>
      </c>
      <c r="H13" s="4">
        <v>1</v>
      </c>
    </row>
    <row r="14" spans="1:11">
      <c r="A14" t="s">
        <v>8</v>
      </c>
      <c r="B14" s="2">
        <v>800</v>
      </c>
      <c r="C14">
        <v>6</v>
      </c>
      <c r="D14">
        <v>1</v>
      </c>
      <c r="E14" s="2">
        <f t="shared" si="3"/>
        <v>800</v>
      </c>
      <c r="F14" s="5">
        <f t="shared" si="4"/>
        <v>44608</v>
      </c>
      <c r="G14" s="3" t="str">
        <f t="shared" si="2"/>
        <v>Wednesday</v>
      </c>
      <c r="H14" s="4">
        <v>1</v>
      </c>
    </row>
    <row r="15" spans="1:11">
      <c r="A15" t="s">
        <v>9</v>
      </c>
      <c r="B15" s="2">
        <v>1300</v>
      </c>
      <c r="C15">
        <v>11</v>
      </c>
      <c r="E15" s="2">
        <f t="shared" si="3"/>
        <v>0</v>
      </c>
      <c r="F15" s="5">
        <f t="shared" si="4"/>
        <v>44608</v>
      </c>
      <c r="G15" s="3" t="str">
        <f t="shared" si="2"/>
        <v>Wednesday</v>
      </c>
      <c r="H15" s="4">
        <v>1</v>
      </c>
    </row>
    <row r="16" spans="1:11">
      <c r="A16" t="s">
        <v>10</v>
      </c>
      <c r="B16" s="2">
        <v>1400</v>
      </c>
      <c r="C16">
        <v>11</v>
      </c>
      <c r="D16">
        <v>1</v>
      </c>
      <c r="E16" s="2">
        <f t="shared" si="3"/>
        <v>1400</v>
      </c>
      <c r="F16" s="5">
        <f t="shared" si="4"/>
        <v>44608</v>
      </c>
      <c r="G16" s="3" t="str">
        <f t="shared" si="2"/>
        <v>Wednesday</v>
      </c>
      <c r="H16" s="4">
        <v>1</v>
      </c>
    </row>
    <row r="17" spans="1:8">
      <c r="A17" t="s">
        <v>11</v>
      </c>
      <c r="B17" s="2">
        <v>1000</v>
      </c>
      <c r="C17">
        <v>6</v>
      </c>
      <c r="E17" s="2">
        <f t="shared" si="3"/>
        <v>0</v>
      </c>
      <c r="F17" s="5">
        <f t="shared" si="4"/>
        <v>44608</v>
      </c>
      <c r="G17" s="3" t="str">
        <f t="shared" si="2"/>
        <v>Wednesday</v>
      </c>
      <c r="H17" s="4">
        <v>1</v>
      </c>
    </row>
    <row r="18" spans="1:8">
      <c r="A18" t="s">
        <v>12</v>
      </c>
      <c r="B18" s="2">
        <v>1100</v>
      </c>
      <c r="C18">
        <v>6</v>
      </c>
      <c r="E18" s="2">
        <f t="shared" si="3"/>
        <v>0</v>
      </c>
      <c r="F18" s="5">
        <f t="shared" si="4"/>
        <v>44608</v>
      </c>
      <c r="G18" s="3" t="str">
        <f t="shared" si="2"/>
        <v>Wednesday</v>
      </c>
      <c r="H18" s="4">
        <v>1</v>
      </c>
    </row>
    <row r="19" spans="1:8">
      <c r="A19" t="s">
        <v>5</v>
      </c>
      <c r="B19" s="2">
        <v>1000</v>
      </c>
      <c r="C19">
        <v>11</v>
      </c>
      <c r="D19">
        <v>5</v>
      </c>
      <c r="E19" s="2">
        <f>D19*B19</f>
        <v>5000</v>
      </c>
      <c r="F19" s="5">
        <f>DATE(2022,2,17)</f>
        <v>44609</v>
      </c>
      <c r="G19" s="3" t="str">
        <f t="shared" si="2"/>
        <v>Thursday</v>
      </c>
      <c r="H19" s="4">
        <v>1</v>
      </c>
    </row>
    <row r="20" spans="1:8">
      <c r="A20" t="s">
        <v>6</v>
      </c>
      <c r="B20" s="2">
        <v>1200</v>
      </c>
      <c r="C20">
        <v>11</v>
      </c>
      <c r="E20" s="2">
        <f t="shared" ref="E20:E26" si="5">D20*B20</f>
        <v>0</v>
      </c>
      <c r="F20" s="5">
        <f t="shared" ref="F20:F26" si="6">DATE(2022,2,17)</f>
        <v>44609</v>
      </c>
      <c r="G20" s="3" t="str">
        <f t="shared" si="2"/>
        <v>Thursday</v>
      </c>
      <c r="H20" s="4">
        <v>1</v>
      </c>
    </row>
    <row r="21" spans="1:8">
      <c r="A21" t="s">
        <v>7</v>
      </c>
      <c r="B21" s="2">
        <v>700</v>
      </c>
      <c r="C21">
        <v>6</v>
      </c>
      <c r="D21">
        <v>4</v>
      </c>
      <c r="E21" s="2">
        <f t="shared" si="5"/>
        <v>2800</v>
      </c>
      <c r="F21" s="5">
        <f t="shared" si="6"/>
        <v>44609</v>
      </c>
      <c r="G21" s="3" t="str">
        <f t="shared" si="2"/>
        <v>Thursday</v>
      </c>
      <c r="H21" s="4">
        <v>1</v>
      </c>
    </row>
    <row r="22" spans="1:8">
      <c r="A22" t="s">
        <v>8</v>
      </c>
      <c r="B22" s="2">
        <v>800</v>
      </c>
      <c r="C22">
        <v>6</v>
      </c>
      <c r="D22">
        <v>1</v>
      </c>
      <c r="E22" s="2">
        <f t="shared" si="5"/>
        <v>800</v>
      </c>
      <c r="F22" s="5">
        <f t="shared" si="6"/>
        <v>44609</v>
      </c>
      <c r="G22" s="3" t="str">
        <f t="shared" si="2"/>
        <v>Thursday</v>
      </c>
      <c r="H22" s="4">
        <v>1</v>
      </c>
    </row>
    <row r="23" spans="1:8">
      <c r="A23" t="s">
        <v>9</v>
      </c>
      <c r="B23" s="2">
        <v>1300</v>
      </c>
      <c r="C23">
        <v>11</v>
      </c>
      <c r="D23">
        <v>1</v>
      </c>
      <c r="E23" s="2">
        <f t="shared" si="5"/>
        <v>1300</v>
      </c>
      <c r="F23" s="5">
        <f t="shared" si="6"/>
        <v>44609</v>
      </c>
      <c r="G23" s="3" t="str">
        <f t="shared" si="2"/>
        <v>Thursday</v>
      </c>
      <c r="H23" s="4">
        <v>1</v>
      </c>
    </row>
    <row r="24" spans="1:8">
      <c r="A24" t="s">
        <v>10</v>
      </c>
      <c r="B24" s="2">
        <v>1400</v>
      </c>
      <c r="C24">
        <v>11</v>
      </c>
      <c r="E24" s="2">
        <f t="shared" si="5"/>
        <v>0</v>
      </c>
      <c r="F24" s="5">
        <f t="shared" si="6"/>
        <v>44609</v>
      </c>
      <c r="G24" s="3" t="str">
        <f t="shared" si="2"/>
        <v>Thursday</v>
      </c>
      <c r="H24" s="4">
        <v>1</v>
      </c>
    </row>
    <row r="25" spans="1:8">
      <c r="A25" t="s">
        <v>11</v>
      </c>
      <c r="B25" s="2">
        <v>1000</v>
      </c>
      <c r="C25">
        <v>6</v>
      </c>
      <c r="E25" s="2">
        <f t="shared" si="5"/>
        <v>0</v>
      </c>
      <c r="F25" s="5">
        <f t="shared" si="6"/>
        <v>44609</v>
      </c>
      <c r="G25" s="3" t="str">
        <f t="shared" si="2"/>
        <v>Thursday</v>
      </c>
      <c r="H25" s="4">
        <v>1</v>
      </c>
    </row>
    <row r="26" spans="1:8">
      <c r="A26" t="s">
        <v>12</v>
      </c>
      <c r="B26" s="2">
        <v>1100</v>
      </c>
      <c r="C26">
        <v>6</v>
      </c>
      <c r="E26" s="2">
        <f t="shared" si="5"/>
        <v>0</v>
      </c>
      <c r="F26" s="5">
        <f t="shared" si="6"/>
        <v>44609</v>
      </c>
      <c r="G26" s="3" t="str">
        <f t="shared" si="2"/>
        <v>Thursday</v>
      </c>
      <c r="H26" s="4">
        <v>1</v>
      </c>
    </row>
    <row r="27" spans="1:8">
      <c r="A27" t="s">
        <v>5</v>
      </c>
      <c r="B27" s="2">
        <v>1000</v>
      </c>
      <c r="C27">
        <v>11</v>
      </c>
      <c r="D27">
        <v>4</v>
      </c>
      <c r="E27" s="2">
        <f>D27*B27</f>
        <v>4000</v>
      </c>
      <c r="F27" s="5">
        <f>DATE(2022,2,18)</f>
        <v>44610</v>
      </c>
      <c r="G27" s="3" t="str">
        <f t="shared" si="2"/>
        <v>Friday</v>
      </c>
      <c r="H27" s="4">
        <v>1</v>
      </c>
    </row>
    <row r="28" spans="1:8">
      <c r="A28" t="s">
        <v>6</v>
      </c>
      <c r="B28" s="2">
        <v>1200</v>
      </c>
      <c r="C28">
        <v>11</v>
      </c>
      <c r="E28" s="2">
        <f t="shared" ref="E28:E34" si="7">D28*B28</f>
        <v>0</v>
      </c>
      <c r="F28" s="5">
        <f t="shared" ref="F28:F34" si="8">DATE(2022,2,18)</f>
        <v>44610</v>
      </c>
      <c r="G28" s="3" t="str">
        <f t="shared" si="2"/>
        <v>Friday</v>
      </c>
      <c r="H28" s="4">
        <v>1</v>
      </c>
    </row>
    <row r="29" spans="1:8">
      <c r="A29" t="s">
        <v>7</v>
      </c>
      <c r="B29" s="2">
        <v>700</v>
      </c>
      <c r="C29">
        <v>6</v>
      </c>
      <c r="E29" s="2">
        <f t="shared" si="7"/>
        <v>0</v>
      </c>
      <c r="F29" s="5">
        <f t="shared" si="8"/>
        <v>44610</v>
      </c>
      <c r="G29" s="3" t="str">
        <f t="shared" si="2"/>
        <v>Friday</v>
      </c>
      <c r="H29" s="4">
        <v>1</v>
      </c>
    </row>
    <row r="30" spans="1:8">
      <c r="A30" t="s">
        <v>8</v>
      </c>
      <c r="B30" s="2">
        <v>800</v>
      </c>
      <c r="C30">
        <v>6</v>
      </c>
      <c r="D30">
        <v>1</v>
      </c>
      <c r="E30" s="2">
        <f t="shared" si="7"/>
        <v>800</v>
      </c>
      <c r="F30" s="5">
        <f t="shared" si="8"/>
        <v>44610</v>
      </c>
      <c r="G30" s="3" t="str">
        <f t="shared" si="2"/>
        <v>Friday</v>
      </c>
      <c r="H30" s="4">
        <v>1</v>
      </c>
    </row>
    <row r="31" spans="1:8">
      <c r="A31" t="s">
        <v>9</v>
      </c>
      <c r="B31" s="2">
        <v>1300</v>
      </c>
      <c r="C31">
        <v>11</v>
      </c>
      <c r="E31" s="2">
        <f t="shared" si="7"/>
        <v>0</v>
      </c>
      <c r="F31" s="5">
        <f t="shared" si="8"/>
        <v>44610</v>
      </c>
      <c r="G31" s="3" t="str">
        <f t="shared" si="2"/>
        <v>Friday</v>
      </c>
      <c r="H31" s="4">
        <v>1</v>
      </c>
    </row>
    <row r="32" spans="1:8">
      <c r="A32" t="s">
        <v>10</v>
      </c>
      <c r="B32" s="2">
        <v>1400</v>
      </c>
      <c r="C32">
        <v>11</v>
      </c>
      <c r="D32">
        <v>4</v>
      </c>
      <c r="E32" s="2">
        <f t="shared" si="7"/>
        <v>5600</v>
      </c>
      <c r="F32" s="5">
        <f t="shared" si="8"/>
        <v>44610</v>
      </c>
      <c r="G32" s="3" t="str">
        <f t="shared" si="2"/>
        <v>Friday</v>
      </c>
      <c r="H32" s="4">
        <v>1</v>
      </c>
    </row>
    <row r="33" spans="1:8">
      <c r="A33" t="s">
        <v>11</v>
      </c>
      <c r="B33" s="2">
        <v>1000</v>
      </c>
      <c r="C33">
        <v>6</v>
      </c>
      <c r="E33" s="2">
        <f t="shared" si="7"/>
        <v>0</v>
      </c>
      <c r="F33" s="5">
        <f t="shared" si="8"/>
        <v>44610</v>
      </c>
      <c r="G33" s="3" t="str">
        <f t="shared" si="2"/>
        <v>Friday</v>
      </c>
      <c r="H33" s="4">
        <v>1</v>
      </c>
    </row>
    <row r="34" spans="1:8">
      <c r="A34" t="s">
        <v>12</v>
      </c>
      <c r="B34" s="2">
        <v>1100</v>
      </c>
      <c r="C34">
        <v>6</v>
      </c>
      <c r="E34" s="2">
        <f t="shared" si="7"/>
        <v>0</v>
      </c>
      <c r="F34" s="5">
        <f t="shared" si="8"/>
        <v>44610</v>
      </c>
      <c r="G34" s="3" t="str">
        <f t="shared" si="2"/>
        <v>Friday</v>
      </c>
      <c r="H34" s="4">
        <v>1</v>
      </c>
    </row>
    <row r="35" spans="1:8">
      <c r="A35" t="s">
        <v>5</v>
      </c>
      <c r="B35" s="2">
        <v>1000</v>
      </c>
      <c r="C35">
        <v>11</v>
      </c>
      <c r="D35">
        <v>1</v>
      </c>
      <c r="E35" s="2">
        <f>D35*B35</f>
        <v>1000</v>
      </c>
      <c r="F35" s="5">
        <f>DATE(2022,2,19)</f>
        <v>44611</v>
      </c>
      <c r="G35" s="3" t="str">
        <f t="shared" si="2"/>
        <v>Saturday</v>
      </c>
      <c r="H35" s="4">
        <v>1</v>
      </c>
    </row>
    <row r="36" spans="1:8">
      <c r="A36" t="s">
        <v>6</v>
      </c>
      <c r="B36" s="2">
        <v>1200</v>
      </c>
      <c r="C36">
        <v>11</v>
      </c>
      <c r="E36" s="2">
        <f t="shared" ref="E36:E42" si="9">D36*B36</f>
        <v>0</v>
      </c>
      <c r="F36" s="5">
        <f t="shared" ref="F36:F42" si="10">DATE(2022,2,19)</f>
        <v>44611</v>
      </c>
      <c r="G36" s="3" t="str">
        <f t="shared" si="2"/>
        <v>Saturday</v>
      </c>
      <c r="H36" s="4">
        <v>1</v>
      </c>
    </row>
    <row r="37" spans="1:8">
      <c r="A37" t="s">
        <v>7</v>
      </c>
      <c r="B37" s="2">
        <v>700</v>
      </c>
      <c r="C37">
        <v>6</v>
      </c>
      <c r="D37">
        <v>1</v>
      </c>
      <c r="E37" s="2">
        <f t="shared" si="9"/>
        <v>700</v>
      </c>
      <c r="F37" s="5">
        <f t="shared" si="10"/>
        <v>44611</v>
      </c>
      <c r="G37" s="3" t="str">
        <f t="shared" si="2"/>
        <v>Saturday</v>
      </c>
      <c r="H37" s="4">
        <v>1</v>
      </c>
    </row>
    <row r="38" spans="1:8">
      <c r="A38" t="s">
        <v>8</v>
      </c>
      <c r="B38" s="2">
        <v>800</v>
      </c>
      <c r="C38">
        <v>6</v>
      </c>
      <c r="D38">
        <v>2</v>
      </c>
      <c r="E38" s="2">
        <f t="shared" si="9"/>
        <v>1600</v>
      </c>
      <c r="F38" s="5">
        <f t="shared" si="10"/>
        <v>44611</v>
      </c>
      <c r="G38" s="3" t="str">
        <f t="shared" si="2"/>
        <v>Saturday</v>
      </c>
      <c r="H38" s="4">
        <v>1</v>
      </c>
    </row>
    <row r="39" spans="1:8">
      <c r="A39" t="s">
        <v>9</v>
      </c>
      <c r="B39" s="2">
        <v>1300</v>
      </c>
      <c r="C39">
        <v>11</v>
      </c>
      <c r="D39">
        <v>2</v>
      </c>
      <c r="E39" s="2">
        <f t="shared" si="9"/>
        <v>2600</v>
      </c>
      <c r="F39" s="5">
        <f t="shared" si="10"/>
        <v>44611</v>
      </c>
      <c r="G39" s="3" t="str">
        <f t="shared" si="2"/>
        <v>Saturday</v>
      </c>
      <c r="H39" s="4">
        <v>1</v>
      </c>
    </row>
    <row r="40" spans="1:8">
      <c r="A40" t="s">
        <v>10</v>
      </c>
      <c r="B40" s="2">
        <v>1400</v>
      </c>
      <c r="C40">
        <v>11</v>
      </c>
      <c r="E40" s="2">
        <f t="shared" si="9"/>
        <v>0</v>
      </c>
      <c r="F40" s="5">
        <f t="shared" si="10"/>
        <v>44611</v>
      </c>
      <c r="G40" s="3" t="str">
        <f t="shared" si="2"/>
        <v>Saturday</v>
      </c>
      <c r="H40" s="4">
        <v>1</v>
      </c>
    </row>
    <row r="41" spans="1:8">
      <c r="A41" t="s">
        <v>11</v>
      </c>
      <c r="B41" s="2">
        <v>1000</v>
      </c>
      <c r="C41">
        <v>6</v>
      </c>
      <c r="E41" s="2">
        <f t="shared" si="9"/>
        <v>0</v>
      </c>
      <c r="F41" s="5">
        <f t="shared" si="10"/>
        <v>44611</v>
      </c>
      <c r="G41" s="3" t="str">
        <f t="shared" si="2"/>
        <v>Saturday</v>
      </c>
      <c r="H41" s="4">
        <v>1</v>
      </c>
    </row>
    <row r="42" spans="1:8">
      <c r="A42" t="s">
        <v>12</v>
      </c>
      <c r="B42" s="2">
        <v>1100</v>
      </c>
      <c r="C42">
        <v>6</v>
      </c>
      <c r="E42" s="2">
        <f t="shared" si="9"/>
        <v>0</v>
      </c>
      <c r="F42" s="5">
        <f t="shared" si="10"/>
        <v>44611</v>
      </c>
      <c r="G42" s="3" t="str">
        <f t="shared" si="2"/>
        <v>Saturday</v>
      </c>
      <c r="H42" s="4">
        <v>1</v>
      </c>
    </row>
    <row r="43" spans="1:8">
      <c r="A43" t="s">
        <v>5</v>
      </c>
      <c r="B43" s="2">
        <v>1000</v>
      </c>
      <c r="C43">
        <v>11</v>
      </c>
      <c r="D43">
        <v>4</v>
      </c>
      <c r="E43" s="2">
        <f>D43*B43</f>
        <v>4000</v>
      </c>
      <c r="F43" s="5">
        <f>DATE(2022,2,20)</f>
        <v>44612</v>
      </c>
      <c r="G43" s="3" t="str">
        <f t="shared" si="2"/>
        <v>Sunday</v>
      </c>
      <c r="H43" s="4">
        <v>1</v>
      </c>
    </row>
    <row r="44" spans="1:8">
      <c r="A44" t="s">
        <v>6</v>
      </c>
      <c r="B44" s="2">
        <v>1200</v>
      </c>
      <c r="C44">
        <v>11</v>
      </c>
      <c r="D44">
        <v>1</v>
      </c>
      <c r="E44" s="2">
        <f t="shared" ref="E44:E50" si="11">D44*B44</f>
        <v>1200</v>
      </c>
      <c r="F44" s="5">
        <f t="shared" ref="F44:F50" si="12">DATE(2022,2,20)</f>
        <v>44612</v>
      </c>
      <c r="G44" s="3" t="str">
        <f t="shared" si="2"/>
        <v>Sunday</v>
      </c>
      <c r="H44" s="4">
        <v>1</v>
      </c>
    </row>
    <row r="45" spans="1:8">
      <c r="A45" t="s">
        <v>7</v>
      </c>
      <c r="B45" s="2">
        <v>700</v>
      </c>
      <c r="C45">
        <v>6</v>
      </c>
      <c r="D45">
        <v>2</v>
      </c>
      <c r="E45" s="2">
        <f t="shared" si="11"/>
        <v>1400</v>
      </c>
      <c r="F45" s="5">
        <f t="shared" si="12"/>
        <v>44612</v>
      </c>
      <c r="G45" s="3" t="str">
        <f t="shared" si="2"/>
        <v>Sunday</v>
      </c>
      <c r="H45" s="4">
        <v>1</v>
      </c>
    </row>
    <row r="46" spans="1:8">
      <c r="A46" t="s">
        <v>8</v>
      </c>
      <c r="B46" s="2">
        <v>800</v>
      </c>
      <c r="C46">
        <v>6</v>
      </c>
      <c r="E46" s="2">
        <f t="shared" si="11"/>
        <v>0</v>
      </c>
      <c r="F46" s="5">
        <f t="shared" si="12"/>
        <v>44612</v>
      </c>
      <c r="G46" s="3" t="str">
        <f t="shared" si="2"/>
        <v>Sunday</v>
      </c>
      <c r="H46" s="4">
        <v>1</v>
      </c>
    </row>
    <row r="47" spans="1:8">
      <c r="A47" t="s">
        <v>9</v>
      </c>
      <c r="B47" s="2">
        <v>1300</v>
      </c>
      <c r="C47">
        <v>11</v>
      </c>
      <c r="E47" s="2">
        <f t="shared" si="11"/>
        <v>0</v>
      </c>
      <c r="F47" s="5">
        <f t="shared" si="12"/>
        <v>44612</v>
      </c>
      <c r="G47" s="3" t="str">
        <f t="shared" si="2"/>
        <v>Sunday</v>
      </c>
      <c r="H47" s="4">
        <v>1</v>
      </c>
    </row>
    <row r="48" spans="1:8">
      <c r="A48" t="s">
        <v>10</v>
      </c>
      <c r="B48" s="2">
        <v>1400</v>
      </c>
      <c r="C48">
        <v>11</v>
      </c>
      <c r="E48" s="2">
        <f t="shared" si="11"/>
        <v>0</v>
      </c>
      <c r="F48" s="5">
        <f t="shared" si="12"/>
        <v>44612</v>
      </c>
      <c r="G48" s="3" t="str">
        <f t="shared" si="2"/>
        <v>Sunday</v>
      </c>
      <c r="H48" s="4">
        <v>1</v>
      </c>
    </row>
    <row r="49" spans="1:8">
      <c r="A49" t="s">
        <v>11</v>
      </c>
      <c r="B49" s="2">
        <v>1000</v>
      </c>
      <c r="C49">
        <v>6</v>
      </c>
      <c r="E49" s="2">
        <f t="shared" si="11"/>
        <v>0</v>
      </c>
      <c r="F49" s="5">
        <f t="shared" si="12"/>
        <v>44612</v>
      </c>
      <c r="G49" s="3" t="str">
        <f t="shared" si="2"/>
        <v>Sunday</v>
      </c>
      <c r="H49" s="4">
        <v>1</v>
      </c>
    </row>
    <row r="50" spans="1:8">
      <c r="A50" t="s">
        <v>12</v>
      </c>
      <c r="B50" s="2">
        <v>1100</v>
      </c>
      <c r="C50">
        <v>6</v>
      </c>
      <c r="D50">
        <v>1</v>
      </c>
      <c r="E50" s="2">
        <f t="shared" si="11"/>
        <v>1100</v>
      </c>
      <c r="F50" s="5">
        <f t="shared" si="12"/>
        <v>44612</v>
      </c>
      <c r="G50" s="3" t="str">
        <f t="shared" si="2"/>
        <v>Sunday</v>
      </c>
      <c r="H50" s="4">
        <v>1</v>
      </c>
    </row>
    <row r="51" spans="1:8">
      <c r="A51" t="s">
        <v>5</v>
      </c>
      <c r="B51" s="2">
        <v>1000</v>
      </c>
      <c r="C51">
        <v>11</v>
      </c>
      <c r="E51" s="2">
        <f>D51*B51</f>
        <v>0</v>
      </c>
      <c r="F51" s="5">
        <f>DATE(2022,2,21)</f>
        <v>44613</v>
      </c>
      <c r="G51" s="3" t="str">
        <f t="shared" si="2"/>
        <v>Monday</v>
      </c>
      <c r="H51" s="4">
        <v>1</v>
      </c>
    </row>
    <row r="52" spans="1:8">
      <c r="A52" t="s">
        <v>6</v>
      </c>
      <c r="B52" s="2">
        <v>1200</v>
      </c>
      <c r="C52">
        <v>11</v>
      </c>
      <c r="E52" s="2">
        <f t="shared" ref="E52:E58" si="13">D52*B52</f>
        <v>0</v>
      </c>
      <c r="F52" s="5">
        <f t="shared" ref="F52:F58" si="14">DATE(2022,2,21)</f>
        <v>44613</v>
      </c>
      <c r="G52" s="3" t="str">
        <f t="shared" si="2"/>
        <v>Monday</v>
      </c>
      <c r="H52" s="4">
        <v>1</v>
      </c>
    </row>
    <row r="53" spans="1:8">
      <c r="A53" t="s">
        <v>7</v>
      </c>
      <c r="B53" s="2">
        <v>700</v>
      </c>
      <c r="C53">
        <v>6</v>
      </c>
      <c r="D53">
        <v>2</v>
      </c>
      <c r="E53" s="2">
        <f t="shared" si="13"/>
        <v>1400</v>
      </c>
      <c r="F53" s="5">
        <f t="shared" si="14"/>
        <v>44613</v>
      </c>
      <c r="G53" s="3" t="str">
        <f t="shared" si="2"/>
        <v>Monday</v>
      </c>
      <c r="H53" s="4">
        <v>1</v>
      </c>
    </row>
    <row r="54" spans="1:8">
      <c r="A54" t="s">
        <v>8</v>
      </c>
      <c r="B54" s="2">
        <v>800</v>
      </c>
      <c r="C54">
        <v>6</v>
      </c>
      <c r="D54">
        <v>1</v>
      </c>
      <c r="E54" s="2">
        <f t="shared" si="13"/>
        <v>800</v>
      </c>
      <c r="F54" s="5">
        <f t="shared" si="14"/>
        <v>44613</v>
      </c>
      <c r="G54" s="3" t="str">
        <f t="shared" si="2"/>
        <v>Monday</v>
      </c>
      <c r="H54" s="4">
        <v>1</v>
      </c>
    </row>
    <row r="55" spans="1:8">
      <c r="A55" t="s">
        <v>9</v>
      </c>
      <c r="B55" s="2">
        <v>1300</v>
      </c>
      <c r="C55">
        <v>11</v>
      </c>
      <c r="E55" s="2">
        <f t="shared" si="13"/>
        <v>0</v>
      </c>
      <c r="F55" s="5">
        <f t="shared" si="14"/>
        <v>44613</v>
      </c>
      <c r="G55" s="3" t="str">
        <f t="shared" si="2"/>
        <v>Monday</v>
      </c>
      <c r="H55" s="4">
        <v>1</v>
      </c>
    </row>
    <row r="56" spans="1:8">
      <c r="A56" t="s">
        <v>10</v>
      </c>
      <c r="B56" s="2">
        <v>1400</v>
      </c>
      <c r="C56">
        <v>11</v>
      </c>
      <c r="E56" s="2">
        <f t="shared" si="13"/>
        <v>0</v>
      </c>
      <c r="F56" s="5">
        <f t="shared" si="14"/>
        <v>44613</v>
      </c>
      <c r="G56" s="3" t="str">
        <f t="shared" si="2"/>
        <v>Monday</v>
      </c>
      <c r="H56" s="4">
        <v>1</v>
      </c>
    </row>
    <row r="57" spans="1:8">
      <c r="A57" t="s">
        <v>11</v>
      </c>
      <c r="B57" s="2">
        <v>1000</v>
      </c>
      <c r="C57">
        <v>6</v>
      </c>
      <c r="E57" s="2">
        <f t="shared" si="13"/>
        <v>0</v>
      </c>
      <c r="F57" s="5">
        <f t="shared" si="14"/>
        <v>44613</v>
      </c>
      <c r="G57" s="3" t="str">
        <f t="shared" si="2"/>
        <v>Monday</v>
      </c>
      <c r="H57" s="4">
        <v>1</v>
      </c>
    </row>
    <row r="58" spans="1:8">
      <c r="A58" t="s">
        <v>12</v>
      </c>
      <c r="B58" s="2">
        <v>1100</v>
      </c>
      <c r="C58">
        <v>6</v>
      </c>
      <c r="E58" s="2">
        <f t="shared" si="13"/>
        <v>0</v>
      </c>
      <c r="F58" s="5">
        <f t="shared" si="14"/>
        <v>44613</v>
      </c>
      <c r="G58" s="3" t="str">
        <f t="shared" si="2"/>
        <v>Monday</v>
      </c>
      <c r="H58" s="4">
        <v>1</v>
      </c>
    </row>
    <row r="59" spans="1:8">
      <c r="A59" t="s">
        <v>5</v>
      </c>
      <c r="B59" s="2">
        <v>1000</v>
      </c>
      <c r="C59">
        <v>11</v>
      </c>
      <c r="E59" s="2">
        <f>D59*B59</f>
        <v>0</v>
      </c>
      <c r="F59" s="5">
        <f>DATE(2022,2,22)</f>
        <v>44614</v>
      </c>
      <c r="G59" s="3" t="str">
        <f t="shared" si="2"/>
        <v>Tuesday</v>
      </c>
      <c r="H59" s="4">
        <v>2</v>
      </c>
    </row>
    <row r="60" spans="1:8">
      <c r="A60" t="s">
        <v>6</v>
      </c>
      <c r="B60" s="2">
        <v>1200</v>
      </c>
      <c r="C60">
        <v>11</v>
      </c>
      <c r="D60">
        <v>4</v>
      </c>
      <c r="E60" s="2">
        <f t="shared" ref="E60:E66" si="15">D60*B60</f>
        <v>4800</v>
      </c>
      <c r="F60" s="5">
        <f t="shared" ref="F60:F66" si="16">DATE(2022,2,22)</f>
        <v>44614</v>
      </c>
      <c r="G60" s="3" t="str">
        <f t="shared" si="2"/>
        <v>Tuesday</v>
      </c>
      <c r="H60" s="4">
        <v>2</v>
      </c>
    </row>
    <row r="61" spans="1:8">
      <c r="A61" t="s">
        <v>7</v>
      </c>
      <c r="B61" s="2">
        <v>700</v>
      </c>
      <c r="C61">
        <v>6</v>
      </c>
      <c r="D61">
        <v>1</v>
      </c>
      <c r="E61" s="2">
        <f t="shared" si="15"/>
        <v>700</v>
      </c>
      <c r="F61" s="5">
        <f t="shared" si="16"/>
        <v>44614</v>
      </c>
      <c r="G61" s="3" t="str">
        <f t="shared" si="2"/>
        <v>Tuesday</v>
      </c>
      <c r="H61" s="4">
        <v>2</v>
      </c>
    </row>
    <row r="62" spans="1:8">
      <c r="A62" t="s">
        <v>8</v>
      </c>
      <c r="B62" s="2">
        <v>800</v>
      </c>
      <c r="C62">
        <v>6</v>
      </c>
      <c r="D62">
        <v>1</v>
      </c>
      <c r="E62" s="2">
        <f t="shared" si="15"/>
        <v>800</v>
      </c>
      <c r="F62" s="5">
        <f t="shared" si="16"/>
        <v>44614</v>
      </c>
      <c r="G62" s="3" t="str">
        <f t="shared" si="2"/>
        <v>Tuesday</v>
      </c>
      <c r="H62" s="4">
        <v>2</v>
      </c>
    </row>
    <row r="63" spans="1:8">
      <c r="A63" t="s">
        <v>9</v>
      </c>
      <c r="B63" s="2">
        <v>1300</v>
      </c>
      <c r="C63">
        <v>11</v>
      </c>
      <c r="E63" s="2">
        <f t="shared" si="15"/>
        <v>0</v>
      </c>
      <c r="F63" s="5">
        <f t="shared" si="16"/>
        <v>44614</v>
      </c>
      <c r="G63" s="3" t="str">
        <f t="shared" si="2"/>
        <v>Tuesday</v>
      </c>
      <c r="H63" s="4">
        <v>2</v>
      </c>
    </row>
    <row r="64" spans="1:8">
      <c r="A64" t="s">
        <v>10</v>
      </c>
      <c r="B64" s="2">
        <v>1400</v>
      </c>
      <c r="C64">
        <v>11</v>
      </c>
      <c r="E64" s="2">
        <f t="shared" si="15"/>
        <v>0</v>
      </c>
      <c r="F64" s="5">
        <f t="shared" si="16"/>
        <v>44614</v>
      </c>
      <c r="G64" s="3" t="str">
        <f t="shared" si="2"/>
        <v>Tuesday</v>
      </c>
      <c r="H64" s="4">
        <v>2</v>
      </c>
    </row>
    <row r="65" spans="1:8">
      <c r="A65" t="s">
        <v>11</v>
      </c>
      <c r="B65" s="2">
        <v>1000</v>
      </c>
      <c r="C65">
        <v>6</v>
      </c>
      <c r="D65">
        <v>1</v>
      </c>
      <c r="E65" s="2">
        <f t="shared" si="15"/>
        <v>1000</v>
      </c>
      <c r="F65" s="5">
        <f t="shared" si="16"/>
        <v>44614</v>
      </c>
      <c r="G65" s="3" t="str">
        <f t="shared" si="2"/>
        <v>Tuesday</v>
      </c>
      <c r="H65" s="4">
        <v>2</v>
      </c>
    </row>
    <row r="66" spans="1:8">
      <c r="A66" t="s">
        <v>12</v>
      </c>
      <c r="B66" s="2">
        <v>1100</v>
      </c>
      <c r="C66">
        <v>6</v>
      </c>
      <c r="D66">
        <v>2</v>
      </c>
      <c r="E66" s="2">
        <f t="shared" si="15"/>
        <v>2200</v>
      </c>
      <c r="F66" s="5">
        <f t="shared" si="16"/>
        <v>44614</v>
      </c>
      <c r="G66" s="3" t="str">
        <f t="shared" si="2"/>
        <v>Tuesday</v>
      </c>
      <c r="H66" s="4">
        <v>2</v>
      </c>
    </row>
    <row r="67" spans="1:8">
      <c r="A67" t="s">
        <v>5</v>
      </c>
      <c r="B67" s="2">
        <v>1000</v>
      </c>
      <c r="C67">
        <v>11</v>
      </c>
      <c r="D67">
        <v>1</v>
      </c>
      <c r="E67" s="2">
        <f>D67*B67</f>
        <v>1000</v>
      </c>
      <c r="F67" s="5">
        <f>DATE(2022,2,23)</f>
        <v>44615</v>
      </c>
      <c r="G67" s="3" t="str">
        <f t="shared" si="2"/>
        <v>Wednesday</v>
      </c>
      <c r="H67" s="4">
        <v>2</v>
      </c>
    </row>
    <row r="68" spans="1:8">
      <c r="A68" t="s">
        <v>6</v>
      </c>
      <c r="B68" s="2">
        <v>1200</v>
      </c>
      <c r="C68">
        <v>11</v>
      </c>
      <c r="D68">
        <v>1</v>
      </c>
      <c r="E68" s="2">
        <f t="shared" ref="E68:E74" si="17">D68*B68</f>
        <v>1200</v>
      </c>
      <c r="F68" s="5">
        <f t="shared" ref="F68:F74" si="18">DATE(2022,2,23)</f>
        <v>44615</v>
      </c>
      <c r="G68" s="3" t="str">
        <f t="shared" ref="G68:G131" si="19">TEXT(F68,"dddd")</f>
        <v>Wednesday</v>
      </c>
      <c r="H68" s="4">
        <v>2</v>
      </c>
    </row>
    <row r="69" spans="1:8">
      <c r="A69" t="s">
        <v>7</v>
      </c>
      <c r="B69" s="2">
        <v>700</v>
      </c>
      <c r="C69">
        <v>6</v>
      </c>
      <c r="D69">
        <v>6</v>
      </c>
      <c r="E69" s="2">
        <f t="shared" si="17"/>
        <v>4200</v>
      </c>
      <c r="F69" s="5">
        <f t="shared" si="18"/>
        <v>44615</v>
      </c>
      <c r="G69" s="3" t="str">
        <f t="shared" si="19"/>
        <v>Wednesday</v>
      </c>
      <c r="H69" s="4">
        <v>2</v>
      </c>
    </row>
    <row r="70" spans="1:8">
      <c r="A70" t="s">
        <v>8</v>
      </c>
      <c r="B70" s="2">
        <v>800</v>
      </c>
      <c r="C70">
        <v>6</v>
      </c>
      <c r="D70">
        <v>2</v>
      </c>
      <c r="E70" s="2">
        <f t="shared" si="17"/>
        <v>1600</v>
      </c>
      <c r="F70" s="5">
        <f t="shared" si="18"/>
        <v>44615</v>
      </c>
      <c r="G70" s="3" t="str">
        <f t="shared" si="19"/>
        <v>Wednesday</v>
      </c>
      <c r="H70" s="4">
        <v>2</v>
      </c>
    </row>
    <row r="71" spans="1:8">
      <c r="A71" t="s">
        <v>9</v>
      </c>
      <c r="B71" s="2">
        <v>1300</v>
      </c>
      <c r="C71">
        <v>11</v>
      </c>
      <c r="E71" s="2">
        <f t="shared" si="17"/>
        <v>0</v>
      </c>
      <c r="F71" s="5">
        <f t="shared" si="18"/>
        <v>44615</v>
      </c>
      <c r="G71" s="3" t="str">
        <f t="shared" si="19"/>
        <v>Wednesday</v>
      </c>
      <c r="H71" s="4">
        <v>2</v>
      </c>
    </row>
    <row r="72" spans="1:8">
      <c r="A72" t="s">
        <v>10</v>
      </c>
      <c r="B72" s="2">
        <v>1400</v>
      </c>
      <c r="C72">
        <v>11</v>
      </c>
      <c r="E72" s="2">
        <f t="shared" si="17"/>
        <v>0</v>
      </c>
      <c r="F72" s="5">
        <f t="shared" si="18"/>
        <v>44615</v>
      </c>
      <c r="G72" s="3" t="str">
        <f t="shared" si="19"/>
        <v>Wednesday</v>
      </c>
      <c r="H72" s="4">
        <v>2</v>
      </c>
    </row>
    <row r="73" spans="1:8">
      <c r="A73" t="s">
        <v>11</v>
      </c>
      <c r="B73" s="2">
        <v>1000</v>
      </c>
      <c r="C73">
        <v>6</v>
      </c>
      <c r="E73" s="2">
        <f t="shared" si="17"/>
        <v>0</v>
      </c>
      <c r="F73" s="5">
        <f t="shared" si="18"/>
        <v>44615</v>
      </c>
      <c r="G73" s="3" t="str">
        <f t="shared" si="19"/>
        <v>Wednesday</v>
      </c>
      <c r="H73" s="4">
        <v>2</v>
      </c>
    </row>
    <row r="74" spans="1:8">
      <c r="A74" t="s">
        <v>12</v>
      </c>
      <c r="B74" s="2">
        <v>1100</v>
      </c>
      <c r="C74">
        <v>6</v>
      </c>
      <c r="E74" s="2">
        <f t="shared" si="17"/>
        <v>0</v>
      </c>
      <c r="F74" s="5">
        <f t="shared" si="18"/>
        <v>44615</v>
      </c>
      <c r="G74" s="3" t="str">
        <f t="shared" si="19"/>
        <v>Wednesday</v>
      </c>
      <c r="H74" s="4">
        <v>2</v>
      </c>
    </row>
    <row r="75" spans="1:8">
      <c r="A75" t="s">
        <v>5</v>
      </c>
      <c r="B75" s="2">
        <v>1000</v>
      </c>
      <c r="C75">
        <v>11</v>
      </c>
      <c r="D75">
        <v>2</v>
      </c>
      <c r="E75" s="2">
        <f>D75*B75</f>
        <v>2000</v>
      </c>
      <c r="F75" s="5">
        <f>DATE(2022,2,24)</f>
        <v>44616</v>
      </c>
      <c r="G75" s="3" t="str">
        <f t="shared" si="19"/>
        <v>Thursday</v>
      </c>
      <c r="H75" s="4">
        <v>2</v>
      </c>
    </row>
    <row r="76" spans="1:8">
      <c r="A76" t="s">
        <v>6</v>
      </c>
      <c r="B76" s="2">
        <v>1200</v>
      </c>
      <c r="C76">
        <v>11</v>
      </c>
      <c r="E76" s="2">
        <f t="shared" ref="E76:E82" si="20">D76*B76</f>
        <v>0</v>
      </c>
      <c r="F76" s="5">
        <f t="shared" ref="F76:F82" si="21">DATE(2022,2,24)</f>
        <v>44616</v>
      </c>
      <c r="G76" s="3" t="str">
        <f t="shared" si="19"/>
        <v>Thursday</v>
      </c>
      <c r="H76" s="4">
        <v>2</v>
      </c>
    </row>
    <row r="77" spans="1:8">
      <c r="A77" t="s">
        <v>7</v>
      </c>
      <c r="B77" s="2">
        <v>700</v>
      </c>
      <c r="C77">
        <v>6</v>
      </c>
      <c r="D77">
        <v>4</v>
      </c>
      <c r="E77" s="2">
        <f t="shared" si="20"/>
        <v>2800</v>
      </c>
      <c r="F77" s="5">
        <f t="shared" si="21"/>
        <v>44616</v>
      </c>
      <c r="G77" s="3" t="str">
        <f t="shared" si="19"/>
        <v>Thursday</v>
      </c>
      <c r="H77" s="4">
        <v>2</v>
      </c>
    </row>
    <row r="78" spans="1:8">
      <c r="A78" t="s">
        <v>8</v>
      </c>
      <c r="B78" s="2">
        <v>800</v>
      </c>
      <c r="C78">
        <v>6</v>
      </c>
      <c r="D78">
        <v>2</v>
      </c>
      <c r="E78" s="2">
        <f t="shared" si="20"/>
        <v>1600</v>
      </c>
      <c r="F78" s="5">
        <f t="shared" si="21"/>
        <v>44616</v>
      </c>
      <c r="G78" s="3" t="str">
        <f t="shared" si="19"/>
        <v>Thursday</v>
      </c>
      <c r="H78" s="4">
        <v>2</v>
      </c>
    </row>
    <row r="79" spans="1:8">
      <c r="A79" t="s">
        <v>9</v>
      </c>
      <c r="B79" s="2">
        <v>1300</v>
      </c>
      <c r="C79">
        <v>11</v>
      </c>
      <c r="E79" s="2">
        <f t="shared" si="20"/>
        <v>0</v>
      </c>
      <c r="F79" s="5">
        <f t="shared" si="21"/>
        <v>44616</v>
      </c>
      <c r="G79" s="3" t="str">
        <f t="shared" si="19"/>
        <v>Thursday</v>
      </c>
      <c r="H79" s="4">
        <v>2</v>
      </c>
    </row>
    <row r="80" spans="1:8">
      <c r="A80" t="s">
        <v>10</v>
      </c>
      <c r="B80" s="2">
        <v>1400</v>
      </c>
      <c r="C80">
        <v>11</v>
      </c>
      <c r="E80" s="2">
        <f t="shared" si="20"/>
        <v>0</v>
      </c>
      <c r="F80" s="5">
        <f t="shared" si="21"/>
        <v>44616</v>
      </c>
      <c r="G80" s="3" t="str">
        <f t="shared" si="19"/>
        <v>Thursday</v>
      </c>
      <c r="H80" s="4">
        <v>2</v>
      </c>
    </row>
    <row r="81" spans="1:8">
      <c r="A81" t="s">
        <v>11</v>
      </c>
      <c r="B81" s="2">
        <v>1000</v>
      </c>
      <c r="C81">
        <v>6</v>
      </c>
      <c r="E81" s="2">
        <f t="shared" si="20"/>
        <v>0</v>
      </c>
      <c r="F81" s="5">
        <f t="shared" si="21"/>
        <v>44616</v>
      </c>
      <c r="G81" s="3" t="str">
        <f t="shared" si="19"/>
        <v>Thursday</v>
      </c>
      <c r="H81" s="4">
        <v>2</v>
      </c>
    </row>
    <row r="82" spans="1:8">
      <c r="A82" t="s">
        <v>12</v>
      </c>
      <c r="B82" s="2">
        <v>1100</v>
      </c>
      <c r="C82">
        <v>6</v>
      </c>
      <c r="E82" s="2">
        <f t="shared" si="20"/>
        <v>0</v>
      </c>
      <c r="F82" s="5">
        <f t="shared" si="21"/>
        <v>44616</v>
      </c>
      <c r="G82" s="3" t="str">
        <f t="shared" si="19"/>
        <v>Thursday</v>
      </c>
      <c r="H82" s="4">
        <v>2</v>
      </c>
    </row>
    <row r="83" spans="1:8">
      <c r="A83" t="s">
        <v>5</v>
      </c>
      <c r="B83" s="2">
        <v>1000</v>
      </c>
      <c r="C83">
        <v>11</v>
      </c>
      <c r="D83">
        <v>2</v>
      </c>
      <c r="E83" s="2">
        <f>D83*B83</f>
        <v>2000</v>
      </c>
      <c r="F83" s="5">
        <f>DATE(2022,2,25)</f>
        <v>44617</v>
      </c>
      <c r="G83" s="3" t="str">
        <f t="shared" si="19"/>
        <v>Friday</v>
      </c>
      <c r="H83" s="4">
        <v>2</v>
      </c>
    </row>
    <row r="84" spans="1:8">
      <c r="A84" t="s">
        <v>6</v>
      </c>
      <c r="B84" s="2">
        <v>1200</v>
      </c>
      <c r="C84">
        <v>11</v>
      </c>
      <c r="D84">
        <v>4</v>
      </c>
      <c r="E84" s="2">
        <f t="shared" ref="E84:E90" si="22">D84*B84</f>
        <v>4800</v>
      </c>
      <c r="F84" s="5">
        <f t="shared" ref="F84:F90" si="23">DATE(2022,2,25)</f>
        <v>44617</v>
      </c>
      <c r="G84" s="3" t="str">
        <f t="shared" si="19"/>
        <v>Friday</v>
      </c>
      <c r="H84" s="4">
        <v>2</v>
      </c>
    </row>
    <row r="85" spans="1:8">
      <c r="A85" t="s">
        <v>7</v>
      </c>
      <c r="B85" s="2">
        <v>700</v>
      </c>
      <c r="C85">
        <v>6</v>
      </c>
      <c r="E85" s="2">
        <f t="shared" si="22"/>
        <v>0</v>
      </c>
      <c r="F85" s="5">
        <f t="shared" si="23"/>
        <v>44617</v>
      </c>
      <c r="G85" s="3" t="str">
        <f t="shared" si="19"/>
        <v>Friday</v>
      </c>
      <c r="H85" s="4">
        <v>2</v>
      </c>
    </row>
    <row r="86" spans="1:8">
      <c r="A86" t="s">
        <v>8</v>
      </c>
      <c r="B86" s="2">
        <v>800</v>
      </c>
      <c r="C86">
        <v>6</v>
      </c>
      <c r="D86">
        <v>2</v>
      </c>
      <c r="E86" s="2">
        <f t="shared" si="22"/>
        <v>1600</v>
      </c>
      <c r="F86" s="5">
        <f t="shared" si="23"/>
        <v>44617</v>
      </c>
      <c r="G86" s="3" t="str">
        <f t="shared" si="19"/>
        <v>Friday</v>
      </c>
      <c r="H86" s="4">
        <v>2</v>
      </c>
    </row>
    <row r="87" spans="1:8">
      <c r="A87" t="s">
        <v>9</v>
      </c>
      <c r="B87" s="2">
        <v>1300</v>
      </c>
      <c r="C87">
        <v>11</v>
      </c>
      <c r="E87" s="2">
        <f t="shared" si="22"/>
        <v>0</v>
      </c>
      <c r="F87" s="5">
        <f t="shared" si="23"/>
        <v>44617</v>
      </c>
      <c r="G87" s="3" t="str">
        <f t="shared" si="19"/>
        <v>Friday</v>
      </c>
      <c r="H87" s="4">
        <v>2</v>
      </c>
    </row>
    <row r="88" spans="1:8">
      <c r="A88" t="s">
        <v>10</v>
      </c>
      <c r="B88" s="2">
        <v>1400</v>
      </c>
      <c r="C88">
        <v>11</v>
      </c>
      <c r="E88" s="2">
        <f t="shared" si="22"/>
        <v>0</v>
      </c>
      <c r="F88" s="5">
        <f t="shared" si="23"/>
        <v>44617</v>
      </c>
      <c r="G88" s="3" t="str">
        <f t="shared" si="19"/>
        <v>Friday</v>
      </c>
      <c r="H88" s="4">
        <v>2</v>
      </c>
    </row>
    <row r="89" spans="1:8">
      <c r="A89" t="s">
        <v>11</v>
      </c>
      <c r="B89" s="2">
        <v>1000</v>
      </c>
      <c r="C89">
        <v>6</v>
      </c>
      <c r="D89">
        <v>3</v>
      </c>
      <c r="E89" s="2">
        <f t="shared" si="22"/>
        <v>3000</v>
      </c>
      <c r="F89" s="5">
        <f t="shared" si="23"/>
        <v>44617</v>
      </c>
      <c r="G89" s="3" t="str">
        <f t="shared" si="19"/>
        <v>Friday</v>
      </c>
      <c r="H89" s="4">
        <v>2</v>
      </c>
    </row>
    <row r="90" spans="1:8">
      <c r="A90" t="s">
        <v>12</v>
      </c>
      <c r="B90" s="2">
        <v>1100</v>
      </c>
      <c r="C90">
        <v>6</v>
      </c>
      <c r="E90" s="2">
        <f t="shared" si="22"/>
        <v>0</v>
      </c>
      <c r="F90" s="5">
        <f t="shared" si="23"/>
        <v>44617</v>
      </c>
      <c r="G90" s="3" t="str">
        <f t="shared" si="19"/>
        <v>Friday</v>
      </c>
      <c r="H90" s="4">
        <v>2</v>
      </c>
    </row>
    <row r="91" spans="1:8">
      <c r="A91" t="s">
        <v>5</v>
      </c>
      <c r="B91" s="2">
        <v>1000</v>
      </c>
      <c r="C91">
        <v>11</v>
      </c>
      <c r="D91">
        <v>1</v>
      </c>
      <c r="E91" s="2">
        <f>D91*B91</f>
        <v>1000</v>
      </c>
      <c r="F91" s="5">
        <f>DATE(2022,2,26)</f>
        <v>44618</v>
      </c>
      <c r="G91" s="3" t="str">
        <f t="shared" si="19"/>
        <v>Saturday</v>
      </c>
      <c r="H91" s="4">
        <v>2</v>
      </c>
    </row>
    <row r="92" spans="1:8">
      <c r="A92" t="s">
        <v>6</v>
      </c>
      <c r="B92" s="2">
        <v>1200</v>
      </c>
      <c r="C92">
        <v>11</v>
      </c>
      <c r="D92">
        <v>1</v>
      </c>
      <c r="E92" s="2">
        <f t="shared" ref="E92:E98" si="24">D92*B92</f>
        <v>1200</v>
      </c>
      <c r="F92" s="5">
        <f t="shared" ref="F92:F98" si="25">DATE(2022,2,26)</f>
        <v>44618</v>
      </c>
      <c r="G92" s="3" t="str">
        <f t="shared" si="19"/>
        <v>Saturday</v>
      </c>
      <c r="H92" s="4">
        <v>2</v>
      </c>
    </row>
    <row r="93" spans="1:8">
      <c r="A93" t="s">
        <v>7</v>
      </c>
      <c r="B93" s="2">
        <v>700</v>
      </c>
      <c r="C93">
        <v>6</v>
      </c>
      <c r="D93">
        <v>4</v>
      </c>
      <c r="E93" s="2">
        <f t="shared" si="24"/>
        <v>2800</v>
      </c>
      <c r="F93" s="5">
        <f t="shared" si="25"/>
        <v>44618</v>
      </c>
      <c r="G93" s="3" t="str">
        <f t="shared" si="19"/>
        <v>Saturday</v>
      </c>
      <c r="H93" s="4">
        <v>2</v>
      </c>
    </row>
    <row r="94" spans="1:8">
      <c r="A94" t="s">
        <v>8</v>
      </c>
      <c r="B94" s="2">
        <v>800</v>
      </c>
      <c r="C94">
        <v>6</v>
      </c>
      <c r="D94">
        <v>2</v>
      </c>
      <c r="E94" s="2">
        <f t="shared" si="24"/>
        <v>1600</v>
      </c>
      <c r="F94" s="5">
        <f t="shared" si="25"/>
        <v>44618</v>
      </c>
      <c r="G94" s="3" t="str">
        <f t="shared" si="19"/>
        <v>Saturday</v>
      </c>
      <c r="H94" s="4">
        <v>2</v>
      </c>
    </row>
    <row r="95" spans="1:8">
      <c r="A95" t="s">
        <v>9</v>
      </c>
      <c r="B95" s="2">
        <v>1300</v>
      </c>
      <c r="C95">
        <v>11</v>
      </c>
      <c r="D95">
        <v>1</v>
      </c>
      <c r="E95" s="2">
        <f t="shared" si="24"/>
        <v>1300</v>
      </c>
      <c r="F95" s="5">
        <f t="shared" si="25"/>
        <v>44618</v>
      </c>
      <c r="G95" s="3" t="str">
        <f t="shared" si="19"/>
        <v>Saturday</v>
      </c>
      <c r="H95" s="4">
        <v>2</v>
      </c>
    </row>
    <row r="96" spans="1:8">
      <c r="A96" t="s">
        <v>10</v>
      </c>
      <c r="B96" s="2">
        <v>1400</v>
      </c>
      <c r="C96">
        <v>11</v>
      </c>
      <c r="E96" s="2">
        <f t="shared" si="24"/>
        <v>0</v>
      </c>
      <c r="F96" s="5">
        <f t="shared" si="25"/>
        <v>44618</v>
      </c>
      <c r="G96" s="3" t="str">
        <f t="shared" si="19"/>
        <v>Saturday</v>
      </c>
      <c r="H96" s="4">
        <v>2</v>
      </c>
    </row>
    <row r="97" spans="1:8">
      <c r="A97" t="s">
        <v>11</v>
      </c>
      <c r="B97" s="2">
        <v>1000</v>
      </c>
      <c r="C97">
        <v>6</v>
      </c>
      <c r="E97" s="2">
        <f t="shared" si="24"/>
        <v>0</v>
      </c>
      <c r="F97" s="5">
        <f t="shared" si="25"/>
        <v>44618</v>
      </c>
      <c r="G97" s="3" t="str">
        <f t="shared" si="19"/>
        <v>Saturday</v>
      </c>
      <c r="H97" s="4">
        <v>2</v>
      </c>
    </row>
    <row r="98" spans="1:8">
      <c r="A98" t="s">
        <v>12</v>
      </c>
      <c r="B98" s="2">
        <v>1100</v>
      </c>
      <c r="C98">
        <v>6</v>
      </c>
      <c r="E98" s="2">
        <f t="shared" si="24"/>
        <v>0</v>
      </c>
      <c r="F98" s="5">
        <f t="shared" si="25"/>
        <v>44618</v>
      </c>
      <c r="G98" s="3" t="str">
        <f t="shared" si="19"/>
        <v>Saturday</v>
      </c>
      <c r="H98" s="4">
        <v>2</v>
      </c>
    </row>
    <row r="99" spans="1:8">
      <c r="A99" t="s">
        <v>5</v>
      </c>
      <c r="B99" s="2">
        <v>1000</v>
      </c>
      <c r="C99">
        <v>11</v>
      </c>
      <c r="E99" s="2">
        <f>D99*B99</f>
        <v>0</v>
      </c>
      <c r="F99" s="5">
        <f>DATE(2022,2,27)</f>
        <v>44619</v>
      </c>
      <c r="G99" s="3" t="str">
        <f t="shared" si="19"/>
        <v>Sunday</v>
      </c>
      <c r="H99" s="4">
        <v>2</v>
      </c>
    </row>
    <row r="100" spans="1:8">
      <c r="A100" t="s">
        <v>6</v>
      </c>
      <c r="B100" s="2">
        <v>1200</v>
      </c>
      <c r="C100">
        <v>11</v>
      </c>
      <c r="E100" s="2">
        <f t="shared" ref="E100:E106" si="26">D100*B100</f>
        <v>0</v>
      </c>
      <c r="F100" s="5">
        <f t="shared" ref="F100:F106" si="27">DATE(2022,2,27)</f>
        <v>44619</v>
      </c>
      <c r="G100" s="3" t="str">
        <f t="shared" si="19"/>
        <v>Sunday</v>
      </c>
      <c r="H100" s="4">
        <v>2</v>
      </c>
    </row>
    <row r="101" spans="1:8">
      <c r="A101" t="s">
        <v>7</v>
      </c>
      <c r="B101" s="2">
        <v>700</v>
      </c>
      <c r="C101">
        <v>6</v>
      </c>
      <c r="D101">
        <v>4</v>
      </c>
      <c r="E101" s="2">
        <f t="shared" si="26"/>
        <v>2800</v>
      </c>
      <c r="F101" s="5">
        <f t="shared" si="27"/>
        <v>44619</v>
      </c>
      <c r="G101" s="3" t="str">
        <f t="shared" si="19"/>
        <v>Sunday</v>
      </c>
      <c r="H101" s="4">
        <v>2</v>
      </c>
    </row>
    <row r="102" spans="1:8">
      <c r="A102" t="s">
        <v>8</v>
      </c>
      <c r="B102" s="2">
        <v>800</v>
      </c>
      <c r="C102">
        <v>6</v>
      </c>
      <c r="D102">
        <v>2</v>
      </c>
      <c r="E102" s="2">
        <f t="shared" si="26"/>
        <v>1600</v>
      </c>
      <c r="F102" s="5">
        <f t="shared" si="27"/>
        <v>44619</v>
      </c>
      <c r="G102" s="3" t="str">
        <f t="shared" si="19"/>
        <v>Sunday</v>
      </c>
      <c r="H102" s="4">
        <v>2</v>
      </c>
    </row>
    <row r="103" spans="1:8">
      <c r="A103" t="s">
        <v>9</v>
      </c>
      <c r="B103" s="2">
        <v>1300</v>
      </c>
      <c r="C103">
        <v>11</v>
      </c>
      <c r="E103" s="2">
        <f t="shared" si="26"/>
        <v>0</v>
      </c>
      <c r="F103" s="5">
        <f t="shared" si="27"/>
        <v>44619</v>
      </c>
      <c r="G103" s="3" t="str">
        <f t="shared" si="19"/>
        <v>Sunday</v>
      </c>
      <c r="H103" s="4">
        <v>2</v>
      </c>
    </row>
    <row r="104" spans="1:8">
      <c r="A104" t="s">
        <v>10</v>
      </c>
      <c r="B104" s="2">
        <v>1400</v>
      </c>
      <c r="C104">
        <v>11</v>
      </c>
      <c r="E104" s="2">
        <f t="shared" si="26"/>
        <v>0</v>
      </c>
      <c r="F104" s="5">
        <f t="shared" si="27"/>
        <v>44619</v>
      </c>
      <c r="G104" s="3" t="str">
        <f t="shared" si="19"/>
        <v>Sunday</v>
      </c>
      <c r="H104" s="4">
        <v>2</v>
      </c>
    </row>
    <row r="105" spans="1:8">
      <c r="A105" t="s">
        <v>11</v>
      </c>
      <c r="B105" s="2">
        <v>1000</v>
      </c>
      <c r="C105">
        <v>6</v>
      </c>
      <c r="D105">
        <v>1</v>
      </c>
      <c r="E105" s="2">
        <f t="shared" si="26"/>
        <v>1000</v>
      </c>
      <c r="F105" s="5">
        <f t="shared" si="27"/>
        <v>44619</v>
      </c>
      <c r="G105" s="3" t="str">
        <f t="shared" si="19"/>
        <v>Sunday</v>
      </c>
      <c r="H105" s="4">
        <v>2</v>
      </c>
    </row>
    <row r="106" spans="1:8">
      <c r="A106" t="s">
        <v>12</v>
      </c>
      <c r="B106" s="2">
        <v>1100</v>
      </c>
      <c r="C106">
        <v>6</v>
      </c>
      <c r="E106" s="2">
        <f t="shared" si="26"/>
        <v>0</v>
      </c>
      <c r="F106" s="5">
        <f t="shared" si="27"/>
        <v>44619</v>
      </c>
      <c r="G106" s="3" t="str">
        <f t="shared" si="19"/>
        <v>Sunday</v>
      </c>
      <c r="H106" s="4">
        <v>2</v>
      </c>
    </row>
    <row r="107" spans="1:8">
      <c r="A107" t="s">
        <v>5</v>
      </c>
      <c r="B107" s="2">
        <v>1000</v>
      </c>
      <c r="C107">
        <v>11</v>
      </c>
      <c r="D107">
        <v>4</v>
      </c>
      <c r="E107" s="2">
        <f>D107*B107</f>
        <v>4000</v>
      </c>
      <c r="F107" s="5">
        <f>DATE(2022,2,28)</f>
        <v>44620</v>
      </c>
      <c r="G107" s="3" t="str">
        <f t="shared" si="19"/>
        <v>Monday</v>
      </c>
      <c r="H107" s="4">
        <v>2</v>
      </c>
    </row>
    <row r="108" spans="1:8">
      <c r="A108" t="s">
        <v>6</v>
      </c>
      <c r="B108" s="2">
        <v>1200</v>
      </c>
      <c r="C108">
        <v>11</v>
      </c>
      <c r="D108">
        <v>3</v>
      </c>
      <c r="E108" s="2">
        <f t="shared" ref="E108:E114" si="28">D108*B108</f>
        <v>3600</v>
      </c>
      <c r="F108" s="5">
        <f t="shared" ref="F108:F114" si="29">DATE(2022,2,28)</f>
        <v>44620</v>
      </c>
      <c r="G108" s="3" t="str">
        <f t="shared" si="19"/>
        <v>Monday</v>
      </c>
      <c r="H108" s="4">
        <v>2</v>
      </c>
    </row>
    <row r="109" spans="1:8">
      <c r="A109" t="s">
        <v>7</v>
      </c>
      <c r="B109" s="2">
        <v>700</v>
      </c>
      <c r="C109">
        <v>6</v>
      </c>
      <c r="D109">
        <v>4</v>
      </c>
      <c r="E109" s="2">
        <f t="shared" si="28"/>
        <v>2800</v>
      </c>
      <c r="F109" s="5">
        <f t="shared" si="29"/>
        <v>44620</v>
      </c>
      <c r="G109" s="3" t="str">
        <f t="shared" si="19"/>
        <v>Monday</v>
      </c>
      <c r="H109" s="4">
        <v>2</v>
      </c>
    </row>
    <row r="110" spans="1:8">
      <c r="A110" t="s">
        <v>8</v>
      </c>
      <c r="B110" s="2">
        <v>800</v>
      </c>
      <c r="C110">
        <v>6</v>
      </c>
      <c r="D110">
        <v>2</v>
      </c>
      <c r="E110" s="2">
        <f t="shared" si="28"/>
        <v>1600</v>
      </c>
      <c r="F110" s="5">
        <f t="shared" si="29"/>
        <v>44620</v>
      </c>
      <c r="G110" s="3" t="str">
        <f t="shared" si="19"/>
        <v>Monday</v>
      </c>
      <c r="H110" s="4">
        <v>2</v>
      </c>
    </row>
    <row r="111" spans="1:8">
      <c r="A111" t="s">
        <v>9</v>
      </c>
      <c r="B111" s="2">
        <v>1300</v>
      </c>
      <c r="C111">
        <v>11</v>
      </c>
      <c r="E111" s="2">
        <f t="shared" si="28"/>
        <v>0</v>
      </c>
      <c r="F111" s="5">
        <f t="shared" si="29"/>
        <v>44620</v>
      </c>
      <c r="G111" s="3" t="str">
        <f t="shared" si="19"/>
        <v>Monday</v>
      </c>
      <c r="H111" s="4">
        <v>2</v>
      </c>
    </row>
    <row r="112" spans="1:8">
      <c r="A112" t="s">
        <v>10</v>
      </c>
      <c r="B112" s="2">
        <v>1400</v>
      </c>
      <c r="C112">
        <v>11</v>
      </c>
      <c r="E112" s="2">
        <f t="shared" si="28"/>
        <v>0</v>
      </c>
      <c r="F112" s="5">
        <f t="shared" si="29"/>
        <v>44620</v>
      </c>
      <c r="G112" s="3" t="str">
        <f t="shared" si="19"/>
        <v>Monday</v>
      </c>
      <c r="H112" s="4">
        <v>2</v>
      </c>
    </row>
    <row r="113" spans="1:8">
      <c r="A113" t="s">
        <v>11</v>
      </c>
      <c r="B113" s="2">
        <v>1000</v>
      </c>
      <c r="C113">
        <v>6</v>
      </c>
      <c r="E113" s="2">
        <f t="shared" si="28"/>
        <v>0</v>
      </c>
      <c r="F113" s="5">
        <f t="shared" si="29"/>
        <v>44620</v>
      </c>
      <c r="G113" s="3" t="str">
        <f t="shared" si="19"/>
        <v>Monday</v>
      </c>
      <c r="H113" s="4">
        <v>2</v>
      </c>
    </row>
    <row r="114" spans="1:8">
      <c r="A114" t="s">
        <v>12</v>
      </c>
      <c r="B114" s="2">
        <v>1100</v>
      </c>
      <c r="C114">
        <v>6</v>
      </c>
      <c r="E114" s="2">
        <f t="shared" si="28"/>
        <v>0</v>
      </c>
      <c r="F114" s="5">
        <f t="shared" si="29"/>
        <v>44620</v>
      </c>
      <c r="G114" s="3" t="str">
        <f t="shared" si="19"/>
        <v>Monday</v>
      </c>
      <c r="H114" s="4">
        <v>2</v>
      </c>
    </row>
    <row r="115" spans="1:8">
      <c r="A115" t="s">
        <v>5</v>
      </c>
      <c r="B115" s="2">
        <v>1000</v>
      </c>
      <c r="C115">
        <v>11</v>
      </c>
      <c r="D115">
        <v>2</v>
      </c>
      <c r="E115" s="2">
        <f>D115*B115</f>
        <v>2000</v>
      </c>
      <c r="F115" s="5">
        <f>DATE(2022,3,1)</f>
        <v>44621</v>
      </c>
      <c r="G115" s="3" t="str">
        <f t="shared" si="19"/>
        <v>Tuesday</v>
      </c>
      <c r="H115" s="4">
        <v>3</v>
      </c>
    </row>
    <row r="116" spans="1:8">
      <c r="A116" t="s">
        <v>6</v>
      </c>
      <c r="B116" s="2">
        <v>1200</v>
      </c>
      <c r="C116">
        <v>11</v>
      </c>
      <c r="D116">
        <v>1</v>
      </c>
      <c r="E116" s="2">
        <f t="shared" ref="E116:E122" si="30">D116*B116</f>
        <v>1200</v>
      </c>
      <c r="F116" s="5">
        <f t="shared" ref="F116:F122" si="31">DATE(2022,3,1)</f>
        <v>44621</v>
      </c>
      <c r="G116" s="3" t="str">
        <f t="shared" si="19"/>
        <v>Tuesday</v>
      </c>
      <c r="H116" s="4">
        <v>3</v>
      </c>
    </row>
    <row r="117" spans="1:8">
      <c r="A117" t="s">
        <v>7</v>
      </c>
      <c r="B117" s="2">
        <v>700</v>
      </c>
      <c r="C117">
        <v>6</v>
      </c>
      <c r="D117">
        <v>2</v>
      </c>
      <c r="E117" s="2">
        <f t="shared" si="30"/>
        <v>1400</v>
      </c>
      <c r="F117" s="5">
        <f t="shared" si="31"/>
        <v>44621</v>
      </c>
      <c r="G117" s="3" t="str">
        <f t="shared" si="19"/>
        <v>Tuesday</v>
      </c>
      <c r="H117" s="4">
        <v>3</v>
      </c>
    </row>
    <row r="118" spans="1:8">
      <c r="A118" t="s">
        <v>8</v>
      </c>
      <c r="B118" s="2">
        <v>800</v>
      </c>
      <c r="C118">
        <v>6</v>
      </c>
      <c r="D118">
        <v>2</v>
      </c>
      <c r="E118" s="2">
        <f t="shared" si="30"/>
        <v>1600</v>
      </c>
      <c r="F118" s="5">
        <f t="shared" si="31"/>
        <v>44621</v>
      </c>
      <c r="G118" s="3" t="str">
        <f t="shared" si="19"/>
        <v>Tuesday</v>
      </c>
      <c r="H118" s="4">
        <v>3</v>
      </c>
    </row>
    <row r="119" spans="1:8">
      <c r="A119" t="s">
        <v>9</v>
      </c>
      <c r="B119" s="2">
        <v>1300</v>
      </c>
      <c r="C119">
        <v>11</v>
      </c>
      <c r="E119" s="2">
        <f t="shared" si="30"/>
        <v>0</v>
      </c>
      <c r="F119" s="5">
        <f t="shared" si="31"/>
        <v>44621</v>
      </c>
      <c r="G119" s="3" t="str">
        <f t="shared" si="19"/>
        <v>Tuesday</v>
      </c>
      <c r="H119" s="4">
        <v>3</v>
      </c>
    </row>
    <row r="120" spans="1:8">
      <c r="A120" t="s">
        <v>10</v>
      </c>
      <c r="B120" s="2">
        <v>1400</v>
      </c>
      <c r="C120">
        <v>11</v>
      </c>
      <c r="E120" s="2">
        <f t="shared" si="30"/>
        <v>0</v>
      </c>
      <c r="F120" s="5">
        <f t="shared" si="31"/>
        <v>44621</v>
      </c>
      <c r="G120" s="3" t="str">
        <f t="shared" si="19"/>
        <v>Tuesday</v>
      </c>
      <c r="H120" s="4">
        <v>3</v>
      </c>
    </row>
    <row r="121" spans="1:8">
      <c r="A121" t="s">
        <v>11</v>
      </c>
      <c r="B121" s="2">
        <v>1000</v>
      </c>
      <c r="C121">
        <v>6</v>
      </c>
      <c r="E121" s="2">
        <f t="shared" si="30"/>
        <v>0</v>
      </c>
      <c r="F121" s="5">
        <f t="shared" si="31"/>
        <v>44621</v>
      </c>
      <c r="G121" s="3" t="str">
        <f t="shared" si="19"/>
        <v>Tuesday</v>
      </c>
      <c r="H121" s="4">
        <v>3</v>
      </c>
    </row>
    <row r="122" spans="1:8">
      <c r="A122" t="s">
        <v>12</v>
      </c>
      <c r="B122" s="2">
        <v>1100</v>
      </c>
      <c r="C122">
        <v>6</v>
      </c>
      <c r="E122" s="2">
        <f t="shared" si="30"/>
        <v>0</v>
      </c>
      <c r="F122" s="5">
        <f t="shared" si="31"/>
        <v>44621</v>
      </c>
      <c r="G122" s="3" t="str">
        <f t="shared" si="19"/>
        <v>Tuesday</v>
      </c>
      <c r="H122" s="4">
        <v>3</v>
      </c>
    </row>
    <row r="123" spans="1:8">
      <c r="A123" t="s">
        <v>5</v>
      </c>
      <c r="B123" s="2">
        <v>1000</v>
      </c>
      <c r="C123">
        <v>11</v>
      </c>
      <c r="E123" s="2">
        <f>D123*B123</f>
        <v>0</v>
      </c>
      <c r="F123" s="5">
        <f>DATE(2022,3,2)</f>
        <v>44622</v>
      </c>
      <c r="G123" s="3" t="str">
        <f t="shared" si="19"/>
        <v>Wednesday</v>
      </c>
      <c r="H123" s="4">
        <v>3</v>
      </c>
    </row>
    <row r="124" spans="1:8">
      <c r="A124" t="s">
        <v>6</v>
      </c>
      <c r="B124" s="2">
        <v>1200</v>
      </c>
      <c r="C124">
        <v>11</v>
      </c>
      <c r="D124">
        <v>3</v>
      </c>
      <c r="E124" s="2">
        <f t="shared" ref="E124:E130" si="32">D124*B124</f>
        <v>3600</v>
      </c>
      <c r="F124" s="5">
        <f t="shared" ref="F124:F130" si="33">DATE(2022,3,2)</f>
        <v>44622</v>
      </c>
      <c r="G124" s="3" t="str">
        <f t="shared" si="19"/>
        <v>Wednesday</v>
      </c>
      <c r="H124" s="4">
        <v>3</v>
      </c>
    </row>
    <row r="125" spans="1:8">
      <c r="A125" t="s">
        <v>7</v>
      </c>
      <c r="B125" s="2">
        <v>700</v>
      </c>
      <c r="C125">
        <v>6</v>
      </c>
      <c r="E125" s="2">
        <f t="shared" si="32"/>
        <v>0</v>
      </c>
      <c r="F125" s="5">
        <f t="shared" si="33"/>
        <v>44622</v>
      </c>
      <c r="G125" s="3" t="str">
        <f t="shared" si="19"/>
        <v>Wednesday</v>
      </c>
      <c r="H125" s="4">
        <v>3</v>
      </c>
    </row>
    <row r="126" spans="1:8">
      <c r="A126" t="s">
        <v>8</v>
      </c>
      <c r="B126" s="2">
        <v>800</v>
      </c>
      <c r="C126">
        <v>6</v>
      </c>
      <c r="D126">
        <v>3</v>
      </c>
      <c r="E126" s="2">
        <f t="shared" si="32"/>
        <v>2400</v>
      </c>
      <c r="F126" s="5">
        <f t="shared" si="33"/>
        <v>44622</v>
      </c>
      <c r="G126" s="3" t="str">
        <f t="shared" si="19"/>
        <v>Wednesday</v>
      </c>
      <c r="H126" s="4">
        <v>3</v>
      </c>
    </row>
    <row r="127" spans="1:8">
      <c r="A127" t="s">
        <v>9</v>
      </c>
      <c r="B127" s="2">
        <v>1300</v>
      </c>
      <c r="C127">
        <v>11</v>
      </c>
      <c r="E127" s="2">
        <f t="shared" si="32"/>
        <v>0</v>
      </c>
      <c r="F127" s="5">
        <f t="shared" si="33"/>
        <v>44622</v>
      </c>
      <c r="G127" s="3" t="str">
        <f t="shared" si="19"/>
        <v>Wednesday</v>
      </c>
      <c r="H127" s="4">
        <v>3</v>
      </c>
    </row>
    <row r="128" spans="1:8">
      <c r="A128" t="s">
        <v>10</v>
      </c>
      <c r="B128" s="2">
        <v>1400</v>
      </c>
      <c r="C128">
        <v>11</v>
      </c>
      <c r="D128">
        <v>1</v>
      </c>
      <c r="E128" s="2">
        <f t="shared" si="32"/>
        <v>1400</v>
      </c>
      <c r="F128" s="5">
        <f t="shared" si="33"/>
        <v>44622</v>
      </c>
      <c r="G128" s="3" t="str">
        <f t="shared" si="19"/>
        <v>Wednesday</v>
      </c>
      <c r="H128" s="4">
        <v>3</v>
      </c>
    </row>
    <row r="129" spans="1:8">
      <c r="A129" t="s">
        <v>11</v>
      </c>
      <c r="B129" s="2">
        <v>1000</v>
      </c>
      <c r="C129">
        <v>6</v>
      </c>
      <c r="E129" s="2">
        <f t="shared" si="32"/>
        <v>0</v>
      </c>
      <c r="F129" s="5">
        <f t="shared" si="33"/>
        <v>44622</v>
      </c>
      <c r="G129" s="3" t="str">
        <f t="shared" si="19"/>
        <v>Wednesday</v>
      </c>
      <c r="H129" s="4">
        <v>3</v>
      </c>
    </row>
    <row r="130" spans="1:8">
      <c r="A130" t="s">
        <v>12</v>
      </c>
      <c r="B130" s="2">
        <v>1100</v>
      </c>
      <c r="C130">
        <v>6</v>
      </c>
      <c r="E130" s="2">
        <f t="shared" si="32"/>
        <v>0</v>
      </c>
      <c r="F130" s="5">
        <f t="shared" si="33"/>
        <v>44622</v>
      </c>
      <c r="G130" s="3" t="str">
        <f t="shared" si="19"/>
        <v>Wednesday</v>
      </c>
      <c r="H130" s="4">
        <v>3</v>
      </c>
    </row>
    <row r="131" spans="1:8">
      <c r="A131" t="s">
        <v>5</v>
      </c>
      <c r="B131" s="2">
        <v>1000</v>
      </c>
      <c r="C131">
        <v>11</v>
      </c>
      <c r="D131">
        <v>1</v>
      </c>
      <c r="E131" s="2">
        <f>D131*B131</f>
        <v>1000</v>
      </c>
      <c r="F131" s="5">
        <f>DATE(2022,3,3)</f>
        <v>44623</v>
      </c>
      <c r="G131" s="3" t="str">
        <f t="shared" si="19"/>
        <v>Thursday</v>
      </c>
      <c r="H131" s="4">
        <v>3</v>
      </c>
    </row>
    <row r="132" spans="1:8">
      <c r="A132" t="s">
        <v>6</v>
      </c>
      <c r="B132" s="2">
        <v>1200</v>
      </c>
      <c r="C132">
        <v>11</v>
      </c>
      <c r="D132">
        <v>5</v>
      </c>
      <c r="E132" s="2">
        <f t="shared" ref="E132:E138" si="34">D132*B132</f>
        <v>6000</v>
      </c>
      <c r="F132" s="5">
        <f t="shared" ref="F132:F138" si="35">DATE(2022,3,3)</f>
        <v>44623</v>
      </c>
      <c r="G132" s="3" t="str">
        <f t="shared" ref="G132:G195" si="36">TEXT(F132,"dddd")</f>
        <v>Thursday</v>
      </c>
      <c r="H132" s="4">
        <v>3</v>
      </c>
    </row>
    <row r="133" spans="1:8">
      <c r="A133" t="s">
        <v>7</v>
      </c>
      <c r="B133" s="2">
        <v>700</v>
      </c>
      <c r="C133">
        <v>6</v>
      </c>
      <c r="D133">
        <v>1</v>
      </c>
      <c r="E133" s="2">
        <f t="shared" si="34"/>
        <v>700</v>
      </c>
      <c r="F133" s="5">
        <f t="shared" si="35"/>
        <v>44623</v>
      </c>
      <c r="G133" s="3" t="str">
        <f t="shared" si="36"/>
        <v>Thursday</v>
      </c>
      <c r="H133" s="4">
        <v>3</v>
      </c>
    </row>
    <row r="134" spans="1:8">
      <c r="A134" t="s">
        <v>8</v>
      </c>
      <c r="B134" s="2">
        <v>800</v>
      </c>
      <c r="C134">
        <v>6</v>
      </c>
      <c r="D134">
        <v>2</v>
      </c>
      <c r="E134" s="2">
        <f t="shared" si="34"/>
        <v>1600</v>
      </c>
      <c r="F134" s="5">
        <f t="shared" si="35"/>
        <v>44623</v>
      </c>
      <c r="G134" s="3" t="str">
        <f t="shared" si="36"/>
        <v>Thursday</v>
      </c>
      <c r="H134" s="4">
        <v>3</v>
      </c>
    </row>
    <row r="135" spans="1:8">
      <c r="A135" t="s">
        <v>9</v>
      </c>
      <c r="B135" s="2">
        <v>1300</v>
      </c>
      <c r="C135">
        <v>11</v>
      </c>
      <c r="D135">
        <v>1</v>
      </c>
      <c r="E135" s="2">
        <f t="shared" si="34"/>
        <v>1300</v>
      </c>
      <c r="F135" s="5">
        <f t="shared" si="35"/>
        <v>44623</v>
      </c>
      <c r="G135" s="3" t="str">
        <f t="shared" si="36"/>
        <v>Thursday</v>
      </c>
      <c r="H135" s="4">
        <v>3</v>
      </c>
    </row>
    <row r="136" spans="1:8">
      <c r="A136" t="s">
        <v>10</v>
      </c>
      <c r="B136" s="2">
        <v>1400</v>
      </c>
      <c r="C136">
        <v>11</v>
      </c>
      <c r="D136">
        <v>1</v>
      </c>
      <c r="E136" s="2">
        <f t="shared" si="34"/>
        <v>1400</v>
      </c>
      <c r="F136" s="5">
        <f t="shared" si="35"/>
        <v>44623</v>
      </c>
      <c r="G136" s="3" t="str">
        <f t="shared" si="36"/>
        <v>Thursday</v>
      </c>
      <c r="H136" s="4">
        <v>3</v>
      </c>
    </row>
    <row r="137" spans="1:8">
      <c r="A137" t="s">
        <v>11</v>
      </c>
      <c r="B137" s="2">
        <v>1000</v>
      </c>
      <c r="C137">
        <v>6</v>
      </c>
      <c r="E137" s="2">
        <f t="shared" si="34"/>
        <v>0</v>
      </c>
      <c r="F137" s="5">
        <f t="shared" si="35"/>
        <v>44623</v>
      </c>
      <c r="G137" s="3" t="str">
        <f t="shared" si="36"/>
        <v>Thursday</v>
      </c>
      <c r="H137" s="4">
        <v>3</v>
      </c>
    </row>
    <row r="138" spans="1:8">
      <c r="A138" t="s">
        <v>12</v>
      </c>
      <c r="B138" s="2">
        <v>1100</v>
      </c>
      <c r="C138">
        <v>6</v>
      </c>
      <c r="E138" s="2">
        <f t="shared" si="34"/>
        <v>0</v>
      </c>
      <c r="F138" s="5">
        <f t="shared" si="35"/>
        <v>44623</v>
      </c>
      <c r="G138" s="3" t="str">
        <f t="shared" si="36"/>
        <v>Thursday</v>
      </c>
      <c r="H138" s="4">
        <v>3</v>
      </c>
    </row>
    <row r="139" spans="1:8">
      <c r="A139" t="s">
        <v>5</v>
      </c>
      <c r="B139" s="2">
        <v>1000</v>
      </c>
      <c r="C139">
        <v>11</v>
      </c>
      <c r="E139" s="2">
        <f>D139*B139</f>
        <v>0</v>
      </c>
      <c r="F139" s="5">
        <f>DATE(2022,3,4)</f>
        <v>44624</v>
      </c>
      <c r="G139" s="3" t="str">
        <f t="shared" si="36"/>
        <v>Friday</v>
      </c>
      <c r="H139" s="4">
        <v>3</v>
      </c>
    </row>
    <row r="140" spans="1:8">
      <c r="A140" t="s">
        <v>6</v>
      </c>
      <c r="B140" s="2">
        <v>1200</v>
      </c>
      <c r="C140">
        <v>11</v>
      </c>
      <c r="D140">
        <v>11</v>
      </c>
      <c r="E140" s="2">
        <f t="shared" ref="E140:E146" si="37">D140*B140</f>
        <v>13200</v>
      </c>
      <c r="F140" s="5">
        <f t="shared" ref="F140:F146" si="38">DATE(2022,3,4)</f>
        <v>44624</v>
      </c>
      <c r="G140" s="3" t="str">
        <f t="shared" si="36"/>
        <v>Friday</v>
      </c>
      <c r="H140" s="4">
        <v>3</v>
      </c>
    </row>
    <row r="141" spans="1:8">
      <c r="A141" t="s">
        <v>7</v>
      </c>
      <c r="B141" s="2">
        <v>700</v>
      </c>
      <c r="C141">
        <v>6</v>
      </c>
      <c r="E141" s="2">
        <f t="shared" si="37"/>
        <v>0</v>
      </c>
      <c r="F141" s="5">
        <f t="shared" si="38"/>
        <v>44624</v>
      </c>
      <c r="G141" s="3" t="str">
        <f t="shared" si="36"/>
        <v>Friday</v>
      </c>
      <c r="H141" s="4">
        <v>3</v>
      </c>
    </row>
    <row r="142" spans="1:8">
      <c r="A142" t="s">
        <v>8</v>
      </c>
      <c r="B142" s="2">
        <v>800</v>
      </c>
      <c r="C142">
        <v>6</v>
      </c>
      <c r="D142">
        <v>6</v>
      </c>
      <c r="E142" s="2">
        <f t="shared" si="37"/>
        <v>4800</v>
      </c>
      <c r="F142" s="5">
        <f t="shared" si="38"/>
        <v>44624</v>
      </c>
      <c r="G142" s="3" t="str">
        <f t="shared" si="36"/>
        <v>Friday</v>
      </c>
      <c r="H142" s="4">
        <v>3</v>
      </c>
    </row>
    <row r="143" spans="1:8">
      <c r="A143" t="s">
        <v>9</v>
      </c>
      <c r="B143" s="2">
        <v>1300</v>
      </c>
      <c r="C143">
        <v>11</v>
      </c>
      <c r="E143" s="2">
        <f t="shared" si="37"/>
        <v>0</v>
      </c>
      <c r="F143" s="5">
        <f t="shared" si="38"/>
        <v>44624</v>
      </c>
      <c r="G143" s="3" t="str">
        <f t="shared" si="36"/>
        <v>Friday</v>
      </c>
      <c r="H143" s="4">
        <v>3</v>
      </c>
    </row>
    <row r="144" spans="1:8">
      <c r="A144" t="s">
        <v>10</v>
      </c>
      <c r="B144" s="2">
        <v>1400</v>
      </c>
      <c r="C144">
        <v>11</v>
      </c>
      <c r="E144" s="2">
        <f t="shared" si="37"/>
        <v>0</v>
      </c>
      <c r="F144" s="5">
        <f t="shared" si="38"/>
        <v>44624</v>
      </c>
      <c r="G144" s="3" t="str">
        <f t="shared" si="36"/>
        <v>Friday</v>
      </c>
      <c r="H144" s="4">
        <v>3</v>
      </c>
    </row>
    <row r="145" spans="1:8">
      <c r="A145" t="s">
        <v>11</v>
      </c>
      <c r="B145" s="2">
        <v>1000</v>
      </c>
      <c r="C145">
        <v>6</v>
      </c>
      <c r="E145" s="2">
        <f t="shared" si="37"/>
        <v>0</v>
      </c>
      <c r="F145" s="5">
        <f t="shared" si="38"/>
        <v>44624</v>
      </c>
      <c r="G145" s="3" t="str">
        <f t="shared" si="36"/>
        <v>Friday</v>
      </c>
      <c r="H145" s="4">
        <v>3</v>
      </c>
    </row>
    <row r="146" spans="1:8">
      <c r="A146" t="s">
        <v>12</v>
      </c>
      <c r="B146" s="2">
        <v>1100</v>
      </c>
      <c r="C146">
        <v>6</v>
      </c>
      <c r="E146" s="2">
        <f t="shared" si="37"/>
        <v>0</v>
      </c>
      <c r="F146" s="5">
        <f t="shared" si="38"/>
        <v>44624</v>
      </c>
      <c r="G146" s="3" t="str">
        <f t="shared" si="36"/>
        <v>Friday</v>
      </c>
      <c r="H146" s="4">
        <v>3</v>
      </c>
    </row>
    <row r="147" spans="1:8">
      <c r="A147" t="s">
        <v>5</v>
      </c>
      <c r="B147" s="2">
        <v>1000</v>
      </c>
      <c r="C147">
        <v>11</v>
      </c>
      <c r="D147">
        <v>1</v>
      </c>
      <c r="E147" s="2">
        <f>D147*B147</f>
        <v>1000</v>
      </c>
      <c r="F147" s="5">
        <f>DATE(2022,3,5)</f>
        <v>44625</v>
      </c>
      <c r="G147" s="3" t="str">
        <f t="shared" si="36"/>
        <v>Saturday</v>
      </c>
      <c r="H147" s="4">
        <v>3</v>
      </c>
    </row>
    <row r="148" spans="1:8">
      <c r="A148" t="s">
        <v>6</v>
      </c>
      <c r="B148" s="2">
        <v>1200</v>
      </c>
      <c r="C148">
        <v>11</v>
      </c>
      <c r="E148" s="2">
        <f t="shared" ref="E148:E154" si="39">D148*B148</f>
        <v>0</v>
      </c>
      <c r="F148" s="5">
        <f t="shared" ref="F148:F154" si="40">DATE(2022,3,5)</f>
        <v>44625</v>
      </c>
      <c r="G148" s="3" t="str">
        <f t="shared" si="36"/>
        <v>Saturday</v>
      </c>
      <c r="H148" s="4">
        <v>3</v>
      </c>
    </row>
    <row r="149" spans="1:8">
      <c r="A149" t="s">
        <v>7</v>
      </c>
      <c r="B149" s="2">
        <v>700</v>
      </c>
      <c r="C149">
        <v>6</v>
      </c>
      <c r="D149">
        <v>2</v>
      </c>
      <c r="E149" s="2">
        <f t="shared" si="39"/>
        <v>1400</v>
      </c>
      <c r="F149" s="5">
        <f t="shared" si="40"/>
        <v>44625</v>
      </c>
      <c r="G149" s="3" t="str">
        <f t="shared" si="36"/>
        <v>Saturday</v>
      </c>
      <c r="H149" s="4">
        <v>3</v>
      </c>
    </row>
    <row r="150" spans="1:8">
      <c r="A150" t="s">
        <v>8</v>
      </c>
      <c r="B150" s="2">
        <v>800</v>
      </c>
      <c r="C150">
        <v>6</v>
      </c>
      <c r="D150">
        <v>1</v>
      </c>
      <c r="E150" s="2">
        <f t="shared" si="39"/>
        <v>800</v>
      </c>
      <c r="F150" s="5">
        <f t="shared" si="40"/>
        <v>44625</v>
      </c>
      <c r="G150" s="3" t="str">
        <f t="shared" si="36"/>
        <v>Saturday</v>
      </c>
      <c r="H150" s="4">
        <v>3</v>
      </c>
    </row>
    <row r="151" spans="1:8">
      <c r="A151" t="s">
        <v>9</v>
      </c>
      <c r="B151" s="2">
        <v>1300</v>
      </c>
      <c r="C151">
        <v>11</v>
      </c>
      <c r="D151">
        <v>1</v>
      </c>
      <c r="E151" s="2">
        <f t="shared" si="39"/>
        <v>1300</v>
      </c>
      <c r="F151" s="5">
        <f t="shared" si="40"/>
        <v>44625</v>
      </c>
      <c r="G151" s="3" t="str">
        <f t="shared" si="36"/>
        <v>Saturday</v>
      </c>
      <c r="H151" s="4">
        <v>3</v>
      </c>
    </row>
    <row r="152" spans="1:8">
      <c r="A152" t="s">
        <v>10</v>
      </c>
      <c r="B152" s="2">
        <v>1400</v>
      </c>
      <c r="C152">
        <v>11</v>
      </c>
      <c r="E152" s="2">
        <f t="shared" si="39"/>
        <v>0</v>
      </c>
      <c r="F152" s="5">
        <f t="shared" si="40"/>
        <v>44625</v>
      </c>
      <c r="G152" s="3" t="str">
        <f t="shared" si="36"/>
        <v>Saturday</v>
      </c>
      <c r="H152" s="4">
        <v>3</v>
      </c>
    </row>
    <row r="153" spans="1:8">
      <c r="A153" t="s">
        <v>11</v>
      </c>
      <c r="B153" s="2">
        <v>1000</v>
      </c>
      <c r="C153">
        <v>6</v>
      </c>
      <c r="E153" s="2">
        <f t="shared" si="39"/>
        <v>0</v>
      </c>
      <c r="F153" s="5">
        <f t="shared" si="40"/>
        <v>44625</v>
      </c>
      <c r="G153" s="3" t="str">
        <f t="shared" si="36"/>
        <v>Saturday</v>
      </c>
      <c r="H153" s="4">
        <v>3</v>
      </c>
    </row>
    <row r="154" spans="1:8">
      <c r="A154" t="s">
        <v>12</v>
      </c>
      <c r="B154" s="2">
        <v>1100</v>
      </c>
      <c r="C154">
        <v>6</v>
      </c>
      <c r="E154" s="2">
        <f t="shared" si="39"/>
        <v>0</v>
      </c>
      <c r="F154" s="5">
        <f t="shared" si="40"/>
        <v>44625</v>
      </c>
      <c r="G154" s="3" t="str">
        <f t="shared" si="36"/>
        <v>Saturday</v>
      </c>
      <c r="H154" s="4">
        <v>3</v>
      </c>
    </row>
    <row r="155" spans="1:8">
      <c r="A155" t="s">
        <v>5</v>
      </c>
      <c r="B155" s="2">
        <v>1000</v>
      </c>
      <c r="C155">
        <v>11</v>
      </c>
      <c r="D155">
        <v>3</v>
      </c>
      <c r="E155" s="2">
        <f>D155*B155</f>
        <v>3000</v>
      </c>
      <c r="F155" s="5">
        <f>DATE(2022,3,6)</f>
        <v>44626</v>
      </c>
      <c r="G155" s="3" t="str">
        <f t="shared" si="36"/>
        <v>Sunday</v>
      </c>
      <c r="H155" s="4">
        <v>3</v>
      </c>
    </row>
    <row r="156" spans="1:8">
      <c r="A156" t="s">
        <v>6</v>
      </c>
      <c r="B156" s="2">
        <v>1200</v>
      </c>
      <c r="C156">
        <v>11</v>
      </c>
      <c r="E156" s="2">
        <f t="shared" ref="E156:E162" si="41">D156*B156</f>
        <v>0</v>
      </c>
      <c r="F156" s="5">
        <f t="shared" ref="F156:F162" si="42">DATE(2022,3,6)</f>
        <v>44626</v>
      </c>
      <c r="G156" s="3" t="str">
        <f t="shared" si="36"/>
        <v>Sunday</v>
      </c>
      <c r="H156" s="4">
        <v>3</v>
      </c>
    </row>
    <row r="157" spans="1:8">
      <c r="A157" t="s">
        <v>7</v>
      </c>
      <c r="B157" s="2">
        <v>700</v>
      </c>
      <c r="C157">
        <v>6</v>
      </c>
      <c r="D157">
        <v>1</v>
      </c>
      <c r="E157" s="2">
        <f t="shared" si="41"/>
        <v>700</v>
      </c>
      <c r="F157" s="5">
        <f t="shared" si="42"/>
        <v>44626</v>
      </c>
      <c r="G157" s="3" t="str">
        <f t="shared" si="36"/>
        <v>Sunday</v>
      </c>
      <c r="H157" s="4">
        <v>3</v>
      </c>
    </row>
    <row r="158" spans="1:8">
      <c r="A158" t="s">
        <v>8</v>
      </c>
      <c r="B158" s="2">
        <v>800</v>
      </c>
      <c r="C158">
        <v>6</v>
      </c>
      <c r="D158">
        <v>2</v>
      </c>
      <c r="E158" s="2">
        <f t="shared" si="41"/>
        <v>1600</v>
      </c>
      <c r="F158" s="5">
        <f t="shared" si="42"/>
        <v>44626</v>
      </c>
      <c r="G158" s="3" t="str">
        <f t="shared" si="36"/>
        <v>Sunday</v>
      </c>
      <c r="H158" s="4">
        <v>3</v>
      </c>
    </row>
    <row r="159" spans="1:8">
      <c r="A159" t="s">
        <v>9</v>
      </c>
      <c r="B159" s="2">
        <v>1300</v>
      </c>
      <c r="C159">
        <v>11</v>
      </c>
      <c r="D159">
        <v>2</v>
      </c>
      <c r="E159" s="2">
        <f t="shared" si="41"/>
        <v>2600</v>
      </c>
      <c r="F159" s="5">
        <f t="shared" si="42"/>
        <v>44626</v>
      </c>
      <c r="G159" s="3" t="str">
        <f t="shared" si="36"/>
        <v>Sunday</v>
      </c>
      <c r="H159" s="4">
        <v>3</v>
      </c>
    </row>
    <row r="160" spans="1:8">
      <c r="A160" t="s">
        <v>10</v>
      </c>
      <c r="B160" s="2">
        <v>1400</v>
      </c>
      <c r="C160">
        <v>11</v>
      </c>
      <c r="E160" s="2">
        <f t="shared" si="41"/>
        <v>0</v>
      </c>
      <c r="F160" s="5">
        <f t="shared" si="42"/>
        <v>44626</v>
      </c>
      <c r="G160" s="3" t="str">
        <f t="shared" si="36"/>
        <v>Sunday</v>
      </c>
      <c r="H160" s="4">
        <v>3</v>
      </c>
    </row>
    <row r="161" spans="1:8">
      <c r="A161" t="s">
        <v>11</v>
      </c>
      <c r="B161" s="2">
        <v>1000</v>
      </c>
      <c r="C161">
        <v>6</v>
      </c>
      <c r="E161" s="2">
        <f t="shared" si="41"/>
        <v>0</v>
      </c>
      <c r="F161" s="5">
        <f t="shared" si="42"/>
        <v>44626</v>
      </c>
      <c r="G161" s="3" t="str">
        <f t="shared" si="36"/>
        <v>Sunday</v>
      </c>
      <c r="H161" s="4">
        <v>3</v>
      </c>
    </row>
    <row r="162" spans="1:8">
      <c r="A162" t="s">
        <v>12</v>
      </c>
      <c r="B162" s="2">
        <v>1100</v>
      </c>
      <c r="C162">
        <v>6</v>
      </c>
      <c r="E162" s="2">
        <f t="shared" si="41"/>
        <v>0</v>
      </c>
      <c r="F162" s="5">
        <f t="shared" si="42"/>
        <v>44626</v>
      </c>
      <c r="G162" s="3" t="str">
        <f t="shared" si="36"/>
        <v>Sunday</v>
      </c>
      <c r="H162" s="4">
        <v>3</v>
      </c>
    </row>
    <row r="163" spans="1:8">
      <c r="A163" t="s">
        <v>5</v>
      </c>
      <c r="B163" s="2">
        <v>1000</v>
      </c>
      <c r="C163">
        <v>11</v>
      </c>
      <c r="D163">
        <v>2</v>
      </c>
      <c r="E163" s="2">
        <f>D163*B163</f>
        <v>2000</v>
      </c>
      <c r="F163" s="5">
        <f>DATE(2022,3,7)</f>
        <v>44627</v>
      </c>
      <c r="G163" s="3" t="str">
        <f t="shared" si="36"/>
        <v>Monday</v>
      </c>
      <c r="H163" s="4">
        <v>3</v>
      </c>
    </row>
    <row r="164" spans="1:8">
      <c r="A164" t="s">
        <v>6</v>
      </c>
      <c r="B164" s="2">
        <v>1200</v>
      </c>
      <c r="C164">
        <v>11</v>
      </c>
      <c r="D164">
        <v>1</v>
      </c>
      <c r="E164" s="2">
        <f t="shared" ref="E164:E170" si="43">D164*B164</f>
        <v>1200</v>
      </c>
      <c r="F164" s="5">
        <f t="shared" ref="F164:F170" si="44">DATE(2022,3,7)</f>
        <v>44627</v>
      </c>
      <c r="G164" s="3" t="str">
        <f t="shared" si="36"/>
        <v>Monday</v>
      </c>
      <c r="H164" s="4">
        <v>3</v>
      </c>
    </row>
    <row r="165" spans="1:8">
      <c r="A165" t="s">
        <v>7</v>
      </c>
      <c r="B165" s="2">
        <v>700</v>
      </c>
      <c r="C165">
        <v>6</v>
      </c>
      <c r="D165">
        <v>3</v>
      </c>
      <c r="E165" s="2">
        <f t="shared" si="43"/>
        <v>2100</v>
      </c>
      <c r="F165" s="5">
        <f t="shared" si="44"/>
        <v>44627</v>
      </c>
      <c r="G165" s="3" t="str">
        <f t="shared" si="36"/>
        <v>Monday</v>
      </c>
      <c r="H165" s="4">
        <v>3</v>
      </c>
    </row>
    <row r="166" spans="1:8">
      <c r="A166" t="s">
        <v>8</v>
      </c>
      <c r="B166" s="2">
        <v>800</v>
      </c>
      <c r="C166">
        <v>6</v>
      </c>
      <c r="D166">
        <v>2</v>
      </c>
      <c r="E166" s="2">
        <f t="shared" si="43"/>
        <v>1600</v>
      </c>
      <c r="F166" s="5">
        <f t="shared" si="44"/>
        <v>44627</v>
      </c>
      <c r="G166" s="3" t="str">
        <f t="shared" si="36"/>
        <v>Monday</v>
      </c>
      <c r="H166" s="4">
        <v>3</v>
      </c>
    </row>
    <row r="167" spans="1:8">
      <c r="A167" t="s">
        <v>9</v>
      </c>
      <c r="B167" s="2">
        <v>1300</v>
      </c>
      <c r="C167">
        <v>11</v>
      </c>
      <c r="E167" s="2">
        <f t="shared" si="43"/>
        <v>0</v>
      </c>
      <c r="F167" s="5">
        <f t="shared" si="44"/>
        <v>44627</v>
      </c>
      <c r="G167" s="3" t="str">
        <f t="shared" si="36"/>
        <v>Monday</v>
      </c>
      <c r="H167" s="4">
        <v>3</v>
      </c>
    </row>
    <row r="168" spans="1:8">
      <c r="A168" t="s">
        <v>10</v>
      </c>
      <c r="B168" s="2">
        <v>1400</v>
      </c>
      <c r="C168">
        <v>11</v>
      </c>
      <c r="E168" s="2">
        <f t="shared" si="43"/>
        <v>0</v>
      </c>
      <c r="F168" s="5">
        <f t="shared" si="44"/>
        <v>44627</v>
      </c>
      <c r="G168" s="3" t="str">
        <f t="shared" si="36"/>
        <v>Monday</v>
      </c>
      <c r="H168" s="4">
        <v>3</v>
      </c>
    </row>
    <row r="169" spans="1:8">
      <c r="A169" t="s">
        <v>11</v>
      </c>
      <c r="B169" s="2">
        <v>1000</v>
      </c>
      <c r="C169">
        <v>6</v>
      </c>
      <c r="E169" s="2">
        <f t="shared" si="43"/>
        <v>0</v>
      </c>
      <c r="F169" s="5">
        <f t="shared" si="44"/>
        <v>44627</v>
      </c>
      <c r="G169" s="3" t="str">
        <f t="shared" si="36"/>
        <v>Monday</v>
      </c>
      <c r="H169" s="4">
        <v>3</v>
      </c>
    </row>
    <row r="170" spans="1:8">
      <c r="A170" t="s">
        <v>12</v>
      </c>
      <c r="B170" s="2">
        <v>1100</v>
      </c>
      <c r="C170">
        <v>6</v>
      </c>
      <c r="E170" s="2">
        <f t="shared" si="43"/>
        <v>0</v>
      </c>
      <c r="F170" s="5">
        <f t="shared" si="44"/>
        <v>44627</v>
      </c>
      <c r="G170" s="3" t="str">
        <f t="shared" si="36"/>
        <v>Monday</v>
      </c>
      <c r="H170" s="4">
        <v>3</v>
      </c>
    </row>
    <row r="171" spans="1:8">
      <c r="A171" t="s">
        <v>5</v>
      </c>
      <c r="B171" s="2">
        <v>1000</v>
      </c>
      <c r="C171">
        <v>11</v>
      </c>
      <c r="D171">
        <v>5</v>
      </c>
      <c r="E171" s="2">
        <f>D171*B171</f>
        <v>5000</v>
      </c>
      <c r="F171" s="5">
        <f>DATE(2022,3,8)</f>
        <v>44628</v>
      </c>
      <c r="G171" s="3" t="str">
        <f t="shared" si="36"/>
        <v>Tuesday</v>
      </c>
      <c r="H171" s="4">
        <v>4</v>
      </c>
    </row>
    <row r="172" spans="1:8">
      <c r="A172" t="s">
        <v>6</v>
      </c>
      <c r="B172" s="2">
        <v>1200</v>
      </c>
      <c r="C172">
        <v>11</v>
      </c>
      <c r="D172">
        <v>2</v>
      </c>
      <c r="E172" s="2">
        <f t="shared" ref="E172:E178" si="45">D172*B172</f>
        <v>2400</v>
      </c>
      <c r="F172" s="5">
        <f t="shared" ref="F172:F178" si="46">DATE(2022,3,8)</f>
        <v>44628</v>
      </c>
      <c r="G172" s="3" t="str">
        <f t="shared" si="36"/>
        <v>Tuesday</v>
      </c>
      <c r="H172" s="4">
        <v>4</v>
      </c>
    </row>
    <row r="173" spans="1:8">
      <c r="A173" t="s">
        <v>7</v>
      </c>
      <c r="B173" s="2">
        <v>700</v>
      </c>
      <c r="C173">
        <v>6</v>
      </c>
      <c r="D173">
        <v>1</v>
      </c>
      <c r="E173" s="2">
        <f t="shared" si="45"/>
        <v>700</v>
      </c>
      <c r="F173" s="5">
        <f t="shared" si="46"/>
        <v>44628</v>
      </c>
      <c r="G173" s="3" t="str">
        <f t="shared" si="36"/>
        <v>Tuesday</v>
      </c>
      <c r="H173" s="4">
        <v>4</v>
      </c>
    </row>
    <row r="174" spans="1:8">
      <c r="A174" t="s">
        <v>8</v>
      </c>
      <c r="B174" s="2">
        <v>800</v>
      </c>
      <c r="C174">
        <v>6</v>
      </c>
      <c r="D174">
        <v>3</v>
      </c>
      <c r="E174" s="2">
        <f t="shared" si="45"/>
        <v>2400</v>
      </c>
      <c r="F174" s="5">
        <f t="shared" si="46"/>
        <v>44628</v>
      </c>
      <c r="G174" s="3" t="str">
        <f t="shared" si="36"/>
        <v>Tuesday</v>
      </c>
      <c r="H174" s="4">
        <v>4</v>
      </c>
    </row>
    <row r="175" spans="1:8">
      <c r="A175" t="s">
        <v>9</v>
      </c>
      <c r="B175" s="2">
        <v>1300</v>
      </c>
      <c r="C175">
        <v>11</v>
      </c>
      <c r="E175" s="2">
        <f t="shared" si="45"/>
        <v>0</v>
      </c>
      <c r="F175" s="5">
        <f t="shared" si="46"/>
        <v>44628</v>
      </c>
      <c r="G175" s="3" t="str">
        <f t="shared" si="36"/>
        <v>Tuesday</v>
      </c>
      <c r="H175" s="4">
        <v>4</v>
      </c>
    </row>
    <row r="176" spans="1:8">
      <c r="A176" t="s">
        <v>10</v>
      </c>
      <c r="B176" s="2">
        <v>1400</v>
      </c>
      <c r="C176">
        <v>11</v>
      </c>
      <c r="E176" s="2">
        <f t="shared" si="45"/>
        <v>0</v>
      </c>
      <c r="F176" s="5">
        <f t="shared" si="46"/>
        <v>44628</v>
      </c>
      <c r="G176" s="3" t="str">
        <f t="shared" si="36"/>
        <v>Tuesday</v>
      </c>
      <c r="H176" s="4">
        <v>4</v>
      </c>
    </row>
    <row r="177" spans="1:8">
      <c r="A177" t="s">
        <v>11</v>
      </c>
      <c r="B177" s="2">
        <v>1000</v>
      </c>
      <c r="C177">
        <v>6</v>
      </c>
      <c r="D177">
        <v>1</v>
      </c>
      <c r="E177" s="2">
        <f t="shared" si="45"/>
        <v>1000</v>
      </c>
      <c r="F177" s="5">
        <f t="shared" si="46"/>
        <v>44628</v>
      </c>
      <c r="G177" s="3" t="str">
        <f t="shared" si="36"/>
        <v>Tuesday</v>
      </c>
      <c r="H177" s="4">
        <v>4</v>
      </c>
    </row>
    <row r="178" spans="1:8">
      <c r="A178" t="s">
        <v>12</v>
      </c>
      <c r="B178" s="2">
        <v>1100</v>
      </c>
      <c r="C178">
        <v>6</v>
      </c>
      <c r="E178" s="2">
        <f t="shared" si="45"/>
        <v>0</v>
      </c>
      <c r="F178" s="5">
        <f t="shared" si="46"/>
        <v>44628</v>
      </c>
      <c r="G178" s="3" t="str">
        <f t="shared" si="36"/>
        <v>Tuesday</v>
      </c>
      <c r="H178" s="4">
        <v>4</v>
      </c>
    </row>
    <row r="179" spans="1:8">
      <c r="A179" t="s">
        <v>5</v>
      </c>
      <c r="B179" s="2">
        <v>1000</v>
      </c>
      <c r="C179">
        <v>11</v>
      </c>
      <c r="D179">
        <v>5</v>
      </c>
      <c r="E179" s="2">
        <f>D179*B179</f>
        <v>5000</v>
      </c>
      <c r="F179" s="5">
        <f>DATE(2022,3,9)</f>
        <v>44629</v>
      </c>
      <c r="G179" s="3" t="str">
        <f t="shared" si="36"/>
        <v>Wednesday</v>
      </c>
      <c r="H179" s="4">
        <v>4</v>
      </c>
    </row>
    <row r="180" spans="1:8">
      <c r="A180" t="s">
        <v>6</v>
      </c>
      <c r="B180" s="2">
        <v>1200</v>
      </c>
      <c r="C180">
        <v>11</v>
      </c>
      <c r="D180">
        <v>3</v>
      </c>
      <c r="E180" s="2">
        <f t="shared" ref="E180:E186" si="47">D180*B180</f>
        <v>3600</v>
      </c>
      <c r="F180" s="5">
        <f t="shared" ref="F180:F186" si="48">DATE(2022,3,9)</f>
        <v>44629</v>
      </c>
      <c r="G180" s="3" t="str">
        <f t="shared" si="36"/>
        <v>Wednesday</v>
      </c>
      <c r="H180" s="4">
        <v>4</v>
      </c>
    </row>
    <row r="181" spans="1:8">
      <c r="A181" t="s">
        <v>7</v>
      </c>
      <c r="B181" s="2">
        <v>700</v>
      </c>
      <c r="C181">
        <v>6</v>
      </c>
      <c r="D181">
        <v>2</v>
      </c>
      <c r="E181" s="2">
        <f t="shared" si="47"/>
        <v>1400</v>
      </c>
      <c r="F181" s="5">
        <f t="shared" si="48"/>
        <v>44629</v>
      </c>
      <c r="G181" s="3" t="str">
        <f t="shared" si="36"/>
        <v>Wednesday</v>
      </c>
      <c r="H181" s="4">
        <v>4</v>
      </c>
    </row>
    <row r="182" spans="1:8">
      <c r="A182" t="s">
        <v>8</v>
      </c>
      <c r="B182" s="2">
        <v>800</v>
      </c>
      <c r="C182">
        <v>6</v>
      </c>
      <c r="E182" s="2">
        <f t="shared" si="47"/>
        <v>0</v>
      </c>
      <c r="F182" s="5">
        <f t="shared" si="48"/>
        <v>44629</v>
      </c>
      <c r="G182" s="3" t="str">
        <f t="shared" si="36"/>
        <v>Wednesday</v>
      </c>
      <c r="H182" s="4">
        <v>4</v>
      </c>
    </row>
    <row r="183" spans="1:8">
      <c r="A183" t="s">
        <v>9</v>
      </c>
      <c r="B183" s="2">
        <v>1300</v>
      </c>
      <c r="C183">
        <v>11</v>
      </c>
      <c r="D183">
        <v>1</v>
      </c>
      <c r="E183" s="2">
        <f t="shared" si="47"/>
        <v>1300</v>
      </c>
      <c r="F183" s="5">
        <f t="shared" si="48"/>
        <v>44629</v>
      </c>
      <c r="G183" s="3" t="str">
        <f t="shared" si="36"/>
        <v>Wednesday</v>
      </c>
      <c r="H183" s="4">
        <v>4</v>
      </c>
    </row>
    <row r="184" spans="1:8">
      <c r="A184" t="s">
        <v>10</v>
      </c>
      <c r="B184" s="2">
        <v>1400</v>
      </c>
      <c r="C184">
        <v>11</v>
      </c>
      <c r="E184" s="2">
        <f t="shared" si="47"/>
        <v>0</v>
      </c>
      <c r="F184" s="5">
        <f t="shared" si="48"/>
        <v>44629</v>
      </c>
      <c r="G184" s="3" t="str">
        <f t="shared" si="36"/>
        <v>Wednesday</v>
      </c>
      <c r="H184" s="4">
        <v>4</v>
      </c>
    </row>
    <row r="185" spans="1:8">
      <c r="A185" t="s">
        <v>11</v>
      </c>
      <c r="B185" s="2">
        <v>1000</v>
      </c>
      <c r="C185">
        <v>6</v>
      </c>
      <c r="E185" s="2">
        <f t="shared" si="47"/>
        <v>0</v>
      </c>
      <c r="F185" s="5">
        <f t="shared" si="48"/>
        <v>44629</v>
      </c>
      <c r="G185" s="3" t="str">
        <f t="shared" si="36"/>
        <v>Wednesday</v>
      </c>
      <c r="H185" s="4">
        <v>4</v>
      </c>
    </row>
    <row r="186" spans="1:8">
      <c r="A186" t="s">
        <v>12</v>
      </c>
      <c r="B186" s="2">
        <v>1100</v>
      </c>
      <c r="C186">
        <v>6</v>
      </c>
      <c r="D186">
        <v>3</v>
      </c>
      <c r="E186" s="2">
        <f t="shared" si="47"/>
        <v>3300</v>
      </c>
      <c r="F186" s="5">
        <f t="shared" si="48"/>
        <v>44629</v>
      </c>
      <c r="G186" s="3" t="str">
        <f t="shared" si="36"/>
        <v>Wednesday</v>
      </c>
      <c r="H186" s="4">
        <v>4</v>
      </c>
    </row>
    <row r="187" spans="1:8">
      <c r="A187" t="s">
        <v>5</v>
      </c>
      <c r="B187" s="2">
        <v>1000</v>
      </c>
      <c r="C187">
        <v>11</v>
      </c>
      <c r="D187">
        <v>4</v>
      </c>
      <c r="E187" s="2">
        <f>D187*B187</f>
        <v>4000</v>
      </c>
      <c r="F187" s="5">
        <f>DATE(2022,3,10)</f>
        <v>44630</v>
      </c>
      <c r="G187" s="3" t="str">
        <f t="shared" si="36"/>
        <v>Thursday</v>
      </c>
      <c r="H187" s="4">
        <v>4</v>
      </c>
    </row>
    <row r="188" spans="1:8">
      <c r="A188" t="s">
        <v>6</v>
      </c>
      <c r="B188" s="2">
        <v>1200</v>
      </c>
      <c r="C188">
        <v>11</v>
      </c>
      <c r="E188" s="2">
        <f t="shared" ref="E188:E194" si="49">D188*B188</f>
        <v>0</v>
      </c>
      <c r="F188" s="5">
        <f t="shared" ref="F188:F194" si="50">DATE(2022,3,10)</f>
        <v>44630</v>
      </c>
      <c r="G188" s="3" t="str">
        <f t="shared" si="36"/>
        <v>Thursday</v>
      </c>
      <c r="H188" s="4">
        <v>4</v>
      </c>
    </row>
    <row r="189" spans="1:8">
      <c r="A189" t="s">
        <v>7</v>
      </c>
      <c r="B189" s="2">
        <v>700</v>
      </c>
      <c r="C189">
        <v>6</v>
      </c>
      <c r="D189">
        <v>2</v>
      </c>
      <c r="E189" s="2">
        <f t="shared" si="49"/>
        <v>1400</v>
      </c>
      <c r="F189" s="5">
        <f t="shared" si="50"/>
        <v>44630</v>
      </c>
      <c r="G189" s="3" t="str">
        <f t="shared" si="36"/>
        <v>Thursday</v>
      </c>
      <c r="H189" s="4">
        <v>4</v>
      </c>
    </row>
    <row r="190" spans="1:8">
      <c r="A190" t="s">
        <v>8</v>
      </c>
      <c r="B190" s="2">
        <v>800</v>
      </c>
      <c r="C190">
        <v>6</v>
      </c>
      <c r="D190">
        <v>2</v>
      </c>
      <c r="E190" s="2">
        <f t="shared" si="49"/>
        <v>1600</v>
      </c>
      <c r="F190" s="5">
        <f t="shared" si="50"/>
        <v>44630</v>
      </c>
      <c r="G190" s="3" t="str">
        <f t="shared" si="36"/>
        <v>Thursday</v>
      </c>
      <c r="H190" s="4">
        <v>4</v>
      </c>
    </row>
    <row r="191" spans="1:8">
      <c r="A191" t="s">
        <v>9</v>
      </c>
      <c r="B191" s="2">
        <v>1300</v>
      </c>
      <c r="C191">
        <v>11</v>
      </c>
      <c r="E191" s="2">
        <f t="shared" si="49"/>
        <v>0</v>
      </c>
      <c r="F191" s="5">
        <f t="shared" si="50"/>
        <v>44630</v>
      </c>
      <c r="G191" s="3" t="str">
        <f t="shared" si="36"/>
        <v>Thursday</v>
      </c>
      <c r="H191" s="4">
        <v>4</v>
      </c>
    </row>
    <row r="192" spans="1:8">
      <c r="A192" t="s">
        <v>10</v>
      </c>
      <c r="B192" s="2">
        <v>1400</v>
      </c>
      <c r="C192">
        <v>11</v>
      </c>
      <c r="E192" s="2">
        <f t="shared" si="49"/>
        <v>0</v>
      </c>
      <c r="F192" s="5">
        <f t="shared" si="50"/>
        <v>44630</v>
      </c>
      <c r="G192" s="3" t="str">
        <f t="shared" si="36"/>
        <v>Thursday</v>
      </c>
      <c r="H192" s="4">
        <v>4</v>
      </c>
    </row>
    <row r="193" spans="1:8">
      <c r="A193" t="s">
        <v>11</v>
      </c>
      <c r="B193" s="2">
        <v>1000</v>
      </c>
      <c r="C193">
        <v>6</v>
      </c>
      <c r="D193">
        <v>1</v>
      </c>
      <c r="E193" s="2">
        <f t="shared" si="49"/>
        <v>1000</v>
      </c>
      <c r="F193" s="5">
        <f t="shared" si="50"/>
        <v>44630</v>
      </c>
      <c r="G193" s="3" t="str">
        <f t="shared" si="36"/>
        <v>Thursday</v>
      </c>
      <c r="H193" s="4">
        <v>4</v>
      </c>
    </row>
    <row r="194" spans="1:8">
      <c r="A194" t="s">
        <v>12</v>
      </c>
      <c r="B194" s="2">
        <v>1100</v>
      </c>
      <c r="C194">
        <v>6</v>
      </c>
      <c r="E194" s="2">
        <f t="shared" si="49"/>
        <v>0</v>
      </c>
      <c r="F194" s="5">
        <f t="shared" si="50"/>
        <v>44630</v>
      </c>
      <c r="G194" s="3" t="str">
        <f t="shared" si="36"/>
        <v>Thursday</v>
      </c>
      <c r="H194" s="4">
        <v>4</v>
      </c>
    </row>
    <row r="195" spans="1:8">
      <c r="A195" t="s">
        <v>5</v>
      </c>
      <c r="B195" s="2">
        <v>1000</v>
      </c>
      <c r="C195">
        <v>11</v>
      </c>
      <c r="D195">
        <v>4</v>
      </c>
      <c r="E195" s="2">
        <f>D195*B195</f>
        <v>4000</v>
      </c>
      <c r="F195" s="5">
        <f>DATE(2022,3,11)</f>
        <v>44631</v>
      </c>
      <c r="G195" s="3" t="str">
        <f t="shared" si="36"/>
        <v>Friday</v>
      </c>
      <c r="H195" s="4">
        <v>4</v>
      </c>
    </row>
    <row r="196" spans="1:8">
      <c r="A196" t="s">
        <v>6</v>
      </c>
      <c r="B196" s="2">
        <v>1200</v>
      </c>
      <c r="C196">
        <v>11</v>
      </c>
      <c r="E196" s="2">
        <f t="shared" ref="E196:E202" si="51">D196*B196</f>
        <v>0</v>
      </c>
      <c r="F196" s="5">
        <f t="shared" ref="F196:F202" si="52">DATE(2022,3,11)</f>
        <v>44631</v>
      </c>
      <c r="G196" s="3" t="str">
        <f t="shared" ref="G196:G226" si="53">TEXT(F196,"dddd")</f>
        <v>Friday</v>
      </c>
      <c r="H196" s="4">
        <v>4</v>
      </c>
    </row>
    <row r="197" spans="1:8">
      <c r="A197" t="s">
        <v>7</v>
      </c>
      <c r="B197" s="2">
        <v>700</v>
      </c>
      <c r="C197">
        <v>6</v>
      </c>
      <c r="D197">
        <v>5</v>
      </c>
      <c r="E197" s="2">
        <f t="shared" si="51"/>
        <v>3500</v>
      </c>
      <c r="F197" s="5">
        <f t="shared" si="52"/>
        <v>44631</v>
      </c>
      <c r="G197" s="3" t="str">
        <f t="shared" si="53"/>
        <v>Friday</v>
      </c>
      <c r="H197" s="4">
        <v>4</v>
      </c>
    </row>
    <row r="198" spans="1:8">
      <c r="A198" t="s">
        <v>8</v>
      </c>
      <c r="B198" s="2">
        <v>800</v>
      </c>
      <c r="C198">
        <v>6</v>
      </c>
      <c r="D198">
        <v>1</v>
      </c>
      <c r="E198" s="2">
        <f t="shared" si="51"/>
        <v>800</v>
      </c>
      <c r="F198" s="5">
        <f t="shared" si="52"/>
        <v>44631</v>
      </c>
      <c r="G198" s="3" t="str">
        <f t="shared" si="53"/>
        <v>Friday</v>
      </c>
      <c r="H198" s="4">
        <v>4</v>
      </c>
    </row>
    <row r="199" spans="1:8">
      <c r="A199" t="s">
        <v>9</v>
      </c>
      <c r="B199" s="2">
        <v>1300</v>
      </c>
      <c r="C199">
        <v>11</v>
      </c>
      <c r="E199" s="2">
        <f t="shared" si="51"/>
        <v>0</v>
      </c>
      <c r="F199" s="5">
        <f t="shared" si="52"/>
        <v>44631</v>
      </c>
      <c r="G199" s="3" t="str">
        <f t="shared" si="53"/>
        <v>Friday</v>
      </c>
      <c r="H199" s="4">
        <v>4</v>
      </c>
    </row>
    <row r="200" spans="1:8">
      <c r="A200" t="s">
        <v>10</v>
      </c>
      <c r="B200" s="2">
        <v>1400</v>
      </c>
      <c r="C200">
        <v>11</v>
      </c>
      <c r="E200" s="2">
        <f t="shared" si="51"/>
        <v>0</v>
      </c>
      <c r="F200" s="5">
        <f t="shared" si="52"/>
        <v>44631</v>
      </c>
      <c r="G200" s="3" t="str">
        <f t="shared" si="53"/>
        <v>Friday</v>
      </c>
      <c r="H200" s="4">
        <v>4</v>
      </c>
    </row>
    <row r="201" spans="1:8">
      <c r="A201" t="s">
        <v>11</v>
      </c>
      <c r="B201" s="2">
        <v>1000</v>
      </c>
      <c r="C201">
        <v>6</v>
      </c>
      <c r="E201" s="2">
        <f t="shared" si="51"/>
        <v>0</v>
      </c>
      <c r="F201" s="5">
        <f t="shared" si="52"/>
        <v>44631</v>
      </c>
      <c r="G201" s="3" t="str">
        <f t="shared" si="53"/>
        <v>Friday</v>
      </c>
      <c r="H201" s="4">
        <v>4</v>
      </c>
    </row>
    <row r="202" spans="1:8">
      <c r="A202" t="s">
        <v>12</v>
      </c>
      <c r="B202" s="2">
        <v>1100</v>
      </c>
      <c r="C202">
        <v>6</v>
      </c>
      <c r="E202" s="2">
        <f t="shared" si="51"/>
        <v>0</v>
      </c>
      <c r="F202" s="5">
        <f t="shared" si="52"/>
        <v>44631</v>
      </c>
      <c r="G202" s="3" t="str">
        <f t="shared" si="53"/>
        <v>Friday</v>
      </c>
      <c r="H202" s="4">
        <v>4</v>
      </c>
    </row>
    <row r="203" spans="1:8">
      <c r="A203" t="s">
        <v>5</v>
      </c>
      <c r="B203" s="2">
        <v>1000</v>
      </c>
      <c r="C203">
        <v>11</v>
      </c>
      <c r="D203">
        <v>2</v>
      </c>
      <c r="E203" s="2">
        <f>D203*B203</f>
        <v>2000</v>
      </c>
      <c r="F203" s="5">
        <f>DATE(2022,3,12)</f>
        <v>44632</v>
      </c>
      <c r="G203" s="3" t="str">
        <f t="shared" si="53"/>
        <v>Saturday</v>
      </c>
      <c r="H203" s="4">
        <v>4</v>
      </c>
    </row>
    <row r="204" spans="1:8">
      <c r="A204" t="s">
        <v>6</v>
      </c>
      <c r="B204" s="2">
        <v>1200</v>
      </c>
      <c r="C204">
        <v>11</v>
      </c>
      <c r="D204">
        <v>2</v>
      </c>
      <c r="E204" s="2">
        <f t="shared" ref="E204:E210" si="54">D204*B204</f>
        <v>2400</v>
      </c>
      <c r="F204" s="5">
        <f t="shared" ref="F204:F210" si="55">DATE(2022,3,12)</f>
        <v>44632</v>
      </c>
      <c r="G204" s="3" t="str">
        <f t="shared" si="53"/>
        <v>Saturday</v>
      </c>
      <c r="H204" s="4">
        <v>4</v>
      </c>
    </row>
    <row r="205" spans="1:8">
      <c r="A205" t="s">
        <v>7</v>
      </c>
      <c r="B205" s="2">
        <v>700</v>
      </c>
      <c r="C205">
        <v>6</v>
      </c>
      <c r="D205">
        <v>3</v>
      </c>
      <c r="E205" s="2">
        <f t="shared" si="54"/>
        <v>2100</v>
      </c>
      <c r="F205" s="5">
        <f t="shared" si="55"/>
        <v>44632</v>
      </c>
      <c r="G205" s="3" t="str">
        <f t="shared" si="53"/>
        <v>Saturday</v>
      </c>
      <c r="H205" s="4">
        <v>4</v>
      </c>
    </row>
    <row r="206" spans="1:8">
      <c r="A206" t="s">
        <v>8</v>
      </c>
      <c r="B206" s="2">
        <v>800</v>
      </c>
      <c r="C206">
        <v>6</v>
      </c>
      <c r="E206" s="2">
        <f t="shared" si="54"/>
        <v>0</v>
      </c>
      <c r="F206" s="5">
        <f t="shared" si="55"/>
        <v>44632</v>
      </c>
      <c r="G206" s="3" t="str">
        <f t="shared" si="53"/>
        <v>Saturday</v>
      </c>
      <c r="H206" s="4">
        <v>4</v>
      </c>
    </row>
    <row r="207" spans="1:8">
      <c r="A207" t="s">
        <v>9</v>
      </c>
      <c r="B207" s="2">
        <v>1300</v>
      </c>
      <c r="C207">
        <v>11</v>
      </c>
      <c r="E207" s="2">
        <f t="shared" si="54"/>
        <v>0</v>
      </c>
      <c r="F207" s="5">
        <f t="shared" si="55"/>
        <v>44632</v>
      </c>
      <c r="G207" s="3" t="str">
        <f t="shared" si="53"/>
        <v>Saturday</v>
      </c>
      <c r="H207" s="4">
        <v>4</v>
      </c>
    </row>
    <row r="208" spans="1:8">
      <c r="A208" t="s">
        <v>10</v>
      </c>
      <c r="B208" s="2">
        <v>1400</v>
      </c>
      <c r="C208">
        <v>11</v>
      </c>
      <c r="E208" s="2">
        <f t="shared" si="54"/>
        <v>0</v>
      </c>
      <c r="F208" s="5">
        <f t="shared" si="55"/>
        <v>44632</v>
      </c>
      <c r="G208" s="3" t="str">
        <f t="shared" si="53"/>
        <v>Saturday</v>
      </c>
      <c r="H208" s="4">
        <v>4</v>
      </c>
    </row>
    <row r="209" spans="1:8">
      <c r="A209" t="s">
        <v>11</v>
      </c>
      <c r="B209" s="2">
        <v>1000</v>
      </c>
      <c r="C209">
        <v>6</v>
      </c>
      <c r="E209" s="2">
        <f t="shared" si="54"/>
        <v>0</v>
      </c>
      <c r="F209" s="5">
        <f t="shared" si="55"/>
        <v>44632</v>
      </c>
      <c r="G209" s="3" t="str">
        <f t="shared" si="53"/>
        <v>Saturday</v>
      </c>
      <c r="H209" s="4">
        <v>4</v>
      </c>
    </row>
    <row r="210" spans="1:8">
      <c r="A210" t="s">
        <v>12</v>
      </c>
      <c r="B210" s="2">
        <v>1100</v>
      </c>
      <c r="C210">
        <v>6</v>
      </c>
      <c r="E210" s="2">
        <f t="shared" si="54"/>
        <v>0</v>
      </c>
      <c r="F210" s="5">
        <f t="shared" si="55"/>
        <v>44632</v>
      </c>
      <c r="G210" s="3" t="str">
        <f t="shared" si="53"/>
        <v>Saturday</v>
      </c>
      <c r="H210" s="4">
        <v>4</v>
      </c>
    </row>
    <row r="211" spans="1:8">
      <c r="A211" t="s">
        <v>5</v>
      </c>
      <c r="B211" s="2">
        <v>1000</v>
      </c>
      <c r="C211">
        <v>11</v>
      </c>
      <c r="E211" s="2">
        <f>D211*B211</f>
        <v>0</v>
      </c>
      <c r="F211" s="5">
        <f>DATE(2022,3,13)</f>
        <v>44633</v>
      </c>
      <c r="G211" s="3" t="str">
        <f t="shared" si="53"/>
        <v>Sunday</v>
      </c>
      <c r="H211" s="4">
        <v>4</v>
      </c>
    </row>
    <row r="212" spans="1:8">
      <c r="A212" t="s">
        <v>6</v>
      </c>
      <c r="B212" s="2">
        <v>1200</v>
      </c>
      <c r="C212">
        <v>11</v>
      </c>
      <c r="E212" s="2">
        <f t="shared" ref="E212:E218" si="56">D212*B212</f>
        <v>0</v>
      </c>
      <c r="F212" s="5">
        <f t="shared" ref="F212:F218" si="57">DATE(2022,3,13)</f>
        <v>44633</v>
      </c>
      <c r="G212" s="3" t="str">
        <f t="shared" si="53"/>
        <v>Sunday</v>
      </c>
      <c r="H212" s="4">
        <v>4</v>
      </c>
    </row>
    <row r="213" spans="1:8">
      <c r="A213" t="s">
        <v>7</v>
      </c>
      <c r="B213" s="2">
        <v>700</v>
      </c>
      <c r="C213">
        <v>6</v>
      </c>
      <c r="D213">
        <v>2</v>
      </c>
      <c r="E213" s="2">
        <f t="shared" si="56"/>
        <v>1400</v>
      </c>
      <c r="F213" s="5">
        <f t="shared" si="57"/>
        <v>44633</v>
      </c>
      <c r="G213" s="3" t="str">
        <f t="shared" si="53"/>
        <v>Sunday</v>
      </c>
      <c r="H213" s="4">
        <v>4</v>
      </c>
    </row>
    <row r="214" spans="1:8">
      <c r="A214" t="s">
        <v>8</v>
      </c>
      <c r="B214" s="2">
        <v>800</v>
      </c>
      <c r="C214">
        <v>6</v>
      </c>
      <c r="D214">
        <v>1</v>
      </c>
      <c r="E214" s="2">
        <f t="shared" si="56"/>
        <v>800</v>
      </c>
      <c r="F214" s="5">
        <f t="shared" si="57"/>
        <v>44633</v>
      </c>
      <c r="G214" s="3" t="str">
        <f t="shared" si="53"/>
        <v>Sunday</v>
      </c>
      <c r="H214" s="4">
        <v>4</v>
      </c>
    </row>
    <row r="215" spans="1:8">
      <c r="A215" t="s">
        <v>9</v>
      </c>
      <c r="B215" s="2">
        <v>1300</v>
      </c>
      <c r="C215">
        <v>11</v>
      </c>
      <c r="E215" s="2">
        <f t="shared" si="56"/>
        <v>0</v>
      </c>
      <c r="F215" s="5">
        <f t="shared" si="57"/>
        <v>44633</v>
      </c>
      <c r="G215" s="3" t="str">
        <f t="shared" si="53"/>
        <v>Sunday</v>
      </c>
      <c r="H215" s="4">
        <v>4</v>
      </c>
    </row>
    <row r="216" spans="1:8">
      <c r="A216" t="s">
        <v>10</v>
      </c>
      <c r="B216" s="2">
        <v>1400</v>
      </c>
      <c r="C216">
        <v>11</v>
      </c>
      <c r="E216" s="2">
        <f t="shared" si="56"/>
        <v>0</v>
      </c>
      <c r="F216" s="5">
        <f t="shared" si="57"/>
        <v>44633</v>
      </c>
      <c r="G216" s="3" t="str">
        <f t="shared" si="53"/>
        <v>Sunday</v>
      </c>
      <c r="H216" s="4">
        <v>4</v>
      </c>
    </row>
    <row r="217" spans="1:8">
      <c r="A217" t="s">
        <v>11</v>
      </c>
      <c r="B217" s="2">
        <v>1000</v>
      </c>
      <c r="C217">
        <v>6</v>
      </c>
      <c r="E217" s="2">
        <f t="shared" si="56"/>
        <v>0</v>
      </c>
      <c r="F217" s="5">
        <f t="shared" si="57"/>
        <v>44633</v>
      </c>
      <c r="G217" s="3" t="str">
        <f t="shared" si="53"/>
        <v>Sunday</v>
      </c>
      <c r="H217" s="4">
        <v>4</v>
      </c>
    </row>
    <row r="218" spans="1:8">
      <c r="A218" t="s">
        <v>12</v>
      </c>
      <c r="B218" s="2">
        <v>1100</v>
      </c>
      <c r="C218">
        <v>6</v>
      </c>
      <c r="E218" s="2">
        <f t="shared" si="56"/>
        <v>0</v>
      </c>
      <c r="F218" s="5">
        <f t="shared" si="57"/>
        <v>44633</v>
      </c>
      <c r="G218" s="3" t="str">
        <f t="shared" si="53"/>
        <v>Sunday</v>
      </c>
      <c r="H218" s="4">
        <v>4</v>
      </c>
    </row>
    <row r="219" spans="1:8">
      <c r="A219" t="s">
        <v>5</v>
      </c>
      <c r="B219" s="2">
        <v>1000</v>
      </c>
      <c r="C219">
        <v>11</v>
      </c>
      <c r="E219" s="2">
        <f>D219*B219</f>
        <v>0</v>
      </c>
      <c r="F219" s="5">
        <f>DATE(2022,3,14)</f>
        <v>44634</v>
      </c>
      <c r="G219" s="3" t="str">
        <f t="shared" si="53"/>
        <v>Monday</v>
      </c>
      <c r="H219" s="4">
        <v>4</v>
      </c>
    </row>
    <row r="220" spans="1:8">
      <c r="A220" t="s">
        <v>6</v>
      </c>
      <c r="B220" s="2">
        <v>1200</v>
      </c>
      <c r="C220">
        <v>11</v>
      </c>
      <c r="D220">
        <v>1</v>
      </c>
      <c r="E220" s="2">
        <f t="shared" ref="E220:E226" si="58">D220*B220</f>
        <v>1200</v>
      </c>
      <c r="F220" s="5">
        <f t="shared" ref="F220:F226" si="59">DATE(2022,3,14)</f>
        <v>44634</v>
      </c>
      <c r="G220" s="3" t="str">
        <f t="shared" si="53"/>
        <v>Monday</v>
      </c>
      <c r="H220" s="4">
        <v>4</v>
      </c>
    </row>
    <row r="221" spans="1:8">
      <c r="A221" t="s">
        <v>7</v>
      </c>
      <c r="B221" s="2">
        <v>700</v>
      </c>
      <c r="C221">
        <v>6</v>
      </c>
      <c r="D221">
        <v>2</v>
      </c>
      <c r="E221" s="2">
        <f t="shared" si="58"/>
        <v>1400</v>
      </c>
      <c r="F221" s="5">
        <f t="shared" si="59"/>
        <v>44634</v>
      </c>
      <c r="G221" s="3" t="str">
        <f t="shared" si="53"/>
        <v>Monday</v>
      </c>
      <c r="H221" s="4">
        <v>4</v>
      </c>
    </row>
    <row r="222" spans="1:8">
      <c r="A222" t="s">
        <v>8</v>
      </c>
      <c r="B222" s="2">
        <v>800</v>
      </c>
      <c r="C222">
        <v>6</v>
      </c>
      <c r="E222" s="2">
        <f t="shared" si="58"/>
        <v>0</v>
      </c>
      <c r="F222" s="5">
        <f t="shared" si="59"/>
        <v>44634</v>
      </c>
      <c r="G222" s="3" t="str">
        <f t="shared" si="53"/>
        <v>Monday</v>
      </c>
      <c r="H222" s="4">
        <v>4</v>
      </c>
    </row>
    <row r="223" spans="1:8">
      <c r="A223" t="s">
        <v>9</v>
      </c>
      <c r="B223" s="2">
        <v>1300</v>
      </c>
      <c r="C223">
        <v>11</v>
      </c>
      <c r="E223" s="2">
        <f t="shared" si="58"/>
        <v>0</v>
      </c>
      <c r="F223" s="5">
        <f t="shared" si="59"/>
        <v>44634</v>
      </c>
      <c r="G223" s="3" t="str">
        <f t="shared" si="53"/>
        <v>Monday</v>
      </c>
      <c r="H223" s="4">
        <v>4</v>
      </c>
    </row>
    <row r="224" spans="1:8">
      <c r="A224" t="s">
        <v>10</v>
      </c>
      <c r="B224" s="2">
        <v>1400</v>
      </c>
      <c r="C224">
        <v>11</v>
      </c>
      <c r="E224" s="2">
        <f t="shared" si="58"/>
        <v>0</v>
      </c>
      <c r="F224" s="5">
        <f t="shared" si="59"/>
        <v>44634</v>
      </c>
      <c r="G224" s="3" t="str">
        <f t="shared" si="53"/>
        <v>Monday</v>
      </c>
      <c r="H224" s="4">
        <v>4</v>
      </c>
    </row>
    <row r="225" spans="1:8">
      <c r="A225" t="s">
        <v>11</v>
      </c>
      <c r="B225" s="2">
        <v>1000</v>
      </c>
      <c r="C225">
        <v>6</v>
      </c>
      <c r="E225" s="2">
        <f t="shared" si="58"/>
        <v>0</v>
      </c>
      <c r="F225" s="5">
        <f t="shared" si="59"/>
        <v>44634</v>
      </c>
      <c r="G225" s="3" t="str">
        <f t="shared" si="53"/>
        <v>Monday</v>
      </c>
      <c r="H225" s="4">
        <v>4</v>
      </c>
    </row>
    <row r="226" spans="1:8">
      <c r="A226" t="s">
        <v>12</v>
      </c>
      <c r="B226" s="2">
        <v>1100</v>
      </c>
      <c r="C226">
        <v>6</v>
      </c>
      <c r="E226" s="2">
        <f t="shared" si="58"/>
        <v>0</v>
      </c>
      <c r="F226" s="5">
        <f t="shared" si="59"/>
        <v>44634</v>
      </c>
      <c r="G226" s="3" t="str">
        <f t="shared" si="53"/>
        <v>Monday</v>
      </c>
      <c r="H226" s="4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C54B1-4B0C-42DD-A587-AA6290915D7E}">
  <dimension ref="A2:AU11"/>
  <sheetViews>
    <sheetView topLeftCell="AO1" zoomScaleNormal="100" workbookViewId="0">
      <selection activeCell="AQ2" sqref="AQ2:AU2"/>
    </sheetView>
  </sheetViews>
  <sheetFormatPr defaultRowHeight="14.45"/>
  <cols>
    <col min="1" max="1" width="59.42578125" customWidth="1"/>
    <col min="8" max="8" width="58.5703125" customWidth="1"/>
    <col min="15" max="15" width="58.28515625" customWidth="1"/>
    <col min="22" max="22" width="59.5703125" customWidth="1"/>
    <col min="29" max="29" width="59.42578125" customWidth="1"/>
    <col min="36" max="36" width="59" customWidth="1"/>
    <col min="43" max="43" width="57.7109375" customWidth="1"/>
  </cols>
  <sheetData>
    <row r="2" spans="1:47">
      <c r="A2" s="21">
        <f>DATE(2022,2,22)</f>
        <v>44614</v>
      </c>
      <c r="B2" s="22"/>
      <c r="C2" s="22"/>
      <c r="D2" s="22"/>
      <c r="E2" s="22"/>
      <c r="H2" s="21">
        <f>DATE(2022,2,23)</f>
        <v>44615</v>
      </c>
      <c r="I2" s="22"/>
      <c r="J2" s="22"/>
      <c r="K2" s="22"/>
      <c r="L2" s="22"/>
      <c r="O2" s="21">
        <f>DATE(2022,2,24)</f>
        <v>44616</v>
      </c>
      <c r="P2" s="22"/>
      <c r="Q2" s="22"/>
      <c r="R2" s="22"/>
      <c r="S2" s="22"/>
      <c r="V2" s="21">
        <f>DATE(2022,2,25)</f>
        <v>44617</v>
      </c>
      <c r="W2" s="22"/>
      <c r="X2" s="22"/>
      <c r="Y2" s="22"/>
      <c r="Z2" s="22"/>
      <c r="AC2" s="21">
        <f>DATE(2022,2,26)</f>
        <v>44618</v>
      </c>
      <c r="AD2" s="22"/>
      <c r="AE2" s="22"/>
      <c r="AF2" s="22"/>
      <c r="AG2" s="22"/>
      <c r="AJ2" s="21">
        <f>DATE(2022,2,27)</f>
        <v>44619</v>
      </c>
      <c r="AK2" s="22"/>
      <c r="AL2" s="22"/>
      <c r="AM2" s="22"/>
      <c r="AN2" s="22"/>
      <c r="AQ2" s="21">
        <f>DATE(2022,2,28)</f>
        <v>44620</v>
      </c>
      <c r="AR2" s="22"/>
      <c r="AS2" s="22"/>
      <c r="AT2" s="22"/>
      <c r="AU2" s="22"/>
    </row>
    <row r="3" spans="1:47" ht="15.6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H3" s="1" t="s">
        <v>0</v>
      </c>
      <c r="I3" s="1" t="s">
        <v>1</v>
      </c>
      <c r="J3" s="1" t="s">
        <v>2</v>
      </c>
      <c r="K3" s="1" t="s">
        <v>3</v>
      </c>
      <c r="L3" s="1" t="s">
        <v>4</v>
      </c>
      <c r="O3" s="1" t="s">
        <v>0</v>
      </c>
      <c r="P3" s="1" t="s">
        <v>1</v>
      </c>
      <c r="Q3" s="1" t="s">
        <v>2</v>
      </c>
      <c r="R3" s="1" t="s">
        <v>3</v>
      </c>
      <c r="S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C3" s="1" t="s">
        <v>0</v>
      </c>
      <c r="AD3" s="1" t="s">
        <v>1</v>
      </c>
      <c r="AE3" s="1" t="s">
        <v>2</v>
      </c>
      <c r="AF3" s="1" t="s">
        <v>3</v>
      </c>
      <c r="AG3" s="1" t="s">
        <v>4</v>
      </c>
      <c r="AJ3" s="1" t="s">
        <v>0</v>
      </c>
      <c r="AK3" s="1" t="s">
        <v>1</v>
      </c>
      <c r="AL3" s="1" t="s">
        <v>2</v>
      </c>
      <c r="AM3" s="1" t="s">
        <v>3</v>
      </c>
      <c r="AN3" s="1" t="s">
        <v>4</v>
      </c>
      <c r="AQ3" s="1" t="s">
        <v>0</v>
      </c>
      <c r="AR3" s="1" t="s">
        <v>1</v>
      </c>
      <c r="AS3" s="1" t="s">
        <v>2</v>
      </c>
      <c r="AT3" s="1" t="s">
        <v>3</v>
      </c>
      <c r="AU3" s="1" t="s">
        <v>4</v>
      </c>
    </row>
    <row r="4" spans="1:47">
      <c r="A4" t="s">
        <v>5</v>
      </c>
      <c r="B4" s="2">
        <v>1000</v>
      </c>
      <c r="C4">
        <v>11</v>
      </c>
      <c r="E4" s="2">
        <f>D4*B4</f>
        <v>0</v>
      </c>
      <c r="H4" t="s">
        <v>5</v>
      </c>
      <c r="I4" s="2">
        <v>1000</v>
      </c>
      <c r="J4">
        <v>11</v>
      </c>
      <c r="K4">
        <v>1</v>
      </c>
      <c r="L4" s="2">
        <f>K4*I4</f>
        <v>1000</v>
      </c>
      <c r="O4" t="s">
        <v>5</v>
      </c>
      <c r="P4" s="2">
        <v>1000</v>
      </c>
      <c r="Q4">
        <v>11</v>
      </c>
      <c r="R4">
        <v>2</v>
      </c>
      <c r="S4" s="2">
        <f>R4*P4</f>
        <v>2000</v>
      </c>
      <c r="V4" t="s">
        <v>5</v>
      </c>
      <c r="W4" s="2">
        <v>1000</v>
      </c>
      <c r="X4">
        <v>11</v>
      </c>
      <c r="Y4">
        <v>2</v>
      </c>
      <c r="Z4" s="2">
        <f>Y4*W4</f>
        <v>2000</v>
      </c>
      <c r="AC4" t="s">
        <v>5</v>
      </c>
      <c r="AD4" s="2">
        <v>1000</v>
      </c>
      <c r="AE4">
        <v>11</v>
      </c>
      <c r="AF4">
        <v>1</v>
      </c>
      <c r="AG4" s="2">
        <f>AF4*AD4</f>
        <v>1000</v>
      </c>
      <c r="AJ4" t="s">
        <v>5</v>
      </c>
      <c r="AK4" s="2">
        <v>1000</v>
      </c>
      <c r="AL4">
        <v>11</v>
      </c>
      <c r="AN4" s="2">
        <f>AM4*AK4</f>
        <v>0</v>
      </c>
      <c r="AQ4" t="s">
        <v>5</v>
      </c>
      <c r="AR4" s="2">
        <v>1000</v>
      </c>
      <c r="AS4">
        <v>11</v>
      </c>
      <c r="AT4">
        <v>4</v>
      </c>
      <c r="AU4" s="2">
        <f>AT4*AR4</f>
        <v>4000</v>
      </c>
    </row>
    <row r="5" spans="1:47">
      <c r="A5" t="s">
        <v>6</v>
      </c>
      <c r="B5" s="2">
        <v>1200</v>
      </c>
      <c r="C5">
        <v>11</v>
      </c>
      <c r="D5">
        <v>4</v>
      </c>
      <c r="E5" s="2">
        <f t="shared" ref="E5:E11" si="0">D5*B5</f>
        <v>4800</v>
      </c>
      <c r="H5" t="s">
        <v>6</v>
      </c>
      <c r="I5" s="2">
        <v>1200</v>
      </c>
      <c r="J5">
        <v>11</v>
      </c>
      <c r="K5">
        <v>1</v>
      </c>
      <c r="L5" s="2">
        <f t="shared" ref="L5:L11" si="1">K5*I5</f>
        <v>1200</v>
      </c>
      <c r="O5" t="s">
        <v>6</v>
      </c>
      <c r="P5" s="2">
        <v>1200</v>
      </c>
      <c r="Q5">
        <v>11</v>
      </c>
      <c r="S5" s="2">
        <f t="shared" ref="S5:S11" si="2">R5*P5</f>
        <v>0</v>
      </c>
      <c r="V5" t="s">
        <v>6</v>
      </c>
      <c r="W5" s="2">
        <v>1200</v>
      </c>
      <c r="X5">
        <v>11</v>
      </c>
      <c r="Y5">
        <v>4</v>
      </c>
      <c r="Z5" s="2">
        <f t="shared" ref="Z5:Z11" si="3">Y5*W5</f>
        <v>4800</v>
      </c>
      <c r="AC5" t="s">
        <v>6</v>
      </c>
      <c r="AD5" s="2">
        <v>1200</v>
      </c>
      <c r="AE5">
        <v>11</v>
      </c>
      <c r="AF5">
        <v>1</v>
      </c>
      <c r="AG5" s="2">
        <f t="shared" ref="AG5:AG11" si="4">AF5*AD5</f>
        <v>1200</v>
      </c>
      <c r="AJ5" t="s">
        <v>6</v>
      </c>
      <c r="AK5" s="2">
        <v>1200</v>
      </c>
      <c r="AL5">
        <v>11</v>
      </c>
      <c r="AN5" s="2">
        <f t="shared" ref="AN5:AN11" si="5">AM5*AK5</f>
        <v>0</v>
      </c>
      <c r="AQ5" t="s">
        <v>6</v>
      </c>
      <c r="AR5" s="2">
        <v>1200</v>
      </c>
      <c r="AS5">
        <v>11</v>
      </c>
      <c r="AT5">
        <v>3</v>
      </c>
      <c r="AU5" s="2">
        <f t="shared" ref="AU5:AU11" si="6">AT5*AR5</f>
        <v>3600</v>
      </c>
    </row>
    <row r="6" spans="1:47">
      <c r="A6" t="s">
        <v>7</v>
      </c>
      <c r="B6" s="2">
        <v>700</v>
      </c>
      <c r="C6">
        <v>6</v>
      </c>
      <c r="D6">
        <v>1</v>
      </c>
      <c r="E6" s="2">
        <f t="shared" si="0"/>
        <v>700</v>
      </c>
      <c r="H6" t="s">
        <v>7</v>
      </c>
      <c r="I6" s="2">
        <v>700</v>
      </c>
      <c r="J6">
        <v>6</v>
      </c>
      <c r="K6">
        <v>6</v>
      </c>
      <c r="L6" s="2">
        <f t="shared" si="1"/>
        <v>4200</v>
      </c>
      <c r="O6" t="s">
        <v>7</v>
      </c>
      <c r="P6" s="2">
        <v>700</v>
      </c>
      <c r="Q6">
        <v>6</v>
      </c>
      <c r="R6">
        <v>4</v>
      </c>
      <c r="S6" s="2">
        <f t="shared" si="2"/>
        <v>2800</v>
      </c>
      <c r="V6" t="s">
        <v>7</v>
      </c>
      <c r="W6" s="2">
        <v>700</v>
      </c>
      <c r="X6">
        <v>6</v>
      </c>
      <c r="Z6" s="2">
        <f t="shared" si="3"/>
        <v>0</v>
      </c>
      <c r="AC6" t="s">
        <v>7</v>
      </c>
      <c r="AD6" s="2">
        <v>700</v>
      </c>
      <c r="AE6">
        <v>6</v>
      </c>
      <c r="AF6">
        <v>4</v>
      </c>
      <c r="AG6" s="2">
        <f t="shared" si="4"/>
        <v>2800</v>
      </c>
      <c r="AJ6" t="s">
        <v>7</v>
      </c>
      <c r="AK6" s="2">
        <v>700</v>
      </c>
      <c r="AL6">
        <v>6</v>
      </c>
      <c r="AM6">
        <v>4</v>
      </c>
      <c r="AN6" s="2">
        <f t="shared" si="5"/>
        <v>2800</v>
      </c>
      <c r="AQ6" t="s">
        <v>7</v>
      </c>
      <c r="AR6" s="2">
        <v>700</v>
      </c>
      <c r="AS6">
        <v>6</v>
      </c>
      <c r="AT6">
        <v>4</v>
      </c>
      <c r="AU6" s="2">
        <f t="shared" si="6"/>
        <v>2800</v>
      </c>
    </row>
    <row r="7" spans="1:47">
      <c r="A7" t="s">
        <v>8</v>
      </c>
      <c r="B7" s="2">
        <v>800</v>
      </c>
      <c r="C7">
        <v>6</v>
      </c>
      <c r="D7">
        <v>1</v>
      </c>
      <c r="E7" s="2">
        <f t="shared" si="0"/>
        <v>800</v>
      </c>
      <c r="H7" t="s">
        <v>8</v>
      </c>
      <c r="I7" s="2">
        <v>800</v>
      </c>
      <c r="J7">
        <v>6</v>
      </c>
      <c r="K7">
        <v>2</v>
      </c>
      <c r="L7" s="2">
        <f t="shared" si="1"/>
        <v>1600</v>
      </c>
      <c r="O7" t="s">
        <v>8</v>
      </c>
      <c r="P7" s="2">
        <v>800</v>
      </c>
      <c r="Q7">
        <v>6</v>
      </c>
      <c r="R7">
        <v>2</v>
      </c>
      <c r="S7" s="2">
        <f t="shared" si="2"/>
        <v>1600</v>
      </c>
      <c r="V7" t="s">
        <v>8</v>
      </c>
      <c r="W7" s="2">
        <v>800</v>
      </c>
      <c r="X7">
        <v>6</v>
      </c>
      <c r="Y7">
        <v>2</v>
      </c>
      <c r="Z7" s="2">
        <f t="shared" si="3"/>
        <v>1600</v>
      </c>
      <c r="AC7" t="s">
        <v>8</v>
      </c>
      <c r="AD7" s="2">
        <v>800</v>
      </c>
      <c r="AE7">
        <v>6</v>
      </c>
      <c r="AF7">
        <v>2</v>
      </c>
      <c r="AG7" s="2">
        <f t="shared" si="4"/>
        <v>1600</v>
      </c>
      <c r="AJ7" t="s">
        <v>8</v>
      </c>
      <c r="AK7" s="2">
        <v>800</v>
      </c>
      <c r="AL7">
        <v>6</v>
      </c>
      <c r="AM7">
        <v>2</v>
      </c>
      <c r="AN7" s="2">
        <f t="shared" si="5"/>
        <v>1600</v>
      </c>
      <c r="AQ7" t="s">
        <v>8</v>
      </c>
      <c r="AR7" s="2">
        <v>800</v>
      </c>
      <c r="AS7">
        <v>6</v>
      </c>
      <c r="AT7">
        <v>2</v>
      </c>
      <c r="AU7" s="2">
        <f t="shared" si="6"/>
        <v>1600</v>
      </c>
    </row>
    <row r="8" spans="1:47">
      <c r="A8" t="s">
        <v>9</v>
      </c>
      <c r="B8" s="2">
        <v>1300</v>
      </c>
      <c r="C8">
        <v>11</v>
      </c>
      <c r="E8" s="2">
        <f t="shared" si="0"/>
        <v>0</v>
      </c>
      <c r="H8" t="s">
        <v>9</v>
      </c>
      <c r="I8" s="2">
        <v>1300</v>
      </c>
      <c r="J8">
        <v>11</v>
      </c>
      <c r="L8" s="2">
        <f t="shared" si="1"/>
        <v>0</v>
      </c>
      <c r="O8" t="s">
        <v>9</v>
      </c>
      <c r="P8" s="2">
        <v>1300</v>
      </c>
      <c r="Q8">
        <v>11</v>
      </c>
      <c r="S8" s="2">
        <f t="shared" si="2"/>
        <v>0</v>
      </c>
      <c r="V8" t="s">
        <v>9</v>
      </c>
      <c r="W8" s="2">
        <v>1300</v>
      </c>
      <c r="X8">
        <v>11</v>
      </c>
      <c r="Z8" s="2">
        <f t="shared" si="3"/>
        <v>0</v>
      </c>
      <c r="AC8" t="s">
        <v>9</v>
      </c>
      <c r="AD8" s="2">
        <v>1300</v>
      </c>
      <c r="AE8">
        <v>11</v>
      </c>
      <c r="AF8">
        <v>1</v>
      </c>
      <c r="AG8" s="2">
        <f t="shared" si="4"/>
        <v>1300</v>
      </c>
      <c r="AJ8" t="s">
        <v>9</v>
      </c>
      <c r="AK8" s="2">
        <v>1300</v>
      </c>
      <c r="AL8">
        <v>11</v>
      </c>
      <c r="AN8" s="2">
        <f t="shared" si="5"/>
        <v>0</v>
      </c>
      <c r="AQ8" t="s">
        <v>9</v>
      </c>
      <c r="AR8" s="2">
        <v>1300</v>
      </c>
      <c r="AS8">
        <v>11</v>
      </c>
      <c r="AU8" s="2">
        <f t="shared" si="6"/>
        <v>0</v>
      </c>
    </row>
    <row r="9" spans="1:47">
      <c r="A9" t="s">
        <v>10</v>
      </c>
      <c r="B9" s="2">
        <v>1400</v>
      </c>
      <c r="C9">
        <v>11</v>
      </c>
      <c r="E9" s="2">
        <f t="shared" si="0"/>
        <v>0</v>
      </c>
      <c r="H9" t="s">
        <v>10</v>
      </c>
      <c r="I9" s="2">
        <v>1400</v>
      </c>
      <c r="J9">
        <v>11</v>
      </c>
      <c r="L9" s="2">
        <f t="shared" si="1"/>
        <v>0</v>
      </c>
      <c r="O9" t="s">
        <v>10</v>
      </c>
      <c r="P9" s="2">
        <v>1400</v>
      </c>
      <c r="Q9">
        <v>11</v>
      </c>
      <c r="S9" s="2">
        <f t="shared" si="2"/>
        <v>0</v>
      </c>
      <c r="V9" t="s">
        <v>10</v>
      </c>
      <c r="W9" s="2">
        <v>1400</v>
      </c>
      <c r="X9">
        <v>11</v>
      </c>
      <c r="Z9" s="2">
        <f t="shared" si="3"/>
        <v>0</v>
      </c>
      <c r="AC9" t="s">
        <v>10</v>
      </c>
      <c r="AD9" s="2">
        <v>1400</v>
      </c>
      <c r="AE9">
        <v>11</v>
      </c>
      <c r="AG9" s="2">
        <f t="shared" si="4"/>
        <v>0</v>
      </c>
      <c r="AJ9" t="s">
        <v>10</v>
      </c>
      <c r="AK9" s="2">
        <v>1400</v>
      </c>
      <c r="AL9">
        <v>11</v>
      </c>
      <c r="AN9" s="2">
        <f t="shared" si="5"/>
        <v>0</v>
      </c>
      <c r="AQ9" t="s">
        <v>10</v>
      </c>
      <c r="AR9" s="2">
        <v>1400</v>
      </c>
      <c r="AS9">
        <v>11</v>
      </c>
      <c r="AU9" s="2">
        <f t="shared" si="6"/>
        <v>0</v>
      </c>
    </row>
    <row r="10" spans="1:47">
      <c r="A10" t="s">
        <v>11</v>
      </c>
      <c r="B10" s="2">
        <v>1000</v>
      </c>
      <c r="C10">
        <v>6</v>
      </c>
      <c r="D10">
        <v>1</v>
      </c>
      <c r="E10" s="2">
        <f t="shared" si="0"/>
        <v>1000</v>
      </c>
      <c r="H10" t="s">
        <v>11</v>
      </c>
      <c r="I10" s="2">
        <v>1000</v>
      </c>
      <c r="J10">
        <v>6</v>
      </c>
      <c r="L10" s="2">
        <f t="shared" si="1"/>
        <v>0</v>
      </c>
      <c r="O10" t="s">
        <v>11</v>
      </c>
      <c r="P10" s="2">
        <v>1000</v>
      </c>
      <c r="Q10">
        <v>6</v>
      </c>
      <c r="S10" s="2">
        <f t="shared" si="2"/>
        <v>0</v>
      </c>
      <c r="V10" t="s">
        <v>11</v>
      </c>
      <c r="W10" s="2">
        <v>1000</v>
      </c>
      <c r="X10">
        <v>6</v>
      </c>
      <c r="Y10">
        <v>3</v>
      </c>
      <c r="Z10" s="2">
        <f t="shared" si="3"/>
        <v>3000</v>
      </c>
      <c r="AC10" t="s">
        <v>11</v>
      </c>
      <c r="AD10" s="2">
        <v>1000</v>
      </c>
      <c r="AE10">
        <v>6</v>
      </c>
      <c r="AG10" s="2">
        <f t="shared" si="4"/>
        <v>0</v>
      </c>
      <c r="AJ10" t="s">
        <v>11</v>
      </c>
      <c r="AK10" s="2">
        <v>1000</v>
      </c>
      <c r="AL10">
        <v>6</v>
      </c>
      <c r="AM10">
        <v>1</v>
      </c>
      <c r="AN10" s="2">
        <f t="shared" si="5"/>
        <v>1000</v>
      </c>
      <c r="AQ10" t="s">
        <v>11</v>
      </c>
      <c r="AR10" s="2">
        <v>1000</v>
      </c>
      <c r="AS10">
        <v>6</v>
      </c>
      <c r="AU10" s="2">
        <f t="shared" si="6"/>
        <v>0</v>
      </c>
    </row>
    <row r="11" spans="1:47">
      <c r="A11" t="s">
        <v>12</v>
      </c>
      <c r="B11" s="2">
        <v>1100</v>
      </c>
      <c r="C11">
        <v>6</v>
      </c>
      <c r="D11">
        <v>2</v>
      </c>
      <c r="E11" s="2">
        <f t="shared" si="0"/>
        <v>2200</v>
      </c>
      <c r="H11" t="s">
        <v>12</v>
      </c>
      <c r="I11" s="2">
        <v>1100</v>
      </c>
      <c r="J11">
        <v>6</v>
      </c>
      <c r="L11" s="2">
        <f t="shared" si="1"/>
        <v>0</v>
      </c>
      <c r="O11" t="s">
        <v>12</v>
      </c>
      <c r="P11" s="2">
        <v>1100</v>
      </c>
      <c r="Q11">
        <v>6</v>
      </c>
      <c r="S11" s="2">
        <f t="shared" si="2"/>
        <v>0</v>
      </c>
      <c r="V11" t="s">
        <v>12</v>
      </c>
      <c r="W11" s="2">
        <v>1100</v>
      </c>
      <c r="X11">
        <v>6</v>
      </c>
      <c r="Z11" s="2">
        <f t="shared" si="3"/>
        <v>0</v>
      </c>
      <c r="AC11" t="s">
        <v>12</v>
      </c>
      <c r="AD11" s="2">
        <v>1100</v>
      </c>
      <c r="AE11">
        <v>6</v>
      </c>
      <c r="AG11" s="2">
        <f t="shared" si="4"/>
        <v>0</v>
      </c>
      <c r="AJ11" t="s">
        <v>12</v>
      </c>
      <c r="AK11" s="2">
        <v>1100</v>
      </c>
      <c r="AL11">
        <v>6</v>
      </c>
      <c r="AN11" s="2">
        <f t="shared" si="5"/>
        <v>0</v>
      </c>
      <c r="AQ11" t="s">
        <v>12</v>
      </c>
      <c r="AR11" s="2">
        <v>1100</v>
      </c>
      <c r="AS11">
        <v>6</v>
      </c>
      <c r="AU11" s="2">
        <f t="shared" si="6"/>
        <v>0</v>
      </c>
    </row>
  </sheetData>
  <mergeCells count="7">
    <mergeCell ref="AQ2:AU2"/>
    <mergeCell ref="A2:E2"/>
    <mergeCell ref="H2:L2"/>
    <mergeCell ref="O2:S2"/>
    <mergeCell ref="V2:Z2"/>
    <mergeCell ref="AC2:AG2"/>
    <mergeCell ref="AJ2:AN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E2C8A-569B-4518-885F-411156F8A470}">
  <dimension ref="A2:AU11"/>
  <sheetViews>
    <sheetView topLeftCell="AK1" workbookViewId="0">
      <selection activeCell="AQ2" sqref="AQ2:AU2"/>
    </sheetView>
  </sheetViews>
  <sheetFormatPr defaultRowHeight="14.45"/>
  <cols>
    <col min="1" max="1" width="59" customWidth="1"/>
    <col min="8" max="8" width="59.85546875" customWidth="1"/>
    <col min="15" max="15" width="58" customWidth="1"/>
    <col min="22" max="22" width="58.140625" customWidth="1"/>
    <col min="29" max="29" width="58.28515625" customWidth="1"/>
    <col min="36" max="36" width="59.28515625" customWidth="1"/>
    <col min="43" max="43" width="59.85546875" customWidth="1"/>
  </cols>
  <sheetData>
    <row r="2" spans="1:47">
      <c r="A2" s="21">
        <f>DATE(2022,3,1)</f>
        <v>44621</v>
      </c>
      <c r="B2" s="22"/>
      <c r="C2" s="22"/>
      <c r="D2" s="22"/>
      <c r="E2" s="22"/>
      <c r="H2" s="21">
        <f>DATE(2022,3,2)</f>
        <v>44622</v>
      </c>
      <c r="I2" s="22"/>
      <c r="J2" s="22"/>
      <c r="K2" s="22"/>
      <c r="L2" s="22"/>
      <c r="O2" s="21">
        <f>DATE(2022,3,3)</f>
        <v>44623</v>
      </c>
      <c r="P2" s="22"/>
      <c r="Q2" s="22"/>
      <c r="R2" s="22"/>
      <c r="S2" s="22"/>
      <c r="V2" s="21">
        <f>DATE(2022,3,4)</f>
        <v>44624</v>
      </c>
      <c r="W2" s="22"/>
      <c r="X2" s="22"/>
      <c r="Y2" s="22"/>
      <c r="Z2" s="22"/>
      <c r="AC2" s="21">
        <f>DATE(2022,3,5)</f>
        <v>44625</v>
      </c>
      <c r="AD2" s="22"/>
      <c r="AE2" s="22"/>
      <c r="AF2" s="22"/>
      <c r="AG2" s="22"/>
      <c r="AJ2" s="21">
        <f>DATE(2022,3,6)</f>
        <v>44626</v>
      </c>
      <c r="AK2" s="22"/>
      <c r="AL2" s="22"/>
      <c r="AM2" s="22"/>
      <c r="AN2" s="22"/>
      <c r="AQ2" s="21">
        <f>DATE(2022,3,7)</f>
        <v>44627</v>
      </c>
      <c r="AR2" s="22"/>
      <c r="AS2" s="22"/>
      <c r="AT2" s="22"/>
      <c r="AU2" s="22"/>
    </row>
    <row r="3" spans="1:47" ht="15.6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H3" s="1" t="s">
        <v>0</v>
      </c>
      <c r="I3" s="1" t="s">
        <v>1</v>
      </c>
      <c r="J3" s="1" t="s">
        <v>2</v>
      </c>
      <c r="K3" s="1" t="s">
        <v>3</v>
      </c>
      <c r="L3" s="1" t="s">
        <v>4</v>
      </c>
      <c r="O3" s="1" t="s">
        <v>0</v>
      </c>
      <c r="P3" s="1" t="s">
        <v>1</v>
      </c>
      <c r="Q3" s="1" t="s">
        <v>2</v>
      </c>
      <c r="R3" s="1" t="s">
        <v>3</v>
      </c>
      <c r="S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C3" s="1" t="s">
        <v>0</v>
      </c>
      <c r="AD3" s="1" t="s">
        <v>1</v>
      </c>
      <c r="AE3" s="1" t="s">
        <v>2</v>
      </c>
      <c r="AF3" s="1" t="s">
        <v>3</v>
      </c>
      <c r="AG3" s="1" t="s">
        <v>4</v>
      </c>
      <c r="AJ3" s="1" t="s">
        <v>0</v>
      </c>
      <c r="AK3" s="1" t="s">
        <v>1</v>
      </c>
      <c r="AL3" s="1" t="s">
        <v>2</v>
      </c>
      <c r="AM3" s="1" t="s">
        <v>3</v>
      </c>
      <c r="AN3" s="1" t="s">
        <v>4</v>
      </c>
      <c r="AQ3" s="1" t="s">
        <v>0</v>
      </c>
      <c r="AR3" s="1" t="s">
        <v>1</v>
      </c>
      <c r="AS3" s="1" t="s">
        <v>2</v>
      </c>
      <c r="AT3" s="1" t="s">
        <v>3</v>
      </c>
      <c r="AU3" s="1" t="s">
        <v>4</v>
      </c>
    </row>
    <row r="4" spans="1:47">
      <c r="A4" t="s">
        <v>5</v>
      </c>
      <c r="B4" s="2">
        <v>1000</v>
      </c>
      <c r="C4">
        <v>11</v>
      </c>
      <c r="D4">
        <v>2</v>
      </c>
      <c r="E4" s="2">
        <f>D4*B4</f>
        <v>2000</v>
      </c>
      <c r="H4" t="s">
        <v>5</v>
      </c>
      <c r="I4" s="2">
        <v>1000</v>
      </c>
      <c r="J4">
        <v>11</v>
      </c>
      <c r="L4" s="2">
        <f>K4*I4</f>
        <v>0</v>
      </c>
      <c r="O4" t="s">
        <v>5</v>
      </c>
      <c r="P4" s="2">
        <v>1000</v>
      </c>
      <c r="Q4">
        <v>11</v>
      </c>
      <c r="R4">
        <v>1</v>
      </c>
      <c r="S4" s="2">
        <f>R4*P4</f>
        <v>1000</v>
      </c>
      <c r="V4" t="s">
        <v>5</v>
      </c>
      <c r="W4" s="2">
        <v>1000</v>
      </c>
      <c r="X4">
        <v>11</v>
      </c>
      <c r="Z4" s="2">
        <f>Y4*W4</f>
        <v>0</v>
      </c>
      <c r="AC4" t="s">
        <v>5</v>
      </c>
      <c r="AD4" s="2">
        <v>1000</v>
      </c>
      <c r="AE4">
        <v>11</v>
      </c>
      <c r="AF4">
        <v>1</v>
      </c>
      <c r="AG4" s="2">
        <f>AF4*AD4</f>
        <v>1000</v>
      </c>
      <c r="AJ4" t="s">
        <v>5</v>
      </c>
      <c r="AK4" s="2">
        <v>1000</v>
      </c>
      <c r="AL4">
        <v>11</v>
      </c>
      <c r="AM4">
        <v>3</v>
      </c>
      <c r="AN4" s="2">
        <f>AM4*AK4</f>
        <v>3000</v>
      </c>
      <c r="AQ4" t="s">
        <v>5</v>
      </c>
      <c r="AR4" s="2">
        <v>1000</v>
      </c>
      <c r="AS4">
        <v>11</v>
      </c>
      <c r="AT4">
        <v>2</v>
      </c>
      <c r="AU4" s="2">
        <f>AT4*AR4</f>
        <v>2000</v>
      </c>
    </row>
    <row r="5" spans="1:47">
      <c r="A5" t="s">
        <v>6</v>
      </c>
      <c r="B5" s="2">
        <v>1200</v>
      </c>
      <c r="C5">
        <v>11</v>
      </c>
      <c r="D5">
        <v>1</v>
      </c>
      <c r="E5" s="2">
        <f t="shared" ref="E5:E11" si="0">D5*B5</f>
        <v>1200</v>
      </c>
      <c r="H5" t="s">
        <v>6</v>
      </c>
      <c r="I5" s="2">
        <v>1200</v>
      </c>
      <c r="J5">
        <v>11</v>
      </c>
      <c r="K5">
        <v>3</v>
      </c>
      <c r="L5" s="2">
        <f t="shared" ref="L5:L11" si="1">K5*I5</f>
        <v>3600</v>
      </c>
      <c r="O5" t="s">
        <v>6</v>
      </c>
      <c r="P5" s="2">
        <v>1200</v>
      </c>
      <c r="Q5">
        <v>11</v>
      </c>
      <c r="R5">
        <v>5</v>
      </c>
      <c r="S5" s="2">
        <f t="shared" ref="S5:S11" si="2">R5*P5</f>
        <v>6000</v>
      </c>
      <c r="V5" t="s">
        <v>6</v>
      </c>
      <c r="W5" s="2">
        <v>1200</v>
      </c>
      <c r="X5">
        <v>11</v>
      </c>
      <c r="Y5">
        <v>11</v>
      </c>
      <c r="Z5" s="2">
        <f t="shared" ref="Z5:Z11" si="3">Y5*W5</f>
        <v>13200</v>
      </c>
      <c r="AC5" t="s">
        <v>6</v>
      </c>
      <c r="AD5" s="2">
        <v>1200</v>
      </c>
      <c r="AE5">
        <v>11</v>
      </c>
      <c r="AG5" s="2">
        <f t="shared" ref="AG5:AG11" si="4">AF5*AD5</f>
        <v>0</v>
      </c>
      <c r="AJ5" t="s">
        <v>6</v>
      </c>
      <c r="AK5" s="2">
        <v>1200</v>
      </c>
      <c r="AL5">
        <v>11</v>
      </c>
      <c r="AN5" s="2">
        <f t="shared" ref="AN5:AN11" si="5">AM5*AK5</f>
        <v>0</v>
      </c>
      <c r="AQ5" t="s">
        <v>6</v>
      </c>
      <c r="AR5" s="2">
        <v>1200</v>
      </c>
      <c r="AS5">
        <v>11</v>
      </c>
      <c r="AT5">
        <v>1</v>
      </c>
      <c r="AU5" s="2">
        <f t="shared" ref="AU5:AU11" si="6">AT5*AR5</f>
        <v>1200</v>
      </c>
    </row>
    <row r="6" spans="1:47">
      <c r="A6" t="s">
        <v>7</v>
      </c>
      <c r="B6" s="2">
        <v>700</v>
      </c>
      <c r="C6">
        <v>6</v>
      </c>
      <c r="D6">
        <v>2</v>
      </c>
      <c r="E6" s="2">
        <f t="shared" si="0"/>
        <v>1400</v>
      </c>
      <c r="H6" t="s">
        <v>7</v>
      </c>
      <c r="I6" s="2">
        <v>700</v>
      </c>
      <c r="J6">
        <v>6</v>
      </c>
      <c r="L6" s="2">
        <f t="shared" si="1"/>
        <v>0</v>
      </c>
      <c r="O6" t="s">
        <v>7</v>
      </c>
      <c r="P6" s="2">
        <v>700</v>
      </c>
      <c r="Q6">
        <v>6</v>
      </c>
      <c r="R6">
        <v>1</v>
      </c>
      <c r="S6" s="2">
        <f t="shared" si="2"/>
        <v>700</v>
      </c>
      <c r="V6" t="s">
        <v>7</v>
      </c>
      <c r="W6" s="2">
        <v>700</v>
      </c>
      <c r="X6">
        <v>6</v>
      </c>
      <c r="Z6" s="2">
        <f t="shared" si="3"/>
        <v>0</v>
      </c>
      <c r="AC6" t="s">
        <v>7</v>
      </c>
      <c r="AD6" s="2">
        <v>700</v>
      </c>
      <c r="AE6">
        <v>6</v>
      </c>
      <c r="AF6">
        <v>2</v>
      </c>
      <c r="AG6" s="2">
        <f t="shared" si="4"/>
        <v>1400</v>
      </c>
      <c r="AJ6" t="s">
        <v>7</v>
      </c>
      <c r="AK6" s="2">
        <v>700</v>
      </c>
      <c r="AL6">
        <v>6</v>
      </c>
      <c r="AM6">
        <v>1</v>
      </c>
      <c r="AN6" s="2">
        <f t="shared" si="5"/>
        <v>700</v>
      </c>
      <c r="AQ6" t="s">
        <v>7</v>
      </c>
      <c r="AR6" s="2">
        <v>700</v>
      </c>
      <c r="AS6">
        <v>6</v>
      </c>
      <c r="AT6">
        <v>3</v>
      </c>
      <c r="AU6" s="2">
        <f t="shared" si="6"/>
        <v>2100</v>
      </c>
    </row>
    <row r="7" spans="1:47">
      <c r="A7" t="s">
        <v>8</v>
      </c>
      <c r="B7" s="2">
        <v>800</v>
      </c>
      <c r="C7">
        <v>6</v>
      </c>
      <c r="D7">
        <v>2</v>
      </c>
      <c r="E7" s="2">
        <f t="shared" si="0"/>
        <v>1600</v>
      </c>
      <c r="H7" t="s">
        <v>8</v>
      </c>
      <c r="I7" s="2">
        <v>800</v>
      </c>
      <c r="J7">
        <v>6</v>
      </c>
      <c r="K7">
        <v>3</v>
      </c>
      <c r="L7" s="2">
        <f t="shared" si="1"/>
        <v>2400</v>
      </c>
      <c r="O7" t="s">
        <v>8</v>
      </c>
      <c r="P7" s="2">
        <v>800</v>
      </c>
      <c r="Q7">
        <v>6</v>
      </c>
      <c r="R7">
        <v>2</v>
      </c>
      <c r="S7" s="2">
        <f t="shared" si="2"/>
        <v>1600</v>
      </c>
      <c r="V7" t="s">
        <v>8</v>
      </c>
      <c r="W7" s="2">
        <v>800</v>
      </c>
      <c r="X7">
        <v>6</v>
      </c>
      <c r="Y7">
        <v>6</v>
      </c>
      <c r="Z7" s="2">
        <f t="shared" si="3"/>
        <v>4800</v>
      </c>
      <c r="AC7" t="s">
        <v>8</v>
      </c>
      <c r="AD7" s="2">
        <v>800</v>
      </c>
      <c r="AE7">
        <v>6</v>
      </c>
      <c r="AF7">
        <v>1</v>
      </c>
      <c r="AG7" s="2">
        <f t="shared" si="4"/>
        <v>800</v>
      </c>
      <c r="AJ7" t="s">
        <v>8</v>
      </c>
      <c r="AK7" s="2">
        <v>800</v>
      </c>
      <c r="AL7">
        <v>6</v>
      </c>
      <c r="AM7">
        <v>2</v>
      </c>
      <c r="AN7" s="2">
        <f t="shared" si="5"/>
        <v>1600</v>
      </c>
      <c r="AQ7" t="s">
        <v>8</v>
      </c>
      <c r="AR7" s="2">
        <v>800</v>
      </c>
      <c r="AS7">
        <v>6</v>
      </c>
      <c r="AT7">
        <v>2</v>
      </c>
      <c r="AU7" s="2">
        <f t="shared" si="6"/>
        <v>1600</v>
      </c>
    </row>
    <row r="8" spans="1:47">
      <c r="A8" t="s">
        <v>9</v>
      </c>
      <c r="B8" s="2">
        <v>1300</v>
      </c>
      <c r="C8">
        <v>11</v>
      </c>
      <c r="E8" s="2">
        <f t="shared" si="0"/>
        <v>0</v>
      </c>
      <c r="H8" t="s">
        <v>9</v>
      </c>
      <c r="I8" s="2">
        <v>1300</v>
      </c>
      <c r="J8">
        <v>11</v>
      </c>
      <c r="L8" s="2">
        <f t="shared" si="1"/>
        <v>0</v>
      </c>
      <c r="O8" t="s">
        <v>9</v>
      </c>
      <c r="P8" s="2">
        <v>1300</v>
      </c>
      <c r="Q8">
        <v>11</v>
      </c>
      <c r="R8">
        <v>1</v>
      </c>
      <c r="S8" s="2">
        <f t="shared" si="2"/>
        <v>1300</v>
      </c>
      <c r="V8" t="s">
        <v>9</v>
      </c>
      <c r="W8" s="2">
        <v>1300</v>
      </c>
      <c r="X8">
        <v>11</v>
      </c>
      <c r="Z8" s="2">
        <f t="shared" si="3"/>
        <v>0</v>
      </c>
      <c r="AC8" t="s">
        <v>9</v>
      </c>
      <c r="AD8" s="2">
        <v>1300</v>
      </c>
      <c r="AE8">
        <v>11</v>
      </c>
      <c r="AF8">
        <v>1</v>
      </c>
      <c r="AG8" s="2">
        <f t="shared" si="4"/>
        <v>1300</v>
      </c>
      <c r="AJ8" t="s">
        <v>9</v>
      </c>
      <c r="AK8" s="2">
        <v>1300</v>
      </c>
      <c r="AL8">
        <v>11</v>
      </c>
      <c r="AM8">
        <v>2</v>
      </c>
      <c r="AN8" s="2">
        <f t="shared" si="5"/>
        <v>2600</v>
      </c>
      <c r="AQ8" t="s">
        <v>9</v>
      </c>
      <c r="AR8" s="2">
        <v>1300</v>
      </c>
      <c r="AS8">
        <v>11</v>
      </c>
      <c r="AU8" s="2">
        <f t="shared" si="6"/>
        <v>0</v>
      </c>
    </row>
    <row r="9" spans="1:47">
      <c r="A9" t="s">
        <v>10</v>
      </c>
      <c r="B9" s="2">
        <v>1400</v>
      </c>
      <c r="C9">
        <v>11</v>
      </c>
      <c r="E9" s="2">
        <f t="shared" si="0"/>
        <v>0</v>
      </c>
      <c r="H9" t="s">
        <v>10</v>
      </c>
      <c r="I9" s="2">
        <v>1400</v>
      </c>
      <c r="J9">
        <v>11</v>
      </c>
      <c r="K9">
        <v>1</v>
      </c>
      <c r="L9" s="2">
        <f t="shared" si="1"/>
        <v>1400</v>
      </c>
      <c r="O9" t="s">
        <v>10</v>
      </c>
      <c r="P9" s="2">
        <v>1400</v>
      </c>
      <c r="Q9">
        <v>11</v>
      </c>
      <c r="R9">
        <v>1</v>
      </c>
      <c r="S9" s="2">
        <f t="shared" si="2"/>
        <v>1400</v>
      </c>
      <c r="V9" t="s">
        <v>10</v>
      </c>
      <c r="W9" s="2">
        <v>1400</v>
      </c>
      <c r="X9">
        <v>11</v>
      </c>
      <c r="Z9" s="2">
        <f t="shared" si="3"/>
        <v>0</v>
      </c>
      <c r="AC9" t="s">
        <v>10</v>
      </c>
      <c r="AD9" s="2">
        <v>1400</v>
      </c>
      <c r="AE9">
        <v>11</v>
      </c>
      <c r="AG9" s="2">
        <f t="shared" si="4"/>
        <v>0</v>
      </c>
      <c r="AJ9" t="s">
        <v>10</v>
      </c>
      <c r="AK9" s="2">
        <v>1400</v>
      </c>
      <c r="AL9">
        <v>11</v>
      </c>
      <c r="AN9" s="2">
        <f t="shared" si="5"/>
        <v>0</v>
      </c>
      <c r="AQ9" t="s">
        <v>10</v>
      </c>
      <c r="AR9" s="2">
        <v>1400</v>
      </c>
      <c r="AS9">
        <v>11</v>
      </c>
      <c r="AU9" s="2">
        <f t="shared" si="6"/>
        <v>0</v>
      </c>
    </row>
    <row r="10" spans="1:47">
      <c r="A10" t="s">
        <v>11</v>
      </c>
      <c r="B10" s="2">
        <v>1000</v>
      </c>
      <c r="C10">
        <v>6</v>
      </c>
      <c r="E10" s="2">
        <f t="shared" si="0"/>
        <v>0</v>
      </c>
      <c r="H10" t="s">
        <v>11</v>
      </c>
      <c r="I10" s="2">
        <v>1000</v>
      </c>
      <c r="J10">
        <v>6</v>
      </c>
      <c r="L10" s="2">
        <f t="shared" si="1"/>
        <v>0</v>
      </c>
      <c r="O10" t="s">
        <v>11</v>
      </c>
      <c r="P10" s="2">
        <v>1000</v>
      </c>
      <c r="Q10">
        <v>6</v>
      </c>
      <c r="S10" s="2">
        <f t="shared" si="2"/>
        <v>0</v>
      </c>
      <c r="V10" t="s">
        <v>11</v>
      </c>
      <c r="W10" s="2">
        <v>1000</v>
      </c>
      <c r="X10">
        <v>6</v>
      </c>
      <c r="Z10" s="2">
        <f t="shared" si="3"/>
        <v>0</v>
      </c>
      <c r="AC10" t="s">
        <v>11</v>
      </c>
      <c r="AD10" s="2">
        <v>1000</v>
      </c>
      <c r="AE10">
        <v>6</v>
      </c>
      <c r="AG10" s="2">
        <f t="shared" si="4"/>
        <v>0</v>
      </c>
      <c r="AJ10" t="s">
        <v>11</v>
      </c>
      <c r="AK10" s="2">
        <v>1000</v>
      </c>
      <c r="AL10">
        <v>6</v>
      </c>
      <c r="AN10" s="2">
        <f t="shared" si="5"/>
        <v>0</v>
      </c>
      <c r="AQ10" t="s">
        <v>11</v>
      </c>
      <c r="AR10" s="2">
        <v>1000</v>
      </c>
      <c r="AS10">
        <v>6</v>
      </c>
      <c r="AU10" s="2">
        <f t="shared" si="6"/>
        <v>0</v>
      </c>
    </row>
    <row r="11" spans="1:47">
      <c r="A11" t="s">
        <v>12</v>
      </c>
      <c r="B11" s="2">
        <v>1100</v>
      </c>
      <c r="C11">
        <v>6</v>
      </c>
      <c r="E11" s="2">
        <f t="shared" si="0"/>
        <v>0</v>
      </c>
      <c r="H11" t="s">
        <v>12</v>
      </c>
      <c r="I11" s="2">
        <v>1100</v>
      </c>
      <c r="J11">
        <v>6</v>
      </c>
      <c r="L11" s="2">
        <f t="shared" si="1"/>
        <v>0</v>
      </c>
      <c r="O11" t="s">
        <v>12</v>
      </c>
      <c r="P11" s="2">
        <v>1100</v>
      </c>
      <c r="Q11">
        <v>6</v>
      </c>
      <c r="S11" s="2">
        <f t="shared" si="2"/>
        <v>0</v>
      </c>
      <c r="V11" t="s">
        <v>12</v>
      </c>
      <c r="W11" s="2">
        <v>1100</v>
      </c>
      <c r="X11">
        <v>6</v>
      </c>
      <c r="Z11" s="2">
        <f t="shared" si="3"/>
        <v>0</v>
      </c>
      <c r="AC11" t="s">
        <v>12</v>
      </c>
      <c r="AD11" s="2">
        <v>1100</v>
      </c>
      <c r="AE11">
        <v>6</v>
      </c>
      <c r="AG11" s="2">
        <f t="shared" si="4"/>
        <v>0</v>
      </c>
      <c r="AJ11" t="s">
        <v>12</v>
      </c>
      <c r="AK11" s="2">
        <v>1100</v>
      </c>
      <c r="AL11">
        <v>6</v>
      </c>
      <c r="AN11" s="2">
        <f t="shared" si="5"/>
        <v>0</v>
      </c>
      <c r="AQ11" t="s">
        <v>12</v>
      </c>
      <c r="AR11" s="2">
        <v>1100</v>
      </c>
      <c r="AS11">
        <v>6</v>
      </c>
      <c r="AU11" s="2">
        <f t="shared" si="6"/>
        <v>0</v>
      </c>
    </row>
  </sheetData>
  <mergeCells count="7">
    <mergeCell ref="AQ2:AU2"/>
    <mergeCell ref="A2:E2"/>
    <mergeCell ref="H2:L2"/>
    <mergeCell ref="O2:S2"/>
    <mergeCell ref="V2:Z2"/>
    <mergeCell ref="AC2:AG2"/>
    <mergeCell ref="AJ2:A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B5DDE-9421-43EE-B232-11186582AB27}">
  <dimension ref="A2:AU11"/>
  <sheetViews>
    <sheetView topLeftCell="AK1" workbookViewId="0">
      <selection activeCell="AQ2" sqref="AQ2:AU2"/>
    </sheetView>
  </sheetViews>
  <sheetFormatPr defaultRowHeight="14.45"/>
  <cols>
    <col min="1" max="1" width="59" customWidth="1"/>
    <col min="8" max="8" width="59.85546875" customWidth="1"/>
    <col min="15" max="15" width="58" customWidth="1"/>
    <col min="22" max="22" width="58.140625" customWidth="1"/>
    <col min="29" max="29" width="58.28515625" customWidth="1"/>
    <col min="36" max="36" width="59.28515625" customWidth="1"/>
    <col min="43" max="43" width="59.85546875" customWidth="1"/>
  </cols>
  <sheetData>
    <row r="2" spans="1:47">
      <c r="A2" s="21">
        <f>DATE(2022,3,8)</f>
        <v>44628</v>
      </c>
      <c r="B2" s="22"/>
      <c r="C2" s="22"/>
      <c r="D2" s="22"/>
      <c r="E2" s="22"/>
      <c r="H2" s="21">
        <f>DATE(2022,3,9)</f>
        <v>44629</v>
      </c>
      <c r="I2" s="22"/>
      <c r="J2" s="22"/>
      <c r="K2" s="22"/>
      <c r="L2" s="22"/>
      <c r="O2" s="21">
        <f>DATE(2022,3,10)</f>
        <v>44630</v>
      </c>
      <c r="P2" s="22"/>
      <c r="Q2" s="22"/>
      <c r="R2" s="22"/>
      <c r="S2" s="22"/>
      <c r="V2" s="21">
        <f>DATE(2022,3,11)</f>
        <v>44631</v>
      </c>
      <c r="W2" s="22"/>
      <c r="X2" s="22"/>
      <c r="Y2" s="22"/>
      <c r="Z2" s="22"/>
      <c r="AC2" s="21">
        <f>DATE(2022,3,12)</f>
        <v>44632</v>
      </c>
      <c r="AD2" s="22"/>
      <c r="AE2" s="22"/>
      <c r="AF2" s="22"/>
      <c r="AG2" s="22"/>
      <c r="AJ2" s="21">
        <f>DATE(2022,3,13)</f>
        <v>44633</v>
      </c>
      <c r="AK2" s="22"/>
      <c r="AL2" s="22"/>
      <c r="AM2" s="22"/>
      <c r="AN2" s="22"/>
      <c r="AQ2" s="21">
        <f>DATE(2022,3,14)</f>
        <v>44634</v>
      </c>
      <c r="AR2" s="22"/>
      <c r="AS2" s="22"/>
      <c r="AT2" s="22"/>
      <c r="AU2" s="22"/>
    </row>
    <row r="3" spans="1:47" ht="15.6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H3" s="1" t="s">
        <v>0</v>
      </c>
      <c r="I3" s="1" t="s">
        <v>1</v>
      </c>
      <c r="J3" s="1" t="s">
        <v>2</v>
      </c>
      <c r="K3" s="1" t="s">
        <v>3</v>
      </c>
      <c r="L3" s="1" t="s">
        <v>4</v>
      </c>
      <c r="O3" s="1" t="s">
        <v>0</v>
      </c>
      <c r="P3" s="1" t="s">
        <v>1</v>
      </c>
      <c r="Q3" s="1" t="s">
        <v>2</v>
      </c>
      <c r="R3" s="1" t="s">
        <v>3</v>
      </c>
      <c r="S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C3" s="1" t="s">
        <v>0</v>
      </c>
      <c r="AD3" s="1" t="s">
        <v>1</v>
      </c>
      <c r="AE3" s="1" t="s">
        <v>2</v>
      </c>
      <c r="AF3" s="1" t="s">
        <v>3</v>
      </c>
      <c r="AG3" s="1" t="s">
        <v>4</v>
      </c>
      <c r="AJ3" s="1" t="s">
        <v>0</v>
      </c>
      <c r="AK3" s="1" t="s">
        <v>1</v>
      </c>
      <c r="AL3" s="1" t="s">
        <v>2</v>
      </c>
      <c r="AM3" s="1" t="s">
        <v>3</v>
      </c>
      <c r="AN3" s="1" t="s">
        <v>4</v>
      </c>
      <c r="AQ3" s="1" t="s">
        <v>0</v>
      </c>
      <c r="AR3" s="1" t="s">
        <v>1</v>
      </c>
      <c r="AS3" s="1" t="s">
        <v>2</v>
      </c>
      <c r="AT3" s="1" t="s">
        <v>3</v>
      </c>
      <c r="AU3" s="1" t="s">
        <v>4</v>
      </c>
    </row>
    <row r="4" spans="1:47">
      <c r="A4" t="s">
        <v>5</v>
      </c>
      <c r="B4" s="2">
        <v>1000</v>
      </c>
      <c r="C4">
        <v>11</v>
      </c>
      <c r="D4">
        <v>5</v>
      </c>
      <c r="E4" s="2">
        <f>D4*B4</f>
        <v>5000</v>
      </c>
      <c r="H4" t="s">
        <v>5</v>
      </c>
      <c r="I4" s="2">
        <v>1000</v>
      </c>
      <c r="J4">
        <v>11</v>
      </c>
      <c r="K4">
        <v>5</v>
      </c>
      <c r="L4" s="2">
        <f>K4*I4</f>
        <v>5000</v>
      </c>
      <c r="O4" t="s">
        <v>5</v>
      </c>
      <c r="P4" s="2">
        <v>1000</v>
      </c>
      <c r="Q4">
        <v>11</v>
      </c>
      <c r="R4">
        <v>4</v>
      </c>
      <c r="S4" s="2">
        <f>R4*P4</f>
        <v>4000</v>
      </c>
      <c r="V4" t="s">
        <v>5</v>
      </c>
      <c r="W4" s="2">
        <v>1000</v>
      </c>
      <c r="X4">
        <v>11</v>
      </c>
      <c r="Y4">
        <v>4</v>
      </c>
      <c r="Z4" s="2">
        <f>Y4*W4</f>
        <v>4000</v>
      </c>
      <c r="AC4" t="s">
        <v>5</v>
      </c>
      <c r="AD4" s="2">
        <v>1000</v>
      </c>
      <c r="AE4">
        <v>11</v>
      </c>
      <c r="AF4">
        <v>2</v>
      </c>
      <c r="AG4" s="2">
        <f>AF4*AD4</f>
        <v>2000</v>
      </c>
      <c r="AJ4" t="s">
        <v>5</v>
      </c>
      <c r="AK4" s="2">
        <v>1000</v>
      </c>
      <c r="AL4">
        <v>11</v>
      </c>
      <c r="AN4" s="2">
        <f>AM4*AK4</f>
        <v>0</v>
      </c>
      <c r="AQ4" t="s">
        <v>5</v>
      </c>
      <c r="AR4" s="2">
        <v>1000</v>
      </c>
      <c r="AS4">
        <v>11</v>
      </c>
      <c r="AU4" s="2">
        <f>AT4*AR4</f>
        <v>0</v>
      </c>
    </row>
    <row r="5" spans="1:47">
      <c r="A5" t="s">
        <v>6</v>
      </c>
      <c r="B5" s="2">
        <v>1200</v>
      </c>
      <c r="C5">
        <v>11</v>
      </c>
      <c r="D5">
        <v>2</v>
      </c>
      <c r="E5" s="2">
        <f t="shared" ref="E5:E11" si="0">D5*B5</f>
        <v>2400</v>
      </c>
      <c r="H5" t="s">
        <v>6</v>
      </c>
      <c r="I5" s="2">
        <v>1200</v>
      </c>
      <c r="J5">
        <v>11</v>
      </c>
      <c r="K5">
        <v>3</v>
      </c>
      <c r="L5" s="2">
        <f t="shared" ref="L5:L11" si="1">K5*I5</f>
        <v>3600</v>
      </c>
      <c r="O5" t="s">
        <v>6</v>
      </c>
      <c r="P5" s="2">
        <v>1200</v>
      </c>
      <c r="Q5">
        <v>11</v>
      </c>
      <c r="S5" s="2">
        <f t="shared" ref="S5:S11" si="2">R5*P5</f>
        <v>0</v>
      </c>
      <c r="V5" t="s">
        <v>6</v>
      </c>
      <c r="W5" s="2">
        <v>1200</v>
      </c>
      <c r="X5">
        <v>11</v>
      </c>
      <c r="Z5" s="2">
        <f t="shared" ref="Z5:Z11" si="3">Y5*W5</f>
        <v>0</v>
      </c>
      <c r="AC5" t="s">
        <v>6</v>
      </c>
      <c r="AD5" s="2">
        <v>1200</v>
      </c>
      <c r="AE5">
        <v>11</v>
      </c>
      <c r="AF5">
        <v>2</v>
      </c>
      <c r="AG5" s="2">
        <f t="shared" ref="AG5:AG11" si="4">AF5*AD5</f>
        <v>2400</v>
      </c>
      <c r="AJ5" t="s">
        <v>6</v>
      </c>
      <c r="AK5" s="2">
        <v>1200</v>
      </c>
      <c r="AL5">
        <v>11</v>
      </c>
      <c r="AN5" s="2">
        <f t="shared" ref="AN5:AN11" si="5">AM5*AK5</f>
        <v>0</v>
      </c>
      <c r="AQ5" t="s">
        <v>6</v>
      </c>
      <c r="AR5" s="2">
        <v>1200</v>
      </c>
      <c r="AS5">
        <v>11</v>
      </c>
      <c r="AT5">
        <v>1</v>
      </c>
      <c r="AU5" s="2">
        <f t="shared" ref="AU5:AU11" si="6">AT5*AR5</f>
        <v>1200</v>
      </c>
    </row>
    <row r="6" spans="1:47">
      <c r="A6" t="s">
        <v>7</v>
      </c>
      <c r="B6" s="2">
        <v>700</v>
      </c>
      <c r="C6">
        <v>6</v>
      </c>
      <c r="D6">
        <v>1</v>
      </c>
      <c r="E6" s="2">
        <f t="shared" si="0"/>
        <v>700</v>
      </c>
      <c r="H6" t="s">
        <v>7</v>
      </c>
      <c r="I6" s="2">
        <v>700</v>
      </c>
      <c r="J6">
        <v>6</v>
      </c>
      <c r="K6">
        <v>2</v>
      </c>
      <c r="L6" s="2">
        <f t="shared" si="1"/>
        <v>1400</v>
      </c>
      <c r="O6" t="s">
        <v>7</v>
      </c>
      <c r="P6" s="2">
        <v>700</v>
      </c>
      <c r="Q6">
        <v>6</v>
      </c>
      <c r="R6">
        <v>2</v>
      </c>
      <c r="S6" s="2">
        <f t="shared" si="2"/>
        <v>1400</v>
      </c>
      <c r="V6" t="s">
        <v>7</v>
      </c>
      <c r="W6" s="2">
        <v>700</v>
      </c>
      <c r="X6">
        <v>6</v>
      </c>
      <c r="Y6">
        <v>5</v>
      </c>
      <c r="Z6" s="2">
        <f t="shared" si="3"/>
        <v>3500</v>
      </c>
      <c r="AC6" t="s">
        <v>7</v>
      </c>
      <c r="AD6" s="2">
        <v>700</v>
      </c>
      <c r="AE6">
        <v>6</v>
      </c>
      <c r="AF6">
        <v>3</v>
      </c>
      <c r="AG6" s="2">
        <f t="shared" si="4"/>
        <v>2100</v>
      </c>
      <c r="AJ6" t="s">
        <v>7</v>
      </c>
      <c r="AK6" s="2">
        <v>700</v>
      </c>
      <c r="AL6">
        <v>6</v>
      </c>
      <c r="AM6">
        <v>2</v>
      </c>
      <c r="AN6" s="2">
        <f t="shared" si="5"/>
        <v>1400</v>
      </c>
      <c r="AQ6" t="s">
        <v>7</v>
      </c>
      <c r="AR6" s="2">
        <v>700</v>
      </c>
      <c r="AS6">
        <v>6</v>
      </c>
      <c r="AT6">
        <v>2</v>
      </c>
      <c r="AU6" s="2">
        <f t="shared" si="6"/>
        <v>1400</v>
      </c>
    </row>
    <row r="7" spans="1:47">
      <c r="A7" t="s">
        <v>8</v>
      </c>
      <c r="B7" s="2">
        <v>800</v>
      </c>
      <c r="C7">
        <v>6</v>
      </c>
      <c r="D7">
        <v>3</v>
      </c>
      <c r="E7" s="2">
        <f t="shared" si="0"/>
        <v>2400</v>
      </c>
      <c r="H7" t="s">
        <v>8</v>
      </c>
      <c r="I7" s="2">
        <v>800</v>
      </c>
      <c r="J7">
        <v>6</v>
      </c>
      <c r="L7" s="2">
        <f t="shared" si="1"/>
        <v>0</v>
      </c>
      <c r="O7" t="s">
        <v>8</v>
      </c>
      <c r="P7" s="2">
        <v>800</v>
      </c>
      <c r="Q7">
        <v>6</v>
      </c>
      <c r="R7">
        <v>2</v>
      </c>
      <c r="S7" s="2">
        <f t="shared" si="2"/>
        <v>1600</v>
      </c>
      <c r="V7" t="s">
        <v>8</v>
      </c>
      <c r="W7" s="2">
        <v>800</v>
      </c>
      <c r="X7">
        <v>6</v>
      </c>
      <c r="Y7">
        <v>1</v>
      </c>
      <c r="Z7" s="2">
        <f t="shared" si="3"/>
        <v>800</v>
      </c>
      <c r="AC7" t="s">
        <v>8</v>
      </c>
      <c r="AD7" s="2">
        <v>800</v>
      </c>
      <c r="AE7">
        <v>6</v>
      </c>
      <c r="AG7" s="2">
        <f t="shared" si="4"/>
        <v>0</v>
      </c>
      <c r="AJ7" t="s">
        <v>8</v>
      </c>
      <c r="AK7" s="2">
        <v>800</v>
      </c>
      <c r="AL7">
        <v>6</v>
      </c>
      <c r="AM7">
        <v>1</v>
      </c>
      <c r="AN7" s="2">
        <f t="shared" si="5"/>
        <v>800</v>
      </c>
      <c r="AQ7" t="s">
        <v>8</v>
      </c>
      <c r="AR7" s="2">
        <v>800</v>
      </c>
      <c r="AS7">
        <v>6</v>
      </c>
      <c r="AU7" s="2">
        <f t="shared" si="6"/>
        <v>0</v>
      </c>
    </row>
    <row r="8" spans="1:47">
      <c r="A8" t="s">
        <v>9</v>
      </c>
      <c r="B8" s="2">
        <v>1300</v>
      </c>
      <c r="C8">
        <v>11</v>
      </c>
      <c r="E8" s="2">
        <f t="shared" si="0"/>
        <v>0</v>
      </c>
      <c r="H8" t="s">
        <v>9</v>
      </c>
      <c r="I8" s="2">
        <v>1300</v>
      </c>
      <c r="J8">
        <v>11</v>
      </c>
      <c r="K8">
        <v>1</v>
      </c>
      <c r="L8" s="2">
        <f t="shared" si="1"/>
        <v>1300</v>
      </c>
      <c r="O8" t="s">
        <v>9</v>
      </c>
      <c r="P8" s="2">
        <v>1300</v>
      </c>
      <c r="Q8">
        <v>11</v>
      </c>
      <c r="S8" s="2">
        <f t="shared" si="2"/>
        <v>0</v>
      </c>
      <c r="V8" t="s">
        <v>9</v>
      </c>
      <c r="W8" s="2">
        <v>1300</v>
      </c>
      <c r="X8">
        <v>11</v>
      </c>
      <c r="Z8" s="2">
        <f t="shared" si="3"/>
        <v>0</v>
      </c>
      <c r="AC8" t="s">
        <v>9</v>
      </c>
      <c r="AD8" s="2">
        <v>1300</v>
      </c>
      <c r="AE8">
        <v>11</v>
      </c>
      <c r="AG8" s="2">
        <f t="shared" si="4"/>
        <v>0</v>
      </c>
      <c r="AJ8" t="s">
        <v>9</v>
      </c>
      <c r="AK8" s="2">
        <v>1300</v>
      </c>
      <c r="AL8">
        <v>11</v>
      </c>
      <c r="AN8" s="2">
        <f t="shared" si="5"/>
        <v>0</v>
      </c>
      <c r="AQ8" t="s">
        <v>9</v>
      </c>
      <c r="AR8" s="2">
        <v>1300</v>
      </c>
      <c r="AS8">
        <v>11</v>
      </c>
      <c r="AU8" s="2">
        <f t="shared" si="6"/>
        <v>0</v>
      </c>
    </row>
    <row r="9" spans="1:47">
      <c r="A9" t="s">
        <v>10</v>
      </c>
      <c r="B9" s="2">
        <v>1400</v>
      </c>
      <c r="C9">
        <v>11</v>
      </c>
      <c r="E9" s="2">
        <f t="shared" si="0"/>
        <v>0</v>
      </c>
      <c r="H9" t="s">
        <v>10</v>
      </c>
      <c r="I9" s="2">
        <v>1400</v>
      </c>
      <c r="J9">
        <v>11</v>
      </c>
      <c r="L9" s="2">
        <f t="shared" si="1"/>
        <v>0</v>
      </c>
      <c r="O9" t="s">
        <v>10</v>
      </c>
      <c r="P9" s="2">
        <v>1400</v>
      </c>
      <c r="Q9">
        <v>11</v>
      </c>
      <c r="S9" s="2">
        <f t="shared" si="2"/>
        <v>0</v>
      </c>
      <c r="V9" t="s">
        <v>10</v>
      </c>
      <c r="W9" s="2">
        <v>1400</v>
      </c>
      <c r="X9">
        <v>11</v>
      </c>
      <c r="Z9" s="2">
        <f t="shared" si="3"/>
        <v>0</v>
      </c>
      <c r="AC9" t="s">
        <v>10</v>
      </c>
      <c r="AD9" s="2">
        <v>1400</v>
      </c>
      <c r="AE9">
        <v>11</v>
      </c>
      <c r="AG9" s="2">
        <f t="shared" si="4"/>
        <v>0</v>
      </c>
      <c r="AJ9" t="s">
        <v>10</v>
      </c>
      <c r="AK9" s="2">
        <v>1400</v>
      </c>
      <c r="AL9">
        <v>11</v>
      </c>
      <c r="AN9" s="2">
        <f t="shared" si="5"/>
        <v>0</v>
      </c>
      <c r="AQ9" t="s">
        <v>10</v>
      </c>
      <c r="AR9" s="2">
        <v>1400</v>
      </c>
      <c r="AS9">
        <v>11</v>
      </c>
      <c r="AU9" s="2">
        <f t="shared" si="6"/>
        <v>0</v>
      </c>
    </row>
    <row r="10" spans="1:47">
      <c r="A10" t="s">
        <v>11</v>
      </c>
      <c r="B10" s="2">
        <v>1000</v>
      </c>
      <c r="C10">
        <v>6</v>
      </c>
      <c r="D10">
        <v>1</v>
      </c>
      <c r="E10" s="2">
        <f t="shared" si="0"/>
        <v>1000</v>
      </c>
      <c r="H10" t="s">
        <v>11</v>
      </c>
      <c r="I10" s="2">
        <v>1000</v>
      </c>
      <c r="J10">
        <v>6</v>
      </c>
      <c r="L10" s="2">
        <f t="shared" si="1"/>
        <v>0</v>
      </c>
      <c r="O10" t="s">
        <v>11</v>
      </c>
      <c r="P10" s="2">
        <v>1000</v>
      </c>
      <c r="Q10">
        <v>6</v>
      </c>
      <c r="R10">
        <v>1</v>
      </c>
      <c r="S10" s="2">
        <f t="shared" si="2"/>
        <v>1000</v>
      </c>
      <c r="V10" t="s">
        <v>11</v>
      </c>
      <c r="W10" s="2">
        <v>1000</v>
      </c>
      <c r="X10">
        <v>6</v>
      </c>
      <c r="Z10" s="2">
        <f t="shared" si="3"/>
        <v>0</v>
      </c>
      <c r="AC10" t="s">
        <v>11</v>
      </c>
      <c r="AD10" s="2">
        <v>1000</v>
      </c>
      <c r="AE10">
        <v>6</v>
      </c>
      <c r="AG10" s="2">
        <f t="shared" si="4"/>
        <v>0</v>
      </c>
      <c r="AJ10" t="s">
        <v>11</v>
      </c>
      <c r="AK10" s="2">
        <v>1000</v>
      </c>
      <c r="AL10">
        <v>6</v>
      </c>
      <c r="AN10" s="2">
        <f t="shared" si="5"/>
        <v>0</v>
      </c>
      <c r="AQ10" t="s">
        <v>11</v>
      </c>
      <c r="AR10" s="2">
        <v>1000</v>
      </c>
      <c r="AS10">
        <v>6</v>
      </c>
      <c r="AU10" s="2">
        <f t="shared" si="6"/>
        <v>0</v>
      </c>
    </row>
    <row r="11" spans="1:47">
      <c r="A11" t="s">
        <v>12</v>
      </c>
      <c r="B11" s="2">
        <v>1100</v>
      </c>
      <c r="C11">
        <v>6</v>
      </c>
      <c r="E11" s="2">
        <f t="shared" si="0"/>
        <v>0</v>
      </c>
      <c r="H11" t="s">
        <v>12</v>
      </c>
      <c r="I11" s="2">
        <v>1100</v>
      </c>
      <c r="J11">
        <v>6</v>
      </c>
      <c r="K11">
        <v>3</v>
      </c>
      <c r="L11" s="2">
        <f t="shared" si="1"/>
        <v>3300</v>
      </c>
      <c r="O11" t="s">
        <v>12</v>
      </c>
      <c r="P11" s="2">
        <v>1100</v>
      </c>
      <c r="Q11">
        <v>6</v>
      </c>
      <c r="S11" s="2">
        <f t="shared" si="2"/>
        <v>0</v>
      </c>
      <c r="V11" t="s">
        <v>12</v>
      </c>
      <c r="W11" s="2">
        <v>1100</v>
      </c>
      <c r="X11">
        <v>6</v>
      </c>
      <c r="Z11" s="2">
        <f t="shared" si="3"/>
        <v>0</v>
      </c>
      <c r="AC11" t="s">
        <v>12</v>
      </c>
      <c r="AD11" s="2">
        <v>1100</v>
      </c>
      <c r="AE11">
        <v>6</v>
      </c>
      <c r="AG11" s="2">
        <f t="shared" si="4"/>
        <v>0</v>
      </c>
      <c r="AJ11" t="s">
        <v>12</v>
      </c>
      <c r="AK11" s="2">
        <v>1100</v>
      </c>
      <c r="AL11">
        <v>6</v>
      </c>
      <c r="AN11" s="2">
        <f t="shared" si="5"/>
        <v>0</v>
      </c>
      <c r="AQ11" t="s">
        <v>12</v>
      </c>
      <c r="AR11" s="2">
        <v>1100</v>
      </c>
      <c r="AS11">
        <v>6</v>
      </c>
      <c r="AU11" s="2">
        <f t="shared" si="6"/>
        <v>0</v>
      </c>
    </row>
  </sheetData>
  <mergeCells count="7">
    <mergeCell ref="AQ2:AU2"/>
    <mergeCell ref="A2:E2"/>
    <mergeCell ref="H2:L2"/>
    <mergeCell ref="O2:S2"/>
    <mergeCell ref="V2:Z2"/>
    <mergeCell ref="AC2:AG2"/>
    <mergeCell ref="AJ2:AN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FA8CF-5361-4DDC-A14A-51304EDF4E64}">
  <dimension ref="A3:G28"/>
  <sheetViews>
    <sheetView topLeftCell="A28" workbookViewId="0">
      <selection activeCell="G39" sqref="G39"/>
    </sheetView>
  </sheetViews>
  <sheetFormatPr defaultRowHeight="14.45"/>
  <cols>
    <col min="1" max="1" width="59.140625" bestFit="1" customWidth="1"/>
    <col min="2" max="2" width="11.28515625" bestFit="1" customWidth="1"/>
    <col min="3" max="3" width="14.85546875" customWidth="1"/>
    <col min="4" max="4" width="18.140625" customWidth="1"/>
  </cols>
  <sheetData>
    <row r="3" spans="1:4">
      <c r="A3" s="6" t="s">
        <v>13</v>
      </c>
      <c r="B3" t="s">
        <v>14</v>
      </c>
    </row>
    <row r="4" spans="1:4">
      <c r="A4" s="7" t="s">
        <v>6</v>
      </c>
      <c r="B4">
        <v>46</v>
      </c>
    </row>
    <row r="5" spans="1:4">
      <c r="A5" s="7" t="s">
        <v>10</v>
      </c>
      <c r="B5">
        <v>7</v>
      </c>
    </row>
    <row r="6" spans="1:4">
      <c r="A6" s="7" t="s">
        <v>9</v>
      </c>
      <c r="B6">
        <v>9</v>
      </c>
    </row>
    <row r="7" spans="1:4">
      <c r="A7" s="7" t="s">
        <v>5</v>
      </c>
      <c r="B7">
        <v>57</v>
      </c>
    </row>
    <row r="8" spans="1:4">
      <c r="A8" s="7" t="s">
        <v>8</v>
      </c>
      <c r="B8">
        <v>45</v>
      </c>
    </row>
    <row r="9" spans="1:4">
      <c r="A9" s="7" t="s">
        <v>12</v>
      </c>
      <c r="B9">
        <v>6</v>
      </c>
    </row>
    <row r="10" spans="1:4">
      <c r="A10" s="7" t="s">
        <v>11</v>
      </c>
      <c r="B10">
        <v>7</v>
      </c>
    </row>
    <row r="11" spans="1:4">
      <c r="A11" s="7" t="s">
        <v>7</v>
      </c>
      <c r="B11">
        <v>65</v>
      </c>
    </row>
    <row r="12" spans="1:4">
      <c r="A12" s="7" t="s">
        <v>15</v>
      </c>
      <c r="B12">
        <v>242</v>
      </c>
    </row>
    <row r="15" spans="1:4">
      <c r="A15" s="8" t="s">
        <v>13</v>
      </c>
      <c r="B15" s="8" t="s">
        <v>14</v>
      </c>
      <c r="C15" t="s">
        <v>16</v>
      </c>
      <c r="D15" t="s">
        <v>17</v>
      </c>
    </row>
    <row r="16" spans="1:4">
      <c r="A16" s="7" t="s">
        <v>7</v>
      </c>
      <c r="B16">
        <v>65</v>
      </c>
      <c r="C16">
        <f>B16</f>
        <v>65</v>
      </c>
      <c r="D16" s="9">
        <f>C16/GETPIVOTDATA("Sales",$A$3)</f>
        <v>0.26859504132231404</v>
      </c>
    </row>
    <row r="17" spans="1:7">
      <c r="A17" s="7" t="s">
        <v>5</v>
      </c>
      <c r="B17">
        <v>57</v>
      </c>
      <c r="C17">
        <f>C16+B17</f>
        <v>122</v>
      </c>
      <c r="D17" s="9">
        <f t="shared" ref="D17:D23" si="0">C17/GETPIVOTDATA("Sales",$A$3)</f>
        <v>0.50413223140495866</v>
      </c>
    </row>
    <row r="18" spans="1:7">
      <c r="A18" s="7" t="s">
        <v>6</v>
      </c>
      <c r="B18">
        <v>46</v>
      </c>
      <c r="C18">
        <f t="shared" ref="C18:C23" si="1">C17+B18</f>
        <v>168</v>
      </c>
      <c r="D18" s="9">
        <f t="shared" si="0"/>
        <v>0.69421487603305787</v>
      </c>
    </row>
    <row r="19" spans="1:7">
      <c r="A19" s="7" t="s">
        <v>8</v>
      </c>
      <c r="B19">
        <v>45</v>
      </c>
      <c r="C19">
        <f t="shared" si="1"/>
        <v>213</v>
      </c>
      <c r="D19" s="9">
        <f t="shared" si="0"/>
        <v>0.8801652892561983</v>
      </c>
    </row>
    <row r="20" spans="1:7">
      <c r="A20" s="7" t="s">
        <v>9</v>
      </c>
      <c r="B20">
        <v>9</v>
      </c>
      <c r="C20">
        <f t="shared" si="1"/>
        <v>222</v>
      </c>
      <c r="D20" s="9">
        <f t="shared" si="0"/>
        <v>0.9173553719008265</v>
      </c>
    </row>
    <row r="21" spans="1:7">
      <c r="A21" s="7" t="s">
        <v>10</v>
      </c>
      <c r="B21">
        <v>7</v>
      </c>
      <c r="C21">
        <f t="shared" si="1"/>
        <v>229</v>
      </c>
      <c r="D21" s="9">
        <f t="shared" si="0"/>
        <v>0.94628099173553715</v>
      </c>
    </row>
    <row r="22" spans="1:7">
      <c r="A22" s="7" t="s">
        <v>11</v>
      </c>
      <c r="B22">
        <v>7</v>
      </c>
      <c r="C22">
        <f t="shared" si="1"/>
        <v>236</v>
      </c>
      <c r="D22" s="9">
        <f t="shared" si="0"/>
        <v>0.97520661157024791</v>
      </c>
    </row>
    <row r="23" spans="1:7">
      <c r="A23" s="7" t="s">
        <v>12</v>
      </c>
      <c r="B23">
        <v>6</v>
      </c>
      <c r="C23">
        <f t="shared" si="1"/>
        <v>242</v>
      </c>
      <c r="D23" s="9">
        <f t="shared" si="0"/>
        <v>1</v>
      </c>
    </row>
    <row r="28" spans="1:7" ht="21">
      <c r="A28" s="24" t="s">
        <v>18</v>
      </c>
      <c r="B28" s="24"/>
      <c r="C28" s="24"/>
      <c r="D28" s="24"/>
      <c r="E28" s="24"/>
      <c r="F28" s="24"/>
      <c r="G28" s="24"/>
    </row>
  </sheetData>
  <sortState xmlns:xlrd2="http://schemas.microsoft.com/office/spreadsheetml/2017/richdata2" ref="A16:B23">
    <sortCondition descending="1" ref="B16:B23"/>
  </sortState>
  <mergeCells count="1">
    <mergeCell ref="A28:G28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538FA-0A8C-4184-9C03-9F7D7631A5AD}">
  <dimension ref="A3:H27"/>
  <sheetViews>
    <sheetView topLeftCell="A24" zoomScaleNormal="100" workbookViewId="0">
      <selection activeCell="A36" sqref="A36"/>
    </sheetView>
  </sheetViews>
  <sheetFormatPr defaultRowHeight="14.45"/>
  <cols>
    <col min="1" max="1" width="59.140625" bestFit="1" customWidth="1"/>
    <col min="2" max="2" width="14.42578125" bestFit="1" customWidth="1"/>
    <col min="3" max="3" width="22.5703125" customWidth="1"/>
    <col min="4" max="4" width="20.85546875" customWidth="1"/>
    <col min="5" max="5" width="8.7109375" customWidth="1"/>
  </cols>
  <sheetData>
    <row r="3" spans="1:4">
      <c r="A3" s="6" t="s">
        <v>13</v>
      </c>
      <c r="B3" t="s">
        <v>19</v>
      </c>
    </row>
    <row r="4" spans="1:4">
      <c r="A4" s="7" t="s">
        <v>6</v>
      </c>
      <c r="B4" s="2">
        <v>55200</v>
      </c>
    </row>
    <row r="5" spans="1:4">
      <c r="A5" s="7" t="s">
        <v>10</v>
      </c>
      <c r="B5" s="2">
        <v>9800</v>
      </c>
    </row>
    <row r="6" spans="1:4">
      <c r="A6" s="7" t="s">
        <v>9</v>
      </c>
      <c r="B6" s="2">
        <v>11700</v>
      </c>
    </row>
    <row r="7" spans="1:4">
      <c r="A7" s="7" t="s">
        <v>5</v>
      </c>
      <c r="B7" s="2">
        <v>57000</v>
      </c>
    </row>
    <row r="8" spans="1:4">
      <c r="A8" s="7" t="s">
        <v>8</v>
      </c>
      <c r="B8" s="2">
        <v>36000</v>
      </c>
    </row>
    <row r="9" spans="1:4">
      <c r="A9" s="7" t="s">
        <v>12</v>
      </c>
      <c r="B9" s="2">
        <v>6600</v>
      </c>
    </row>
    <row r="10" spans="1:4">
      <c r="A10" s="7" t="s">
        <v>11</v>
      </c>
      <c r="B10" s="2">
        <v>7000</v>
      </c>
    </row>
    <row r="11" spans="1:4">
      <c r="A11" s="7" t="s">
        <v>7</v>
      </c>
      <c r="B11" s="2">
        <v>45500</v>
      </c>
    </row>
    <row r="12" spans="1:4">
      <c r="A12" s="7" t="s">
        <v>15</v>
      </c>
      <c r="B12">
        <v>228800</v>
      </c>
    </row>
    <row r="14" spans="1:4">
      <c r="A14" s="8" t="s">
        <v>13</v>
      </c>
      <c r="B14" s="8" t="s">
        <v>19</v>
      </c>
      <c r="C14" t="s">
        <v>20</v>
      </c>
      <c r="D14" t="s">
        <v>21</v>
      </c>
    </row>
    <row r="15" spans="1:4">
      <c r="A15" s="7" t="s">
        <v>5</v>
      </c>
      <c r="B15" s="2">
        <v>57000</v>
      </c>
      <c r="C15" s="2">
        <f>B15</f>
        <v>57000</v>
      </c>
      <c r="D15" s="9">
        <f>C15/C22</f>
        <v>0.24912587412587411</v>
      </c>
    </row>
    <row r="16" spans="1:4">
      <c r="A16" s="7" t="s">
        <v>6</v>
      </c>
      <c r="B16" s="2">
        <v>55200</v>
      </c>
      <c r="C16" s="2">
        <f>C15+B16</f>
        <v>112200</v>
      </c>
      <c r="D16" s="9">
        <f>C16/C22</f>
        <v>0.49038461538461536</v>
      </c>
    </row>
    <row r="17" spans="1:8">
      <c r="A17" s="7" t="s">
        <v>7</v>
      </c>
      <c r="B17" s="2">
        <v>45500</v>
      </c>
      <c r="C17" s="2">
        <f t="shared" ref="C17:C22" si="0">C16+B17</f>
        <v>157700</v>
      </c>
      <c r="D17" s="9">
        <f>C17/C22</f>
        <v>0.68924825174825177</v>
      </c>
    </row>
    <row r="18" spans="1:8">
      <c r="A18" s="7" t="s">
        <v>8</v>
      </c>
      <c r="B18" s="2">
        <v>36000</v>
      </c>
      <c r="C18" s="2">
        <f t="shared" si="0"/>
        <v>193700</v>
      </c>
      <c r="D18" s="9">
        <f>C18/C22</f>
        <v>0.84659090909090906</v>
      </c>
    </row>
    <row r="19" spans="1:8">
      <c r="A19" s="7" t="s">
        <v>9</v>
      </c>
      <c r="B19" s="2">
        <v>11700</v>
      </c>
      <c r="C19" s="2">
        <f t="shared" si="0"/>
        <v>205400</v>
      </c>
      <c r="D19" s="9">
        <f>C19/C22</f>
        <v>0.89772727272727271</v>
      </c>
    </row>
    <row r="20" spans="1:8">
      <c r="A20" s="7" t="s">
        <v>10</v>
      </c>
      <c r="B20" s="2">
        <v>9800</v>
      </c>
      <c r="C20" s="2">
        <f t="shared" si="0"/>
        <v>215200</v>
      </c>
      <c r="D20" s="9">
        <f>C20/C22</f>
        <v>0.94055944055944052</v>
      </c>
    </row>
    <row r="21" spans="1:8">
      <c r="A21" s="7" t="s">
        <v>11</v>
      </c>
      <c r="B21" s="2">
        <v>7000</v>
      </c>
      <c r="C21" s="2">
        <f t="shared" si="0"/>
        <v>222200</v>
      </c>
      <c r="D21" s="9">
        <f>C21/C22</f>
        <v>0.97115384615384615</v>
      </c>
    </row>
    <row r="22" spans="1:8">
      <c r="A22" s="7" t="s">
        <v>12</v>
      </c>
      <c r="B22" s="2">
        <v>6600</v>
      </c>
      <c r="C22" s="2">
        <f t="shared" si="0"/>
        <v>228800</v>
      </c>
      <c r="D22" s="9">
        <f>C22/C22</f>
        <v>1</v>
      </c>
    </row>
    <row r="27" spans="1:8" ht="21">
      <c r="A27" s="24" t="s">
        <v>22</v>
      </c>
      <c r="B27" s="24"/>
      <c r="C27" s="24"/>
      <c r="D27" s="24"/>
      <c r="E27" s="24"/>
      <c r="F27" s="24"/>
      <c r="G27" s="24"/>
      <c r="H27" s="24"/>
    </row>
  </sheetData>
  <sortState xmlns:xlrd2="http://schemas.microsoft.com/office/spreadsheetml/2017/richdata2" ref="A15:B22">
    <sortCondition descending="1" ref="B15:B22"/>
  </sortState>
  <mergeCells count="1">
    <mergeCell ref="A27:H27"/>
  </mergeCells>
  <pageMargins left="0.7" right="0.7" top="0.75" bottom="0.75" header="0.3" footer="0.3"/>
  <pageSetup paperSize="9" orientation="portrait" verticalDpi="0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1D30D-8690-40CB-A58B-FABE5C51A2A4}">
  <dimension ref="A3:F48"/>
  <sheetViews>
    <sheetView topLeftCell="A45" workbookViewId="0">
      <selection activeCell="F32" sqref="F32"/>
    </sheetView>
  </sheetViews>
  <sheetFormatPr defaultRowHeight="14.45"/>
  <cols>
    <col min="1" max="1" width="59.140625" bestFit="1" customWidth="1"/>
    <col min="2" max="2" width="15.28515625" customWidth="1"/>
    <col min="3" max="3" width="13.5703125" customWidth="1"/>
    <col min="4" max="4" width="12" customWidth="1"/>
    <col min="5" max="5" width="12.5703125" customWidth="1"/>
    <col min="6" max="6" width="12.85546875" bestFit="1" customWidth="1"/>
  </cols>
  <sheetData>
    <row r="3" spans="1:6">
      <c r="A3" s="6" t="s">
        <v>19</v>
      </c>
      <c r="B3" s="6" t="s">
        <v>23</v>
      </c>
    </row>
    <row r="4" spans="1:6">
      <c r="A4" s="6" t="s">
        <v>13</v>
      </c>
      <c r="B4" s="10">
        <v>1</v>
      </c>
      <c r="C4" s="10">
        <v>2</v>
      </c>
      <c r="D4" s="10">
        <v>3</v>
      </c>
      <c r="E4" s="10">
        <v>4</v>
      </c>
      <c r="F4" s="10" t="s">
        <v>15</v>
      </c>
    </row>
    <row r="5" spans="1:6">
      <c r="A5" s="7" t="s">
        <v>6</v>
      </c>
      <c r="B5" s="13">
        <v>4800</v>
      </c>
      <c r="C5" s="13">
        <v>15600</v>
      </c>
      <c r="D5" s="13">
        <v>25200</v>
      </c>
      <c r="E5" s="13">
        <v>9600</v>
      </c>
      <c r="F5" s="13">
        <v>55200</v>
      </c>
    </row>
    <row r="6" spans="1:6">
      <c r="A6" s="7" t="s">
        <v>10</v>
      </c>
      <c r="B6" s="13">
        <v>7000</v>
      </c>
      <c r="C6" s="13">
        <v>0</v>
      </c>
      <c r="D6" s="13">
        <v>2800</v>
      </c>
      <c r="E6" s="13">
        <v>0</v>
      </c>
      <c r="F6" s="13">
        <v>9800</v>
      </c>
    </row>
    <row r="7" spans="1:6">
      <c r="A7" s="7" t="s">
        <v>9</v>
      </c>
      <c r="B7" s="13">
        <v>3900</v>
      </c>
      <c r="C7" s="13">
        <v>1300</v>
      </c>
      <c r="D7" s="13">
        <v>5200</v>
      </c>
      <c r="E7" s="13">
        <v>1300</v>
      </c>
      <c r="F7" s="13">
        <v>11700</v>
      </c>
    </row>
    <row r="8" spans="1:6">
      <c r="A8" s="7" t="s">
        <v>5</v>
      </c>
      <c r="B8" s="13">
        <v>18000</v>
      </c>
      <c r="C8" s="13">
        <v>10000</v>
      </c>
      <c r="D8" s="13">
        <v>9000</v>
      </c>
      <c r="E8" s="13">
        <v>20000</v>
      </c>
      <c r="F8" s="13">
        <v>57000</v>
      </c>
    </row>
    <row r="9" spans="1:6">
      <c r="A9" s="7" t="s">
        <v>8</v>
      </c>
      <c r="B9" s="13">
        <v>5600</v>
      </c>
      <c r="C9" s="13">
        <v>10400</v>
      </c>
      <c r="D9" s="13">
        <v>14400</v>
      </c>
      <c r="E9" s="13">
        <v>5600</v>
      </c>
      <c r="F9" s="13">
        <v>36000</v>
      </c>
    </row>
    <row r="10" spans="1:6">
      <c r="A10" s="7" t="s">
        <v>12</v>
      </c>
      <c r="B10" s="13">
        <v>1100</v>
      </c>
      <c r="C10" s="13">
        <v>2200</v>
      </c>
      <c r="D10" s="13">
        <v>0</v>
      </c>
      <c r="E10" s="13">
        <v>3300</v>
      </c>
      <c r="F10" s="13">
        <v>6600</v>
      </c>
    </row>
    <row r="11" spans="1:6">
      <c r="A11" s="7" t="s">
        <v>11</v>
      </c>
      <c r="B11" s="13">
        <v>0</v>
      </c>
      <c r="C11" s="13">
        <v>5000</v>
      </c>
      <c r="D11" s="13">
        <v>0</v>
      </c>
      <c r="E11" s="13">
        <v>2000</v>
      </c>
      <c r="F11" s="13">
        <v>7000</v>
      </c>
    </row>
    <row r="12" spans="1:6">
      <c r="A12" s="7" t="s">
        <v>7</v>
      </c>
      <c r="B12" s="13">
        <v>11200</v>
      </c>
      <c r="C12" s="13">
        <v>16100</v>
      </c>
      <c r="D12" s="13">
        <v>6300</v>
      </c>
      <c r="E12" s="13">
        <v>11900</v>
      </c>
      <c r="F12" s="13">
        <v>45500</v>
      </c>
    </row>
    <row r="13" spans="1:6">
      <c r="A13" s="7" t="s">
        <v>15</v>
      </c>
      <c r="B13" s="13">
        <v>51600</v>
      </c>
      <c r="C13" s="13">
        <v>60600</v>
      </c>
      <c r="D13" s="13">
        <v>62900</v>
      </c>
      <c r="E13" s="13">
        <v>53700</v>
      </c>
      <c r="F13" s="13">
        <v>228800</v>
      </c>
    </row>
    <row r="18" spans="1:5">
      <c r="A18" s="8" t="s">
        <v>13</v>
      </c>
      <c r="B18" s="14" t="s">
        <v>24</v>
      </c>
      <c r="C18" s="14" t="s">
        <v>25</v>
      </c>
      <c r="D18" s="14" t="s">
        <v>26</v>
      </c>
      <c r="E18" s="14" t="s">
        <v>27</v>
      </c>
    </row>
    <row r="19" spans="1:5">
      <c r="A19" s="7" t="s">
        <v>6</v>
      </c>
      <c r="B19" s="12">
        <v>4800</v>
      </c>
      <c r="C19" s="12">
        <v>15600</v>
      </c>
      <c r="D19" s="12">
        <v>25200</v>
      </c>
      <c r="E19" s="12">
        <v>9600</v>
      </c>
    </row>
    <row r="20" spans="1:5">
      <c r="A20" s="7" t="s">
        <v>10</v>
      </c>
      <c r="B20" s="12">
        <v>7000</v>
      </c>
      <c r="C20" s="12">
        <v>0</v>
      </c>
      <c r="D20" s="12">
        <v>2800</v>
      </c>
      <c r="E20" s="12">
        <v>0</v>
      </c>
    </row>
    <row r="21" spans="1:5">
      <c r="A21" s="7" t="s">
        <v>9</v>
      </c>
      <c r="B21" s="12">
        <v>3900</v>
      </c>
      <c r="C21" s="12">
        <v>1300</v>
      </c>
      <c r="D21" s="12">
        <v>5200</v>
      </c>
      <c r="E21" s="12">
        <v>1300</v>
      </c>
    </row>
    <row r="22" spans="1:5">
      <c r="A22" s="7" t="s">
        <v>5</v>
      </c>
      <c r="B22" s="12">
        <v>18000</v>
      </c>
      <c r="C22" s="12">
        <v>10000</v>
      </c>
      <c r="D22" s="12">
        <v>9000</v>
      </c>
      <c r="E22" s="12">
        <v>20000</v>
      </c>
    </row>
    <row r="23" spans="1:5">
      <c r="A23" s="7" t="s">
        <v>8</v>
      </c>
      <c r="B23" s="12">
        <v>5600</v>
      </c>
      <c r="C23" s="12">
        <v>10400</v>
      </c>
      <c r="D23" s="12">
        <v>14400</v>
      </c>
      <c r="E23" s="12">
        <v>5600</v>
      </c>
    </row>
    <row r="24" spans="1:5">
      <c r="A24" s="7" t="s">
        <v>12</v>
      </c>
      <c r="B24" s="12">
        <v>1100</v>
      </c>
      <c r="C24" s="12">
        <v>2200</v>
      </c>
      <c r="D24" s="12">
        <v>0</v>
      </c>
      <c r="E24" s="12">
        <v>3300</v>
      </c>
    </row>
    <row r="25" spans="1:5">
      <c r="A25" s="7" t="s">
        <v>11</v>
      </c>
      <c r="B25" s="12">
        <v>0</v>
      </c>
      <c r="C25" s="12">
        <v>5000</v>
      </c>
      <c r="D25" s="12">
        <v>0</v>
      </c>
      <c r="E25" s="12">
        <v>2000</v>
      </c>
    </row>
    <row r="26" spans="1:5">
      <c r="A26" s="7" t="s">
        <v>7</v>
      </c>
      <c r="B26" s="12">
        <v>11200</v>
      </c>
      <c r="C26" s="12">
        <v>16100</v>
      </c>
      <c r="D26" s="12">
        <v>6300</v>
      </c>
      <c r="E26" s="12">
        <v>11900</v>
      </c>
    </row>
    <row r="44" spans="2:3">
      <c r="B44" t="s">
        <v>28</v>
      </c>
      <c r="C44" t="s">
        <v>29</v>
      </c>
    </row>
    <row r="45" spans="2:3">
      <c r="B45" t="s">
        <v>30</v>
      </c>
      <c r="C45" s="16">
        <v>51600</v>
      </c>
    </row>
    <row r="46" spans="2:3">
      <c r="B46" t="s">
        <v>31</v>
      </c>
      <c r="C46" s="16">
        <v>60600</v>
      </c>
    </row>
    <row r="47" spans="2:3">
      <c r="B47" t="s">
        <v>32</v>
      </c>
      <c r="C47" s="16">
        <v>62900</v>
      </c>
    </row>
    <row r="48" spans="2:3">
      <c r="B48" t="s">
        <v>33</v>
      </c>
      <c r="C48" s="16">
        <v>53700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5CED5-2841-4976-8AEF-FDF1A56E3A5D}">
  <dimension ref="A3:J51"/>
  <sheetViews>
    <sheetView topLeftCell="A19" workbookViewId="0">
      <selection activeCell="A18" sqref="A18"/>
    </sheetView>
  </sheetViews>
  <sheetFormatPr defaultRowHeight="14.45"/>
  <cols>
    <col min="1" max="1" width="59.140625" bestFit="1" customWidth="1"/>
    <col min="2" max="2" width="17.42578125" customWidth="1"/>
    <col min="3" max="3" width="16.5703125" customWidth="1"/>
    <col min="4" max="4" width="10.7109375" bestFit="1" customWidth="1"/>
    <col min="5" max="8" width="10.42578125" bestFit="1" customWidth="1"/>
    <col min="9" max="9" width="11.85546875" bestFit="1" customWidth="1"/>
  </cols>
  <sheetData>
    <row r="3" spans="1:9">
      <c r="A3" s="6" t="s">
        <v>19</v>
      </c>
      <c r="B3" s="6" t="s">
        <v>23</v>
      </c>
    </row>
    <row r="4" spans="1:9">
      <c r="A4" s="6" t="s">
        <v>13</v>
      </c>
      <c r="B4" t="s">
        <v>34</v>
      </c>
      <c r="C4" t="s">
        <v>35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15</v>
      </c>
    </row>
    <row r="5" spans="1:9">
      <c r="A5" s="7" t="s">
        <v>6</v>
      </c>
      <c r="B5" s="12">
        <v>6000</v>
      </c>
      <c r="C5" s="12">
        <v>12000</v>
      </c>
      <c r="D5" s="12">
        <v>8400</v>
      </c>
      <c r="E5" s="12">
        <v>6000</v>
      </c>
      <c r="F5" s="12">
        <v>18000</v>
      </c>
      <c r="G5" s="12">
        <v>3600</v>
      </c>
      <c r="H5" s="12">
        <v>1200</v>
      </c>
      <c r="I5" s="12">
        <v>55200</v>
      </c>
    </row>
    <row r="6" spans="1:9">
      <c r="A6" s="7" t="s">
        <v>10</v>
      </c>
      <c r="B6" s="12">
        <v>0</v>
      </c>
      <c r="C6" s="12">
        <v>0</v>
      </c>
      <c r="D6" s="12">
        <v>2800</v>
      </c>
      <c r="E6" s="12">
        <v>1400</v>
      </c>
      <c r="F6" s="12">
        <v>5600</v>
      </c>
      <c r="G6" s="12">
        <v>0</v>
      </c>
      <c r="H6" s="12">
        <v>0</v>
      </c>
      <c r="I6" s="12">
        <v>9800</v>
      </c>
    </row>
    <row r="7" spans="1:9">
      <c r="A7" s="7" t="s">
        <v>9</v>
      </c>
      <c r="B7" s="12">
        <v>0</v>
      </c>
      <c r="C7" s="12">
        <v>0</v>
      </c>
      <c r="D7" s="12">
        <v>1300</v>
      </c>
      <c r="E7" s="12">
        <v>2600</v>
      </c>
      <c r="F7" s="12">
        <v>0</v>
      </c>
      <c r="G7" s="12">
        <v>5200</v>
      </c>
      <c r="H7" s="12">
        <v>2600</v>
      </c>
      <c r="I7" s="12">
        <v>11700</v>
      </c>
    </row>
    <row r="8" spans="1:9">
      <c r="A8" s="7" t="s">
        <v>5</v>
      </c>
      <c r="B8" s="12">
        <v>6000</v>
      </c>
      <c r="C8" s="12">
        <v>8000</v>
      </c>
      <c r="D8" s="12">
        <v>9000</v>
      </c>
      <c r="E8" s="12">
        <v>12000</v>
      </c>
      <c r="F8" s="12">
        <v>10000</v>
      </c>
      <c r="G8" s="12">
        <v>5000</v>
      </c>
      <c r="H8" s="12">
        <v>7000</v>
      </c>
      <c r="I8" s="12">
        <v>57000</v>
      </c>
    </row>
    <row r="9" spans="1:9">
      <c r="A9" s="7" t="s">
        <v>8</v>
      </c>
      <c r="B9" s="12">
        <v>4000</v>
      </c>
      <c r="C9" s="12">
        <v>5600</v>
      </c>
      <c r="D9" s="12">
        <v>4800</v>
      </c>
      <c r="E9" s="12">
        <v>5600</v>
      </c>
      <c r="F9" s="12">
        <v>8000</v>
      </c>
      <c r="G9" s="12">
        <v>4000</v>
      </c>
      <c r="H9" s="12">
        <v>4000</v>
      </c>
      <c r="I9" s="12">
        <v>36000</v>
      </c>
    </row>
    <row r="10" spans="1:9">
      <c r="A10" s="7" t="s">
        <v>12</v>
      </c>
      <c r="B10" s="12">
        <v>0</v>
      </c>
      <c r="C10" s="12">
        <v>2200</v>
      </c>
      <c r="D10" s="12">
        <v>3300</v>
      </c>
      <c r="E10" s="12">
        <v>0</v>
      </c>
      <c r="F10" s="12">
        <v>0</v>
      </c>
      <c r="G10" s="12">
        <v>0</v>
      </c>
      <c r="H10" s="12">
        <v>1100</v>
      </c>
      <c r="I10" s="12">
        <v>6600</v>
      </c>
    </row>
    <row r="11" spans="1:9">
      <c r="A11" s="7" t="s">
        <v>11</v>
      </c>
      <c r="B11" s="12">
        <v>0</v>
      </c>
      <c r="C11" s="12">
        <v>2000</v>
      </c>
      <c r="D11" s="12">
        <v>0</v>
      </c>
      <c r="E11" s="12">
        <v>1000</v>
      </c>
      <c r="F11" s="12">
        <v>3000</v>
      </c>
      <c r="G11" s="12">
        <v>0</v>
      </c>
      <c r="H11" s="12">
        <v>1000</v>
      </c>
      <c r="I11" s="12">
        <v>7000</v>
      </c>
    </row>
    <row r="12" spans="1:9">
      <c r="A12" s="7" t="s">
        <v>7</v>
      </c>
      <c r="B12" s="12">
        <v>7700</v>
      </c>
      <c r="C12" s="12">
        <v>5600</v>
      </c>
      <c r="D12" s="12">
        <v>7700</v>
      </c>
      <c r="E12" s="12">
        <v>7700</v>
      </c>
      <c r="F12" s="12">
        <v>3500</v>
      </c>
      <c r="G12" s="12">
        <v>7000</v>
      </c>
      <c r="H12" s="12">
        <v>6300</v>
      </c>
      <c r="I12" s="12">
        <v>45500</v>
      </c>
    </row>
    <row r="13" spans="1:9">
      <c r="A13" s="7" t="s">
        <v>15</v>
      </c>
      <c r="B13" s="12">
        <v>23700</v>
      </c>
      <c r="C13" s="12">
        <v>35400</v>
      </c>
      <c r="D13" s="12">
        <v>37300</v>
      </c>
      <c r="E13" s="12">
        <v>36300</v>
      </c>
      <c r="F13" s="12">
        <v>48100</v>
      </c>
      <c r="G13" s="12">
        <v>24800</v>
      </c>
      <c r="H13" s="12">
        <v>23200</v>
      </c>
      <c r="I13" s="12">
        <v>228800</v>
      </c>
    </row>
    <row r="17" spans="2:10">
      <c r="B17" s="17" t="s">
        <v>41</v>
      </c>
      <c r="C17" s="8" t="s">
        <v>42</v>
      </c>
    </row>
    <row r="18" spans="2:10">
      <c r="B18" s="8" t="s">
        <v>34</v>
      </c>
      <c r="C18" s="18">
        <v>23700</v>
      </c>
      <c r="D18" s="11"/>
      <c r="E18" s="11"/>
      <c r="F18" s="11"/>
      <c r="G18" s="11"/>
      <c r="H18" s="11"/>
      <c r="I18" s="11"/>
      <c r="J18" s="11"/>
    </row>
    <row r="19" spans="2:10">
      <c r="B19" s="8" t="s">
        <v>35</v>
      </c>
      <c r="C19" s="18">
        <v>35400</v>
      </c>
    </row>
    <row r="20" spans="2:10">
      <c r="B20" s="8" t="s">
        <v>36</v>
      </c>
      <c r="C20" s="18">
        <v>37300</v>
      </c>
    </row>
    <row r="21" spans="2:10">
      <c r="B21" s="8" t="s">
        <v>37</v>
      </c>
      <c r="C21" s="18">
        <v>36300</v>
      </c>
    </row>
    <row r="22" spans="2:10">
      <c r="B22" s="8" t="s">
        <v>38</v>
      </c>
      <c r="C22" s="18">
        <v>48100</v>
      </c>
    </row>
    <row r="23" spans="2:10">
      <c r="B23" s="8" t="s">
        <v>39</v>
      </c>
      <c r="C23" s="18">
        <v>24800</v>
      </c>
    </row>
    <row r="24" spans="2:10">
      <c r="B24" s="8" t="s">
        <v>40</v>
      </c>
      <c r="C24" s="18">
        <v>23200</v>
      </c>
    </row>
    <row r="43" spans="1:8">
      <c r="A43" s="8" t="s">
        <v>13</v>
      </c>
      <c r="B43" s="8" t="s">
        <v>34</v>
      </c>
      <c r="C43" s="8" t="s">
        <v>35</v>
      </c>
      <c r="D43" s="8" t="s">
        <v>36</v>
      </c>
      <c r="E43" s="8" t="s">
        <v>37</v>
      </c>
      <c r="F43" s="8" t="s">
        <v>38</v>
      </c>
      <c r="G43" s="8" t="s">
        <v>39</v>
      </c>
      <c r="H43" s="8" t="s">
        <v>40</v>
      </c>
    </row>
    <row r="44" spans="1:8">
      <c r="A44" s="7" t="s">
        <v>6</v>
      </c>
      <c r="B44" s="12">
        <v>6000</v>
      </c>
      <c r="C44" s="12">
        <v>12000</v>
      </c>
      <c r="D44" s="12">
        <v>8400</v>
      </c>
      <c r="E44" s="12">
        <v>6000</v>
      </c>
      <c r="F44" s="12">
        <v>18000</v>
      </c>
      <c r="G44" s="12">
        <v>3600</v>
      </c>
      <c r="H44" s="12">
        <v>1200</v>
      </c>
    </row>
    <row r="45" spans="1:8">
      <c r="A45" s="7" t="s">
        <v>10</v>
      </c>
      <c r="B45" s="12">
        <v>0</v>
      </c>
      <c r="C45" s="12">
        <v>0</v>
      </c>
      <c r="D45" s="12">
        <v>2800</v>
      </c>
      <c r="E45" s="12">
        <v>1400</v>
      </c>
      <c r="F45" s="12">
        <v>5600</v>
      </c>
      <c r="G45" s="12">
        <v>0</v>
      </c>
      <c r="H45" s="12">
        <v>0</v>
      </c>
    </row>
    <row r="46" spans="1:8">
      <c r="A46" s="7" t="s">
        <v>9</v>
      </c>
      <c r="B46" s="12">
        <v>0</v>
      </c>
      <c r="C46" s="12">
        <v>0</v>
      </c>
      <c r="D46" s="12">
        <v>1300</v>
      </c>
      <c r="E46" s="12">
        <v>2600</v>
      </c>
      <c r="F46" s="12">
        <v>0</v>
      </c>
      <c r="G46" s="12">
        <v>5200</v>
      </c>
      <c r="H46" s="12">
        <v>2600</v>
      </c>
    </row>
    <row r="47" spans="1:8">
      <c r="A47" s="7" t="s">
        <v>5</v>
      </c>
      <c r="B47" s="12">
        <v>6000</v>
      </c>
      <c r="C47" s="12">
        <v>8000</v>
      </c>
      <c r="D47" s="12">
        <v>9000</v>
      </c>
      <c r="E47" s="12">
        <v>12000</v>
      </c>
      <c r="F47" s="12">
        <v>10000</v>
      </c>
      <c r="G47" s="12">
        <v>5000</v>
      </c>
      <c r="H47" s="12">
        <v>7000</v>
      </c>
    </row>
    <row r="48" spans="1:8">
      <c r="A48" s="7" t="s">
        <v>8</v>
      </c>
      <c r="B48" s="12">
        <v>4000</v>
      </c>
      <c r="C48" s="12">
        <v>5600</v>
      </c>
      <c r="D48" s="12">
        <v>4800</v>
      </c>
      <c r="E48" s="12">
        <v>5600</v>
      </c>
      <c r="F48" s="12">
        <v>8000</v>
      </c>
      <c r="G48" s="12">
        <v>4000</v>
      </c>
      <c r="H48" s="12">
        <v>4000</v>
      </c>
    </row>
    <row r="49" spans="1:8">
      <c r="A49" s="7" t="s">
        <v>12</v>
      </c>
      <c r="B49" s="12">
        <v>0</v>
      </c>
      <c r="C49" s="12">
        <v>2200</v>
      </c>
      <c r="D49" s="12">
        <v>3300</v>
      </c>
      <c r="E49" s="12">
        <v>0</v>
      </c>
      <c r="F49" s="12">
        <v>0</v>
      </c>
      <c r="G49" s="12">
        <v>0</v>
      </c>
      <c r="H49" s="12">
        <v>1100</v>
      </c>
    </row>
    <row r="50" spans="1:8">
      <c r="A50" s="7" t="s">
        <v>11</v>
      </c>
      <c r="B50" s="12">
        <v>0</v>
      </c>
      <c r="C50" s="12">
        <v>2000</v>
      </c>
      <c r="D50" s="12">
        <v>0</v>
      </c>
      <c r="E50" s="12">
        <v>1000</v>
      </c>
      <c r="F50" s="12">
        <v>3000</v>
      </c>
      <c r="G50" s="12">
        <v>0</v>
      </c>
      <c r="H50" s="12">
        <v>1000</v>
      </c>
    </row>
    <row r="51" spans="1:8">
      <c r="A51" s="7" t="s">
        <v>7</v>
      </c>
      <c r="B51" s="12">
        <v>7700</v>
      </c>
      <c r="C51" s="12">
        <v>5600</v>
      </c>
      <c r="D51" s="12">
        <v>7700</v>
      </c>
      <c r="E51" s="12">
        <v>7700</v>
      </c>
      <c r="F51" s="12">
        <v>3500</v>
      </c>
      <c r="G51" s="12">
        <v>7000</v>
      </c>
      <c r="H51" s="12">
        <v>6300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BF1EE-E355-46D2-970C-760AEFE3B6C6}">
  <dimension ref="A3:K54"/>
  <sheetViews>
    <sheetView topLeftCell="A52" workbookViewId="0">
      <selection activeCell="J55" sqref="J55"/>
    </sheetView>
  </sheetViews>
  <sheetFormatPr defaultRowHeight="14.45"/>
  <cols>
    <col min="1" max="1" width="59.140625" bestFit="1" customWidth="1"/>
    <col min="2" max="2" width="15.28515625" bestFit="1" customWidth="1"/>
    <col min="3" max="3" width="15.85546875" customWidth="1"/>
    <col min="4" max="4" width="10.5703125" bestFit="1" customWidth="1"/>
    <col min="5" max="5" width="8.5703125" bestFit="1" customWidth="1"/>
    <col min="6" max="6" width="5.85546875" bestFit="1" customWidth="1"/>
    <col min="7" max="7" width="8.28515625" bestFit="1" customWidth="1"/>
    <col min="8" max="8" width="6.85546875" bestFit="1" customWidth="1"/>
    <col min="9" max="9" width="10.7109375" bestFit="1" customWidth="1"/>
  </cols>
  <sheetData>
    <row r="3" spans="1:9">
      <c r="A3" s="6" t="s">
        <v>14</v>
      </c>
      <c r="B3" s="6" t="s">
        <v>23</v>
      </c>
    </row>
    <row r="4" spans="1:9">
      <c r="A4" s="6" t="s">
        <v>13</v>
      </c>
      <c r="B4" t="s">
        <v>34</v>
      </c>
      <c r="C4" t="s">
        <v>35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15</v>
      </c>
    </row>
    <row r="5" spans="1:9">
      <c r="A5" s="7" t="s">
        <v>6</v>
      </c>
      <c r="B5">
        <v>5</v>
      </c>
      <c r="C5">
        <v>10</v>
      </c>
      <c r="D5">
        <v>7</v>
      </c>
      <c r="E5">
        <v>5</v>
      </c>
      <c r="F5">
        <v>15</v>
      </c>
      <c r="G5">
        <v>3</v>
      </c>
      <c r="H5">
        <v>1</v>
      </c>
      <c r="I5">
        <v>46</v>
      </c>
    </row>
    <row r="6" spans="1:9">
      <c r="A6" s="7" t="s">
        <v>10</v>
      </c>
      <c r="D6">
        <v>2</v>
      </c>
      <c r="E6">
        <v>1</v>
      </c>
      <c r="F6">
        <v>4</v>
      </c>
      <c r="I6">
        <v>7</v>
      </c>
    </row>
    <row r="7" spans="1:9">
      <c r="A7" s="7" t="s">
        <v>9</v>
      </c>
      <c r="D7">
        <v>1</v>
      </c>
      <c r="E7">
        <v>2</v>
      </c>
      <c r="G7">
        <v>4</v>
      </c>
      <c r="H7">
        <v>2</v>
      </c>
      <c r="I7">
        <v>9</v>
      </c>
    </row>
    <row r="8" spans="1:9">
      <c r="A8" s="7" t="s">
        <v>5</v>
      </c>
      <c r="B8">
        <v>6</v>
      </c>
      <c r="C8">
        <v>8</v>
      </c>
      <c r="D8">
        <v>9</v>
      </c>
      <c r="E8">
        <v>12</v>
      </c>
      <c r="F8">
        <v>10</v>
      </c>
      <c r="G8">
        <v>5</v>
      </c>
      <c r="H8">
        <v>7</v>
      </c>
      <c r="I8">
        <v>57</v>
      </c>
    </row>
    <row r="9" spans="1:9">
      <c r="A9" s="7" t="s">
        <v>8</v>
      </c>
      <c r="B9">
        <v>5</v>
      </c>
      <c r="C9">
        <v>7</v>
      </c>
      <c r="D9">
        <v>6</v>
      </c>
      <c r="E9">
        <v>7</v>
      </c>
      <c r="F9">
        <v>10</v>
      </c>
      <c r="G9">
        <v>5</v>
      </c>
      <c r="H9">
        <v>5</v>
      </c>
      <c r="I9">
        <v>45</v>
      </c>
    </row>
    <row r="10" spans="1:9">
      <c r="A10" s="7" t="s">
        <v>12</v>
      </c>
      <c r="C10">
        <v>2</v>
      </c>
      <c r="D10">
        <v>3</v>
      </c>
      <c r="H10">
        <v>1</v>
      </c>
      <c r="I10">
        <v>6</v>
      </c>
    </row>
    <row r="11" spans="1:9">
      <c r="A11" s="7" t="s">
        <v>11</v>
      </c>
      <c r="C11">
        <v>2</v>
      </c>
      <c r="E11">
        <v>1</v>
      </c>
      <c r="F11">
        <v>3</v>
      </c>
      <c r="H11">
        <v>1</v>
      </c>
      <c r="I11">
        <v>7</v>
      </c>
    </row>
    <row r="12" spans="1:9">
      <c r="A12" s="7" t="s">
        <v>7</v>
      </c>
      <c r="B12">
        <v>11</v>
      </c>
      <c r="C12">
        <v>8</v>
      </c>
      <c r="D12">
        <v>11</v>
      </c>
      <c r="E12">
        <v>11</v>
      </c>
      <c r="F12">
        <v>5</v>
      </c>
      <c r="G12">
        <v>10</v>
      </c>
      <c r="H12">
        <v>9</v>
      </c>
      <c r="I12">
        <v>65</v>
      </c>
    </row>
    <row r="13" spans="1:9">
      <c r="A13" s="7" t="s">
        <v>15</v>
      </c>
      <c r="B13">
        <v>27</v>
      </c>
      <c r="C13">
        <v>37</v>
      </c>
      <c r="D13">
        <v>39</v>
      </c>
      <c r="E13">
        <v>39</v>
      </c>
      <c r="F13">
        <v>47</v>
      </c>
      <c r="G13">
        <v>27</v>
      </c>
      <c r="H13">
        <v>26</v>
      </c>
      <c r="I13">
        <v>242</v>
      </c>
    </row>
    <row r="16" spans="1:9">
      <c r="A16" s="8" t="s">
        <v>13</v>
      </c>
      <c r="B16" s="8" t="s">
        <v>34</v>
      </c>
      <c r="C16" s="8" t="s">
        <v>35</v>
      </c>
      <c r="D16" s="8" t="s">
        <v>36</v>
      </c>
      <c r="E16" s="8" t="s">
        <v>37</v>
      </c>
      <c r="F16" s="8" t="s">
        <v>38</v>
      </c>
      <c r="G16" s="8" t="s">
        <v>39</v>
      </c>
      <c r="H16" s="8" t="s">
        <v>40</v>
      </c>
    </row>
    <row r="17" spans="1:8">
      <c r="A17" s="7" t="s">
        <v>6</v>
      </c>
      <c r="B17">
        <v>5</v>
      </c>
      <c r="C17">
        <v>10</v>
      </c>
      <c r="D17">
        <v>7</v>
      </c>
      <c r="E17">
        <v>5</v>
      </c>
      <c r="F17">
        <v>15</v>
      </c>
      <c r="G17">
        <v>3</v>
      </c>
      <c r="H17">
        <v>1</v>
      </c>
    </row>
    <row r="18" spans="1:8">
      <c r="A18" s="7" t="s">
        <v>10</v>
      </c>
      <c r="D18">
        <v>2</v>
      </c>
      <c r="E18">
        <v>1</v>
      </c>
      <c r="F18">
        <v>4</v>
      </c>
    </row>
    <row r="19" spans="1:8">
      <c r="A19" s="7" t="s">
        <v>9</v>
      </c>
      <c r="D19">
        <v>1</v>
      </c>
      <c r="E19">
        <v>2</v>
      </c>
      <c r="G19">
        <v>4</v>
      </c>
      <c r="H19">
        <v>2</v>
      </c>
    </row>
    <row r="20" spans="1:8">
      <c r="A20" s="7" t="s">
        <v>5</v>
      </c>
      <c r="B20">
        <v>6</v>
      </c>
      <c r="C20">
        <v>8</v>
      </c>
      <c r="D20">
        <v>9</v>
      </c>
      <c r="E20">
        <v>12</v>
      </c>
      <c r="F20">
        <v>10</v>
      </c>
      <c r="G20">
        <v>5</v>
      </c>
      <c r="H20">
        <v>7</v>
      </c>
    </row>
    <row r="21" spans="1:8">
      <c r="A21" s="7" t="s">
        <v>8</v>
      </c>
      <c r="B21">
        <v>5</v>
      </c>
      <c r="C21">
        <v>7</v>
      </c>
      <c r="D21">
        <v>6</v>
      </c>
      <c r="E21">
        <v>7</v>
      </c>
      <c r="F21">
        <v>10</v>
      </c>
      <c r="G21">
        <v>5</v>
      </c>
      <c r="H21">
        <v>5</v>
      </c>
    </row>
    <row r="22" spans="1:8">
      <c r="A22" s="7" t="s">
        <v>12</v>
      </c>
      <c r="C22">
        <v>2</v>
      </c>
      <c r="D22">
        <v>3</v>
      </c>
      <c r="H22">
        <v>1</v>
      </c>
    </row>
    <row r="23" spans="1:8">
      <c r="A23" s="7" t="s">
        <v>11</v>
      </c>
      <c r="C23">
        <v>2</v>
      </c>
      <c r="E23">
        <v>1</v>
      </c>
      <c r="F23">
        <v>3</v>
      </c>
      <c r="H23">
        <v>1</v>
      </c>
    </row>
    <row r="24" spans="1:8">
      <c r="A24" s="7" t="s">
        <v>7</v>
      </c>
      <c r="B24">
        <v>11</v>
      </c>
      <c r="C24">
        <v>8</v>
      </c>
      <c r="D24">
        <v>11</v>
      </c>
      <c r="E24">
        <v>11</v>
      </c>
      <c r="F24">
        <v>5</v>
      </c>
      <c r="G24">
        <v>10</v>
      </c>
      <c r="H24">
        <v>9</v>
      </c>
    </row>
    <row r="42" spans="1:11" ht="21">
      <c r="A42" s="24" t="s">
        <v>43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</row>
    <row r="46" spans="1:11">
      <c r="A46" s="8"/>
      <c r="B46" s="8" t="s">
        <v>41</v>
      </c>
      <c r="C46" s="8" t="s">
        <v>15</v>
      </c>
    </row>
    <row r="47" spans="1:11">
      <c r="A47" s="7"/>
      <c r="B47" t="s">
        <v>34</v>
      </c>
      <c r="C47">
        <v>27</v>
      </c>
    </row>
    <row r="48" spans="1:11">
      <c r="A48" s="7"/>
      <c r="B48" t="s">
        <v>35</v>
      </c>
      <c r="C48">
        <v>37</v>
      </c>
    </row>
    <row r="49" spans="1:3">
      <c r="A49" s="7"/>
      <c r="B49" t="s">
        <v>36</v>
      </c>
      <c r="C49">
        <v>39</v>
      </c>
    </row>
    <row r="50" spans="1:3">
      <c r="A50" s="7"/>
      <c r="B50" t="s">
        <v>37</v>
      </c>
      <c r="C50">
        <v>39</v>
      </c>
    </row>
    <row r="51" spans="1:3">
      <c r="A51" s="7"/>
      <c r="B51" t="s">
        <v>38</v>
      </c>
      <c r="C51">
        <v>47</v>
      </c>
    </row>
    <row r="52" spans="1:3">
      <c r="A52" s="7"/>
      <c r="B52" t="s">
        <v>39</v>
      </c>
      <c r="C52">
        <v>27</v>
      </c>
    </row>
    <row r="53" spans="1:3">
      <c r="A53" s="7"/>
      <c r="B53" t="s">
        <v>40</v>
      </c>
      <c r="C53">
        <v>26</v>
      </c>
    </row>
    <row r="54" spans="1:3">
      <c r="A54" s="7"/>
    </row>
  </sheetData>
  <mergeCells count="1">
    <mergeCell ref="A42:K42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sajal dhingra</cp:lastModifiedBy>
  <cp:revision/>
  <dcterms:created xsi:type="dcterms:W3CDTF">2022-03-24T05:11:43Z</dcterms:created>
  <dcterms:modified xsi:type="dcterms:W3CDTF">2023-10-25T17:29:53Z</dcterms:modified>
  <cp:category/>
  <cp:contentStatus/>
</cp:coreProperties>
</file>