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5209C5A8-76DA-478E-A77C-2F6FFC69BBE6}" xr6:coauthVersionLast="43" xr6:coauthVersionMax="43" xr10:uidLastSave="{00000000-0000-0000-0000-000000000000}"/>
  <bookViews>
    <workbookView xWindow="30375" yWindow="345" windowWidth="26160" windowHeight="13995" firstSheet="2" activeTab="2" xr2:uid="{7C22A468-B651-4234-BD2F-70F5ECA787F1}"/>
  </bookViews>
  <sheets>
    <sheet name="Sheet1" sheetId="1" r:id="rId1"/>
    <sheet name="ascension" sheetId="2" r:id="rId2"/>
    <sheet name="zanzibar" sheetId="3" r:id="rId3"/>
    <sheet name="Sheet6" sheetId="6" r:id="rId4"/>
  </sheets>
  <externalReferences>
    <externalReference r:id="rId5"/>
  </externalReferences>
  <definedNames>
    <definedName name="MixedRefs">[1]Sheet1!$B$2:$F$61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E42" i="3"/>
  <c r="E36" i="3"/>
  <c r="L31" i="3" l="1"/>
  <c r="L30" i="3"/>
  <c r="E30" i="3"/>
  <c r="H30" i="3" s="1"/>
  <c r="L29" i="3"/>
  <c r="E29" i="3"/>
  <c r="H29" i="3" s="1"/>
  <c r="L28" i="3"/>
  <c r="E28" i="3"/>
  <c r="H28" i="3" s="1"/>
  <c r="L27" i="3"/>
  <c r="E27" i="3"/>
  <c r="H27" i="3" s="1"/>
  <c r="L26" i="3"/>
  <c r="E26" i="3"/>
  <c r="H26" i="3" s="1"/>
  <c r="L25" i="3"/>
  <c r="E25" i="3"/>
  <c r="H25" i="3" s="1"/>
  <c r="L24" i="3"/>
  <c r="H24" i="3"/>
  <c r="E24" i="3"/>
  <c r="L23" i="3"/>
  <c r="E23" i="3"/>
  <c r="H23" i="3" s="1"/>
  <c r="L22" i="3"/>
  <c r="H22" i="3"/>
  <c r="E22" i="3"/>
  <c r="L21" i="3"/>
  <c r="E21" i="3"/>
  <c r="H21" i="3" s="1"/>
  <c r="L20" i="3"/>
  <c r="E20" i="3"/>
  <c r="H20" i="3" s="1"/>
  <c r="L19" i="3"/>
  <c r="E19" i="3"/>
  <c r="H19" i="3" s="1"/>
  <c r="L18" i="3"/>
  <c r="E18" i="3"/>
  <c r="H18" i="3" s="1"/>
  <c r="L17" i="3"/>
  <c r="E17" i="3"/>
  <c r="H17" i="3" s="1"/>
  <c r="L16" i="3"/>
  <c r="E16" i="3"/>
  <c r="H16" i="3" s="1"/>
  <c r="L15" i="3"/>
  <c r="E15" i="3"/>
  <c r="H15" i="3" s="1"/>
  <c r="L14" i="3"/>
  <c r="E14" i="3"/>
  <c r="H14" i="3" s="1"/>
  <c r="L13" i="3"/>
  <c r="E13" i="3"/>
  <c r="H13" i="3" s="1"/>
  <c r="L12" i="3"/>
  <c r="E12" i="3"/>
  <c r="H12" i="3" s="1"/>
  <c r="L11" i="3"/>
  <c r="E11" i="3"/>
  <c r="H11" i="3" s="1"/>
  <c r="L10" i="3"/>
  <c r="E10" i="3"/>
  <c r="H10" i="3" s="1"/>
  <c r="L9" i="3"/>
  <c r="E9" i="3"/>
  <c r="H9" i="3" s="1"/>
  <c r="L8" i="3"/>
  <c r="E8" i="3"/>
  <c r="H8" i="3" s="1"/>
  <c r="L7" i="3"/>
  <c r="H7" i="3"/>
  <c r="L6" i="3"/>
  <c r="E6" i="3"/>
  <c r="H6" i="3" s="1"/>
  <c r="L5" i="3"/>
  <c r="E5" i="3"/>
  <c r="H5" i="3" s="1"/>
  <c r="L4" i="3"/>
  <c r="E4" i="3"/>
  <c r="H4" i="3" s="1"/>
  <c r="L3" i="3"/>
  <c r="E3" i="3"/>
  <c r="H3" i="3" s="1"/>
  <c r="L2" i="3"/>
  <c r="E2" i="3"/>
  <c r="H2" i="3" s="1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I28" i="2"/>
  <c r="I29" i="2"/>
  <c r="I30" i="2"/>
  <c r="M2" i="2" l="1"/>
  <c r="M3" i="2"/>
  <c r="M4" i="2"/>
  <c r="M5" i="2"/>
  <c r="M6" i="2"/>
  <c r="I7" i="2"/>
  <c r="M7" i="2"/>
  <c r="M8" i="2"/>
  <c r="M9" i="2"/>
  <c r="M10" i="2"/>
  <c r="M11" i="2"/>
  <c r="M12" i="2"/>
  <c r="M13" i="2"/>
  <c r="M14" i="2"/>
  <c r="M15" i="2"/>
  <c r="I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F3" i="2"/>
  <c r="I3" i="2" s="1"/>
  <c r="F4" i="2"/>
  <c r="I4" i="2" s="1"/>
  <c r="F5" i="2"/>
  <c r="I5" i="2" s="1"/>
  <c r="F6" i="2"/>
  <c r="I6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" i="2"/>
  <c r="I2" i="2" s="1"/>
  <c r="I83" i="1" l="1"/>
  <c r="E37" i="1" l="1"/>
  <c r="G37" i="1" s="1"/>
  <c r="E34" i="1"/>
  <c r="G34" i="1" s="1"/>
  <c r="E31" i="1"/>
  <c r="G31" i="1" s="1"/>
  <c r="E28" i="1"/>
  <c r="I28" i="1" s="1"/>
  <c r="E25" i="1"/>
  <c r="I25" i="1" s="1"/>
  <c r="E22" i="1"/>
  <c r="G22" i="1" s="1"/>
  <c r="E19" i="1"/>
  <c r="I19" i="1" s="1"/>
  <c r="E16" i="1"/>
  <c r="I16" i="1" s="1"/>
  <c r="E8" i="1"/>
  <c r="G8" i="1" s="1"/>
  <c r="E40" i="1"/>
  <c r="G40" i="1" s="1"/>
  <c r="E5" i="1"/>
  <c r="E104" i="1"/>
  <c r="G104" i="1" s="1"/>
  <c r="E107" i="1"/>
  <c r="G107" i="1" s="1"/>
  <c r="E110" i="1"/>
  <c r="G110" i="1" s="1"/>
  <c r="E113" i="1"/>
  <c r="E98" i="1"/>
  <c r="G98" i="1" s="1"/>
  <c r="E101" i="1"/>
  <c r="G101" i="1" s="1"/>
  <c r="E73" i="1"/>
  <c r="E67" i="1"/>
  <c r="E62" i="1"/>
  <c r="G62" i="1" s="1"/>
  <c r="E86" i="1"/>
  <c r="G86" i="1" s="1"/>
  <c r="E89" i="1"/>
  <c r="G89" i="1" s="1"/>
  <c r="E92" i="1"/>
  <c r="G92" i="1" s="1"/>
  <c r="E95" i="1"/>
  <c r="G95" i="1" s="1"/>
  <c r="E74" i="1"/>
  <c r="G74" i="1" s="1"/>
  <c r="E77" i="1"/>
  <c r="G77" i="1" s="1"/>
  <c r="E80" i="1"/>
  <c r="G80" i="1" s="1"/>
  <c r="E83" i="1"/>
  <c r="E47" i="1"/>
  <c r="G47" i="1" s="1"/>
  <c r="E50" i="1"/>
  <c r="G50" i="1" s="1"/>
  <c r="E53" i="1"/>
  <c r="G53" i="1" s="1"/>
  <c r="E56" i="1"/>
  <c r="G56" i="1" s="1"/>
  <c r="E59" i="1"/>
  <c r="G59" i="1" s="1"/>
  <c r="E65" i="1"/>
  <c r="G65" i="1" s="1"/>
  <c r="E68" i="1"/>
  <c r="G68" i="1" s="1"/>
  <c r="E71" i="1"/>
  <c r="G71" i="1" s="1"/>
  <c r="I40" i="1" l="1"/>
  <c r="I37" i="1"/>
  <c r="G28" i="1"/>
  <c r="I34" i="1"/>
  <c r="I22" i="1"/>
  <c r="G116" i="1" s="1"/>
  <c r="G16" i="1"/>
  <c r="I31" i="1"/>
  <c r="G25" i="1"/>
  <c r="G19" i="1"/>
  <c r="I95" i="1"/>
  <c r="G5" i="1"/>
  <c r="I101" i="1"/>
  <c r="I98" i="1"/>
  <c r="G113" i="1"/>
  <c r="I110" i="1"/>
  <c r="I107" i="1"/>
  <c r="I104" i="1"/>
  <c r="I89" i="1"/>
  <c r="G83" i="1"/>
  <c r="I47" i="1"/>
  <c r="I50" i="1"/>
  <c r="I74" i="1"/>
  <c r="I77" i="1"/>
  <c r="I80" i="1"/>
  <c r="I56" i="1"/>
  <c r="I86" i="1"/>
  <c r="I59" i="1"/>
  <c r="I62" i="1"/>
  <c r="I92" i="1"/>
  <c r="I68" i="1"/>
  <c r="I71" i="1"/>
  <c r="I65" i="1"/>
  <c r="I53" i="1"/>
  <c r="F1" i="1" l="1"/>
  <c r="I1" i="1" s="1"/>
</calcChain>
</file>

<file path=xl/sharedStrings.xml><?xml version="1.0" encoding="utf-8"?>
<sst xmlns="http://schemas.openxmlformats.org/spreadsheetml/2006/main" count="318" uniqueCount="115">
  <si>
    <t>File size</t>
  </si>
  <si>
    <t>Tracked Usage</t>
  </si>
  <si>
    <t>Start</t>
  </si>
  <si>
    <t>Item Size</t>
  </si>
  <si>
    <t>Item Count</t>
  </si>
  <si>
    <t>File Coverage</t>
  </si>
  <si>
    <t>Section Size</t>
  </si>
  <si>
    <t>Section End</t>
  </si>
  <si>
    <t>Gap to next</t>
  </si>
  <si>
    <t>16 bytes header + 24 8 byte items</t>
  </si>
  <si>
    <t>This is the ascension string</t>
  </si>
  <si>
    <t>Shader tags</t>
  </si>
  <si>
    <t>Column1</t>
  </si>
  <si>
    <t>Column2</t>
  </si>
  <si>
    <t>Column3</t>
  </si>
  <si>
    <t>Column4</t>
  </si>
  <si>
    <t>Column5</t>
  </si>
  <si>
    <t>Offset</t>
  </si>
  <si>
    <t>Parts</t>
  </si>
  <si>
    <t>Values</t>
  </si>
  <si>
    <t>Gaps</t>
  </si>
  <si>
    <t>Notes</t>
  </si>
  <si>
    <t>Individual byte values - 127, 0, 0, 0, repeat</t>
  </si>
  <si>
    <t>int, offset, 28 data</t>
  </si>
  <si>
    <t>64x 0xFF</t>
  </si>
  <si>
    <t>Cliffs string and snde tag?</t>
  </si>
  <si>
    <t>Scen and mode tags</t>
  </si>
  <si>
    <t>Antenna(01/02/"") data with mach tags</t>
  </si>
  <si>
    <t>Not sure what these objects are, but they look familiar</t>
  </si>
  <si>
    <t>Not sure what these are</t>
  </si>
  <si>
    <t>Some object same as next</t>
  </si>
  <si>
    <t>Some object same as previous</t>
  </si>
  <si>
    <t>Looks to be a raw data section? Floats then other stuff, item count</t>
  </si>
  <si>
    <t>corresponding to gap implies byte count</t>
  </si>
  <si>
    <t>Just Zeroes</t>
  </si>
  <si>
    <t>Floats, then size/offset pairs</t>
  </si>
  <si>
    <t>EOF</t>
  </si>
  <si>
    <t>A</t>
  </si>
  <si>
    <t>B</t>
  </si>
  <si>
    <t>"longs" in coll group</t>
  </si>
  <si>
    <t>C</t>
  </si>
  <si>
    <t>Raw section</t>
  </si>
  <si>
    <t>Might be lookup, like first short points to pos, second points to texture coords?</t>
  </si>
  <si>
    <t>short, short, int - Looks like indicies interleaved with something</t>
  </si>
  <si>
    <t>4 floats in a row</t>
  </si>
  <si>
    <t>short, short - very indicies looking</t>
  </si>
  <si>
    <t>second short indexes into next section</t>
  </si>
  <si>
    <t>first short seems to always be {0, 1, 2, 3, 4, 5, 6, 7, 8, 9, 10}</t>
  </si>
  <si>
    <t>lots of non-float data, definitely structured</t>
  </si>
  <si>
    <t>If you take it as (short, short) - the first maxes around 3800 and the</t>
  </si>
  <si>
    <t>second seems to always have 0x8N as lowest bits</t>
  </si>
  <si>
    <t>4 shorts?</t>
  </si>
  <si>
    <t>{0: decreases from 3970, 1: increases to 9800 , 2: 65280 ,3: 6-10 }</t>
  </si>
  <si>
    <t>6 shorts. Last obj values:</t>
  </si>
  <si>
    <t>1: 4120,   2: 4126,   3: 9870,   4: 9826,    5: 5684,   6: 5683</t>
  </si>
  <si>
    <t>Floats</t>
  </si>
  <si>
    <t>3 floats, then two shorts?</t>
  </si>
  <si>
    <t>Thinking these are verticies</t>
  </si>
  <si>
    <t>RawInfo meta</t>
  </si>
  <si>
    <t>Each object has a bunch of pointers to range between this segment and the next</t>
  </si>
  <si>
    <t>Object with size/offsets to places in the gap, eventual references to float data</t>
  </si>
  <si>
    <t>Ends with 3991 and 10772</t>
  </si>
  <si>
    <t>(x,y,z,w) =&gt; (x,y,z) seem to all be [-1, 1] and w any positive float?</t>
  </si>
  <si>
    <t>xyz forms cylinder</t>
  </si>
  <si>
    <t>xyz forms unit sphere</t>
  </si>
  <si>
    <t>THESE ARE VERTS</t>
  </si>
  <si>
    <t>Faces</t>
  </si>
  <si>
    <t>Half edge</t>
  </si>
  <si>
    <t>Last short is material index - material (I believe) is just shader / metadata</t>
  </si>
  <si>
    <t>Collision data</t>
  </si>
  <si>
    <t>Clusters/render chunks</t>
  </si>
  <si>
    <t>Cao Location</t>
  </si>
  <si>
    <t>Count</t>
  </si>
  <si>
    <t>Size</t>
  </si>
  <si>
    <t>Description/notes</t>
  </si>
  <si>
    <t>shader tags</t>
  </si>
  <si>
    <t>RealOffset</t>
  </si>
  <si>
    <t>mostly a lot of floats</t>
  </si>
  <si>
    <t>decals</t>
  </si>
  <si>
    <t>garbage</t>
  </si>
  <si>
    <t>Collision geometry</t>
  </si>
  <si>
    <t>Render chunks</t>
  </si>
  <si>
    <t>Shaders</t>
  </si>
  <si>
    <t>sound string/tag refs</t>
  </si>
  <si>
    <t>sound effect string/tag refs</t>
  </si>
  <si>
    <t>portals?</t>
  </si>
  <si>
    <t>shaders</t>
  </si>
  <si>
    <t>collision</t>
  </si>
  <si>
    <t>renderchunks</t>
  </si>
  <si>
    <t>{short, short, uint}</t>
  </si>
  <si>
    <t>{int, short, short}?</t>
  </si>
  <si>
    <t>data</t>
  </si>
  <si>
    <t>{short, short float[4]}</t>
  </si>
  <si>
    <t>zero</t>
  </si>
  <si>
    <t>more shader references</t>
  </si>
  <si>
    <t>FFx64</t>
  </si>
  <si>
    <t>Name and lsnd references</t>
  </si>
  <si>
    <t>Name and snde references</t>
  </si>
  <si>
    <t>null scen and mode reference</t>
  </si>
  <si>
    <t>Name, floats, referencing machines flywheel instances</t>
  </si>
  <si>
    <t>not sure</t>
  </si>
  <si>
    <t>Index, then 2? Internal references</t>
  </si>
  <si>
    <t>Sparse section of internal references, then data</t>
  </si>
  <si>
    <t>Decal</t>
  </si>
  <si>
    <t>{short, short, float[4]} - not positional info</t>
  </si>
  <si>
    <t>4 shorts, 6 floats - floats do not appear positional</t>
  </si>
  <si>
    <t>CaoOffset</t>
  </si>
  <si>
    <t>Absolute</t>
  </si>
  <si>
    <t>Internal magic:</t>
  </si>
  <si>
    <t>portals? - probably…?, I'm thinking the last reference points to verticies in polygon defining</t>
  </si>
  <si>
    <t>Instanced Geometry instances</t>
  </si>
  <si>
    <t>instanced geom defs…? Yes...?</t>
  </si>
  <si>
    <t>Geom def magic:</t>
  </si>
  <si>
    <t>val:</t>
  </si>
  <si>
    <t>Sec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</si>
</sst>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auto="1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auto="1"/>
      </top>
      <bottom style="thin">
        <color theme="8" tint="0.3999450666829432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2" fillId="3" borderId="1" xfId="2"/>
    <xf numFmtId="9" fontId="2" fillId="3" borderId="1" xfId="2" applyNumberFormat="1"/>
    <xf numFmtId="0" fontId="1" fillId="2" borderId="1" xfId="1"/>
    <xf numFmtId="0" fontId="0" fillId="4" borderId="7" xfId="0" applyFill="1" applyBorder="1" applyAlignment="1">
      <alignment wrapText="1"/>
    </xf>
    <xf numFmtId="0" fontId="0" fillId="0" borderId="0" xfId="0" applyNumberFormat="1"/>
    <xf numFmtId="0" fontId="4" fillId="7" borderId="0" xfId="4"/>
    <xf numFmtId="0" fontId="3" fillId="6" borderId="0" xfId="3"/>
  </cellXfs>
  <cellStyles count="5">
    <cellStyle name="Bad" xfId="4" builtinId="27"/>
    <cellStyle name="Calculation" xfId="2" builtinId="22"/>
    <cellStyle name="Good" xfId="3" builtinId="26"/>
    <cellStyle name="Input" xfId="1" builtinId="20"/>
    <cellStyle name="Normal" xfId="0" builtinId="0"/>
  </cellStyles>
  <dxfs count="5">
    <dxf>
      <border>
        <left style="thin">
          <color theme="8" tint="-0.24994659260841701"/>
        </left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</border>
    </dxf>
    <dxf>
      <fill>
        <patternFill>
          <bgColor theme="8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border>
        <horizontal style="thin">
          <color theme="8" tint="0.39994506668294322"/>
        </horizontal>
      </border>
    </dxf>
  </dxfs>
  <tableStyles count="1" defaultTableStyle="TableStyleMedium2" defaultPivotStyle="PivotStyleLight16">
    <tableStyle name="Table Style 1" pivot="0" count="5" xr9:uid="{987ADA00-7DD0-4F48-B450-0B4039821FB2}">
      <tableStyleElement type="wholeTable" dxfId="4"/>
      <tableStyleElement type="firstRowStripe" size="3" dxfId="3"/>
      <tableStyleElement type="secondRowStripe" size="3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Re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2 (2)"/>
      <sheetName val="Sheet4"/>
    </sheetNames>
    <sheetDataSet>
      <sheetData sheetId="0">
        <row r="2">
          <cell r="B2">
            <v>8</v>
          </cell>
          <cell r="C2">
            <v>1</v>
          </cell>
          <cell r="D2">
            <v>992</v>
          </cell>
          <cell r="E2">
            <v>8</v>
          </cell>
          <cell r="F2" t="str">
            <v>Skybox refs</v>
          </cell>
        </row>
        <row r="3">
          <cell r="B3">
            <v>72</v>
          </cell>
          <cell r="C3">
            <v>1</v>
          </cell>
          <cell r="D3">
            <v>1000</v>
          </cell>
          <cell r="E3">
            <v>36</v>
          </cell>
          <cell r="F3" t="str">
            <v>mostly empty, last 4 bytes is two shorts, [6,2]</v>
          </cell>
        </row>
        <row r="4">
          <cell r="B4">
            <v>80</v>
          </cell>
          <cell r="C4">
            <v>7</v>
          </cell>
          <cell r="D4">
            <v>1036</v>
          </cell>
          <cell r="E4">
            <v>92</v>
          </cell>
          <cell r="F4" t="str">
            <v>scenery</v>
          </cell>
        </row>
        <row r="5">
          <cell r="B5">
            <v>88</v>
          </cell>
          <cell r="C5">
            <v>10</v>
          </cell>
          <cell r="D5">
            <v>1680</v>
          </cell>
          <cell r="E5">
            <v>40</v>
          </cell>
          <cell r="F5" t="str">
            <v>Scen tag references, padded with zeroes</v>
          </cell>
        </row>
        <row r="6">
          <cell r="B6">
            <v>152</v>
          </cell>
          <cell r="C6">
            <v>5</v>
          </cell>
          <cell r="D6">
            <v>2080</v>
          </cell>
          <cell r="E6">
            <v>40</v>
          </cell>
          <cell r="F6" t="str">
            <v>Weap tag references, padded with zeroes</v>
          </cell>
        </row>
        <row r="7">
          <cell r="B7">
            <v>168</v>
          </cell>
          <cell r="C7">
            <v>4</v>
          </cell>
          <cell r="D7">
            <v>2280</v>
          </cell>
          <cell r="E7">
            <v>72</v>
          </cell>
          <cell r="F7" t="str">
            <v>definitely sword placement on zanzibar - but not on lockout, no shotgun on lockout either</v>
          </cell>
        </row>
        <row r="8">
          <cell r="B8">
            <v>176</v>
          </cell>
          <cell r="C8">
            <v>3</v>
          </cell>
          <cell r="D8">
            <v>2568</v>
          </cell>
          <cell r="E8">
            <v>40</v>
          </cell>
          <cell r="F8" t="str">
            <v>Mach tag references, padded with zeroes</v>
          </cell>
        </row>
        <row r="9">
          <cell r="B9">
            <v>216</v>
          </cell>
          <cell r="C9">
            <v>1</v>
          </cell>
          <cell r="D9">
            <v>2688</v>
          </cell>
          <cell r="E9">
            <v>80</v>
          </cell>
          <cell r="F9" t="str">
            <v>Ssce placement?</v>
          </cell>
        </row>
        <row r="10">
          <cell r="B10">
            <v>224</v>
          </cell>
          <cell r="C10">
            <v>2</v>
          </cell>
          <cell r="D10">
            <v>2768</v>
          </cell>
          <cell r="E10">
            <v>40</v>
          </cell>
          <cell r="F10" t="str">
            <v>Ssce tag references, padded with zeroes</v>
          </cell>
        </row>
        <row r="11">
          <cell r="B11">
            <v>232</v>
          </cell>
          <cell r="C11">
            <v>2</v>
          </cell>
          <cell r="D11">
            <v>2848</v>
          </cell>
          <cell r="E11">
            <v>108</v>
          </cell>
          <cell r="F11" t="str">
            <v>Light placement?</v>
          </cell>
        </row>
        <row r="12">
          <cell r="B12">
            <v>240</v>
          </cell>
          <cell r="C12">
            <v>1</v>
          </cell>
          <cell r="D12">
            <v>3064</v>
          </cell>
          <cell r="E12">
            <v>40</v>
          </cell>
          <cell r="F12" t="str">
            <v>Ligh tag reference, padded with zeroes</v>
          </cell>
        </row>
        <row r="13">
          <cell r="B13">
            <v>256</v>
          </cell>
          <cell r="C13">
            <v>68</v>
          </cell>
          <cell r="D13">
            <v>3104</v>
          </cell>
          <cell r="E13">
            <v>52</v>
          </cell>
          <cell r="F13" t="str">
            <v>player spawn, xyz with rotation - almost certainly</v>
          </cell>
        </row>
        <row r="14">
          <cell r="B14">
            <v>264</v>
          </cell>
          <cell r="C14">
            <v>4</v>
          </cell>
          <cell r="D14">
            <v>6640</v>
          </cell>
          <cell r="E14">
            <v>68</v>
          </cell>
          <cell r="F14" t="str">
            <v>byte sized enums/indicies, zeroes, and six floats</v>
          </cell>
        </row>
        <row r="15">
          <cell r="B15">
            <v>280</v>
          </cell>
          <cell r="C15">
            <v>84</v>
          </cell>
          <cell r="D15">
            <v>6912</v>
          </cell>
          <cell r="E15">
            <v>32</v>
          </cell>
          <cell r="F15" t="str">
            <v>game mode markers? KotH, Flag spawns, etc</v>
          </cell>
        </row>
        <row r="16">
          <cell r="B16">
            <v>288</v>
          </cell>
          <cell r="C16">
            <v>33</v>
          </cell>
          <cell r="D16">
            <v>9600</v>
          </cell>
          <cell r="E16">
            <v>144</v>
          </cell>
          <cell r="F16" t="str">
            <v>Itmc references, flags, zeroes, xyz, orientation, and tag id</v>
          </cell>
        </row>
        <row r="17">
          <cell r="B17">
            <v>296</v>
          </cell>
          <cell r="C17">
            <v>1</v>
          </cell>
          <cell r="D17">
            <v>14352</v>
          </cell>
          <cell r="E17">
            <v>156</v>
          </cell>
          <cell r="F17" t="str">
            <v>Itmc refs, all null tag except first - default equip?</v>
          </cell>
        </row>
        <row r="18">
          <cell r="B18">
            <v>320</v>
          </cell>
          <cell r="C18">
            <v>6</v>
          </cell>
          <cell r="D18">
            <v>14508</v>
          </cell>
          <cell r="E18">
            <v>8</v>
          </cell>
          <cell r="F18" t="str">
            <v>Deca references, tight</v>
          </cell>
        </row>
        <row r="19">
          <cell r="B19">
            <v>432</v>
          </cell>
          <cell r="C19">
            <v>1024</v>
          </cell>
          <cell r="D19">
            <v>14556</v>
          </cell>
          <cell r="E19">
            <v>1</v>
          </cell>
          <cell r="F19" t="str">
            <v>Text</v>
          </cell>
        </row>
        <row r="20">
          <cell r="B20">
            <v>472</v>
          </cell>
          <cell r="C20">
            <v>1</v>
          </cell>
          <cell r="D20">
            <v>15580</v>
          </cell>
          <cell r="E20">
            <v>128</v>
          </cell>
          <cell r="F20" t="str">
            <v>All zeroes</v>
          </cell>
        </row>
        <row r="21">
          <cell r="B21">
            <v>528</v>
          </cell>
          <cell r="C21">
            <v>1</v>
          </cell>
          <cell r="D21">
            <v>15708</v>
          </cell>
          <cell r="E21">
            <v>68</v>
          </cell>
          <cell r="F21" t="str">
            <v>Sbsp and lightmap tag references, maybe some flags</v>
          </cell>
        </row>
        <row r="22">
          <cell r="B22">
            <v>536</v>
          </cell>
          <cell r="C22">
            <v>1</v>
          </cell>
          <cell r="D22">
            <v>15776</v>
          </cell>
          <cell r="E22">
            <v>152</v>
          </cell>
          <cell r="F22" t="str">
            <v>Internal ref to a series of tag refs -&gt; *cen, *piq, refs, etc</v>
          </cell>
        </row>
        <row r="23">
          <cell r="B23">
            <v>560</v>
          </cell>
          <cell r="C23">
            <v>4</v>
          </cell>
          <cell r="D23">
            <v>15928</v>
          </cell>
          <cell r="E23">
            <v>2</v>
          </cell>
          <cell r="F23" t="str">
            <v>Ids as shorts?</v>
          </cell>
        </row>
        <row r="24">
          <cell r="B24">
            <v>568</v>
          </cell>
          <cell r="C24">
            <v>515</v>
          </cell>
          <cell r="D24">
            <v>15936</v>
          </cell>
          <cell r="E24">
            <v>20</v>
          </cell>
          <cell r="F24" t="str">
            <v>Just 00, then 16 bytes of BA</v>
          </cell>
        </row>
        <row r="25">
          <cell r="B25">
            <v>592</v>
          </cell>
          <cell r="C25">
            <v>1</v>
          </cell>
          <cell r="D25">
            <v>26236</v>
          </cell>
          <cell r="E25">
            <v>100</v>
          </cell>
          <cell r="F25" t="str">
            <v>ascension string, then zeroes, then lsnd ref</v>
          </cell>
        </row>
        <row r="26">
          <cell r="B26">
            <v>600</v>
          </cell>
          <cell r="C26">
            <v>1</v>
          </cell>
          <cell r="D26">
            <v>26336</v>
          </cell>
          <cell r="E26">
            <v>72</v>
          </cell>
          <cell r="F26" t="str">
            <v>cliffs string, snde reference</v>
          </cell>
        </row>
        <row r="27">
          <cell r="B27">
            <v>656</v>
          </cell>
          <cell r="C27">
            <v>1</v>
          </cell>
          <cell r="D27">
            <v>26408</v>
          </cell>
          <cell r="E27">
            <v>192</v>
          </cell>
          <cell r="F27" t="str">
            <v>Null sbsp tagref, internal refs to subsequent values (floats)</v>
          </cell>
        </row>
        <row r="28">
          <cell r="B28">
            <v>792</v>
          </cell>
          <cell r="C28">
            <v>1</v>
          </cell>
          <cell r="D28">
            <v>26600</v>
          </cell>
          <cell r="E28">
            <v>816</v>
          </cell>
          <cell r="F28" t="str">
            <v>Internal refs, 48 size blocks, then more 48 size blocks. Lots of floats</v>
          </cell>
        </row>
        <row r="29">
          <cell r="B29">
            <v>808</v>
          </cell>
          <cell r="C29">
            <v>1</v>
          </cell>
          <cell r="D29">
            <v>27416</v>
          </cell>
          <cell r="E29">
            <v>76</v>
          </cell>
          <cell r="F29" t="str">
            <v>Crates and stuff</v>
          </cell>
        </row>
        <row r="30">
          <cell r="B30">
            <v>816</v>
          </cell>
          <cell r="C30">
            <v>1</v>
          </cell>
          <cell r="D30">
            <v>27492</v>
          </cell>
          <cell r="E30">
            <v>40</v>
          </cell>
          <cell r="F30" t="str">
            <v>bloc ref, padded with zeroes</v>
          </cell>
        </row>
        <row r="31">
          <cell r="B31">
            <v>840</v>
          </cell>
          <cell r="C31">
            <v>1</v>
          </cell>
          <cell r="D31">
            <v>27532</v>
          </cell>
          <cell r="E31">
            <v>16</v>
          </cell>
          <cell r="F31" t="str">
            <v>Fog tag - ref?</v>
          </cell>
        </row>
        <row r="32">
          <cell r="B32">
            <v>904</v>
          </cell>
          <cell r="C32">
            <v>1</v>
          </cell>
          <cell r="D32">
            <v>27548</v>
          </cell>
          <cell r="E32">
            <v>16</v>
          </cell>
          <cell r="F32" t="str">
            <v>Empty sbsp ref</v>
          </cell>
        </row>
        <row r="33">
          <cell r="B33">
            <v>920</v>
          </cell>
          <cell r="C33">
            <v>1</v>
          </cell>
          <cell r="D33">
            <v>27564</v>
          </cell>
          <cell r="E33">
            <v>3196</v>
          </cell>
          <cell r="F33" t="str">
            <v>Bitm, then utf-16 strings of the name and description of the map</v>
          </cell>
        </row>
        <row r="34">
          <cell r="B34">
            <v>984</v>
          </cell>
          <cell r="C34">
            <v>344</v>
          </cell>
          <cell r="D34">
            <v>30760</v>
          </cell>
          <cell r="E34">
            <v>4</v>
          </cell>
          <cell r="F34" t="str">
            <v>Shorts referencing the current raw offset. Padding for future changes to prevent recalculating magics?</v>
          </cell>
        </row>
        <row r="35">
          <cell r="D35">
            <v>32136</v>
          </cell>
          <cell r="F35" t="str">
            <v>EOF</v>
          </cell>
        </row>
        <row r="39">
          <cell r="B39">
            <v>96</v>
          </cell>
          <cell r="C39">
            <v>2</v>
          </cell>
          <cell r="D39">
            <v>5772</v>
          </cell>
          <cell r="E39">
            <v>84</v>
          </cell>
          <cell r="F39" t="str">
            <v>[1,9]/[0,10] then four floats, plus some other data</v>
          </cell>
        </row>
        <row r="40">
          <cell r="B40">
            <v>104</v>
          </cell>
          <cell r="C40">
            <v>2</v>
          </cell>
          <cell r="D40">
            <v>5940</v>
          </cell>
          <cell r="E40">
            <v>40</v>
          </cell>
          <cell r="F40" t="str">
            <v>Bipd references</v>
          </cell>
        </row>
        <row r="41">
          <cell r="B41">
            <v>144</v>
          </cell>
          <cell r="C41">
            <v>1</v>
          </cell>
          <cell r="D41">
            <v>6020</v>
          </cell>
          <cell r="E41">
            <v>84</v>
          </cell>
          <cell r="F41" t="str">
            <v>floats</v>
          </cell>
        </row>
        <row r="42">
          <cell r="B42">
            <v>152</v>
          </cell>
          <cell r="C42">
            <v>1</v>
          </cell>
          <cell r="D42">
            <v>6104</v>
          </cell>
          <cell r="E42">
            <v>40</v>
          </cell>
          <cell r="F42" t="str">
            <v>weap ref</v>
          </cell>
        </row>
        <row r="43">
          <cell r="B43">
            <v>160</v>
          </cell>
          <cell r="C43">
            <v>1</v>
          </cell>
          <cell r="D43">
            <v>6144</v>
          </cell>
          <cell r="E43">
            <v>40</v>
          </cell>
          <cell r="F43" t="str">
            <v>gate string</v>
          </cell>
        </row>
        <row r="44">
          <cell r="B44">
            <v>168</v>
          </cell>
          <cell r="C44">
            <v>6</v>
          </cell>
          <cell r="D44">
            <v>6184</v>
          </cell>
          <cell r="E44">
            <v>72</v>
          </cell>
          <cell r="F44" t="str">
            <v>floats</v>
          </cell>
        </row>
        <row r="45">
          <cell r="B45">
            <v>176</v>
          </cell>
          <cell r="C45">
            <v>4</v>
          </cell>
          <cell r="D45">
            <v>6616</v>
          </cell>
          <cell r="E45">
            <v>40</v>
          </cell>
          <cell r="F45" t="str">
            <v>machine references</v>
          </cell>
        </row>
        <row r="46">
          <cell r="B46">
            <v>184</v>
          </cell>
          <cell r="C46">
            <v>1</v>
          </cell>
          <cell r="D46">
            <v>6776</v>
          </cell>
          <cell r="E46">
            <v>68</v>
          </cell>
          <cell r="F46" t="str">
            <v>floats - ctrl placement</v>
          </cell>
        </row>
        <row r="47">
          <cell r="B47">
            <v>192</v>
          </cell>
          <cell r="C47">
            <v>1</v>
          </cell>
          <cell r="D47">
            <v>6844</v>
          </cell>
          <cell r="E47">
            <v>40</v>
          </cell>
          <cell r="F47" t="str">
            <v>ctrl ref</v>
          </cell>
        </row>
        <row r="48">
          <cell r="D48">
            <v>6884</v>
          </cell>
        </row>
        <row r="50">
          <cell r="B50">
            <v>312</v>
          </cell>
          <cell r="C50">
            <v>40</v>
          </cell>
          <cell r="D50">
            <v>26256</v>
          </cell>
          <cell r="E50">
            <v>16</v>
          </cell>
          <cell r="F50" t="str">
            <v>decal placements</v>
          </cell>
        </row>
        <row r="51">
          <cell r="D51">
            <v>26896</v>
          </cell>
        </row>
        <row r="53">
          <cell r="B53">
            <v>440</v>
          </cell>
          <cell r="C53">
            <v>24</v>
          </cell>
          <cell r="D53">
            <v>29172</v>
          </cell>
          <cell r="E53">
            <v>40</v>
          </cell>
          <cell r="F53" t="str">
            <v>text with refs</v>
          </cell>
        </row>
        <row r="54">
          <cell r="B54">
            <v>448</v>
          </cell>
          <cell r="C54">
            <v>1</v>
          </cell>
          <cell r="D54">
            <v>30132</v>
          </cell>
          <cell r="E54">
            <v>40</v>
          </cell>
          <cell r="F54" t="str">
            <v>same as above</v>
          </cell>
        </row>
        <row r="55">
          <cell r="D55">
            <v>30172</v>
          </cell>
        </row>
        <row r="57">
          <cell r="B57">
            <v>480</v>
          </cell>
          <cell r="C57">
            <v>6</v>
          </cell>
          <cell r="D57">
            <v>30300</v>
          </cell>
          <cell r="E57">
            <v>56</v>
          </cell>
          <cell r="F57" t="str">
            <v>strings with floats</v>
          </cell>
        </row>
        <row r="58">
          <cell r="B58">
            <v>488</v>
          </cell>
          <cell r="C58">
            <v>49</v>
          </cell>
          <cell r="D58">
            <v>30636</v>
          </cell>
          <cell r="E58">
            <v>64</v>
          </cell>
          <cell r="F58" t="str">
            <v>strings, floats</v>
          </cell>
        </row>
        <row r="59">
          <cell r="D59">
            <v>33772</v>
          </cell>
        </row>
        <row r="61">
          <cell r="B61">
            <v>888</v>
          </cell>
          <cell r="C61">
            <v>2</v>
          </cell>
          <cell r="D61">
            <v>66896</v>
          </cell>
          <cell r="E61">
            <v>8</v>
          </cell>
          <cell r="F61" t="str">
            <v>DECR refs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06544-E06B-4C2F-8FD8-9914D7356CDF}" name="Table2" displayName="Table2" ref="A44:J113" totalsRowShown="0">
  <autoFilter ref="A44:J113" xr:uid="{EF8F3AD4-1BC3-4A9C-9CBD-813263F6B0E9}"/>
  <tableColumns count="10">
    <tableColumn id="1" xr3:uid="{3005F9F6-E54D-401C-B50A-E94719476976}" name="Offset"/>
    <tableColumn id="2" xr3:uid="{229842A9-D599-421E-B89F-2095331AF692}" name="Parts"/>
    <tableColumn id="3" xr3:uid="{B1D57B8E-5981-4AB7-AF4D-6E6FB050CAB6}" name="Values"/>
    <tableColumn id="4" xr3:uid="{9A924E76-7D66-4605-A1AE-2CBE986FEA35}" name="Column1"/>
    <tableColumn id="5" xr3:uid="{7E2CC47F-937F-4E1F-A1BF-9B3D6B38512E}" name="Column2"/>
    <tableColumn id="6" xr3:uid="{5416E4C7-6871-49EE-8D03-AE97B055CD34}" name="Column3"/>
    <tableColumn id="7" xr3:uid="{A9BF44CD-2D7C-445F-9A0B-AA09C37C9709}" name="Column4"/>
    <tableColumn id="8" xr3:uid="{9D791A07-51D1-49AD-8722-ACB5ECD51187}" name="Gaps"/>
    <tableColumn id="9" xr3:uid="{14D1B644-0F00-46B2-8C2A-5F9D930514C1}" name="Column5"/>
    <tableColumn id="10" xr3:uid="{4F0E4056-6628-4A39-8AA6-E71E941EB244}" name="Notes"/>
  </tableColumns>
  <tableStyleInfo name="Table Style 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844C-0554-4902-B07C-5C11243F8396}">
  <dimension ref="A1:K116"/>
  <sheetViews>
    <sheetView topLeftCell="A40" zoomScaleNormal="100" workbookViewId="0">
      <selection activeCell="C95" sqref="C95"/>
    </sheetView>
  </sheetViews>
  <sheetFormatPr defaultRowHeight="15" x14ac:dyDescent="0.25"/>
  <cols>
    <col min="1" max="1" width="8.7109375" customWidth="1"/>
    <col min="2" max="2" width="13.140625" customWidth="1"/>
    <col min="4" max="4" width="12" customWidth="1"/>
    <col min="5" max="5" width="13.28515625" customWidth="1"/>
    <col min="6" max="6" width="13.85546875" customWidth="1"/>
    <col min="7" max="7" width="11.140625" customWidth="1"/>
    <col min="8" max="8" width="14.140625" customWidth="1"/>
    <col min="9" max="9" width="8.7109375" customWidth="1"/>
    <col min="10" max="10" width="72.28515625" customWidth="1"/>
  </cols>
  <sheetData>
    <row r="1" spans="1:10" x14ac:dyDescent="0.25">
      <c r="B1" t="s">
        <v>0</v>
      </c>
      <c r="C1" s="21">
        <v>1049988</v>
      </c>
      <c r="E1" t="s">
        <v>1</v>
      </c>
      <c r="F1" s="19">
        <f>SUM(G:G)</f>
        <v>1049412</v>
      </c>
      <c r="H1" t="s">
        <v>5</v>
      </c>
      <c r="I1" s="20">
        <f>F1/C1</f>
        <v>0.99945142230196915</v>
      </c>
    </row>
    <row r="3" spans="1:10" x14ac:dyDescent="0.25">
      <c r="A3" s="13" t="s">
        <v>37</v>
      </c>
      <c r="B3" s="14" t="s">
        <v>2</v>
      </c>
      <c r="C3" s="14">
        <v>572</v>
      </c>
      <c r="D3" s="14"/>
      <c r="E3" s="14"/>
      <c r="F3" s="14"/>
      <c r="G3" s="14"/>
      <c r="H3" s="14"/>
      <c r="I3" s="14"/>
      <c r="J3" s="15" t="s">
        <v>11</v>
      </c>
    </row>
    <row r="4" spans="1:10" x14ac:dyDescent="0.25">
      <c r="A4" s="16"/>
      <c r="B4" s="17" t="s">
        <v>3</v>
      </c>
      <c r="C4" s="17">
        <v>20</v>
      </c>
      <c r="D4" s="17"/>
      <c r="E4" s="17"/>
      <c r="F4" s="17"/>
      <c r="G4" s="17"/>
      <c r="H4" s="17"/>
      <c r="I4" s="17"/>
      <c r="J4" s="18"/>
    </row>
    <row r="5" spans="1:10" x14ac:dyDescent="0.25">
      <c r="A5" s="1"/>
      <c r="B5" s="2" t="s">
        <v>4</v>
      </c>
      <c r="C5" s="2">
        <v>17</v>
      </c>
      <c r="D5" s="2" t="s">
        <v>7</v>
      </c>
      <c r="E5" s="2">
        <f xml:space="preserve"> C3 + (C4 * C5)</f>
        <v>912</v>
      </c>
      <c r="F5" s="2" t="s">
        <v>6</v>
      </c>
      <c r="G5" s="2">
        <f xml:space="preserve"> E5 - C3</f>
        <v>340</v>
      </c>
      <c r="H5" s="2"/>
      <c r="I5" s="2"/>
      <c r="J5" s="3"/>
    </row>
    <row r="6" spans="1:10" x14ac:dyDescent="0.25">
      <c r="A6" s="13" t="s">
        <v>38</v>
      </c>
      <c r="B6" s="14" t="s">
        <v>2</v>
      </c>
      <c r="C6" s="14">
        <v>912</v>
      </c>
      <c r="D6" s="14"/>
      <c r="E6" s="14"/>
      <c r="F6" s="14"/>
      <c r="G6" s="14"/>
      <c r="H6" s="14"/>
      <c r="I6" s="14"/>
      <c r="J6" s="15" t="s">
        <v>58</v>
      </c>
    </row>
    <row r="7" spans="1:10" x14ac:dyDescent="0.25">
      <c r="A7" s="16"/>
      <c r="B7" s="17" t="s">
        <v>3</v>
      </c>
      <c r="C7" s="17">
        <v>64</v>
      </c>
      <c r="D7" s="17"/>
      <c r="E7" s="17"/>
      <c r="F7" s="17"/>
      <c r="G7" s="17"/>
      <c r="H7" s="17"/>
      <c r="I7" s="17"/>
      <c r="J7" s="18"/>
    </row>
    <row r="8" spans="1:10" x14ac:dyDescent="0.25">
      <c r="A8" s="1"/>
      <c r="B8" s="2" t="s">
        <v>4</v>
      </c>
      <c r="C8" s="2">
        <v>1</v>
      </c>
      <c r="D8" s="2" t="s">
        <v>7</v>
      </c>
      <c r="E8" s="2">
        <f xml:space="preserve"> C6 + (C7 * C8)</f>
        <v>976</v>
      </c>
      <c r="F8" s="2" t="s">
        <v>6</v>
      </c>
      <c r="G8" s="2">
        <f xml:space="preserve"> E8 - C6</f>
        <v>64</v>
      </c>
      <c r="H8" s="2"/>
      <c r="I8" s="2"/>
      <c r="J8" s="3"/>
    </row>
    <row r="13" spans="1:10" x14ac:dyDescent="0.25">
      <c r="A13" t="s">
        <v>41</v>
      </c>
      <c r="C13" t="s">
        <v>69</v>
      </c>
    </row>
    <row r="14" spans="1:10" x14ac:dyDescent="0.25">
      <c r="A14" s="13">
        <v>1</v>
      </c>
      <c r="B14" s="14" t="s">
        <v>2</v>
      </c>
      <c r="C14" s="14">
        <v>980</v>
      </c>
      <c r="D14" s="14"/>
      <c r="E14" s="14"/>
      <c r="F14" s="14"/>
      <c r="G14" s="14"/>
      <c r="H14" s="14"/>
      <c r="I14" s="14"/>
      <c r="J14" s="15" t="s">
        <v>43</v>
      </c>
    </row>
    <row r="15" spans="1:10" ht="30" x14ac:dyDescent="0.25">
      <c r="A15" s="16"/>
      <c r="B15" s="17" t="s">
        <v>3</v>
      </c>
      <c r="C15" s="17">
        <v>8</v>
      </c>
      <c r="D15" s="17"/>
      <c r="E15" s="17"/>
      <c r="F15" s="17"/>
      <c r="G15" s="17"/>
      <c r="H15" s="17"/>
      <c r="I15" s="17"/>
      <c r="J15" s="22" t="s">
        <v>42</v>
      </c>
    </row>
    <row r="16" spans="1:10" x14ac:dyDescent="0.25">
      <c r="A16" s="1"/>
      <c r="B16" s="2" t="s">
        <v>4</v>
      </c>
      <c r="C16" s="2">
        <v>10724</v>
      </c>
      <c r="D16" s="2" t="s">
        <v>7</v>
      </c>
      <c r="E16" s="2">
        <f xml:space="preserve"> C14 + (C15 * C16)</f>
        <v>86772</v>
      </c>
      <c r="F16" s="2" t="s">
        <v>6</v>
      </c>
      <c r="G16" s="2">
        <f xml:space="preserve"> E16 - C14</f>
        <v>85792</v>
      </c>
      <c r="H16" s="2" t="s">
        <v>8</v>
      </c>
      <c r="I16" s="2">
        <f>C17 - E16</f>
        <v>0</v>
      </c>
      <c r="J16" s="3" t="s">
        <v>61</v>
      </c>
    </row>
    <row r="17" spans="1:11" x14ac:dyDescent="0.25">
      <c r="A17" s="4">
        <v>2</v>
      </c>
      <c r="B17" s="5" t="s">
        <v>2</v>
      </c>
      <c r="C17" s="5">
        <v>86772</v>
      </c>
      <c r="D17" s="5"/>
      <c r="E17" s="5"/>
      <c r="F17" s="5"/>
      <c r="G17" s="5"/>
      <c r="H17" s="5"/>
      <c r="I17" s="5"/>
      <c r="J17" s="6" t="s">
        <v>44</v>
      </c>
    </row>
    <row r="18" spans="1:11" x14ac:dyDescent="0.25">
      <c r="A18" s="7"/>
      <c r="B18" s="8" t="s">
        <v>3</v>
      </c>
      <c r="C18" s="8">
        <v>16</v>
      </c>
      <c r="D18" s="8"/>
      <c r="E18" s="8"/>
      <c r="F18" s="8"/>
      <c r="G18" s="8"/>
      <c r="H18" s="8"/>
      <c r="I18" s="8"/>
      <c r="J18" s="9" t="s">
        <v>62</v>
      </c>
      <c r="K18" t="s">
        <v>64</v>
      </c>
    </row>
    <row r="19" spans="1:11" x14ac:dyDescent="0.25">
      <c r="A19" s="10"/>
      <c r="B19" s="11" t="s">
        <v>4</v>
      </c>
      <c r="C19" s="11">
        <v>3992</v>
      </c>
      <c r="D19" s="11" t="s">
        <v>7</v>
      </c>
      <c r="E19" s="11">
        <f xml:space="preserve"> C17 + (C18 * C19)</f>
        <v>150644</v>
      </c>
      <c r="F19" s="11" t="s">
        <v>6</v>
      </c>
      <c r="G19" s="11">
        <f xml:space="preserve"> E19 - C17</f>
        <v>63872</v>
      </c>
      <c r="H19" s="11" t="s">
        <v>8</v>
      </c>
      <c r="I19" s="11">
        <f>C20 - E19</f>
        <v>0</v>
      </c>
      <c r="J19" s="12"/>
    </row>
    <row r="20" spans="1:11" x14ac:dyDescent="0.25">
      <c r="A20" s="13">
        <v>3</v>
      </c>
      <c r="B20" s="14" t="s">
        <v>2</v>
      </c>
      <c r="C20" s="14">
        <v>150644</v>
      </c>
      <c r="D20" s="14"/>
      <c r="E20" s="14"/>
      <c r="F20" s="14"/>
      <c r="G20" s="14"/>
      <c r="H20" s="14"/>
      <c r="I20" s="14"/>
      <c r="J20" s="15" t="s">
        <v>45</v>
      </c>
    </row>
    <row r="21" spans="1:11" x14ac:dyDescent="0.25">
      <c r="A21" s="16"/>
      <c r="B21" s="17" t="s">
        <v>3</v>
      </c>
      <c r="C21" s="17">
        <v>4</v>
      </c>
      <c r="D21" s="17"/>
      <c r="E21" s="17"/>
      <c r="F21" s="17"/>
      <c r="G21" s="17"/>
      <c r="H21" s="17"/>
      <c r="I21" s="17"/>
      <c r="J21" s="18" t="s">
        <v>47</v>
      </c>
    </row>
    <row r="22" spans="1:11" x14ac:dyDescent="0.25">
      <c r="A22" s="1"/>
      <c r="B22" s="2" t="s">
        <v>4</v>
      </c>
      <c r="C22" s="2">
        <v>6596</v>
      </c>
      <c r="D22" s="2" t="s">
        <v>7</v>
      </c>
      <c r="E22" s="2">
        <f xml:space="preserve"> C20 + (C21 * C22)</f>
        <v>177028</v>
      </c>
      <c r="F22" s="2" t="s">
        <v>6</v>
      </c>
      <c r="G22" s="2">
        <f xml:space="preserve"> E22 - C20</f>
        <v>26384</v>
      </c>
      <c r="H22" s="2" t="s">
        <v>8</v>
      </c>
      <c r="I22" s="2">
        <f>C23 - E22</f>
        <v>0</v>
      </c>
      <c r="J22" s="3" t="s">
        <v>46</v>
      </c>
    </row>
    <row r="23" spans="1:11" x14ac:dyDescent="0.25">
      <c r="A23" s="4">
        <v>4</v>
      </c>
      <c r="B23" s="5" t="s">
        <v>2</v>
      </c>
      <c r="C23" s="5">
        <v>177028</v>
      </c>
      <c r="D23" s="5"/>
      <c r="E23" s="5"/>
      <c r="F23" s="5"/>
      <c r="G23" s="5"/>
      <c r="H23" s="5"/>
      <c r="I23" s="5"/>
      <c r="J23" s="6" t="s">
        <v>48</v>
      </c>
    </row>
    <row r="24" spans="1:11" x14ac:dyDescent="0.25">
      <c r="A24" s="7"/>
      <c r="B24" s="8" t="s">
        <v>3</v>
      </c>
      <c r="C24" s="8">
        <v>4</v>
      </c>
      <c r="D24" s="8"/>
      <c r="E24" s="8"/>
      <c r="F24" s="8"/>
      <c r="G24" s="8"/>
      <c r="H24" s="8"/>
      <c r="I24" s="8"/>
      <c r="J24" s="9" t="s">
        <v>49</v>
      </c>
    </row>
    <row r="25" spans="1:11" x14ac:dyDescent="0.25">
      <c r="A25" s="10"/>
      <c r="B25" s="11" t="s">
        <v>4</v>
      </c>
      <c r="C25" s="11">
        <v>13722</v>
      </c>
      <c r="D25" s="11" t="s">
        <v>7</v>
      </c>
      <c r="E25" s="11">
        <f xml:space="preserve"> C23 + (C24 * C25)</f>
        <v>231916</v>
      </c>
      <c r="F25" s="11" t="s">
        <v>6</v>
      </c>
      <c r="G25" s="11">
        <f xml:space="preserve"> E25 - C23</f>
        <v>54888</v>
      </c>
      <c r="H25" s="11" t="s">
        <v>8</v>
      </c>
      <c r="I25" s="11">
        <f>C26 - E25</f>
        <v>8</v>
      </c>
      <c r="J25" s="12" t="s">
        <v>50</v>
      </c>
    </row>
    <row r="26" spans="1:11" x14ac:dyDescent="0.25">
      <c r="A26" s="13">
        <v>5</v>
      </c>
      <c r="B26" s="14" t="s">
        <v>2</v>
      </c>
      <c r="C26" s="14">
        <v>231924</v>
      </c>
      <c r="D26" s="14"/>
      <c r="E26" s="14"/>
      <c r="F26" s="14"/>
      <c r="G26" s="14"/>
      <c r="H26" s="14"/>
      <c r="I26" s="14"/>
      <c r="J26" s="15" t="s">
        <v>56</v>
      </c>
      <c r="K26" t="s">
        <v>63</v>
      </c>
    </row>
    <row r="27" spans="1:11" x14ac:dyDescent="0.25">
      <c r="A27" s="16"/>
      <c r="B27" s="17" t="s">
        <v>3</v>
      </c>
      <c r="C27" s="17">
        <v>16</v>
      </c>
      <c r="D27" s="17"/>
      <c r="E27" s="17"/>
      <c r="F27" s="17"/>
      <c r="G27" s="17"/>
      <c r="H27" s="17"/>
      <c r="I27" s="17"/>
      <c r="J27" s="18" t="s">
        <v>57</v>
      </c>
    </row>
    <row r="28" spans="1:11" x14ac:dyDescent="0.25">
      <c r="A28" s="1"/>
      <c r="B28" s="2" t="s">
        <v>4</v>
      </c>
      <c r="C28" s="2">
        <v>3395</v>
      </c>
      <c r="D28" s="2" t="s">
        <v>7</v>
      </c>
      <c r="E28" s="2">
        <f xml:space="preserve"> C26 + (C27 * C28)</f>
        <v>286244</v>
      </c>
      <c r="F28" s="2" t="s">
        <v>6</v>
      </c>
      <c r="G28" s="2">
        <f xml:space="preserve"> E28 - C26</f>
        <v>54320</v>
      </c>
      <c r="H28" s="2" t="s">
        <v>8</v>
      </c>
      <c r="I28" s="2">
        <f>C29 - E28</f>
        <v>0</v>
      </c>
      <c r="J28" s="3"/>
    </row>
    <row r="29" spans="1:11" x14ac:dyDescent="0.25">
      <c r="A29" s="4">
        <v>6</v>
      </c>
      <c r="B29" s="5" t="s">
        <v>2</v>
      </c>
      <c r="C29" s="5">
        <v>286244</v>
      </c>
      <c r="D29" s="5"/>
      <c r="E29" s="5"/>
      <c r="F29" s="5"/>
      <c r="G29" s="5"/>
      <c r="H29" s="5"/>
      <c r="I29" s="5"/>
      <c r="J29" s="6" t="s">
        <v>51</v>
      </c>
      <c r="K29" t="s">
        <v>66</v>
      </c>
    </row>
    <row r="30" spans="1:11" x14ac:dyDescent="0.25">
      <c r="A30" s="7"/>
      <c r="B30" s="8" t="s">
        <v>3</v>
      </c>
      <c r="C30" s="8">
        <v>8</v>
      </c>
      <c r="D30" s="8"/>
      <c r="E30" s="8"/>
      <c r="F30" s="8"/>
      <c r="G30" s="8"/>
      <c r="H30" s="8"/>
      <c r="I30" s="8"/>
      <c r="J30" s="9" t="s">
        <v>52</v>
      </c>
    </row>
    <row r="31" spans="1:11" x14ac:dyDescent="0.25">
      <c r="A31" s="10"/>
      <c r="B31" s="11" t="s">
        <v>4</v>
      </c>
      <c r="C31" s="11">
        <v>5686</v>
      </c>
      <c r="D31" s="11" t="s">
        <v>7</v>
      </c>
      <c r="E31" s="11">
        <f xml:space="preserve"> C29 + (C30 * C31)</f>
        <v>331732</v>
      </c>
      <c r="F31" s="11" t="s">
        <v>6</v>
      </c>
      <c r="G31" s="11">
        <f xml:space="preserve"> E31 - C29</f>
        <v>45488</v>
      </c>
      <c r="H31" s="11" t="s">
        <v>8</v>
      </c>
      <c r="I31" s="11">
        <f>C32 - E31</f>
        <v>0</v>
      </c>
      <c r="J31" s="12" t="s">
        <v>68</v>
      </c>
    </row>
    <row r="32" spans="1:11" x14ac:dyDescent="0.25">
      <c r="A32" s="13">
        <v>7</v>
      </c>
      <c r="B32" s="14" t="s">
        <v>2</v>
      </c>
      <c r="C32" s="14">
        <v>331732</v>
      </c>
      <c r="D32" s="14"/>
      <c r="E32" s="14"/>
      <c r="F32" s="14"/>
      <c r="G32" s="14"/>
      <c r="H32" s="14"/>
      <c r="I32" s="14"/>
      <c r="J32" s="15" t="s">
        <v>53</v>
      </c>
      <c r="K32" t="s">
        <v>67</v>
      </c>
    </row>
    <row r="33" spans="1:11" x14ac:dyDescent="0.25">
      <c r="A33" s="16"/>
      <c r="B33" s="17" t="s">
        <v>3</v>
      </c>
      <c r="C33" s="17">
        <v>12</v>
      </c>
      <c r="D33" s="17"/>
      <c r="E33" s="17"/>
      <c r="F33" s="17"/>
      <c r="G33" s="17"/>
      <c r="H33" s="17"/>
      <c r="I33" s="17"/>
      <c r="J33" s="18" t="s">
        <v>54</v>
      </c>
    </row>
    <row r="34" spans="1:11" x14ac:dyDescent="0.25">
      <c r="A34" s="1"/>
      <c r="B34" s="2" t="s">
        <v>4</v>
      </c>
      <c r="C34" s="2">
        <v>9874</v>
      </c>
      <c r="D34" s="2" t="s">
        <v>7</v>
      </c>
      <c r="E34" s="2">
        <f xml:space="preserve"> C32 + (C33 * C34)</f>
        <v>450220</v>
      </c>
      <c r="F34" s="2" t="s">
        <v>6</v>
      </c>
      <c r="G34" s="2">
        <f xml:space="preserve"> E34 - C32</f>
        <v>118488</v>
      </c>
      <c r="H34" s="2" t="s">
        <v>8</v>
      </c>
      <c r="I34" s="2">
        <f>C35 - E34</f>
        <v>8</v>
      </c>
      <c r="J34" s="3"/>
    </row>
    <row r="35" spans="1:11" x14ac:dyDescent="0.25">
      <c r="A35" s="4">
        <v>8</v>
      </c>
      <c r="B35" s="5" t="s">
        <v>2</v>
      </c>
      <c r="C35" s="5">
        <v>450228</v>
      </c>
      <c r="D35" s="5"/>
      <c r="E35" s="5"/>
      <c r="F35" s="5"/>
      <c r="G35" s="5"/>
      <c r="H35" s="5"/>
      <c r="I35" s="5"/>
      <c r="J35" s="6" t="s">
        <v>55</v>
      </c>
      <c r="K35" t="s">
        <v>65</v>
      </c>
    </row>
    <row r="36" spans="1:11" x14ac:dyDescent="0.25">
      <c r="A36" s="7"/>
      <c r="B36" s="8" t="s">
        <v>3</v>
      </c>
      <c r="C36" s="8">
        <v>16</v>
      </c>
      <c r="D36" s="8"/>
      <c r="E36" s="8"/>
      <c r="F36" s="8"/>
      <c r="G36" s="8"/>
      <c r="H36" s="8"/>
      <c r="I36" s="8"/>
      <c r="J36" s="9"/>
    </row>
    <row r="37" spans="1:11" x14ac:dyDescent="0.25">
      <c r="A37" s="10"/>
      <c r="B37" s="11" t="s">
        <v>4</v>
      </c>
      <c r="C37" s="11">
        <v>4139</v>
      </c>
      <c r="D37" s="11" t="s">
        <v>7</v>
      </c>
      <c r="E37" s="11">
        <f xml:space="preserve"> C35 + (C36 * C37)</f>
        <v>516452</v>
      </c>
      <c r="F37" s="11" t="s">
        <v>6</v>
      </c>
      <c r="G37" s="11">
        <f xml:space="preserve"> E37 - C35</f>
        <v>66224</v>
      </c>
      <c r="H37" s="11" t="s">
        <v>8</v>
      </c>
      <c r="I37" s="11">
        <f>C38- E37</f>
        <v>0</v>
      </c>
      <c r="J37" s="12"/>
    </row>
    <row r="38" spans="1:11" x14ac:dyDescent="0.25">
      <c r="A38" s="13" t="s">
        <v>40</v>
      </c>
      <c r="B38" s="14" t="s">
        <v>2</v>
      </c>
      <c r="C38" s="14">
        <v>516452</v>
      </c>
      <c r="D38" s="14"/>
      <c r="E38" s="14"/>
      <c r="F38" s="14"/>
      <c r="G38" s="14"/>
      <c r="H38" s="14"/>
      <c r="I38" s="14"/>
      <c r="J38" s="15" t="s">
        <v>39</v>
      </c>
    </row>
    <row r="39" spans="1:11" x14ac:dyDescent="0.25">
      <c r="A39" s="16"/>
      <c r="B39" s="17" t="s">
        <v>3</v>
      </c>
      <c r="C39" s="17">
        <v>8</v>
      </c>
      <c r="D39" s="17"/>
      <c r="E39" s="17"/>
      <c r="F39" s="17"/>
      <c r="G39" s="17"/>
      <c r="H39" s="17"/>
      <c r="I39" s="17"/>
      <c r="J39" s="18"/>
    </row>
    <row r="40" spans="1:11" x14ac:dyDescent="0.25">
      <c r="A40" s="1"/>
      <c r="B40" s="2" t="s">
        <v>4</v>
      </c>
      <c r="C40" s="2">
        <v>6596</v>
      </c>
      <c r="D40" s="2" t="s">
        <v>7</v>
      </c>
      <c r="E40" s="2">
        <f xml:space="preserve"> C38 + (C39 * C40)</f>
        <v>569220</v>
      </c>
      <c r="F40" s="2" t="s">
        <v>6</v>
      </c>
      <c r="G40" s="2">
        <f xml:space="preserve"> E40 - C38</f>
        <v>52768</v>
      </c>
      <c r="H40" s="11" t="s">
        <v>8</v>
      </c>
      <c r="I40" s="11">
        <f>C45- E40</f>
        <v>0</v>
      </c>
      <c r="J40" s="3"/>
    </row>
    <row r="44" spans="1:11" x14ac:dyDescent="0.25">
      <c r="A44" t="s">
        <v>17</v>
      </c>
      <c r="B44" t="s">
        <v>18</v>
      </c>
      <c r="C44" t="s">
        <v>19</v>
      </c>
      <c r="D44" t="s">
        <v>12</v>
      </c>
      <c r="E44" t="s">
        <v>13</v>
      </c>
      <c r="F44" t="s">
        <v>14</v>
      </c>
      <c r="G44" t="s">
        <v>15</v>
      </c>
      <c r="H44" t="s">
        <v>20</v>
      </c>
      <c r="I44" t="s">
        <v>16</v>
      </c>
      <c r="J44" t="s">
        <v>21</v>
      </c>
    </row>
    <row r="45" spans="1:11" x14ac:dyDescent="0.25">
      <c r="A45">
        <v>1</v>
      </c>
      <c r="B45" t="s">
        <v>2</v>
      </c>
      <c r="C45">
        <v>569220</v>
      </c>
    </row>
    <row r="46" spans="1:11" x14ac:dyDescent="0.25">
      <c r="B46" t="s">
        <v>3</v>
      </c>
      <c r="C46">
        <v>8</v>
      </c>
    </row>
    <row r="47" spans="1:11" x14ac:dyDescent="0.25">
      <c r="B47" t="s">
        <v>4</v>
      </c>
      <c r="C47">
        <v>19365</v>
      </c>
      <c r="D47" t="s">
        <v>7</v>
      </c>
      <c r="E47">
        <f xml:space="preserve"> C45 + (C46 * C47)</f>
        <v>724140</v>
      </c>
      <c r="F47" t="s">
        <v>6</v>
      </c>
      <c r="G47">
        <f xml:space="preserve"> E47 - C45</f>
        <v>154920</v>
      </c>
      <c r="H47" t="s">
        <v>8</v>
      </c>
      <c r="I47">
        <f>C48 - E47</f>
        <v>0</v>
      </c>
    </row>
    <row r="48" spans="1:11" x14ac:dyDescent="0.25">
      <c r="A48">
        <v>2</v>
      </c>
      <c r="B48" t="s">
        <v>2</v>
      </c>
      <c r="C48">
        <v>724140</v>
      </c>
      <c r="J48" t="s">
        <v>22</v>
      </c>
    </row>
    <row r="49" spans="1:10" x14ac:dyDescent="0.25">
      <c r="B49" t="s">
        <v>3</v>
      </c>
      <c r="C49">
        <v>1</v>
      </c>
    </row>
    <row r="50" spans="1:10" x14ac:dyDescent="0.25">
      <c r="B50" t="s">
        <v>4</v>
      </c>
      <c r="C50">
        <v>56</v>
      </c>
      <c r="D50" t="s">
        <v>7</v>
      </c>
      <c r="E50">
        <f xml:space="preserve"> C48 + (C49 * C50)</f>
        <v>724196</v>
      </c>
      <c r="F50" t="s">
        <v>6</v>
      </c>
      <c r="G50">
        <f xml:space="preserve"> E50 - C48</f>
        <v>56</v>
      </c>
      <c r="H50" t="s">
        <v>8</v>
      </c>
      <c r="I50">
        <f>C51 - E50</f>
        <v>0</v>
      </c>
    </row>
    <row r="51" spans="1:10" x14ac:dyDescent="0.25">
      <c r="A51">
        <v>3</v>
      </c>
      <c r="B51" t="s">
        <v>2</v>
      </c>
      <c r="C51">
        <v>724196</v>
      </c>
      <c r="J51" t="s">
        <v>23</v>
      </c>
    </row>
    <row r="52" spans="1:10" x14ac:dyDescent="0.25">
      <c r="B52" t="s">
        <v>3</v>
      </c>
      <c r="C52">
        <v>36</v>
      </c>
    </row>
    <row r="53" spans="1:10" x14ac:dyDescent="0.25">
      <c r="B53" t="s">
        <v>4</v>
      </c>
      <c r="C53">
        <v>19</v>
      </c>
      <c r="D53" t="s">
        <v>7</v>
      </c>
      <c r="E53">
        <f xml:space="preserve"> C51 + (C52 * C53)</f>
        <v>724880</v>
      </c>
      <c r="F53" t="s">
        <v>6</v>
      </c>
      <c r="G53">
        <f xml:space="preserve"> E53 - C51</f>
        <v>684</v>
      </c>
      <c r="H53" t="s">
        <v>8</v>
      </c>
      <c r="I53">
        <f>C54 - E53</f>
        <v>1164</v>
      </c>
    </row>
    <row r="54" spans="1:10" x14ac:dyDescent="0.25">
      <c r="A54">
        <v>4</v>
      </c>
      <c r="B54" t="s">
        <v>2</v>
      </c>
      <c r="C54">
        <v>726044</v>
      </c>
    </row>
    <row r="55" spans="1:10" x14ac:dyDescent="0.25">
      <c r="B55" t="s">
        <v>3</v>
      </c>
      <c r="C55">
        <v>24</v>
      </c>
    </row>
    <row r="56" spans="1:10" x14ac:dyDescent="0.25">
      <c r="B56" t="s">
        <v>4</v>
      </c>
      <c r="C56">
        <v>1</v>
      </c>
      <c r="D56" t="s">
        <v>7</v>
      </c>
      <c r="E56">
        <f xml:space="preserve"> C54 + (C55 * C56)</f>
        <v>726068</v>
      </c>
      <c r="F56" t="s">
        <v>6</v>
      </c>
      <c r="G56">
        <f xml:space="preserve"> E56 - C54</f>
        <v>24</v>
      </c>
      <c r="H56" t="s">
        <v>8</v>
      </c>
      <c r="I56">
        <f>C57 - E56</f>
        <v>0</v>
      </c>
    </row>
    <row r="57" spans="1:10" x14ac:dyDescent="0.25">
      <c r="A57">
        <v>5</v>
      </c>
      <c r="B57" t="s">
        <v>2</v>
      </c>
      <c r="C57">
        <v>726068</v>
      </c>
    </row>
    <row r="58" spans="1:10" x14ac:dyDescent="0.25">
      <c r="B58" t="s">
        <v>3</v>
      </c>
      <c r="C58">
        <v>6</v>
      </c>
    </row>
    <row r="59" spans="1:10" x14ac:dyDescent="0.25">
      <c r="B59" t="s">
        <v>4</v>
      </c>
      <c r="C59">
        <v>6</v>
      </c>
      <c r="D59" t="s">
        <v>7</v>
      </c>
      <c r="E59">
        <f xml:space="preserve"> C57 + (C58 * C59)</f>
        <v>726104</v>
      </c>
      <c r="F59" t="s">
        <v>6</v>
      </c>
      <c r="G59">
        <f xml:space="preserve"> E59 - C57</f>
        <v>36</v>
      </c>
      <c r="H59" t="s">
        <v>8</v>
      </c>
      <c r="I59">
        <f>C60 - E59</f>
        <v>0</v>
      </c>
    </row>
    <row r="60" spans="1:10" x14ac:dyDescent="0.25">
      <c r="A60">
        <v>6</v>
      </c>
      <c r="B60" t="s">
        <v>2</v>
      </c>
      <c r="C60">
        <v>726104</v>
      </c>
      <c r="J60" t="s">
        <v>70</v>
      </c>
    </row>
    <row r="61" spans="1:10" x14ac:dyDescent="0.25">
      <c r="B61" t="s">
        <v>3</v>
      </c>
      <c r="C61">
        <v>176</v>
      </c>
    </row>
    <row r="62" spans="1:10" x14ac:dyDescent="0.25">
      <c r="B62" t="s">
        <v>4</v>
      </c>
      <c r="C62">
        <v>7</v>
      </c>
      <c r="D62" t="s">
        <v>7</v>
      </c>
      <c r="E62">
        <f xml:space="preserve"> C60 + (C61 * C62)</f>
        <v>727336</v>
      </c>
      <c r="F62" t="s">
        <v>6</v>
      </c>
      <c r="G62">
        <f xml:space="preserve"> E62 - C60</f>
        <v>1232</v>
      </c>
      <c r="H62" t="s">
        <v>8</v>
      </c>
      <c r="I62">
        <f>C63 - E62</f>
        <v>6228</v>
      </c>
    </row>
    <row r="63" spans="1:10" x14ac:dyDescent="0.25">
      <c r="A63">
        <v>7</v>
      </c>
      <c r="B63" t="s">
        <v>2</v>
      </c>
      <c r="C63">
        <v>733564</v>
      </c>
      <c r="J63" t="s">
        <v>11</v>
      </c>
    </row>
    <row r="64" spans="1:10" x14ac:dyDescent="0.25">
      <c r="B64" t="s">
        <v>3</v>
      </c>
      <c r="C64">
        <v>32</v>
      </c>
    </row>
    <row r="65" spans="1:10" x14ac:dyDescent="0.25">
      <c r="B65" t="s">
        <v>4</v>
      </c>
      <c r="C65">
        <v>53</v>
      </c>
      <c r="D65" t="s">
        <v>7</v>
      </c>
      <c r="E65">
        <f xml:space="preserve"> C63 + (C64 * C65)</f>
        <v>735260</v>
      </c>
      <c r="F65" t="s">
        <v>6</v>
      </c>
      <c r="G65">
        <f xml:space="preserve"> E65 - C63</f>
        <v>1696</v>
      </c>
      <c r="H65" t="s">
        <v>8</v>
      </c>
      <c r="I65">
        <f>C66 - E65</f>
        <v>192</v>
      </c>
      <c r="J65" t="s">
        <v>9</v>
      </c>
    </row>
    <row r="66" spans="1:10" x14ac:dyDescent="0.25">
      <c r="A66">
        <v>8</v>
      </c>
      <c r="B66" t="s">
        <v>2</v>
      </c>
      <c r="C66">
        <v>735452</v>
      </c>
      <c r="J66" t="s">
        <v>24</v>
      </c>
    </row>
    <row r="67" spans="1:10" x14ac:dyDescent="0.25">
      <c r="B67" t="s">
        <v>3</v>
      </c>
      <c r="C67">
        <v>2</v>
      </c>
      <c r="E67">
        <f>(C69 - C66) / C68</f>
        <v>2</v>
      </c>
    </row>
    <row r="68" spans="1:10" x14ac:dyDescent="0.25">
      <c r="B68" t="s">
        <v>4</v>
      </c>
      <c r="C68">
        <v>32</v>
      </c>
      <c r="D68" t="s">
        <v>7</v>
      </c>
      <c r="E68">
        <f xml:space="preserve"> C66 + (C67 * C68)</f>
        <v>735516</v>
      </c>
      <c r="F68" t="s">
        <v>6</v>
      </c>
      <c r="G68">
        <f xml:space="preserve"> E68 - C66</f>
        <v>64</v>
      </c>
      <c r="H68" t="s">
        <v>8</v>
      </c>
      <c r="I68">
        <f>C69 - E68</f>
        <v>0</v>
      </c>
    </row>
    <row r="69" spans="1:10" x14ac:dyDescent="0.25">
      <c r="A69">
        <v>9</v>
      </c>
      <c r="B69" t="s">
        <v>2</v>
      </c>
      <c r="C69">
        <v>735516</v>
      </c>
      <c r="J69" t="s">
        <v>10</v>
      </c>
    </row>
    <row r="70" spans="1:10" x14ac:dyDescent="0.25">
      <c r="B70" t="s">
        <v>3</v>
      </c>
      <c r="C70">
        <v>100</v>
      </c>
    </row>
    <row r="71" spans="1:10" x14ac:dyDescent="0.25">
      <c r="B71" t="s">
        <v>4</v>
      </c>
      <c r="C71">
        <v>1</v>
      </c>
      <c r="D71" t="s">
        <v>7</v>
      </c>
      <c r="E71">
        <f xml:space="preserve"> C69 + (C70 * C71)</f>
        <v>735616</v>
      </c>
      <c r="F71" t="s">
        <v>6</v>
      </c>
      <c r="G71">
        <f xml:space="preserve"> E71 - C69</f>
        <v>100</v>
      </c>
      <c r="H71" t="s">
        <v>8</v>
      </c>
      <c r="I71">
        <f>C72 - E71</f>
        <v>0</v>
      </c>
    </row>
    <row r="72" spans="1:10" x14ac:dyDescent="0.25">
      <c r="A72">
        <v>10</v>
      </c>
      <c r="B72" t="s">
        <v>2</v>
      </c>
      <c r="C72">
        <v>735616</v>
      </c>
      <c r="J72" t="s">
        <v>25</v>
      </c>
    </row>
    <row r="73" spans="1:10" x14ac:dyDescent="0.25">
      <c r="B73" t="s">
        <v>3</v>
      </c>
      <c r="C73">
        <v>72</v>
      </c>
      <c r="E73">
        <f>(C75 - C72) / C74</f>
        <v>72</v>
      </c>
    </row>
    <row r="74" spans="1:10" x14ac:dyDescent="0.25">
      <c r="B74" t="s">
        <v>4</v>
      </c>
      <c r="C74">
        <v>1</v>
      </c>
      <c r="D74" t="s">
        <v>7</v>
      </c>
      <c r="E74">
        <f xml:space="preserve"> C72 + (C73 * C74)</f>
        <v>735688</v>
      </c>
      <c r="F74" t="s">
        <v>6</v>
      </c>
      <c r="G74">
        <f xml:space="preserve"> E74 - C72</f>
        <v>72</v>
      </c>
      <c r="H74" t="s">
        <v>8</v>
      </c>
      <c r="I74">
        <f>C75 - E74</f>
        <v>0</v>
      </c>
    </row>
    <row r="75" spans="1:10" x14ac:dyDescent="0.25">
      <c r="A75">
        <v>11</v>
      </c>
      <c r="B75" t="s">
        <v>2</v>
      </c>
      <c r="C75">
        <v>735688</v>
      </c>
      <c r="J75" t="s">
        <v>26</v>
      </c>
    </row>
    <row r="76" spans="1:10" x14ac:dyDescent="0.25">
      <c r="B76" t="s">
        <v>3</v>
      </c>
      <c r="C76">
        <v>20</v>
      </c>
    </row>
    <row r="77" spans="1:10" x14ac:dyDescent="0.25">
      <c r="B77" t="s">
        <v>4</v>
      </c>
      <c r="C77">
        <v>1</v>
      </c>
      <c r="D77" t="s">
        <v>7</v>
      </c>
      <c r="E77">
        <f xml:space="preserve"> C75 + (C76 * C77)</f>
        <v>735708</v>
      </c>
      <c r="F77" t="s">
        <v>6</v>
      </c>
      <c r="G77">
        <f xml:space="preserve"> E77 - C75</f>
        <v>20</v>
      </c>
      <c r="H77" t="s">
        <v>8</v>
      </c>
      <c r="I77">
        <f>C78 - E77</f>
        <v>0</v>
      </c>
    </row>
    <row r="78" spans="1:10" x14ac:dyDescent="0.25">
      <c r="A78">
        <v>12</v>
      </c>
      <c r="B78" t="s">
        <v>2</v>
      </c>
      <c r="C78">
        <v>735708</v>
      </c>
      <c r="J78" t="s">
        <v>27</v>
      </c>
    </row>
    <row r="79" spans="1:10" x14ac:dyDescent="0.25">
      <c r="B79" t="s">
        <v>3</v>
      </c>
      <c r="C79">
        <v>104</v>
      </c>
    </row>
    <row r="80" spans="1:10" x14ac:dyDescent="0.25">
      <c r="B80" t="s">
        <v>4</v>
      </c>
      <c r="C80">
        <v>3</v>
      </c>
      <c r="D80" t="s">
        <v>7</v>
      </c>
      <c r="E80">
        <f xml:space="preserve"> C78 + (C79 * C80)</f>
        <v>736020</v>
      </c>
      <c r="F80" t="s">
        <v>6</v>
      </c>
      <c r="G80">
        <f xml:space="preserve"> E80 - C78</f>
        <v>312</v>
      </c>
      <c r="H80" t="s">
        <v>8</v>
      </c>
      <c r="I80">
        <f>C81 - E80</f>
        <v>0</v>
      </c>
    </row>
    <row r="81" spans="1:10" x14ac:dyDescent="0.25">
      <c r="A81">
        <v>13</v>
      </c>
      <c r="B81" t="s">
        <v>2</v>
      </c>
      <c r="C81">
        <v>736020</v>
      </c>
      <c r="J81" t="s">
        <v>28</v>
      </c>
    </row>
    <row r="82" spans="1:10" x14ac:dyDescent="0.25">
      <c r="B82" t="s">
        <v>3</v>
      </c>
      <c r="C82">
        <v>200</v>
      </c>
      <c r="J82" t="s">
        <v>59</v>
      </c>
    </row>
    <row r="83" spans="1:10" x14ac:dyDescent="0.25">
      <c r="B83" t="s">
        <v>4</v>
      </c>
      <c r="C83">
        <v>19</v>
      </c>
      <c r="D83" t="s">
        <v>7</v>
      </c>
      <c r="E83">
        <f xml:space="preserve"> C81 + (C82 * C83)</f>
        <v>739820</v>
      </c>
      <c r="F83" t="s">
        <v>6</v>
      </c>
      <c r="G83">
        <f xml:space="preserve"> E83 - C81</f>
        <v>3800</v>
      </c>
      <c r="H83" t="s">
        <v>8</v>
      </c>
      <c r="I83">
        <f>C84 - E83</f>
        <v>93832</v>
      </c>
    </row>
    <row r="84" spans="1:10" x14ac:dyDescent="0.25">
      <c r="A84">
        <v>14</v>
      </c>
      <c r="B84" t="s">
        <v>2</v>
      </c>
      <c r="C84">
        <v>833652</v>
      </c>
      <c r="J84" t="s">
        <v>29</v>
      </c>
    </row>
    <row r="85" spans="1:10" x14ac:dyDescent="0.25">
      <c r="B85" t="s">
        <v>3</v>
      </c>
      <c r="C85">
        <v>88</v>
      </c>
    </row>
    <row r="86" spans="1:10" x14ac:dyDescent="0.25">
      <c r="B86" t="s">
        <v>4</v>
      </c>
      <c r="C86">
        <v>66</v>
      </c>
      <c r="D86" t="s">
        <v>7</v>
      </c>
      <c r="E86">
        <f xml:space="preserve"> C84 + (C85 * C86)</f>
        <v>839460</v>
      </c>
      <c r="F86" t="s">
        <v>6</v>
      </c>
      <c r="G86">
        <f xml:space="preserve"> E86 - C84</f>
        <v>5808</v>
      </c>
      <c r="H86" t="s">
        <v>8</v>
      </c>
      <c r="I86">
        <f>C87 - E86</f>
        <v>0</v>
      </c>
    </row>
    <row r="87" spans="1:10" x14ac:dyDescent="0.25">
      <c r="A87">
        <v>15</v>
      </c>
      <c r="B87" t="s">
        <v>2</v>
      </c>
      <c r="C87">
        <v>839460</v>
      </c>
      <c r="J87" t="s">
        <v>30</v>
      </c>
    </row>
    <row r="88" spans="1:10" x14ac:dyDescent="0.25">
      <c r="B88" t="s">
        <v>3</v>
      </c>
      <c r="C88">
        <v>76</v>
      </c>
    </row>
    <row r="89" spans="1:10" x14ac:dyDescent="0.25">
      <c r="B89" t="s">
        <v>4</v>
      </c>
      <c r="C89">
        <v>1</v>
      </c>
      <c r="D89" t="s">
        <v>7</v>
      </c>
      <c r="E89">
        <f xml:space="preserve"> C87 + (C88 * C89)</f>
        <v>839536</v>
      </c>
      <c r="F89" t="s">
        <v>6</v>
      </c>
      <c r="G89">
        <f xml:space="preserve"> E89 - C87</f>
        <v>76</v>
      </c>
      <c r="H89" t="s">
        <v>8</v>
      </c>
      <c r="I89">
        <f>C90 - E89</f>
        <v>0</v>
      </c>
    </row>
    <row r="90" spans="1:10" x14ac:dyDescent="0.25">
      <c r="A90">
        <v>16</v>
      </c>
      <c r="B90" t="s">
        <v>2</v>
      </c>
      <c r="C90">
        <v>839536</v>
      </c>
      <c r="J90" t="s">
        <v>31</v>
      </c>
    </row>
    <row r="91" spans="1:10" x14ac:dyDescent="0.25">
      <c r="B91" t="s">
        <v>3</v>
      </c>
      <c r="C91">
        <v>76</v>
      </c>
    </row>
    <row r="92" spans="1:10" x14ac:dyDescent="0.25">
      <c r="B92" t="s">
        <v>4</v>
      </c>
      <c r="C92">
        <v>1</v>
      </c>
      <c r="D92" t="s">
        <v>7</v>
      </c>
      <c r="E92">
        <f xml:space="preserve"> C90 + (C91 * C92)</f>
        <v>839612</v>
      </c>
      <c r="F92" t="s">
        <v>6</v>
      </c>
      <c r="G92">
        <f xml:space="preserve"> E92 - C90</f>
        <v>76</v>
      </c>
      <c r="H92" t="s">
        <v>8</v>
      </c>
      <c r="I92">
        <f>C93 - E92</f>
        <v>0</v>
      </c>
    </row>
    <row r="93" spans="1:10" x14ac:dyDescent="0.25">
      <c r="A93">
        <v>17</v>
      </c>
      <c r="B93" t="s">
        <v>2</v>
      </c>
      <c r="C93">
        <v>839612</v>
      </c>
    </row>
    <row r="94" spans="1:10" x14ac:dyDescent="0.25">
      <c r="B94" t="s">
        <v>3</v>
      </c>
      <c r="C94">
        <v>20</v>
      </c>
    </row>
    <row r="95" spans="1:10" x14ac:dyDescent="0.25">
      <c r="B95" t="s">
        <v>4</v>
      </c>
      <c r="C95">
        <v>7</v>
      </c>
      <c r="D95" t="s">
        <v>7</v>
      </c>
      <c r="E95">
        <f xml:space="preserve"> C93 + (C94 * C95)</f>
        <v>839752</v>
      </c>
      <c r="F95" t="s">
        <v>6</v>
      </c>
      <c r="G95">
        <f xml:space="preserve"> E95 - C93</f>
        <v>140</v>
      </c>
      <c r="H95" t="s">
        <v>8</v>
      </c>
      <c r="I95">
        <f>C96 - E95</f>
        <v>0</v>
      </c>
    </row>
    <row r="96" spans="1:10" x14ac:dyDescent="0.25">
      <c r="A96">
        <v>18</v>
      </c>
      <c r="B96" t="s">
        <v>2</v>
      </c>
      <c r="C96">
        <v>839752</v>
      </c>
      <c r="J96" t="s">
        <v>60</v>
      </c>
    </row>
    <row r="97" spans="1:10" x14ac:dyDescent="0.25">
      <c r="B97" t="s">
        <v>3</v>
      </c>
    </row>
    <row r="98" spans="1:10" x14ac:dyDescent="0.25">
      <c r="B98" t="s">
        <v>4</v>
      </c>
      <c r="C98">
        <v>1</v>
      </c>
      <c r="D98" t="s">
        <v>7</v>
      </c>
      <c r="E98">
        <f xml:space="preserve"> C96 + (C97 * C98)</f>
        <v>839752</v>
      </c>
      <c r="F98" t="s">
        <v>6</v>
      </c>
      <c r="G98">
        <f xml:space="preserve"> E98 - C96</f>
        <v>0</v>
      </c>
      <c r="H98" t="s">
        <v>8</v>
      </c>
      <c r="I98">
        <f>C99 - E98</f>
        <v>136204</v>
      </c>
    </row>
    <row r="99" spans="1:10" x14ac:dyDescent="0.25">
      <c r="A99">
        <v>19</v>
      </c>
      <c r="B99" t="s">
        <v>2</v>
      </c>
      <c r="C99">
        <v>975956</v>
      </c>
      <c r="J99" t="s">
        <v>32</v>
      </c>
    </row>
    <row r="100" spans="1:10" x14ac:dyDescent="0.25">
      <c r="B100" t="s">
        <v>3</v>
      </c>
      <c r="C100">
        <v>1</v>
      </c>
      <c r="J100" t="s">
        <v>33</v>
      </c>
    </row>
    <row r="101" spans="1:10" x14ac:dyDescent="0.25">
      <c r="B101" t="s">
        <v>4</v>
      </c>
      <c r="C101">
        <v>73680</v>
      </c>
      <c r="D101" t="s">
        <v>7</v>
      </c>
      <c r="E101">
        <f xml:space="preserve"> C99 + (C100 * C101)</f>
        <v>1049636</v>
      </c>
      <c r="F101" t="s">
        <v>6</v>
      </c>
      <c r="G101">
        <f xml:space="preserve"> E101 - C99</f>
        <v>73680</v>
      </c>
      <c r="H101" t="s">
        <v>8</v>
      </c>
      <c r="I101">
        <f>C102 - E101</f>
        <v>0</v>
      </c>
    </row>
    <row r="102" spans="1:10" x14ac:dyDescent="0.25">
      <c r="A102">
        <v>20</v>
      </c>
      <c r="B102" t="s">
        <v>2</v>
      </c>
      <c r="C102">
        <v>1049636</v>
      </c>
      <c r="J102" t="s">
        <v>34</v>
      </c>
    </row>
    <row r="103" spans="1:10" x14ac:dyDescent="0.25">
      <c r="B103" t="s">
        <v>3</v>
      </c>
      <c r="C103">
        <v>16</v>
      </c>
    </row>
    <row r="104" spans="1:10" x14ac:dyDescent="0.25">
      <c r="B104" t="s">
        <v>4</v>
      </c>
      <c r="C104">
        <v>1</v>
      </c>
      <c r="D104" t="s">
        <v>7</v>
      </c>
      <c r="E104">
        <f xml:space="preserve"> C102 + (C103 * C104)</f>
        <v>1049652</v>
      </c>
      <c r="F104" t="s">
        <v>6</v>
      </c>
      <c r="G104">
        <f xml:space="preserve"> E104 - C102</f>
        <v>16</v>
      </c>
      <c r="H104" t="s">
        <v>8</v>
      </c>
      <c r="I104">
        <f>C105 - E104</f>
        <v>0</v>
      </c>
    </row>
    <row r="105" spans="1:10" x14ac:dyDescent="0.25">
      <c r="A105">
        <v>21</v>
      </c>
      <c r="B105" t="s">
        <v>2</v>
      </c>
      <c r="C105">
        <v>1049652</v>
      </c>
      <c r="J105" t="s">
        <v>35</v>
      </c>
    </row>
    <row r="106" spans="1:10" x14ac:dyDescent="0.25">
      <c r="B106" t="s">
        <v>3</v>
      </c>
      <c r="C106">
        <v>80</v>
      </c>
    </row>
    <row r="107" spans="1:10" x14ac:dyDescent="0.25">
      <c r="B107" t="s">
        <v>4</v>
      </c>
      <c r="C107">
        <v>1</v>
      </c>
      <c r="D107" t="s">
        <v>7</v>
      </c>
      <c r="E107">
        <f xml:space="preserve"> C105 + (C106 * C107)</f>
        <v>1049732</v>
      </c>
      <c r="F107" t="s">
        <v>6</v>
      </c>
      <c r="G107">
        <f xml:space="preserve"> E107 - C105</f>
        <v>80</v>
      </c>
      <c r="H107" t="s">
        <v>8</v>
      </c>
      <c r="I107">
        <f>C108 - E107</f>
        <v>0</v>
      </c>
    </row>
    <row r="108" spans="1:10" x14ac:dyDescent="0.25">
      <c r="A108">
        <v>22</v>
      </c>
      <c r="B108" t="s">
        <v>2</v>
      </c>
      <c r="C108">
        <v>1049732</v>
      </c>
    </row>
    <row r="109" spans="1:10" x14ac:dyDescent="0.25">
      <c r="B109" t="s">
        <v>3</v>
      </c>
      <c r="C109">
        <v>92</v>
      </c>
    </row>
    <row r="110" spans="1:10" x14ac:dyDescent="0.25">
      <c r="B110" t="s">
        <v>4</v>
      </c>
      <c r="C110">
        <v>2</v>
      </c>
      <c r="D110" t="s">
        <v>7</v>
      </c>
      <c r="E110">
        <f xml:space="preserve"> C108 + (C109 * C110)</f>
        <v>1049916</v>
      </c>
      <c r="F110" t="s">
        <v>6</v>
      </c>
      <c r="G110">
        <f xml:space="preserve"> E110 - C108</f>
        <v>184</v>
      </c>
      <c r="H110" t="s">
        <v>8</v>
      </c>
      <c r="I110">
        <f>C111 - E110</f>
        <v>0</v>
      </c>
    </row>
    <row r="111" spans="1:10" x14ac:dyDescent="0.25">
      <c r="A111">
        <v>23</v>
      </c>
      <c r="B111" t="s">
        <v>2</v>
      </c>
      <c r="C111">
        <v>1049916</v>
      </c>
    </row>
    <row r="112" spans="1:10" x14ac:dyDescent="0.25">
      <c r="B112" t="s">
        <v>3</v>
      </c>
      <c r="C112">
        <v>72</v>
      </c>
    </row>
    <row r="113" spans="2:9" x14ac:dyDescent="0.25">
      <c r="B113" t="s">
        <v>4</v>
      </c>
      <c r="C113">
        <v>1</v>
      </c>
      <c r="D113" t="s">
        <v>7</v>
      </c>
      <c r="E113">
        <f xml:space="preserve"> C111 + (C112 * C113)</f>
        <v>1049988</v>
      </c>
      <c r="F113" t="s">
        <v>6</v>
      </c>
      <c r="G113">
        <f xml:space="preserve"> E113 - C111</f>
        <v>72</v>
      </c>
      <c r="H113" t="s">
        <v>8</v>
      </c>
      <c r="I113" t="s">
        <v>36</v>
      </c>
    </row>
    <row r="116" spans="2:9" x14ac:dyDescent="0.25">
      <c r="G116" s="23">
        <f>SUM(I2:I200)</f>
        <v>237636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823-1BD4-4E0D-A55E-E822A9D37B5E}">
  <dimension ref="B1:M30"/>
  <sheetViews>
    <sheetView topLeftCell="B1" workbookViewId="0">
      <selection activeCell="G27" sqref="G27"/>
    </sheetView>
  </sheetViews>
  <sheetFormatPr defaultRowHeight="15" x14ac:dyDescent="0.25"/>
  <cols>
    <col min="2" max="2" width="12.140625" bestFit="1" customWidth="1"/>
    <col min="5" max="5" width="13" customWidth="1"/>
    <col min="6" max="6" width="11.28515625" customWidth="1"/>
    <col min="7" max="7" width="88.5703125" customWidth="1"/>
  </cols>
  <sheetData>
    <row r="1" spans="2:13" x14ac:dyDescent="0.25">
      <c r="B1" t="s">
        <v>71</v>
      </c>
      <c r="C1" t="s">
        <v>72</v>
      </c>
      <c r="D1" t="s">
        <v>17</v>
      </c>
      <c r="E1" t="s">
        <v>76</v>
      </c>
      <c r="F1" t="s">
        <v>73</v>
      </c>
      <c r="G1" t="s">
        <v>74</v>
      </c>
    </row>
    <row r="2" spans="2:13" x14ac:dyDescent="0.25">
      <c r="B2">
        <v>12</v>
      </c>
      <c r="C2">
        <v>17</v>
      </c>
      <c r="D2">
        <v>572</v>
      </c>
      <c r="E2">
        <f>D2 +42332576</f>
        <v>42333148</v>
      </c>
      <c r="F2">
        <f>(D3-D2)/C2</f>
        <v>20</v>
      </c>
      <c r="G2" s="25" t="s">
        <v>75</v>
      </c>
      <c r="I2" t="str">
        <f t="shared" ref="I2:I14" si="0">"[FixedLength(" &amp; F2 &amp; ")]public class Obj" &amp; B2 &amp; " {}"</f>
        <v>[FixedLength(20)]public class Obj12 {}</v>
      </c>
      <c r="M2" t="str">
        <f t="shared" ref="M2:M14" si="1">"[InternalReferenceValue(" &amp; B2 &amp; ")] public Obj" &amp; B2 &amp; "[] Obj" &amp; B2 &amp; "s { get; set; }"</f>
        <v>[InternalReferenceValue(12)] public Obj12[] Obj12s { get; set; }</v>
      </c>
    </row>
    <row r="3" spans="2:13" x14ac:dyDescent="0.25">
      <c r="B3">
        <v>20</v>
      </c>
      <c r="C3">
        <v>1</v>
      </c>
      <c r="D3">
        <v>912</v>
      </c>
      <c r="E3">
        <f t="shared" ref="E3:E30" si="2">D3 +42332576</f>
        <v>42333488</v>
      </c>
      <c r="F3">
        <f t="shared" ref="F3:F30" si="3">(D4-D3)/C3</f>
        <v>515540</v>
      </c>
      <c r="G3" s="25" t="s">
        <v>80</v>
      </c>
      <c r="I3" t="str">
        <f t="shared" si="0"/>
        <v>[FixedLength(515540)]public class Obj20 {}</v>
      </c>
      <c r="M3" t="str">
        <f t="shared" si="1"/>
        <v>[InternalReferenceValue(20)] public Obj20[] Obj20s { get; set; }</v>
      </c>
    </row>
    <row r="4" spans="2:13" x14ac:dyDescent="0.25">
      <c r="B4">
        <v>44</v>
      </c>
      <c r="C4">
        <v>6596</v>
      </c>
      <c r="D4">
        <v>516452</v>
      </c>
      <c r="E4">
        <f t="shared" si="2"/>
        <v>42849028</v>
      </c>
      <c r="F4">
        <f t="shared" si="3"/>
        <v>8</v>
      </c>
      <c r="I4" t="str">
        <f t="shared" si="0"/>
        <v>[FixedLength(8)]public class Obj44 {}</v>
      </c>
      <c r="M4" t="str">
        <f t="shared" si="1"/>
        <v>[InternalReferenceValue(44)] public Obj44[] Obj44s { get; set; }</v>
      </c>
    </row>
    <row r="5" spans="2:13" x14ac:dyDescent="0.25">
      <c r="B5">
        <v>76</v>
      </c>
      <c r="C5">
        <v>19365</v>
      </c>
      <c r="D5">
        <v>569220</v>
      </c>
      <c r="E5">
        <f t="shared" si="2"/>
        <v>42901796</v>
      </c>
      <c r="F5">
        <f t="shared" si="3"/>
        <v>8</v>
      </c>
      <c r="I5" t="str">
        <f t="shared" si="0"/>
        <v>[FixedLength(8)]public class Obj76 {}</v>
      </c>
      <c r="M5" t="str">
        <f t="shared" si="1"/>
        <v>[InternalReferenceValue(76)] public Obj76[] Obj76s { get; set; }</v>
      </c>
    </row>
    <row r="6" spans="2:13" x14ac:dyDescent="0.25">
      <c r="B6">
        <v>84</v>
      </c>
      <c r="C6">
        <v>56</v>
      </c>
      <c r="D6">
        <v>724140</v>
      </c>
      <c r="E6">
        <f t="shared" si="2"/>
        <v>43056716</v>
      </c>
      <c r="F6">
        <f t="shared" si="3"/>
        <v>1</v>
      </c>
      <c r="I6" t="str">
        <f t="shared" si="0"/>
        <v>[FixedLength(1)]public class Obj84 {}</v>
      </c>
      <c r="M6" t="str">
        <f t="shared" si="1"/>
        <v>[InternalReferenceValue(84)] public Obj84[] Obj84s { get; set; }</v>
      </c>
    </row>
    <row r="7" spans="2:13" x14ac:dyDescent="0.25">
      <c r="B7">
        <v>92</v>
      </c>
      <c r="C7">
        <v>19</v>
      </c>
      <c r="D7">
        <v>724196</v>
      </c>
      <c r="E7">
        <f t="shared" si="2"/>
        <v>43056772</v>
      </c>
      <c r="F7">
        <v>36</v>
      </c>
      <c r="G7" t="s">
        <v>85</v>
      </c>
      <c r="I7" t="str">
        <f t="shared" si="0"/>
        <v>[FixedLength(36)]public class Obj92 {}</v>
      </c>
      <c r="M7" t="str">
        <f t="shared" si="1"/>
        <v>[InternalReferenceValue(92)] public Obj92[] Obj92s { get; set; }</v>
      </c>
    </row>
    <row r="8" spans="2:13" x14ac:dyDescent="0.25">
      <c r="B8">
        <v>100</v>
      </c>
      <c r="C8">
        <v>1</v>
      </c>
      <c r="D8">
        <v>726044</v>
      </c>
      <c r="E8">
        <f t="shared" si="2"/>
        <v>43058620</v>
      </c>
      <c r="F8">
        <f t="shared" si="3"/>
        <v>24</v>
      </c>
      <c r="I8" t="str">
        <f t="shared" si="0"/>
        <v>[FixedLength(24)]public class Obj100 {}</v>
      </c>
      <c r="M8" t="str">
        <f t="shared" si="1"/>
        <v>[InternalReferenceValue(100)] public Obj100[] Obj100s { get; set; }</v>
      </c>
    </row>
    <row r="9" spans="2:13" x14ac:dyDescent="0.25">
      <c r="B9">
        <v>148</v>
      </c>
      <c r="C9">
        <v>1</v>
      </c>
      <c r="D9">
        <v>726068</v>
      </c>
      <c r="E9">
        <f t="shared" si="2"/>
        <v>43058644</v>
      </c>
      <c r="F9">
        <f t="shared" si="3"/>
        <v>36</v>
      </c>
      <c r="I9" t="str">
        <f t="shared" si="0"/>
        <v>[FixedLength(36)]public class Obj148 {}</v>
      </c>
      <c r="M9" t="str">
        <f t="shared" si="1"/>
        <v>[InternalReferenceValue(148)] public Obj148[] Obj148s { get; set; }</v>
      </c>
    </row>
    <row r="10" spans="2:13" x14ac:dyDescent="0.25">
      <c r="B10">
        <v>156</v>
      </c>
      <c r="C10">
        <v>7</v>
      </c>
      <c r="D10">
        <v>726104</v>
      </c>
      <c r="E10">
        <f t="shared" si="2"/>
        <v>43058680</v>
      </c>
      <c r="F10">
        <f t="shared" si="3"/>
        <v>1065.7142857142858</v>
      </c>
      <c r="G10" s="25" t="s">
        <v>81</v>
      </c>
      <c r="I10" t="str">
        <f t="shared" si="0"/>
        <v>[FixedLength(1065.71428571429)]public class Obj156 {}</v>
      </c>
      <c r="M10" t="str">
        <f t="shared" si="1"/>
        <v>[InternalReferenceValue(156)] public Obj156[] Obj156s { get; set; }</v>
      </c>
    </row>
    <row r="11" spans="2:13" x14ac:dyDescent="0.25">
      <c r="B11">
        <v>164</v>
      </c>
      <c r="C11">
        <v>53</v>
      </c>
      <c r="D11">
        <v>733564</v>
      </c>
      <c r="E11">
        <f t="shared" si="2"/>
        <v>43066140</v>
      </c>
      <c r="F11">
        <f t="shared" si="3"/>
        <v>35.622641509433961</v>
      </c>
      <c r="G11" s="25" t="s">
        <v>82</v>
      </c>
      <c r="I11" t="str">
        <f t="shared" si="0"/>
        <v>[FixedLength(35.622641509434)]public class Obj164 {}</v>
      </c>
      <c r="M11" t="str">
        <f t="shared" si="1"/>
        <v>[InternalReferenceValue(164)] public Obj164[] Obj164s { get; set; }</v>
      </c>
    </row>
    <row r="12" spans="2:13" x14ac:dyDescent="0.25">
      <c r="B12">
        <v>172</v>
      </c>
      <c r="C12">
        <v>32</v>
      </c>
      <c r="D12">
        <v>735452</v>
      </c>
      <c r="E12">
        <f t="shared" si="2"/>
        <v>43068028</v>
      </c>
      <c r="F12">
        <f t="shared" si="3"/>
        <v>2</v>
      </c>
      <c r="G12" s="24" t="s">
        <v>79</v>
      </c>
      <c r="I12" t="str">
        <f t="shared" si="0"/>
        <v>[FixedLength(2)]public class Obj172 {}</v>
      </c>
      <c r="M12" t="str">
        <f t="shared" si="1"/>
        <v>[InternalReferenceValue(172)] public Obj172[] Obj172s { get; set; }</v>
      </c>
    </row>
    <row r="13" spans="2:13" x14ac:dyDescent="0.25">
      <c r="B13">
        <v>212</v>
      </c>
      <c r="C13">
        <v>1</v>
      </c>
      <c r="D13">
        <v>735516</v>
      </c>
      <c r="E13">
        <f t="shared" si="2"/>
        <v>43068092</v>
      </c>
      <c r="F13">
        <f t="shared" si="3"/>
        <v>100</v>
      </c>
      <c r="G13" t="s">
        <v>83</v>
      </c>
      <c r="I13" t="str">
        <f t="shared" si="0"/>
        <v>[FixedLength(100)]public class Obj212 {}</v>
      </c>
      <c r="M13" t="str">
        <f t="shared" si="1"/>
        <v>[InternalReferenceValue(212)] public Obj212[] Obj212s { get; set; }</v>
      </c>
    </row>
    <row r="14" spans="2:13" x14ac:dyDescent="0.25">
      <c r="B14">
        <v>220</v>
      </c>
      <c r="C14">
        <v>1</v>
      </c>
      <c r="D14">
        <v>735616</v>
      </c>
      <c r="E14">
        <f t="shared" si="2"/>
        <v>43068192</v>
      </c>
      <c r="F14">
        <f t="shared" si="3"/>
        <v>72</v>
      </c>
      <c r="G14" t="s">
        <v>84</v>
      </c>
      <c r="I14" t="str">
        <f t="shared" si="0"/>
        <v>[FixedLength(72)]public class Obj220 {}</v>
      </c>
      <c r="M14" t="str">
        <f t="shared" si="1"/>
        <v>[InternalReferenceValue(220)] public Obj220[] Obj220s { get; set; }</v>
      </c>
    </row>
    <row r="15" spans="2:13" x14ac:dyDescent="0.25">
      <c r="B15">
        <v>252</v>
      </c>
      <c r="C15">
        <v>1</v>
      </c>
      <c r="D15">
        <v>735688</v>
      </c>
      <c r="E15">
        <f t="shared" si="2"/>
        <v>43068264</v>
      </c>
      <c r="F15">
        <f t="shared" si="3"/>
        <v>20</v>
      </c>
      <c r="G15" s="25" t="s">
        <v>78</v>
      </c>
      <c r="I15" t="str">
        <f>"[FixedLength(" &amp; F15 &amp; ")]public class Obj" &amp; B15 &amp; " {}"</f>
        <v>[FixedLength(20)]public class Obj252 {}</v>
      </c>
      <c r="M15" t="str">
        <f>"[InternalReferenceValue(" &amp; B15 &amp; ")] public Obj" &amp; B15 &amp; "[] Obj" &amp; B15 &amp; "s { get; set; }"</f>
        <v>[InternalReferenceValue(252)] public Obj252[] Obj252s { get; set; }</v>
      </c>
    </row>
    <row r="16" spans="2:13" x14ac:dyDescent="0.25">
      <c r="B16">
        <v>260</v>
      </c>
      <c r="C16">
        <v>3</v>
      </c>
      <c r="D16">
        <v>735708</v>
      </c>
      <c r="E16">
        <f t="shared" si="2"/>
        <v>43068284</v>
      </c>
      <c r="F16">
        <f t="shared" si="3"/>
        <v>104</v>
      </c>
      <c r="I16" t="str">
        <f t="shared" ref="I16:I30" si="4">"[FixedLength(" &amp; F16 &amp; ")]public class Obj" &amp; B16 &amp; " {}"</f>
        <v>[FixedLength(104)]public class Obj260 {}</v>
      </c>
      <c r="M16" t="str">
        <f t="shared" ref="M16:M30" si="5">"[InternalReferenceValue(" &amp; B16 &amp; ")] public Obj" &amp; B16 &amp; "[] Obj" &amp; B16 &amp; "s { get; set; }"</f>
        <v>[InternalReferenceValue(260)] public Obj260[] Obj260s { get; set; }</v>
      </c>
    </row>
    <row r="17" spans="2:13" x14ac:dyDescent="0.25">
      <c r="B17">
        <v>312</v>
      </c>
      <c r="C17">
        <v>19</v>
      </c>
      <c r="D17">
        <v>736020</v>
      </c>
      <c r="E17">
        <f t="shared" si="2"/>
        <v>43068596</v>
      </c>
      <c r="F17">
        <f t="shared" si="3"/>
        <v>5138.5263157894733</v>
      </c>
      <c r="I17" t="str">
        <f t="shared" si="4"/>
        <v>[FixedLength(5138.52631578947)]public class Obj312 {}</v>
      </c>
      <c r="M17" t="str">
        <f t="shared" si="5"/>
        <v>[InternalReferenceValue(312)] public Obj312[] Obj312s { get; set; }</v>
      </c>
    </row>
    <row r="18" spans="2:13" x14ac:dyDescent="0.25">
      <c r="B18">
        <v>320</v>
      </c>
      <c r="C18">
        <v>66</v>
      </c>
      <c r="D18">
        <v>833652</v>
      </c>
      <c r="E18">
        <f t="shared" si="2"/>
        <v>43166228</v>
      </c>
      <c r="F18">
        <f t="shared" si="3"/>
        <v>88</v>
      </c>
      <c r="I18" t="str">
        <f t="shared" si="4"/>
        <v>[FixedLength(88)]public class Obj320 {}</v>
      </c>
      <c r="M18" t="str">
        <f t="shared" si="5"/>
        <v>[InternalReferenceValue(320)] public Obj320[] Obj320s { get; set; }</v>
      </c>
    </row>
    <row r="19" spans="2:13" x14ac:dyDescent="0.25">
      <c r="B19">
        <v>328</v>
      </c>
      <c r="C19">
        <v>1</v>
      </c>
      <c r="D19">
        <v>839460</v>
      </c>
      <c r="E19">
        <f t="shared" si="2"/>
        <v>43172036</v>
      </c>
      <c r="F19">
        <f t="shared" si="3"/>
        <v>76</v>
      </c>
      <c r="G19" t="s">
        <v>77</v>
      </c>
      <c r="I19" t="str">
        <f t="shared" si="4"/>
        <v>[FixedLength(76)]public class Obj328 {}</v>
      </c>
      <c r="M19" t="str">
        <f t="shared" si="5"/>
        <v>[InternalReferenceValue(328)] public Obj328[] Obj328s { get; set; }</v>
      </c>
    </row>
    <row r="20" spans="2:13" x14ac:dyDescent="0.25">
      <c r="B20">
        <v>336</v>
      </c>
      <c r="C20">
        <v>1</v>
      </c>
      <c r="D20">
        <v>839536</v>
      </c>
      <c r="E20">
        <f t="shared" si="2"/>
        <v>43172112</v>
      </c>
      <c r="F20">
        <f t="shared" si="3"/>
        <v>76</v>
      </c>
      <c r="I20" t="str">
        <f t="shared" si="4"/>
        <v>[FixedLength(76)]public class Obj336 {}</v>
      </c>
      <c r="M20" t="str">
        <f t="shared" si="5"/>
        <v>[InternalReferenceValue(336)] public Obj336[] Obj336s { get; set; }</v>
      </c>
    </row>
    <row r="21" spans="2:13" x14ac:dyDescent="0.25">
      <c r="B21">
        <v>344</v>
      </c>
      <c r="C21">
        <v>7</v>
      </c>
      <c r="D21">
        <v>839612</v>
      </c>
      <c r="E21">
        <f t="shared" si="2"/>
        <v>43172188</v>
      </c>
      <c r="F21">
        <f t="shared" si="3"/>
        <v>20</v>
      </c>
      <c r="I21" t="str">
        <f t="shared" si="4"/>
        <v>[FixedLength(20)]public class Obj344 {}</v>
      </c>
      <c r="M21" t="str">
        <f t="shared" si="5"/>
        <v>[InternalReferenceValue(344)] public Obj344[] Obj344s { get; set; }</v>
      </c>
    </row>
    <row r="22" spans="2:13" x14ac:dyDescent="0.25">
      <c r="B22">
        <v>464</v>
      </c>
      <c r="C22">
        <v>1</v>
      </c>
      <c r="D22">
        <v>839752</v>
      </c>
      <c r="E22">
        <f t="shared" si="2"/>
        <v>43172328</v>
      </c>
      <c r="F22">
        <f t="shared" si="3"/>
        <v>136204</v>
      </c>
      <c r="I22" t="str">
        <f t="shared" si="4"/>
        <v>[FixedLength(136204)]public class Obj464 {}</v>
      </c>
      <c r="M22" t="str">
        <f t="shared" si="5"/>
        <v>[InternalReferenceValue(464)] public Obj464[] Obj464s { get; set; }</v>
      </c>
    </row>
    <row r="23" spans="2:13" x14ac:dyDescent="0.25">
      <c r="B23">
        <v>480</v>
      </c>
      <c r="C23">
        <v>73680</v>
      </c>
      <c r="D23">
        <v>975956</v>
      </c>
      <c r="E23">
        <f t="shared" si="2"/>
        <v>43308532</v>
      </c>
      <c r="F23">
        <f t="shared" si="3"/>
        <v>1</v>
      </c>
      <c r="I23" t="str">
        <f t="shared" si="4"/>
        <v>[FixedLength(1)]public class Obj480 {}</v>
      </c>
      <c r="M23" t="str">
        <f t="shared" si="5"/>
        <v>[InternalReferenceValue(480)] public Obj480[] Obj480s { get; set; }</v>
      </c>
    </row>
    <row r="24" spans="2:13" x14ac:dyDescent="0.25">
      <c r="B24">
        <v>540</v>
      </c>
      <c r="C24">
        <v>1</v>
      </c>
      <c r="D24">
        <v>1049636</v>
      </c>
      <c r="E24">
        <f t="shared" si="2"/>
        <v>43382212</v>
      </c>
      <c r="F24">
        <f t="shared" si="3"/>
        <v>16</v>
      </c>
      <c r="I24" t="str">
        <f t="shared" si="4"/>
        <v>[FixedLength(16)]public class Obj540 {}</v>
      </c>
      <c r="M24" t="str">
        <f t="shared" si="5"/>
        <v>[InternalReferenceValue(540)] public Obj540[] Obj540s { get; set; }</v>
      </c>
    </row>
    <row r="25" spans="2:13" x14ac:dyDescent="0.25">
      <c r="B25">
        <v>548</v>
      </c>
      <c r="C25">
        <v>1</v>
      </c>
      <c r="D25">
        <v>1049652</v>
      </c>
      <c r="E25">
        <f t="shared" si="2"/>
        <v>43382228</v>
      </c>
      <c r="F25">
        <f t="shared" si="3"/>
        <v>80</v>
      </c>
      <c r="I25" t="str">
        <f t="shared" si="4"/>
        <v>[FixedLength(80)]public class Obj548 {}</v>
      </c>
      <c r="M25" t="str">
        <f t="shared" si="5"/>
        <v>[InternalReferenceValue(548)] public Obj548[] Obj548s { get; set; }</v>
      </c>
    </row>
    <row r="26" spans="2:13" x14ac:dyDescent="0.25">
      <c r="B26">
        <v>556</v>
      </c>
      <c r="C26">
        <v>2</v>
      </c>
      <c r="D26">
        <v>1049732</v>
      </c>
      <c r="E26">
        <f t="shared" si="2"/>
        <v>43382308</v>
      </c>
      <c r="F26">
        <f t="shared" si="3"/>
        <v>92</v>
      </c>
      <c r="I26" t="str">
        <f t="shared" si="4"/>
        <v>[FixedLength(92)]public class Obj556 {}</v>
      </c>
      <c r="M26" t="str">
        <f t="shared" si="5"/>
        <v>[InternalReferenceValue(556)] public Obj556[] Obj556s { get; set; }</v>
      </c>
    </row>
    <row r="27" spans="2:13" x14ac:dyDescent="0.25">
      <c r="B27">
        <v>564</v>
      </c>
      <c r="C27">
        <v>1</v>
      </c>
      <c r="D27">
        <v>1049916</v>
      </c>
      <c r="E27">
        <f t="shared" si="2"/>
        <v>43382492</v>
      </c>
      <c r="F27">
        <f t="shared" si="3"/>
        <v>-1049916</v>
      </c>
      <c r="I27" t="str">
        <f t="shared" si="4"/>
        <v>[FixedLength(-1049916)]public class Obj564 {}</v>
      </c>
      <c r="M27" t="str">
        <f t="shared" si="5"/>
        <v>[InternalReferenceValue(564)] public Obj564[] Obj564s { get; set; }</v>
      </c>
    </row>
    <row r="28" spans="2:13" x14ac:dyDescent="0.25">
      <c r="I28" t="str">
        <f t="shared" si="4"/>
        <v>[FixedLength()]public class Obj {}</v>
      </c>
      <c r="M28" t="str">
        <f t="shared" si="5"/>
        <v>[InternalReferenceValue()] public Obj[] Objs { get; set; }</v>
      </c>
    </row>
    <row r="29" spans="2:13" x14ac:dyDescent="0.25">
      <c r="I29" t="str">
        <f t="shared" si="4"/>
        <v>[FixedLength()]public class Obj {}</v>
      </c>
      <c r="M29" t="str">
        <f t="shared" si="5"/>
        <v>[InternalReferenceValue()] public Obj[] Objs { get; set; }</v>
      </c>
    </row>
    <row r="30" spans="2:13" x14ac:dyDescent="0.25">
      <c r="I30" t="str">
        <f t="shared" si="4"/>
        <v>[FixedLength()]public class Obj {}</v>
      </c>
      <c r="M30" t="str">
        <f t="shared" si="5"/>
        <v>[InternalReferenceValue()] public Obj[] Objs { get; set; 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3F75-2402-4656-A232-23962ACADB26}">
  <dimension ref="B1:L42"/>
  <sheetViews>
    <sheetView tabSelected="1" topLeftCell="A7" workbookViewId="0">
      <selection activeCell="E37" sqref="E37"/>
    </sheetView>
  </sheetViews>
  <sheetFormatPr defaultRowHeight="15" x14ac:dyDescent="0.25"/>
  <cols>
    <col min="6" max="6" width="82" customWidth="1"/>
  </cols>
  <sheetData>
    <row r="1" spans="2:12" x14ac:dyDescent="0.25">
      <c r="B1" t="s">
        <v>106</v>
      </c>
      <c r="C1" t="s">
        <v>72</v>
      </c>
      <c r="D1" t="s">
        <v>107</v>
      </c>
      <c r="E1" t="s">
        <v>73</v>
      </c>
    </row>
    <row r="2" spans="2:12" x14ac:dyDescent="0.25">
      <c r="B2">
        <v>12</v>
      </c>
      <c r="C2">
        <v>36</v>
      </c>
      <c r="D2">
        <v>572</v>
      </c>
      <c r="E2">
        <f t="shared" ref="E2:E3" si="0">(D3-D2)/C2</f>
        <v>20</v>
      </c>
      <c r="F2" t="s">
        <v>86</v>
      </c>
      <c r="H2" t="str">
        <f>"[FixedLength(" &amp; E2 &amp; ")]public class Obj" &amp; B2 &amp; " {}"</f>
        <v>[FixedLength(20)]public class Obj12 {}</v>
      </c>
      <c r="L2" t="str">
        <f>"[InternalReferenceValue(" &amp; B2 &amp; ")] public Obj" &amp; B2 &amp; "[] Obj" &amp; B2 &amp; "s { get; set; }"</f>
        <v>[InternalReferenceValue(12)] public Obj12[] Obj12s { get; set; }</v>
      </c>
    </row>
    <row r="3" spans="2:12" x14ac:dyDescent="0.25">
      <c r="B3">
        <v>20</v>
      </c>
      <c r="C3">
        <v>1</v>
      </c>
      <c r="D3">
        <v>1292</v>
      </c>
      <c r="E3">
        <f t="shared" si="0"/>
        <v>610532</v>
      </c>
      <c r="F3" t="s">
        <v>87</v>
      </c>
      <c r="H3" t="str">
        <f t="shared" ref="H3:H30" si="1">"[FixedLength(" &amp; E3 &amp; ")]public class Obj" &amp; B3 &amp; " {}"</f>
        <v>[FixedLength(610532)]public class Obj20 {}</v>
      </c>
      <c r="L3" t="str">
        <f t="shared" ref="L3:L31" si="2">"[InternalReferenceValue(" &amp; B3 &amp; ")] public Obj" &amp; B3 &amp; "[] Obj" &amp; B3 &amp; "s { get; set; }"</f>
        <v>[InternalReferenceValue(20)] public Obj20[] Obj20s { get; set; }</v>
      </c>
    </row>
    <row r="4" spans="2:12" x14ac:dyDescent="0.25">
      <c r="B4">
        <v>44</v>
      </c>
      <c r="C4">
        <v>5427</v>
      </c>
      <c r="D4">
        <v>611824</v>
      </c>
      <c r="E4">
        <f>(D5-D4)/C4</f>
        <v>8</v>
      </c>
      <c r="F4" t="s">
        <v>89</v>
      </c>
      <c r="H4" t="str">
        <f t="shared" si="1"/>
        <v>[FixedLength(8)]public class Obj44 {}</v>
      </c>
      <c r="L4" t="str">
        <f t="shared" si="2"/>
        <v>[InternalReferenceValue(44)] public Obj44[] Obj44s { get; set; }</v>
      </c>
    </row>
    <row r="5" spans="2:12" x14ac:dyDescent="0.25">
      <c r="B5">
        <v>76</v>
      </c>
      <c r="C5">
        <v>23580</v>
      </c>
      <c r="D5">
        <v>655240</v>
      </c>
      <c r="E5">
        <f t="shared" ref="E5:E30" si="3">(D6-D5)/C5</f>
        <v>8</v>
      </c>
      <c r="F5" t="s">
        <v>90</v>
      </c>
      <c r="H5" t="str">
        <f t="shared" si="1"/>
        <v>[FixedLength(8)]public class Obj76 {}</v>
      </c>
      <c r="L5" t="str">
        <f t="shared" si="2"/>
        <v>[InternalReferenceValue(76)] public Obj76[] Obj76s { get; set; }</v>
      </c>
    </row>
    <row r="6" spans="2:12" x14ac:dyDescent="0.25">
      <c r="B6">
        <v>84</v>
      </c>
      <c r="C6">
        <v>880</v>
      </c>
      <c r="D6">
        <v>843880</v>
      </c>
      <c r="E6">
        <f t="shared" si="3"/>
        <v>1</v>
      </c>
      <c r="F6" s="24" t="s">
        <v>91</v>
      </c>
      <c r="H6" t="str">
        <f t="shared" si="1"/>
        <v>[FixedLength(1)]public class Obj84 {}</v>
      </c>
      <c r="L6" t="str">
        <f t="shared" si="2"/>
        <v>[InternalReferenceValue(84)] public Obj84[] Obj84s { get; set; }</v>
      </c>
    </row>
    <row r="7" spans="2:12" x14ac:dyDescent="0.25">
      <c r="B7">
        <v>92</v>
      </c>
      <c r="C7">
        <v>125</v>
      </c>
      <c r="D7">
        <v>844760</v>
      </c>
      <c r="E7">
        <v>36</v>
      </c>
      <c r="F7" s="25" t="s">
        <v>109</v>
      </c>
      <c r="H7" t="str">
        <f t="shared" si="1"/>
        <v>[FixedLength(36)]public class Obj92 {}</v>
      </c>
      <c r="L7" t="str">
        <f t="shared" si="2"/>
        <v>[InternalReferenceValue(92)] public Obj92[] Obj92s { get; set; }</v>
      </c>
    </row>
    <row r="8" spans="2:12" x14ac:dyDescent="0.25">
      <c r="B8">
        <v>100</v>
      </c>
      <c r="C8">
        <v>1</v>
      </c>
      <c r="D8">
        <v>857696</v>
      </c>
      <c r="E8">
        <f t="shared" si="3"/>
        <v>24</v>
      </c>
      <c r="F8" t="s">
        <v>92</v>
      </c>
      <c r="H8" t="str">
        <f t="shared" si="1"/>
        <v>[FixedLength(24)]public class Obj100 {}</v>
      </c>
      <c r="L8" t="str">
        <f t="shared" si="2"/>
        <v>[InternalReferenceValue(100)] public Obj100[] Obj100s { get; set; }</v>
      </c>
    </row>
    <row r="9" spans="2:12" x14ac:dyDescent="0.25">
      <c r="B9">
        <v>148</v>
      </c>
      <c r="C9">
        <v>1</v>
      </c>
      <c r="D9">
        <v>857720</v>
      </c>
      <c r="E9">
        <f t="shared" si="3"/>
        <v>36</v>
      </c>
      <c r="F9" s="24" t="s">
        <v>93</v>
      </c>
      <c r="H9" t="str">
        <f t="shared" si="1"/>
        <v>[FixedLength(36)]public class Obj148 {}</v>
      </c>
      <c r="L9" t="str">
        <f t="shared" si="2"/>
        <v>[InternalReferenceValue(148)] public Obj148[] Obj148s { get; set; }</v>
      </c>
    </row>
    <row r="10" spans="2:12" x14ac:dyDescent="0.25">
      <c r="B10">
        <v>156</v>
      </c>
      <c r="C10">
        <v>55</v>
      </c>
      <c r="D10">
        <v>857756</v>
      </c>
      <c r="E10">
        <f t="shared" si="3"/>
        <v>612.29090909090905</v>
      </c>
      <c r="F10" t="s">
        <v>88</v>
      </c>
      <c r="H10" t="str">
        <f t="shared" si="1"/>
        <v>[FixedLength(612.290909090909)]public class Obj156 {}</v>
      </c>
      <c r="L10" t="str">
        <f t="shared" si="2"/>
        <v>[InternalReferenceValue(156)] public Obj156[] Obj156s { get; set; }</v>
      </c>
    </row>
    <row r="11" spans="2:12" x14ac:dyDescent="0.25">
      <c r="B11">
        <v>164</v>
      </c>
      <c r="C11">
        <v>93</v>
      </c>
      <c r="D11">
        <v>891432</v>
      </c>
      <c r="E11">
        <f t="shared" si="3"/>
        <v>34.322580645161288</v>
      </c>
      <c r="F11" t="s">
        <v>94</v>
      </c>
      <c r="H11" t="str">
        <f t="shared" si="1"/>
        <v>[FixedLength(34.3225806451613)]public class Obj164 {}</v>
      </c>
      <c r="L11" t="str">
        <f t="shared" si="2"/>
        <v>[InternalReferenceValue(164)] public Obj164[] Obj164s { get; set; }</v>
      </c>
    </row>
    <row r="12" spans="2:12" x14ac:dyDescent="0.25">
      <c r="B12">
        <v>172</v>
      </c>
      <c r="C12">
        <v>32</v>
      </c>
      <c r="D12">
        <v>894624</v>
      </c>
      <c r="E12">
        <f t="shared" si="3"/>
        <v>2</v>
      </c>
      <c r="F12" s="24" t="s">
        <v>95</v>
      </c>
      <c r="H12" t="str">
        <f t="shared" si="1"/>
        <v>[FixedLength(2)]public class Obj172 {}</v>
      </c>
      <c r="L12" t="str">
        <f t="shared" si="2"/>
        <v>[InternalReferenceValue(172)] public Obj172[] Obj172s { get; set; }</v>
      </c>
    </row>
    <row r="13" spans="2:12" x14ac:dyDescent="0.25">
      <c r="B13">
        <v>212</v>
      </c>
      <c r="C13">
        <v>4</v>
      </c>
      <c r="D13">
        <v>894688</v>
      </c>
      <c r="E13">
        <f t="shared" si="3"/>
        <v>100</v>
      </c>
      <c r="F13" s="25" t="s">
        <v>96</v>
      </c>
      <c r="H13" t="str">
        <f t="shared" si="1"/>
        <v>[FixedLength(100)]public class Obj212 {}</v>
      </c>
      <c r="L13" t="str">
        <f t="shared" si="2"/>
        <v>[InternalReferenceValue(212)] public Obj212[] Obj212s { get; set; }</v>
      </c>
    </row>
    <row r="14" spans="2:12" x14ac:dyDescent="0.25">
      <c r="B14">
        <v>220</v>
      </c>
      <c r="C14">
        <v>2</v>
      </c>
      <c r="D14">
        <v>895088</v>
      </c>
      <c r="E14">
        <f t="shared" si="3"/>
        <v>72</v>
      </c>
      <c r="F14" s="25" t="s">
        <v>97</v>
      </c>
      <c r="H14" t="str">
        <f t="shared" si="1"/>
        <v>[FixedLength(72)]public class Obj220 {}</v>
      </c>
      <c r="L14" t="str">
        <f t="shared" si="2"/>
        <v>[InternalReferenceValue(220)] public Obj220[] Obj220s { get; set; }</v>
      </c>
    </row>
    <row r="15" spans="2:12" x14ac:dyDescent="0.25">
      <c r="B15">
        <v>244</v>
      </c>
      <c r="C15">
        <v>40</v>
      </c>
      <c r="D15">
        <v>895232</v>
      </c>
      <c r="E15">
        <f t="shared" si="3"/>
        <v>16</v>
      </c>
      <c r="F15" s="25" t="s">
        <v>103</v>
      </c>
      <c r="H15" t="str">
        <f t="shared" si="1"/>
        <v>[FixedLength(16)]public class Obj244 {}</v>
      </c>
      <c r="L15" t="str">
        <f t="shared" si="2"/>
        <v>[InternalReferenceValue(244)] public Obj244[] Obj244s { get; set; }</v>
      </c>
    </row>
    <row r="16" spans="2:12" x14ac:dyDescent="0.25">
      <c r="B16">
        <v>252</v>
      </c>
      <c r="C16">
        <v>1</v>
      </c>
      <c r="D16">
        <v>895872</v>
      </c>
      <c r="E16">
        <f t="shared" si="3"/>
        <v>20</v>
      </c>
      <c r="F16" s="25" t="s">
        <v>98</v>
      </c>
      <c r="H16" t="str">
        <f t="shared" si="1"/>
        <v>[FixedLength(20)]public class Obj252 {}</v>
      </c>
      <c r="L16" t="str">
        <f t="shared" si="2"/>
        <v>[InternalReferenceValue(252)] public Obj252[] Obj252s { get; set; }</v>
      </c>
    </row>
    <row r="17" spans="2:12" x14ac:dyDescent="0.25">
      <c r="B17">
        <v>260</v>
      </c>
      <c r="C17">
        <v>3</v>
      </c>
      <c r="D17">
        <v>895892</v>
      </c>
      <c r="E17">
        <f t="shared" si="3"/>
        <v>104</v>
      </c>
      <c r="F17" s="25" t="s">
        <v>99</v>
      </c>
      <c r="H17" t="str">
        <f t="shared" si="1"/>
        <v>[FixedLength(104)]public class Obj260 {}</v>
      </c>
      <c r="L17" t="str">
        <f t="shared" si="2"/>
        <v>[InternalReferenceValue(260)] public Obj260[] Obj260s { get; set; }</v>
      </c>
    </row>
    <row r="18" spans="2:12" x14ac:dyDescent="0.25">
      <c r="B18">
        <v>312</v>
      </c>
      <c r="C18">
        <v>19</v>
      </c>
      <c r="D18">
        <v>896204</v>
      </c>
      <c r="E18">
        <f t="shared" si="3"/>
        <v>11916.421052631578</v>
      </c>
      <c r="F18" t="s">
        <v>111</v>
      </c>
      <c r="H18" t="str">
        <f t="shared" si="1"/>
        <v>[FixedLength(11916.4210526316)]public class Obj312 {}</v>
      </c>
      <c r="L18" t="str">
        <f t="shared" si="2"/>
        <v>[InternalReferenceValue(312)] public Obj312[] Obj312s { get; set; }</v>
      </c>
    </row>
    <row r="19" spans="2:12" x14ac:dyDescent="0.25">
      <c r="B19">
        <v>320</v>
      </c>
      <c r="C19">
        <v>62</v>
      </c>
      <c r="D19">
        <v>1122616</v>
      </c>
      <c r="E19">
        <f t="shared" si="3"/>
        <v>88</v>
      </c>
      <c r="F19" t="s">
        <v>110</v>
      </c>
      <c r="H19" t="str">
        <f t="shared" si="1"/>
        <v>[FixedLength(88)]public class Obj320 {}</v>
      </c>
      <c r="L19" t="str">
        <f t="shared" si="2"/>
        <v>[InternalReferenceValue(320)] public Obj320[] Obj320s { get; set; }</v>
      </c>
    </row>
    <row r="20" spans="2:12" x14ac:dyDescent="0.25">
      <c r="B20">
        <v>328</v>
      </c>
      <c r="C20">
        <v>9</v>
      </c>
      <c r="D20">
        <v>1128072</v>
      </c>
      <c r="E20">
        <f t="shared" si="3"/>
        <v>69.777777777777771</v>
      </c>
      <c r="F20" t="s">
        <v>100</v>
      </c>
      <c r="H20" t="str">
        <f t="shared" si="1"/>
        <v>[FixedLength(69.7777777777778)]public class Obj328 {}</v>
      </c>
      <c r="L20" t="str">
        <f t="shared" si="2"/>
        <v>[InternalReferenceValue(328)] public Obj328[] Obj328s { get; set; }</v>
      </c>
    </row>
    <row r="21" spans="2:12" x14ac:dyDescent="0.25">
      <c r="B21">
        <v>336</v>
      </c>
      <c r="C21">
        <v>9</v>
      </c>
      <c r="D21">
        <v>1128700</v>
      </c>
      <c r="E21">
        <f t="shared" si="3"/>
        <v>68.888888888888886</v>
      </c>
      <c r="F21" t="s">
        <v>101</v>
      </c>
      <c r="H21" t="str">
        <f t="shared" si="1"/>
        <v>[FixedLength(68.8888888888889)]public class Obj336 {}</v>
      </c>
      <c r="L21" t="str">
        <f t="shared" si="2"/>
        <v>[InternalReferenceValue(336)] public Obj336[] Obj336s { get; set; }</v>
      </c>
    </row>
    <row r="22" spans="2:12" x14ac:dyDescent="0.25">
      <c r="B22">
        <v>344</v>
      </c>
      <c r="C22">
        <v>34</v>
      </c>
      <c r="D22">
        <v>1129320</v>
      </c>
      <c r="E22">
        <f t="shared" si="3"/>
        <v>20</v>
      </c>
      <c r="F22" t="s">
        <v>104</v>
      </c>
      <c r="H22" t="str">
        <f t="shared" si="1"/>
        <v>[FixedLength(20)]public class Obj344 {}</v>
      </c>
      <c r="L22" t="str">
        <f t="shared" si="2"/>
        <v>[InternalReferenceValue(344)] public Obj344[] Obj344s { get; set; }</v>
      </c>
    </row>
    <row r="23" spans="2:12" x14ac:dyDescent="0.25">
      <c r="B23">
        <v>464</v>
      </c>
      <c r="C23">
        <v>1</v>
      </c>
      <c r="D23">
        <v>1130000</v>
      </c>
      <c r="E23">
        <f t="shared" si="3"/>
        <v>58048</v>
      </c>
      <c r="F23" t="s">
        <v>102</v>
      </c>
      <c r="H23" t="str">
        <f t="shared" si="1"/>
        <v>[FixedLength(58048)]public class Obj464 {}</v>
      </c>
      <c r="L23" t="str">
        <f t="shared" si="2"/>
        <v>[InternalReferenceValue(464)] public Obj464[] Obj464s { get; set; }</v>
      </c>
    </row>
    <row r="24" spans="2:12" x14ac:dyDescent="0.25">
      <c r="B24">
        <v>480</v>
      </c>
      <c r="C24">
        <v>85696</v>
      </c>
      <c r="D24">
        <v>1188048</v>
      </c>
      <c r="E24">
        <f t="shared" si="3"/>
        <v>1</v>
      </c>
      <c r="F24" t="s">
        <v>91</v>
      </c>
      <c r="H24" t="str">
        <f t="shared" si="1"/>
        <v>[FixedLength(1)]public class Obj480 {}</v>
      </c>
      <c r="L24" t="str">
        <f t="shared" si="2"/>
        <v>[InternalReferenceValue(480)] public Obj480[] Obj480s { get; set; }</v>
      </c>
    </row>
    <row r="25" spans="2:12" x14ac:dyDescent="0.25">
      <c r="B25">
        <v>516</v>
      </c>
      <c r="C25">
        <v>288</v>
      </c>
      <c r="D25">
        <v>1273744</v>
      </c>
      <c r="E25">
        <f t="shared" si="3"/>
        <v>1</v>
      </c>
      <c r="F25" t="s">
        <v>91</v>
      </c>
      <c r="H25" t="str">
        <f t="shared" si="1"/>
        <v>[FixedLength(1)]public class Obj516 {}</v>
      </c>
      <c r="L25" t="str">
        <f t="shared" si="2"/>
        <v>[InternalReferenceValue(516)] public Obj516[] Obj516s { get; set; }</v>
      </c>
    </row>
    <row r="26" spans="2:12" x14ac:dyDescent="0.25">
      <c r="B26">
        <v>524</v>
      </c>
      <c r="C26">
        <v>27</v>
      </c>
      <c r="D26">
        <v>1274032</v>
      </c>
      <c r="E26">
        <f t="shared" si="3"/>
        <v>32</v>
      </c>
      <c r="F26" t="s">
        <v>105</v>
      </c>
      <c r="H26" t="str">
        <f t="shared" si="1"/>
        <v>[FixedLength(32)]public class Obj524 {}</v>
      </c>
      <c r="L26" t="str">
        <f t="shared" si="2"/>
        <v>[InternalReferenceValue(524)] public Obj524[] Obj524s { get; set; }</v>
      </c>
    </row>
    <row r="27" spans="2:12" x14ac:dyDescent="0.25">
      <c r="B27">
        <v>532</v>
      </c>
      <c r="C27">
        <v>1</v>
      </c>
      <c r="D27">
        <v>1274896</v>
      </c>
      <c r="E27">
        <f t="shared" si="3"/>
        <v>220</v>
      </c>
      <c r="H27" t="str">
        <f t="shared" si="1"/>
        <v>[FixedLength(220)]public class Obj532 {}</v>
      </c>
      <c r="L27" t="str">
        <f t="shared" si="2"/>
        <v>[InternalReferenceValue(532)] public Obj532[] Obj532s { get; set; }</v>
      </c>
    </row>
    <row r="28" spans="2:12" x14ac:dyDescent="0.25">
      <c r="B28">
        <v>540</v>
      </c>
      <c r="C28">
        <v>1</v>
      </c>
      <c r="D28">
        <v>1275116</v>
      </c>
      <c r="E28">
        <f t="shared" si="3"/>
        <v>16</v>
      </c>
      <c r="H28" t="str">
        <f t="shared" si="1"/>
        <v>[FixedLength(16)]public class Obj540 {}</v>
      </c>
      <c r="L28" t="str">
        <f t="shared" si="2"/>
        <v>[InternalReferenceValue(540)] public Obj540[] Obj540s { get; set; }</v>
      </c>
    </row>
    <row r="29" spans="2:12" x14ac:dyDescent="0.25">
      <c r="B29">
        <v>548</v>
      </c>
      <c r="C29">
        <v>1</v>
      </c>
      <c r="D29">
        <v>1275132</v>
      </c>
      <c r="E29">
        <f t="shared" si="3"/>
        <v>1728</v>
      </c>
      <c r="H29" t="str">
        <f t="shared" si="1"/>
        <v>[FixedLength(1728)]public class Obj548 {}</v>
      </c>
      <c r="L29" t="str">
        <f t="shared" si="2"/>
        <v>[InternalReferenceValue(548)] public Obj548[] Obj548s { get; set; }</v>
      </c>
    </row>
    <row r="30" spans="2:12" x14ac:dyDescent="0.25">
      <c r="B30">
        <v>564</v>
      </c>
      <c r="C30">
        <v>1</v>
      </c>
      <c r="D30">
        <v>1276860</v>
      </c>
      <c r="E30">
        <f t="shared" si="3"/>
        <v>-1276860</v>
      </c>
      <c r="H30" t="str">
        <f t="shared" si="1"/>
        <v>[FixedLength(-1276860)]public class Obj564 {}</v>
      </c>
      <c r="L30" t="str">
        <f t="shared" si="2"/>
        <v>[InternalReferenceValue(564)] public Obj564[] Obj564s { get; set; }</v>
      </c>
    </row>
    <row r="31" spans="2:12" x14ac:dyDescent="0.25">
      <c r="L31" t="str">
        <f t="shared" si="2"/>
        <v>[InternalReferenceValue()] public Obj[] Objs { get; set; }</v>
      </c>
    </row>
    <row r="34" spans="3:5" x14ac:dyDescent="0.25">
      <c r="C34" t="s">
        <v>108</v>
      </c>
      <c r="E34">
        <v>22095776</v>
      </c>
    </row>
    <row r="35" spans="3:5" x14ac:dyDescent="0.25">
      <c r="C35" t="s">
        <v>112</v>
      </c>
      <c r="E35">
        <v>22991980</v>
      </c>
    </row>
    <row r="36" spans="3:5" x14ac:dyDescent="0.25">
      <c r="C36" t="s">
        <v>114</v>
      </c>
      <c r="E36">
        <f>E35+11444</f>
        <v>23003424</v>
      </c>
    </row>
    <row r="37" spans="3:5" x14ac:dyDescent="0.25">
      <c r="D37" t="s">
        <v>113</v>
      </c>
      <c r="E37">
        <v>23218392</v>
      </c>
    </row>
    <row r="38" spans="3:5" x14ac:dyDescent="0.25">
      <c r="E38">
        <f>E37-E34</f>
        <v>1122616</v>
      </c>
    </row>
    <row r="41" spans="3:5" x14ac:dyDescent="0.25">
      <c r="D41" t="s">
        <v>113</v>
      </c>
      <c r="E41">
        <v>23003536</v>
      </c>
    </row>
    <row r="42" spans="3:5" x14ac:dyDescent="0.25">
      <c r="E42">
        <f>E41-E36</f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CFD9-87D1-4455-B2C0-23575B5C5C2A}">
  <dimension ref="A1:D4"/>
  <sheetViews>
    <sheetView workbookViewId="0">
      <selection activeCell="A4" sqref="A4"/>
    </sheetView>
  </sheetViews>
  <sheetFormatPr defaultRowHeight="15" x14ac:dyDescent="0.25"/>
  <sheetData>
    <row r="1" spans="1:4" x14ac:dyDescent="0.25">
      <c r="B1">
        <v>0</v>
      </c>
      <c r="C1">
        <v>1</v>
      </c>
      <c r="D1">
        <v>2</v>
      </c>
    </row>
    <row r="2" spans="1:4" x14ac:dyDescent="0.25">
      <c r="A2">
        <v>0</v>
      </c>
      <c r="B2">
        <v>0</v>
      </c>
      <c r="C2">
        <v>1</v>
      </c>
      <c r="D2">
        <v>2</v>
      </c>
    </row>
    <row r="3" spans="1:4" x14ac:dyDescent="0.25">
      <c r="A3">
        <v>1</v>
      </c>
      <c r="B3">
        <v>3</v>
      </c>
      <c r="C3">
        <v>4</v>
      </c>
      <c r="D3">
        <v>5</v>
      </c>
    </row>
    <row r="4" spans="1:4" x14ac:dyDescent="0.25">
      <c r="A4">
        <v>1</v>
      </c>
      <c r="B4">
        <v>6</v>
      </c>
      <c r="C4">
        <v>7</v>
      </c>
      <c r="D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ascension</vt:lpstr>
      <vt:lpstr>zanzibar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2018-10-26T05:23:47Z</dcterms:created>
  <dcterms:modified xsi:type="dcterms:W3CDTF">2019-08-26T05:16:58Z</dcterms:modified>
</cp:coreProperties>
</file>