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30"/>
  <workbookPr filterPrivacy="1" codeName="ThisWorkbook"/>
  <xr:revisionPtr revIDLastSave="0" documentId="8_{39E5ED6A-8A93-4039-ADDB-C48479336AFD}" xr6:coauthVersionLast="47" xr6:coauthVersionMax="47" xr10:uidLastSave="{00000000-0000-0000-0000-000000000000}"/>
  <bookViews>
    <workbookView xWindow="-108" yWindow="-108" windowWidth="23256" windowHeight="14016"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4" i="11" l="1"/>
  <c r="F25" i="11"/>
  <c r="F26" i="11"/>
  <c r="F27" i="11"/>
  <c r="F23" i="11"/>
  <c r="F16" i="11"/>
  <c r="E25" i="11"/>
  <c r="F18" i="11"/>
  <c r="E20" i="11"/>
  <c r="F20" i="11" s="1"/>
  <c r="E21" i="11" s="1"/>
  <c r="F21" i="11" s="1"/>
  <c r="F22" i="11"/>
  <c r="E19" i="11"/>
  <c r="F19" i="11" s="1"/>
  <c r="F14" i="11"/>
  <c r="E16" i="11" s="1"/>
  <c r="E9" i="11"/>
  <c r="F9" i="11"/>
  <c r="E10" i="11"/>
  <c r="F10" i="11"/>
  <c r="E11" i="11"/>
  <c r="F11" i="11"/>
  <c r="E12" i="11"/>
  <c r="F12" i="11"/>
  <c r="E13" i="11" s="1"/>
  <c r="F13" i="11" s="1"/>
  <c r="H7" i="11"/>
  <c r="E26" i="11" l="1"/>
  <c r="E23" i="11"/>
  <c r="E27" i="11"/>
  <c r="E24" i="11"/>
  <c r="F17" i="11"/>
  <c r="E17" i="11"/>
  <c r="H27" i="11" l="1"/>
  <c r="I5" i="11"/>
  <c r="H38" i="11"/>
  <c r="H37" i="11"/>
  <c r="H36" i="11"/>
  <c r="H35" i="11"/>
  <c r="H34" i="11"/>
  <c r="H33" i="11"/>
  <c r="H31" i="11"/>
  <c r="H24" i="11"/>
  <c r="H15" i="11"/>
  <c r="H8" i="11"/>
  <c r="H9" i="11" l="1"/>
  <c r="I6" i="11"/>
  <c r="H32" i="11" l="1"/>
  <c r="H30" i="11"/>
  <c r="H10" i="11"/>
  <c r="H28" i="11"/>
  <c r="H16" i="11"/>
  <c r="H14" i="11"/>
  <c r="J5" i="11"/>
  <c r="K5" i="11" s="1"/>
  <c r="L5" i="11" s="1"/>
  <c r="M5" i="11" s="1"/>
  <c r="N5" i="11" s="1"/>
  <c r="O5" i="11" s="1"/>
  <c r="P5" i="11" s="1"/>
  <c r="I4" i="11"/>
  <c r="H29" i="11" l="1"/>
  <c r="H17" i="11"/>
  <c r="H11" i="11"/>
  <c r="H12" i="11"/>
  <c r="P4" i="11"/>
  <c r="Q5" i="11"/>
  <c r="R5" i="11" s="1"/>
  <c r="S5" i="11" s="1"/>
  <c r="T5" i="11" s="1"/>
  <c r="U5" i="11" s="1"/>
  <c r="V5" i="11" s="1"/>
  <c r="W5" i="11" s="1"/>
  <c r="J6" i="11"/>
  <c r="W4" i="11" l="1"/>
  <c r="X5" i="11"/>
  <c r="Y5" i="11" s="1"/>
  <c r="Z5" i="11" s="1"/>
  <c r="AA5" i="11" s="1"/>
  <c r="AB5" i="11" s="1"/>
  <c r="AC5" i="11" s="1"/>
  <c r="AD5" i="11" s="1"/>
  <c r="K6" i="11"/>
  <c r="H18" i="11" l="1"/>
  <c r="AE5" i="11"/>
  <c r="AF5" i="11" s="1"/>
  <c r="AG5" i="11" s="1"/>
  <c r="AH5" i="11" s="1"/>
  <c r="AI5" i="11" s="1"/>
  <c r="AJ5" i="11" s="1"/>
  <c r="AD4" i="11"/>
  <c r="L6" i="11"/>
  <c r="H20" i="11" l="1"/>
  <c r="AK5" i="11"/>
  <c r="AL5" i="11" s="1"/>
  <c r="AM5" i="11" s="1"/>
  <c r="AN5" i="11" s="1"/>
  <c r="AO5" i="11" s="1"/>
  <c r="AP5" i="11" s="1"/>
  <c r="AQ5" i="11" s="1"/>
  <c r="M6" i="11"/>
  <c r="H23" i="11" l="1"/>
  <c r="AR5" i="11"/>
  <c r="AS5" i="11" s="1"/>
  <c r="AK4" i="11"/>
  <c r="N6" i="11"/>
  <c r="H26" i="11" l="1"/>
  <c r="AT5" i="1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<sst xmlns="http://schemas.openxmlformats.org/spreadsheetml/2006/main" count="85" uniqueCount="57">
  <si>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</si>
  <si>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Speaking Portal C</t>
  </si>
  <si>
    <t>Enter Company Name in cell B2.</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</si>
  <si>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</si>
  <si>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</si>
  <si>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</si>
  <si>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</si>
  <si>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</si>
  <si>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</si>
  <si>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</si>
  <si>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</si>
  <si>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</si>
  <si>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</si>
  <si>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</si>
  <si>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</si>
  <si>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</si>
  <si>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</si>
  <si>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Requirements Report</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</si>
  <si>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</si>
  <si>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Presentation Slides 1-3</t>
  </si>
  <si>
    <t>John</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</si>
  <si>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</si>
  <si>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Presentation Slides 4-6</t>
  </si>
  <si>
    <t>Jake</t>
  </si>
  <si>
    <t>Presentation Slides 7-9</t>
  </si>
  <si>
    <t>Colin</t>
  </si>
  <si>
    <t>Presentation Slides 10-14</t>
  </si>
  <si>
    <t>Harshal</t>
  </si>
  <si>
    <t>Presentation Video</t>
  </si>
  <si>
    <t>Finish Report</t>
  </si>
  <si>
    <t>All</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</si>
  <si>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</si>
  <si>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Peer Testing</t>
  </si>
  <si>
    <t>Manual IPA System</t>
  </si>
  <si>
    <t>Convert Gentle to Ts</t>
  </si>
  <si>
    <t>UI Drafting/Planning</t>
  </si>
  <si>
    <t>Demo UI Integration</t>
  </si>
  <si>
    <t>Video System Demo - Main</t>
  </si>
  <si>
    <t>Video System Integration - Main</t>
  </si>
  <si>
    <t>Prep for Test</t>
  </si>
  <si>
    <t>Report - System Description</t>
  </si>
  <si>
    <t>Sample phase title block</t>
  </si>
  <si>
    <t>Report - User Groups &amp; Tasks</t>
  </si>
  <si>
    <t>Report - Participant Information</t>
  </si>
  <si>
    <t>Report - Issues Discovered</t>
  </si>
  <si>
    <t>Report - Bar Graph of Scores</t>
  </si>
  <si>
    <t>Peer Testing 2</t>
  </si>
  <si>
    <t>Task 1</t>
  </si>
  <si>
    <t>Task 2</t>
  </si>
  <si>
    <t>Task 3</t>
  </si>
  <si>
    <t>Task 4</t>
  </si>
  <si>
    <t>Task 5</t>
  </si>
  <si>
    <t>Product Delivery</t>
  </si>
  <si>
    <t>date</t>
  </si>
  <si>
    <t>This is an empty row</t>
  </si>
  <si>
    <t>This row marks the end of the Project Schedule. DO NOT enter anything in this row. 
Insert new rows ABOVE this one to continue building out your Project Schedule.</t>
  </si>
  <si>
    <t>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</si>
</sst>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0">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sz val="11"/>
      <color theme="1"/>
      <name val="Calibri"/>
      <charset val="1"/>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DBE5F1"/>
        <bgColor indexed="64"/>
      </patternFill>
    </fill>
  </fills>
  <borders count="1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thick">
        <color rgb="FFD8D8D8"/>
      </top>
      <bottom style="thick">
        <color rgb="FFD8D8D8"/>
      </bottom>
      <diagonal/>
    </border>
    <border>
      <left/>
      <right/>
      <top/>
      <bottom style="thick">
        <color rgb="FFD8D8D8"/>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0" fontId="19" fillId="14" borderId="11" xfId="0" applyFont="1" applyFill="1" applyBorder="1" applyAlignment="1">
      <alignment readingOrder="1"/>
    </xf>
    <xf numFmtId="0" fontId="19" fillId="14" borderId="12" xfId="0" applyFont="1" applyFill="1" applyBorder="1" applyAlignment="1">
      <alignment readingOrder="1"/>
    </xf>
    <xf numFmtId="0" fontId="19" fillId="14" borderId="0" xfId="0" applyFont="1" applyFill="1" applyAlignment="1">
      <alignment readingOrder="1"/>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0" fontId="9" fillId="0" borderId="0" xfId="8" applyAlignment="1">
      <alignment horizontal="right" indent="1"/>
    </xf>
    <xf numFmtId="0" fontId="9" fillId="0" borderId="7" xfId="8" applyBorder="1" applyAlignment="1">
      <alignment horizontal="right" indent="1"/>
    </xf>
    <xf numFmtId="165" fontId="9" fillId="0" borderId="3" xfId="9"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4"/>
  <sheetViews>
    <sheetView showGridLines="0" tabSelected="1" showRuler="0" zoomScale="101" zoomScaleNormal="100" zoomScalePageLayoutView="70" workbookViewId="0">
      <pane ySplit="6" topLeftCell="A10" activePane="bottomLeft" state="frozen"/>
      <selection pane="bottomLeft" activeCell="D18" sqref="D18"/>
    </sheetView>
  </sheetViews>
  <sheetFormatPr defaultRowHeight="30" customHeight="1"/>
  <cols>
    <col min="1" max="1" width="2.7109375" style="48" customWidth="1"/>
    <col min="2" max="2" width="31.85546875" bestFit="1"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c r="A1" s="49" t="s">
        <v>0</v>
      </c>
      <c r="B1" s="52" t="s">
        <v>1</v>
      </c>
      <c r="C1" s="1"/>
      <c r="D1" s="2"/>
      <c r="E1" s="4"/>
      <c r="F1" s="47"/>
      <c r="H1" s="2"/>
      <c r="I1" s="75"/>
    </row>
    <row r="2" spans="1:64" ht="30" customHeight="1">
      <c r="A2" s="48" t="s">
        <v>2</v>
      </c>
      <c r="B2" s="53"/>
      <c r="I2" s="76"/>
    </row>
    <row r="3" spans="1:64" ht="30" customHeight="1">
      <c r="A3" s="48" t="s">
        <v>3</v>
      </c>
      <c r="B3" s="54"/>
      <c r="C3" s="83" t="s">
        <v>4</v>
      </c>
      <c r="D3" s="84"/>
      <c r="E3" s="85">
        <v>44814</v>
      </c>
      <c r="F3" s="85"/>
    </row>
    <row r="4" spans="1:64" ht="30" customHeight="1">
      <c r="A4" s="49" t="s">
        <v>5</v>
      </c>
      <c r="C4" s="83" t="s">
        <v>6</v>
      </c>
      <c r="D4" s="84"/>
      <c r="E4" s="7">
        <v>14</v>
      </c>
      <c r="I4" s="80">
        <f>I5</f>
        <v>44900</v>
      </c>
      <c r="J4" s="81"/>
      <c r="K4" s="81"/>
      <c r="L4" s="81"/>
      <c r="M4" s="81"/>
      <c r="N4" s="81"/>
      <c r="O4" s="82"/>
      <c r="P4" s="80">
        <f>P5</f>
        <v>44907</v>
      </c>
      <c r="Q4" s="81"/>
      <c r="R4" s="81"/>
      <c r="S4" s="81"/>
      <c r="T4" s="81"/>
      <c r="U4" s="81"/>
      <c r="V4" s="82"/>
      <c r="W4" s="80">
        <f>W5</f>
        <v>44914</v>
      </c>
      <c r="X4" s="81"/>
      <c r="Y4" s="81"/>
      <c r="Z4" s="81"/>
      <c r="AA4" s="81"/>
      <c r="AB4" s="81"/>
      <c r="AC4" s="82"/>
      <c r="AD4" s="80">
        <f>AD5</f>
        <v>44921</v>
      </c>
      <c r="AE4" s="81"/>
      <c r="AF4" s="81"/>
      <c r="AG4" s="81"/>
      <c r="AH4" s="81"/>
      <c r="AI4" s="81"/>
      <c r="AJ4" s="82"/>
      <c r="AK4" s="80">
        <f>AK5</f>
        <v>44928</v>
      </c>
      <c r="AL4" s="81"/>
      <c r="AM4" s="81"/>
      <c r="AN4" s="81"/>
      <c r="AO4" s="81"/>
      <c r="AP4" s="81"/>
      <c r="AQ4" s="82"/>
      <c r="AR4" s="80">
        <f>AR5</f>
        <v>44935</v>
      </c>
      <c r="AS4" s="81"/>
      <c r="AT4" s="81"/>
      <c r="AU4" s="81"/>
      <c r="AV4" s="81"/>
      <c r="AW4" s="81"/>
      <c r="AX4" s="82"/>
      <c r="AY4" s="80">
        <f>AY5</f>
        <v>44942</v>
      </c>
      <c r="AZ4" s="81"/>
      <c r="BA4" s="81"/>
      <c r="BB4" s="81"/>
      <c r="BC4" s="81"/>
      <c r="BD4" s="81"/>
      <c r="BE4" s="82"/>
      <c r="BF4" s="80">
        <f>BF5</f>
        <v>44949</v>
      </c>
      <c r="BG4" s="81"/>
      <c r="BH4" s="81"/>
      <c r="BI4" s="81"/>
      <c r="BJ4" s="81"/>
      <c r="BK4" s="81"/>
      <c r="BL4" s="82"/>
    </row>
    <row r="5" spans="1:64" ht="15" customHeight="1">
      <c r="A5" s="49" t="s">
        <v>7</v>
      </c>
      <c r="B5" s="74"/>
      <c r="C5" s="74"/>
      <c r="D5" s="74"/>
      <c r="E5" s="74"/>
      <c r="F5" s="74"/>
      <c r="G5" s="74"/>
      <c r="I5" s="11">
        <f>Project_Start-WEEKDAY(Project_Start,1)+2+7*(Display_Week-1)</f>
        <v>44900</v>
      </c>
      <c r="J5" s="10">
        <f>I5+1</f>
        <v>44901</v>
      </c>
      <c r="K5" s="10">
        <f t="shared" ref="K5:AX5" si="0">J5+1</f>
        <v>44902</v>
      </c>
      <c r="L5" s="10">
        <f t="shared" si="0"/>
        <v>44903</v>
      </c>
      <c r="M5" s="10">
        <f t="shared" si="0"/>
        <v>44904</v>
      </c>
      <c r="N5" s="10">
        <f t="shared" si="0"/>
        <v>44905</v>
      </c>
      <c r="O5" s="12">
        <f t="shared" si="0"/>
        <v>44906</v>
      </c>
      <c r="P5" s="11">
        <f>O5+1</f>
        <v>44907</v>
      </c>
      <c r="Q5" s="10">
        <f>P5+1</f>
        <v>44908</v>
      </c>
      <c r="R5" s="10">
        <f t="shared" si="0"/>
        <v>44909</v>
      </c>
      <c r="S5" s="10">
        <f t="shared" si="0"/>
        <v>44910</v>
      </c>
      <c r="T5" s="10">
        <f t="shared" si="0"/>
        <v>44911</v>
      </c>
      <c r="U5" s="10">
        <f t="shared" si="0"/>
        <v>44912</v>
      </c>
      <c r="V5" s="12">
        <f t="shared" si="0"/>
        <v>44913</v>
      </c>
      <c r="W5" s="11">
        <f>V5+1</f>
        <v>44914</v>
      </c>
      <c r="X5" s="10">
        <f>W5+1</f>
        <v>44915</v>
      </c>
      <c r="Y5" s="10">
        <f t="shared" si="0"/>
        <v>44916</v>
      </c>
      <c r="Z5" s="10">
        <f t="shared" si="0"/>
        <v>44917</v>
      </c>
      <c r="AA5" s="10">
        <f t="shared" si="0"/>
        <v>44918</v>
      </c>
      <c r="AB5" s="10">
        <f t="shared" si="0"/>
        <v>44919</v>
      </c>
      <c r="AC5" s="12">
        <f t="shared" si="0"/>
        <v>44920</v>
      </c>
      <c r="AD5" s="11">
        <f>AC5+1</f>
        <v>44921</v>
      </c>
      <c r="AE5" s="10">
        <f>AD5+1</f>
        <v>44922</v>
      </c>
      <c r="AF5" s="10">
        <f t="shared" si="0"/>
        <v>44923</v>
      </c>
      <c r="AG5" s="10">
        <f t="shared" si="0"/>
        <v>44924</v>
      </c>
      <c r="AH5" s="10">
        <f t="shared" si="0"/>
        <v>44925</v>
      </c>
      <c r="AI5" s="10">
        <f t="shared" si="0"/>
        <v>44926</v>
      </c>
      <c r="AJ5" s="12">
        <f t="shared" si="0"/>
        <v>44927</v>
      </c>
      <c r="AK5" s="11">
        <f>AJ5+1</f>
        <v>44928</v>
      </c>
      <c r="AL5" s="10">
        <f>AK5+1</f>
        <v>44929</v>
      </c>
      <c r="AM5" s="10">
        <f t="shared" si="0"/>
        <v>44930</v>
      </c>
      <c r="AN5" s="10">
        <f t="shared" si="0"/>
        <v>44931</v>
      </c>
      <c r="AO5" s="10">
        <f t="shared" si="0"/>
        <v>44932</v>
      </c>
      <c r="AP5" s="10">
        <f t="shared" si="0"/>
        <v>44933</v>
      </c>
      <c r="AQ5" s="12">
        <f t="shared" si="0"/>
        <v>44934</v>
      </c>
      <c r="AR5" s="11">
        <f>AQ5+1</f>
        <v>44935</v>
      </c>
      <c r="AS5" s="10">
        <f>AR5+1</f>
        <v>44936</v>
      </c>
      <c r="AT5" s="10">
        <f t="shared" si="0"/>
        <v>44937</v>
      </c>
      <c r="AU5" s="10">
        <f t="shared" si="0"/>
        <v>44938</v>
      </c>
      <c r="AV5" s="10">
        <f t="shared" si="0"/>
        <v>44939</v>
      </c>
      <c r="AW5" s="10">
        <f t="shared" si="0"/>
        <v>44940</v>
      </c>
      <c r="AX5" s="12">
        <f t="shared" si="0"/>
        <v>44941</v>
      </c>
      <c r="AY5" s="11">
        <f>AX5+1</f>
        <v>44942</v>
      </c>
      <c r="AZ5" s="10">
        <f>AY5+1</f>
        <v>44943</v>
      </c>
      <c r="BA5" s="10">
        <f t="shared" ref="BA5:BE5" si="1">AZ5+1</f>
        <v>44944</v>
      </c>
      <c r="BB5" s="10">
        <f t="shared" si="1"/>
        <v>44945</v>
      </c>
      <c r="BC5" s="10">
        <f t="shared" si="1"/>
        <v>44946</v>
      </c>
      <c r="BD5" s="10">
        <f t="shared" si="1"/>
        <v>44947</v>
      </c>
      <c r="BE5" s="12">
        <f t="shared" si="1"/>
        <v>44948</v>
      </c>
      <c r="BF5" s="11">
        <f>BE5+1</f>
        <v>44949</v>
      </c>
      <c r="BG5" s="10">
        <f>BF5+1</f>
        <v>44950</v>
      </c>
      <c r="BH5" s="10">
        <f t="shared" ref="BH5:BL5" si="2">BG5+1</f>
        <v>44951</v>
      </c>
      <c r="BI5" s="10">
        <f t="shared" si="2"/>
        <v>44952</v>
      </c>
      <c r="BJ5" s="10">
        <f t="shared" si="2"/>
        <v>44953</v>
      </c>
      <c r="BK5" s="10">
        <f t="shared" si="2"/>
        <v>44954</v>
      </c>
      <c r="BL5" s="12">
        <f t="shared" si="2"/>
        <v>44955</v>
      </c>
    </row>
    <row r="6" spans="1:64" ht="30" customHeight="1" thickBot="1">
      <c r="A6" s="49" t="s">
        <v>8</v>
      </c>
      <c r="B6" s="8" t="s">
        <v>9</v>
      </c>
      <c r="C6" s="9" t="s">
        <v>10</v>
      </c>
      <c r="D6" s="9" t="s">
        <v>11</v>
      </c>
      <c r="E6" s="9" t="s">
        <v>12</v>
      </c>
      <c r="F6" s="9" t="s">
        <v>13</v>
      </c>
      <c r="G6" s="9"/>
      <c r="H6" s="9" t="s">
        <v>14</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c r="A7" s="48" t="s">
        <v>15</v>
      </c>
      <c r="C7" s="51"/>
      <c r="E7"/>
      <c r="H7" t="str">
        <f ca="1">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c r="A8" s="49" t="s">
        <v>16</v>
      </c>
      <c r="B8" s="18" t="s">
        <v>17</v>
      </c>
      <c r="C8" s="60"/>
      <c r="D8" s="19"/>
      <c r="E8" s="20"/>
      <c r="F8" s="21"/>
      <c r="G8" s="17"/>
      <c r="H8" s="17" t="str">
        <f t="shared" ref="H8:H38" ca="1"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c r="A9" s="49" t="s">
        <v>18</v>
      </c>
      <c r="B9" s="77" t="s">
        <v>19</v>
      </c>
      <c r="C9" s="61" t="s">
        <v>20</v>
      </c>
      <c r="D9" s="22">
        <v>1</v>
      </c>
      <c r="E9" s="55">
        <f>Project_Start</f>
        <v>44814</v>
      </c>
      <c r="F9" s="55">
        <f>E9+3</f>
        <v>44817</v>
      </c>
      <c r="G9" s="17"/>
      <c r="H9" s="17">
        <f t="shared" ca="1" si="6"/>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c r="A10" s="49" t="s">
        <v>21</v>
      </c>
      <c r="B10" s="78" t="s">
        <v>22</v>
      </c>
      <c r="C10" s="61" t="s">
        <v>23</v>
      </c>
      <c r="D10" s="22">
        <v>1</v>
      </c>
      <c r="E10" s="55">
        <f>F9</f>
        <v>44817</v>
      </c>
      <c r="F10" s="55">
        <f>E10+2</f>
        <v>44819</v>
      </c>
      <c r="G10" s="17"/>
      <c r="H10" s="17">
        <f t="shared" ca="1" si="6"/>
        <v>3</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c r="A11" s="48"/>
      <c r="B11" s="78" t="s">
        <v>24</v>
      </c>
      <c r="C11" s="61" t="s">
        <v>25</v>
      </c>
      <c r="D11" s="22">
        <v>1</v>
      </c>
      <c r="E11" s="55">
        <f>F10</f>
        <v>44819</v>
      </c>
      <c r="F11" s="55">
        <f>E11+4</f>
        <v>44823</v>
      </c>
      <c r="G11" s="17"/>
      <c r="H11" s="17">
        <f t="shared" ca="1" si="6"/>
        <v>5</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c r="A12" s="48"/>
      <c r="B12" s="78" t="s">
        <v>26</v>
      </c>
      <c r="C12" s="61" t="s">
        <v>27</v>
      </c>
      <c r="D12" s="22">
        <v>1</v>
      </c>
      <c r="E12" s="55">
        <f>F11</f>
        <v>44823</v>
      </c>
      <c r="F12" s="55">
        <f>E12+5</f>
        <v>44828</v>
      </c>
      <c r="G12" s="17"/>
      <c r="H12" s="17">
        <f t="shared" ca="1" si="6"/>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c r="A13" s="48"/>
      <c r="B13" s="79" t="s">
        <v>28</v>
      </c>
      <c r="C13" s="61" t="s">
        <v>25</v>
      </c>
      <c r="D13" s="22">
        <v>1</v>
      </c>
      <c r="E13" s="55">
        <f>F12</f>
        <v>44828</v>
      </c>
      <c r="F13" s="55">
        <f>E13+7</f>
        <v>44835</v>
      </c>
      <c r="G13" s="17"/>
      <c r="H13" s="17"/>
      <c r="I13" s="44"/>
      <c r="J13" s="44"/>
      <c r="K13" s="44"/>
      <c r="L13" s="44"/>
      <c r="M13" s="44"/>
      <c r="N13" s="44"/>
      <c r="O13" s="44"/>
      <c r="P13" s="44"/>
      <c r="Q13" s="44"/>
      <c r="R13" s="44"/>
      <c r="S13" s="44"/>
      <c r="T13" s="44"/>
      <c r="U13" s="44"/>
      <c r="V13" s="44"/>
      <c r="W13" s="44"/>
      <c r="X13" s="44"/>
      <c r="Y13" s="45"/>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c r="A14" s="48"/>
      <c r="B14" s="69" t="s">
        <v>29</v>
      </c>
      <c r="C14" s="61" t="s">
        <v>30</v>
      </c>
      <c r="D14" s="22">
        <v>1</v>
      </c>
      <c r="E14" s="55">
        <v>44835</v>
      </c>
      <c r="F14" s="55">
        <f>E14+20</f>
        <v>44855</v>
      </c>
      <c r="G14" s="17"/>
      <c r="H14" s="17">
        <f t="shared" ca="1" si="6"/>
        <v>21</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c r="A15" s="49" t="s">
        <v>31</v>
      </c>
      <c r="B15" s="23" t="s">
        <v>32</v>
      </c>
      <c r="C15" s="62"/>
      <c r="D15" s="24"/>
      <c r="E15" s="25"/>
      <c r="F15" s="26"/>
      <c r="G15" s="17"/>
      <c r="H15" s="17" t="str">
        <f t="shared" ca="1" si="6"/>
        <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c r="A16" s="49"/>
      <c r="B16" s="70" t="s">
        <v>33</v>
      </c>
      <c r="C16" s="63" t="s">
        <v>25</v>
      </c>
      <c r="D16" s="27">
        <v>0.5</v>
      </c>
      <c r="E16" s="56">
        <f>F14+1</f>
        <v>44856</v>
      </c>
      <c r="F16" s="56">
        <f>E16+72</f>
        <v>44928</v>
      </c>
      <c r="G16" s="17"/>
      <c r="H16" s="17">
        <f t="shared" ca="1" si="6"/>
        <v>73</v>
      </c>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c r="A17" s="48"/>
      <c r="B17" s="70" t="s">
        <v>34</v>
      </c>
      <c r="C17" s="63" t="s">
        <v>20</v>
      </c>
      <c r="D17" s="27">
        <v>0.5</v>
      </c>
      <c r="E17" s="56">
        <f>E16</f>
        <v>44856</v>
      </c>
      <c r="F17" s="56">
        <f>F16</f>
        <v>44928</v>
      </c>
      <c r="G17" s="17"/>
      <c r="H17" s="17">
        <f t="shared" ca="1" si="6"/>
        <v>73</v>
      </c>
      <c r="I17" s="44"/>
      <c r="J17" s="44"/>
      <c r="K17" s="44"/>
      <c r="L17" s="44"/>
      <c r="M17" s="44"/>
      <c r="N17" s="44"/>
      <c r="O17" s="44"/>
      <c r="P17" s="44"/>
      <c r="Q17" s="44"/>
      <c r="R17" s="44"/>
      <c r="S17" s="44"/>
      <c r="T17" s="44"/>
      <c r="U17" s="45"/>
      <c r="V17" s="45"/>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c r="A18" s="48"/>
      <c r="B18" s="70" t="s">
        <v>35</v>
      </c>
      <c r="C18" s="63" t="s">
        <v>27</v>
      </c>
      <c r="D18" s="27">
        <v>1</v>
      </c>
      <c r="E18" s="56">
        <v>44883</v>
      </c>
      <c r="F18" s="56">
        <f>E18+6</f>
        <v>44889</v>
      </c>
      <c r="G18" s="17"/>
      <c r="H18" s="17">
        <f t="shared" ca="1" si="6"/>
        <v>7</v>
      </c>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c r="A19" s="48"/>
      <c r="B19" s="70" t="s">
        <v>36</v>
      </c>
      <c r="C19" s="63" t="s">
        <v>23</v>
      </c>
      <c r="D19" s="27">
        <v>1</v>
      </c>
      <c r="E19" s="56">
        <f>F18</f>
        <v>44889</v>
      </c>
      <c r="F19" s="56">
        <f>E19+4</f>
        <v>44893</v>
      </c>
      <c r="G19" s="17"/>
      <c r="H19" s="17"/>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c r="A20" s="48"/>
      <c r="B20" s="70" t="s">
        <v>37</v>
      </c>
      <c r="C20" s="63" t="s">
        <v>27</v>
      </c>
      <c r="D20" s="27">
        <v>0.5</v>
      </c>
      <c r="E20" s="56">
        <f>F18</f>
        <v>44889</v>
      </c>
      <c r="F20" s="56">
        <f>E20+2</f>
        <v>44891</v>
      </c>
      <c r="G20" s="17"/>
      <c r="H20" s="17">
        <f t="shared" ca="1" si="6"/>
        <v>3</v>
      </c>
      <c r="I20" s="44"/>
      <c r="J20" s="44"/>
      <c r="K20" s="44"/>
      <c r="L20" s="44"/>
      <c r="M20" s="44"/>
      <c r="N20" s="44"/>
      <c r="O20" s="44"/>
      <c r="P20" s="44"/>
      <c r="Q20" s="44"/>
      <c r="R20" s="44"/>
      <c r="S20" s="44"/>
      <c r="T20" s="44"/>
      <c r="U20" s="44"/>
      <c r="V20" s="44"/>
      <c r="W20" s="44"/>
      <c r="X20" s="44"/>
      <c r="Y20" s="45"/>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c r="A21" s="48"/>
      <c r="B21" s="70" t="s">
        <v>38</v>
      </c>
      <c r="C21" s="63" t="s">
        <v>27</v>
      </c>
      <c r="D21" s="27">
        <v>0</v>
      </c>
      <c r="E21" s="56">
        <f>F20</f>
        <v>44891</v>
      </c>
      <c r="F21" s="56">
        <f>E21+4</f>
        <v>44895</v>
      </c>
      <c r="G21" s="17"/>
      <c r="H21" s="17"/>
      <c r="I21" s="44"/>
      <c r="J21" s="44"/>
      <c r="K21" s="44"/>
      <c r="L21" s="44"/>
      <c r="M21" s="44"/>
      <c r="N21" s="44"/>
      <c r="O21" s="44"/>
      <c r="P21" s="44"/>
      <c r="Q21" s="44"/>
      <c r="R21" s="44"/>
      <c r="S21" s="44"/>
      <c r="T21" s="44"/>
      <c r="U21" s="44"/>
      <c r="V21" s="44"/>
      <c r="W21" s="44"/>
      <c r="X21" s="44"/>
      <c r="Y21" s="45"/>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c r="A22" s="48"/>
      <c r="B22" s="70" t="s">
        <v>39</v>
      </c>
      <c r="C22" s="63" t="s">
        <v>30</v>
      </c>
      <c r="D22" s="27">
        <v>1</v>
      </c>
      <c r="E22" s="56">
        <v>44891</v>
      </c>
      <c r="F22" s="56">
        <f>E22+4</f>
        <v>44895</v>
      </c>
      <c r="G22" s="17"/>
      <c r="H22" s="17"/>
      <c r="I22" s="44"/>
      <c r="J22" s="44"/>
      <c r="K22" s="44"/>
      <c r="L22" s="44"/>
      <c r="M22" s="44"/>
      <c r="N22" s="44"/>
      <c r="O22" s="44"/>
      <c r="P22" s="44"/>
      <c r="Q22" s="44"/>
      <c r="R22" s="44"/>
      <c r="S22" s="44"/>
      <c r="T22" s="44"/>
      <c r="U22" s="44"/>
      <c r="V22" s="44"/>
      <c r="W22" s="44"/>
      <c r="X22" s="44"/>
      <c r="Y22" s="45"/>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c r="A23" s="48"/>
      <c r="B23" s="70" t="s">
        <v>40</v>
      </c>
      <c r="C23" s="63" t="s">
        <v>25</v>
      </c>
      <c r="D23" s="27">
        <v>1</v>
      </c>
      <c r="E23" s="56">
        <f>F22</f>
        <v>44895</v>
      </c>
      <c r="F23" s="56">
        <f>E23+9</f>
        <v>44904</v>
      </c>
      <c r="G23" s="17"/>
      <c r="H23" s="17">
        <f t="shared" ca="1" si="6"/>
        <v>10</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c r="A24" s="48" t="s">
        <v>41</v>
      </c>
      <c r="B24" s="70" t="s">
        <v>42</v>
      </c>
      <c r="C24" s="63" t="s">
        <v>23</v>
      </c>
      <c r="D24" s="27">
        <v>0</v>
      </c>
      <c r="E24" s="56">
        <f>F22</f>
        <v>44895</v>
      </c>
      <c r="F24" s="56">
        <f t="shared" ref="F24:F27" si="7">E24+9</f>
        <v>44904</v>
      </c>
      <c r="G24" s="17"/>
      <c r="H24" s="17">
        <f t="shared" ca="1" si="6"/>
        <v>10</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c r="A25" s="48"/>
      <c r="B25" s="70" t="s">
        <v>43</v>
      </c>
      <c r="C25" s="63" t="s">
        <v>20</v>
      </c>
      <c r="D25" s="27">
        <v>0</v>
      </c>
      <c r="E25" s="56">
        <f>F21</f>
        <v>44895</v>
      </c>
      <c r="F25" s="56">
        <f t="shared" si="7"/>
        <v>44904</v>
      </c>
      <c r="G25" s="17"/>
      <c r="H25" s="17"/>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c r="A26" s="48"/>
      <c r="B26" s="70" t="s">
        <v>44</v>
      </c>
      <c r="C26" s="63" t="s">
        <v>27</v>
      </c>
      <c r="D26" s="27">
        <v>0</v>
      </c>
      <c r="E26" s="56">
        <f>F22</f>
        <v>44895</v>
      </c>
      <c r="F26" s="56">
        <f t="shared" si="7"/>
        <v>44904</v>
      </c>
      <c r="G26" s="17"/>
      <c r="H26" s="17">
        <f t="shared" ca="1" si="6"/>
        <v>10</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c r="A27" s="48"/>
      <c r="B27" s="70" t="s">
        <v>45</v>
      </c>
      <c r="C27" s="63" t="s">
        <v>25</v>
      </c>
      <c r="D27" s="27">
        <v>1</v>
      </c>
      <c r="E27" s="56">
        <f>F22</f>
        <v>44895</v>
      </c>
      <c r="F27" s="56">
        <f t="shared" si="7"/>
        <v>44904</v>
      </c>
      <c r="G27" s="17"/>
      <c r="H27" s="17">
        <f t="shared" ca="1" si="6"/>
        <v>10</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c r="A28" s="48"/>
      <c r="B28" s="28" t="s">
        <v>46</v>
      </c>
      <c r="C28" s="64"/>
      <c r="D28" s="29"/>
      <c r="E28" s="30"/>
      <c r="F28" s="31"/>
      <c r="G28" s="17"/>
      <c r="H28" s="17" t="str">
        <f t="shared" ca="1" si="6"/>
        <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c r="A29" s="48"/>
      <c r="B29" s="71" t="s">
        <v>47</v>
      </c>
      <c r="C29" s="65"/>
      <c r="D29" s="32"/>
      <c r="E29" s="57"/>
      <c r="F29" s="57"/>
      <c r="G29" s="17"/>
      <c r="H29" s="17" t="str">
        <f t="shared" ca="1" si="6"/>
        <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c r="A30" s="48"/>
      <c r="B30" s="71" t="s">
        <v>48</v>
      </c>
      <c r="C30" s="65"/>
      <c r="D30" s="32"/>
      <c r="E30" s="57"/>
      <c r="F30" s="57"/>
      <c r="G30" s="17"/>
      <c r="H30" s="17" t="str">
        <f t="shared" ca="1" si="6"/>
        <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c r="A31" s="48" t="s">
        <v>41</v>
      </c>
      <c r="B31" s="71" t="s">
        <v>49</v>
      </c>
      <c r="C31" s="65"/>
      <c r="D31" s="32"/>
      <c r="E31" s="57"/>
      <c r="F31" s="57"/>
      <c r="G31" s="17"/>
      <c r="H31" s="17" t="str">
        <f t="shared" ca="1" si="6"/>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c r="A32" s="48"/>
      <c r="B32" s="71" t="s">
        <v>50</v>
      </c>
      <c r="C32" s="65"/>
      <c r="D32" s="32"/>
      <c r="E32" s="57"/>
      <c r="F32" s="57"/>
      <c r="G32" s="17"/>
      <c r="H32" s="17" t="str">
        <f t="shared" ca="1"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c r="A33" s="48"/>
      <c r="B33" s="71" t="s">
        <v>51</v>
      </c>
      <c r="C33" s="65"/>
      <c r="D33" s="32"/>
      <c r="E33" s="57"/>
      <c r="F33" s="57"/>
      <c r="G33" s="17"/>
      <c r="H33" s="17" t="str">
        <f t="shared" ca="1" si="6"/>
        <v/>
      </c>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c r="A34" s="48"/>
      <c r="B34" s="33" t="s">
        <v>52</v>
      </c>
      <c r="C34" s="66"/>
      <c r="D34" s="34"/>
      <c r="E34" s="35"/>
      <c r="F34" s="36"/>
      <c r="G34" s="17"/>
      <c r="H34" s="17" t="str">
        <f t="shared" ca="1" si="6"/>
        <v/>
      </c>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c r="A35" s="48"/>
      <c r="B35" s="72" t="s">
        <v>47</v>
      </c>
      <c r="C35" s="67"/>
      <c r="D35" s="37"/>
      <c r="E35" s="58" t="s">
        <v>53</v>
      </c>
      <c r="F35" s="58" t="s">
        <v>53</v>
      </c>
      <c r="G35" s="17"/>
      <c r="H35" s="17" t="e">
        <f t="shared" ca="1" si="6"/>
        <v>#VALUE!</v>
      </c>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row>
    <row r="36" spans="1:64" s="3" customFormat="1" ht="30" customHeight="1" thickBot="1">
      <c r="A36" s="48"/>
      <c r="B36" s="72" t="s">
        <v>48</v>
      </c>
      <c r="C36" s="67"/>
      <c r="D36" s="37"/>
      <c r="E36" s="58" t="s">
        <v>53</v>
      </c>
      <c r="F36" s="58" t="s">
        <v>53</v>
      </c>
      <c r="G36" s="17"/>
      <c r="H36" s="17" t="e">
        <f t="shared" ca="1" si="6"/>
        <v>#VALUE!</v>
      </c>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s="3" customFormat="1" ht="30" customHeight="1" thickBot="1">
      <c r="A37" s="48" t="s">
        <v>54</v>
      </c>
      <c r="B37" s="72" t="s">
        <v>49</v>
      </c>
      <c r="C37" s="67"/>
      <c r="D37" s="37"/>
      <c r="E37" s="58" t="s">
        <v>53</v>
      </c>
      <c r="F37" s="58" t="s">
        <v>53</v>
      </c>
      <c r="G37" s="17"/>
      <c r="H37" s="17" t="e">
        <f t="shared" ca="1" si="6"/>
        <v>#VALUE!</v>
      </c>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row>
    <row r="38" spans="1:64" s="3" customFormat="1" ht="30" customHeight="1" thickBot="1">
      <c r="A38" s="49" t="s">
        <v>55</v>
      </c>
      <c r="B38" s="72" t="s">
        <v>50</v>
      </c>
      <c r="C38" s="67"/>
      <c r="D38" s="37"/>
      <c r="E38" s="58" t="s">
        <v>53</v>
      </c>
      <c r="F38" s="58" t="s">
        <v>53</v>
      </c>
      <c r="G38" s="43"/>
      <c r="H38" s="43" t="e">
        <f t="shared" ca="1" si="6"/>
        <v>#VALUE!</v>
      </c>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c r="BH38" s="46"/>
      <c r="BI38" s="46"/>
      <c r="BJ38" s="46"/>
      <c r="BK38" s="46"/>
      <c r="BL38" s="46"/>
    </row>
    <row r="39" spans="1:64" ht="30" customHeight="1">
      <c r="B39" s="72" t="s">
        <v>51</v>
      </c>
      <c r="C39" s="67"/>
      <c r="D39" s="37"/>
      <c r="E39" s="58" t="s">
        <v>53</v>
      </c>
      <c r="F39" s="58" t="s">
        <v>53</v>
      </c>
      <c r="G39" s="6"/>
    </row>
    <row r="40" spans="1:64" ht="30" customHeight="1">
      <c r="B40" s="73"/>
      <c r="C40" s="68"/>
      <c r="D40" s="16"/>
      <c r="E40" s="59"/>
      <c r="F40" s="59"/>
    </row>
    <row r="41" spans="1:64" ht="30" customHeight="1">
      <c r="B41" s="38" t="s">
        <v>56</v>
      </c>
      <c r="C41" s="39"/>
      <c r="D41" s="40"/>
      <c r="E41" s="41"/>
      <c r="F41" s="42"/>
    </row>
    <row r="43" spans="1:64" ht="30" customHeight="1">
      <c r="C43" s="14"/>
      <c r="F43" s="50"/>
    </row>
    <row r="44" spans="1:64" ht="30" customHeight="1">
      <c r="C44"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4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8">
    <cfRule type="expression" dxfId="2" priority="33">
      <formula>AND(TODAY()&gt;=I$5,TODAY()&lt;J$5)</formula>
    </cfRule>
  </conditionalFormatting>
  <conditionalFormatting sqref="I7:BL38">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2022-03-11T22:40:12Z</dcterms:created>
  <dcterms:modified xsi:type="dcterms:W3CDTF">2022-12-06T23:44:50Z</dcterms:modified>
  <cp:category/>
  <cp:contentStatus/>
</cp:coreProperties>
</file>