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/>
  </bookViews>
  <sheets>
    <sheet name="burndown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5" i="1"/>
  <c r="B6" i="1" s="1"/>
  <c r="E1" i="1"/>
  <c r="D5" i="1" l="1"/>
  <c r="E5" i="1" s="1"/>
  <c r="B7" i="1"/>
  <c r="D6" i="1"/>
  <c r="E6" i="1" l="1"/>
  <c r="D7" i="1"/>
  <c r="B8" i="1"/>
  <c r="E7" i="1" l="1"/>
  <c r="B9" i="1"/>
  <c r="D8" i="1"/>
  <c r="E8" i="1" l="1"/>
  <c r="D9" i="1"/>
  <c r="B10" i="1"/>
  <c r="E9" i="1" l="1"/>
  <c r="B11" i="1"/>
  <c r="D10" i="1"/>
  <c r="E10" i="1" l="1"/>
  <c r="D11" i="1"/>
  <c r="B12" i="1"/>
  <c r="E11" i="1" l="1"/>
  <c r="B13" i="1"/>
  <c r="D12" i="1"/>
  <c r="E12" i="1" l="1"/>
  <c r="D13" i="1"/>
  <c r="B14" i="1"/>
  <c r="E13" i="1" l="1"/>
  <c r="B15" i="1"/>
  <c r="D14" i="1"/>
  <c r="E14" i="1" l="1"/>
  <c r="D15" i="1"/>
  <c r="B16" i="1"/>
  <c r="E15" i="1" l="1"/>
  <c r="B17" i="1"/>
  <c r="D16" i="1"/>
  <c r="E16" i="1" l="1"/>
  <c r="D17" i="1"/>
  <c r="B18" i="1"/>
  <c r="E17" i="1" l="1"/>
  <c r="B19" i="1"/>
  <c r="D18" i="1"/>
  <c r="E18" i="1" l="1"/>
  <c r="D19" i="1"/>
  <c r="B20" i="1"/>
  <c r="E19" i="1" l="1"/>
  <c r="B21" i="1"/>
  <c r="D20" i="1"/>
  <c r="E20" i="1" l="1"/>
  <c r="D21" i="1"/>
  <c r="B22" i="1"/>
  <c r="E21" i="1" l="1"/>
  <c r="B23" i="1"/>
  <c r="D22" i="1"/>
  <c r="E22" i="1" l="1"/>
  <c r="D23" i="1"/>
  <c r="B24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<sst xmlns="http://schemas.openxmlformats.org/spreadsheetml/2006/main" count="88" uniqueCount="54">
  <si>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</si>
  <si>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</si>
  <si>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</si>
  <si>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</si>
  <si>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</si>
  <si>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</si>
  <si>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</si>
  <si>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</si>
  <si>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</si>
  <si>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</si>
  <si>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</si>
  <si>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</si>
  <si>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</si>
  <si>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</si>
  <si>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DOCUMENTAÇÃO</t>
  </si>
  <si>
    <t>laiza</t>
  </si>
  <si>
    <t>TELA DE LOGIN</t>
  </si>
  <si>
    <t>carlos</t>
  </si>
  <si>
    <t>backlog sprint 1</t>
  </si>
  <si>
    <t>divisão de tarefas</t>
  </si>
  <si>
    <t>userstory</t>
  </si>
  <si>
    <t>github</t>
  </si>
  <si>
    <t>montar apresentação</t>
  </si>
  <si>
    <t>teste</t>
  </si>
  <si>
    <r>
      <rPr>
        <b/>
        <sz val="11"/>
        <color rgb="FF000000"/>
        <rFont val="Amasis MT Pro"/>
        <family val="1"/>
      </rPr>
      <t xml:space="preserve">modelagem </t>
    </r>
    <r>
      <rPr>
        <sz val="11"/>
        <color rgb="FF000000"/>
        <rFont val="Amasis MT Pro"/>
        <family val="1"/>
      </rPr>
      <t xml:space="preserve"> de dados</t>
    </r>
  </si>
  <si>
    <t>TELA CADASTRO</t>
  </si>
  <si>
    <r>
      <rPr>
        <b/>
        <sz val="11"/>
        <color rgb="FF000000"/>
        <rFont val="Amasis MT Pro"/>
        <family val="1"/>
      </rPr>
      <t>banco</t>
    </r>
    <r>
      <rPr>
        <sz val="11"/>
        <color rgb="FF000000"/>
        <rFont val="Amasis MT Pro"/>
        <family val="1"/>
      </rPr>
      <t xml:space="preserve"> de dados</t>
    </r>
  </si>
  <si>
    <t>BANCO DE DADOS</t>
  </si>
  <si>
    <t>TELA BEM-VINDO</t>
  </si>
  <si>
    <t>TELA DE LISTA DE USUÁRIO ADM</t>
  </si>
  <si>
    <t>ITENS COMPARTILHADOS ENTRE AS TELAS</t>
  </si>
  <si>
    <t>ESTUDAR</t>
  </si>
  <si>
    <t>raynara</t>
  </si>
  <si>
    <t>emili</t>
  </si>
  <si>
    <t>diane</t>
  </si>
  <si>
    <t>stefanie</t>
  </si>
  <si>
    <t>rita</t>
  </si>
  <si>
    <t>todos</t>
  </si>
  <si>
    <t>linguagem JavaScript, React, html, css</t>
  </si>
  <si>
    <t>divisão de tarefas trello</t>
  </si>
  <si>
    <t>definir o que estudar</t>
  </si>
  <si>
    <t>frontend menu</t>
  </si>
  <si>
    <t>procurar links e cursos para compartilhar</t>
  </si>
  <si>
    <t xml:space="preserve"> 19/03/2023</t>
  </si>
  <si>
    <t>conexão com banco de dados</t>
  </si>
  <si>
    <t>carlos/stefanie</t>
  </si>
  <si>
    <t>backend menu</t>
  </si>
  <si>
    <t>frontend rodapé</t>
  </si>
  <si>
    <t>frontend</t>
  </si>
  <si>
    <t>PROJETO</t>
  </si>
  <si>
    <r>
      <rPr>
        <b/>
        <sz val="11"/>
        <color rgb="FF000000"/>
        <rFont val="Amasis MT Pro"/>
        <family val="1"/>
      </rPr>
      <t>junção</t>
    </r>
    <r>
      <rPr>
        <sz val="11"/>
        <color rgb="FF000000"/>
        <rFont val="Amasis MT Pro"/>
        <family val="1"/>
      </rPr>
      <t xml:space="preserve"> dos códigos</t>
    </r>
  </si>
  <si>
    <t>backend (validação dos campos obrigatórios)</t>
  </si>
  <si>
    <t>backend (validação dos campos)</t>
  </si>
  <si>
    <t>raynara/laiza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</si>
</sst>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/&quot;mm&quot;/&quot;yyyy"/>
  </numFmts>
  <fonts count="15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theme="1"/>
      <name val="Amasis MT Pro"/>
      <family val="1"/>
    </font>
    <font>
      <b/>
      <sz val="10"/>
      <name val="Amasis MT Pro"/>
      <family val="1"/>
    </font>
    <font>
      <sz val="10"/>
      <name val="Amasis MT Pro"/>
      <family val="1"/>
    </font>
    <font>
      <sz val="10"/>
      <color rgb="FF000000"/>
      <name val="Amasis MT Pro"/>
      <family val="1"/>
    </font>
    <font>
      <sz val="10"/>
      <color theme="1"/>
      <name val="Amasis MT Pro"/>
      <family val="1"/>
    </font>
    <font>
      <sz val="11"/>
      <color theme="1"/>
      <name val="Amasis MT Pro"/>
      <family val="1"/>
    </font>
    <font>
      <sz val="11"/>
      <name val="Amasis MT Pro"/>
      <family val="1"/>
    </font>
    <font>
      <sz val="11"/>
      <color rgb="FF000000"/>
      <name val="Amasis MT Pro"/>
      <family val="1"/>
    </font>
    <font>
      <b/>
      <sz val="11"/>
      <color rgb="FF000000"/>
      <name val="Amasis MT Pro"/>
      <family val="1"/>
    </font>
    <font>
      <b/>
      <sz val="11"/>
      <color theme="1"/>
      <name val="Amasis MT Pro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ACEE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/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1" fillId="2" borderId="4" xfId="0" applyNumberFormat="1" applyFont="1" applyFill="1" applyBorder="1" applyAlignment="1">
      <alignment horizontal="center" vertical="center"/>
    </xf>
    <xf numFmtId="14" fontId="12" fillId="2" borderId="4" xfId="1" applyNumberFormat="1" applyFont="1" applyFill="1" applyBorder="1" applyAlignment="1">
      <alignment horizontal="center" vertical="center"/>
    </xf>
    <xf numFmtId="0" fontId="12" fillId="2" borderId="4" xfId="1" applyFont="1" applyFill="1" applyBorder="1" applyAlignment="1">
      <alignment horizontal="center" vertical="center"/>
    </xf>
    <xf numFmtId="14" fontId="10" fillId="2" borderId="4" xfId="1" applyNumberFormat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9" fillId="6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center" vertical="center"/>
    </xf>
    <xf numFmtId="0" fontId="12" fillId="12" borderId="14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19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3" fillId="12" borderId="8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0" fillId="5" borderId="10" xfId="1" applyFont="1" applyFill="1" applyBorder="1" applyAlignment="1">
      <alignment horizontal="center" vertical="center"/>
    </xf>
    <xf numFmtId="0" fontId="10" fillId="5" borderId="11" xfId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3" fillId="11" borderId="8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colors>
    <mruColors>
      <color rgb="FFFACEE5"/>
      <color rgb="FFF6A2CE"/>
      <color rgb="FFCCCCFF"/>
      <color rgb="FF66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 w="0"/>
                <a:solidFill>
                  <a:srgbClr val="7030A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1" cap="none" spc="0">
                <a:ln w="0"/>
                <a:solidFill>
                  <a:srgbClr val="7030A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50</c:v>
                </c:pt>
                <c:pt idx="1">
                  <c:v>47.5</c:v>
                </c:pt>
                <c:pt idx="2">
                  <c:v>45</c:v>
                </c:pt>
                <c:pt idx="3">
                  <c:v>42.5</c:v>
                </c:pt>
                <c:pt idx="4">
                  <c:v>40</c:v>
                </c:pt>
                <c:pt idx="5">
                  <c:v>37.5</c:v>
                </c:pt>
                <c:pt idx="6">
                  <c:v>35</c:v>
                </c:pt>
                <c:pt idx="7">
                  <c:v>32.5</c:v>
                </c:pt>
                <c:pt idx="8">
                  <c:v>30</c:v>
                </c:pt>
                <c:pt idx="9">
                  <c:v>27.5</c:v>
                </c:pt>
                <c:pt idx="10">
                  <c:v>25</c:v>
                </c:pt>
                <c:pt idx="11">
                  <c:v>22.5</c:v>
                </c:pt>
                <c:pt idx="12">
                  <c:v>20</c:v>
                </c:pt>
                <c:pt idx="13">
                  <c:v>17.5</c:v>
                </c:pt>
                <c:pt idx="14">
                  <c:v>15</c:v>
                </c:pt>
                <c:pt idx="15">
                  <c:v>12.5</c:v>
                </c:pt>
                <c:pt idx="16">
                  <c:v>10</c:v>
                </c:pt>
                <c:pt idx="17">
                  <c:v>7.5</c:v>
                </c:pt>
                <c:pt idx="18">
                  <c:v>5</c:v>
                </c:pt>
                <c:pt idx="19">
                  <c:v>2.5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50</c:v>
                </c:pt>
                <c:pt idx="1">
                  <c:v>47</c:v>
                </c:pt>
                <c:pt idx="2">
                  <c:v>47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41</c:v>
                </c:pt>
                <c:pt idx="7">
                  <c:v>39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35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accent5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accent5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accent5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t-BR" b="0" cap="none" spc="0">
                    <a:ln w="0"/>
                    <a:solidFill>
                      <a:schemeClr val="accent5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Horas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4939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</xdr:colOff>
      <xdr:row>1</xdr:row>
      <xdr:rowOff>184784</xdr:rowOff>
    </xdr:from>
    <xdr:ext cx="6170295" cy="469963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9"/>
  <sheetViews>
    <sheetView tabSelected="1" topLeftCell="A16" zoomScale="112" zoomScaleNormal="190" workbookViewId="0">
      <selection activeCell="A60" sqref="A60:I60"/>
    </sheetView>
  </sheetViews>
  <sheetFormatPr defaultColWidth="14.42578125" defaultRowHeight="15.75" customHeight="1"/>
  <cols>
    <col min="1" max="1" width="14.140625" style="4" bestFit="1" customWidth="1"/>
    <col min="2" max="2" width="11" style="4" bestFit="1" customWidth="1"/>
    <col min="3" max="3" width="8.42578125" style="4" bestFit="1" customWidth="1"/>
    <col min="4" max="4" width="14.5703125" style="4" bestFit="1" customWidth="1"/>
    <col min="5" max="5" width="11" style="4" bestFit="1" customWidth="1"/>
    <col min="6" max="6" width="13.5703125" style="5" bestFit="1" customWidth="1"/>
    <col min="7" max="7" width="15.28515625" style="4" bestFit="1" customWidth="1"/>
    <col min="8" max="8" width="12.140625" style="4" bestFit="1" customWidth="1"/>
    <col min="9" max="9" width="15.7109375" style="6" bestFit="1" customWidth="1"/>
  </cols>
  <sheetData>
    <row r="1" spans="1:9" ht="15.75" customHeight="1">
      <c r="A1" s="21" t="s">
        <v>0</v>
      </c>
      <c r="B1" s="27">
        <v>44998</v>
      </c>
      <c r="C1" s="12"/>
      <c r="D1" s="29" t="s">
        <v>1</v>
      </c>
      <c r="E1" s="30">
        <f ca="1">TODAY()</f>
        <v>45013</v>
      </c>
      <c r="F1" s="11"/>
      <c r="G1" s="12"/>
      <c r="H1" s="12"/>
      <c r="I1" s="11"/>
    </row>
    <row r="2" spans="1:9" ht="15.75" customHeight="1">
      <c r="A2" s="21" t="s">
        <v>2</v>
      </c>
      <c r="B2" s="28">
        <v>21</v>
      </c>
      <c r="C2" s="12"/>
      <c r="D2" s="12"/>
      <c r="E2" s="12"/>
      <c r="F2" s="11"/>
      <c r="G2" s="12"/>
      <c r="H2" s="12"/>
      <c r="I2" s="11"/>
    </row>
    <row r="3" spans="1:9" ht="15.75" customHeight="1">
      <c r="A3" s="12"/>
      <c r="B3" s="22"/>
      <c r="C3" s="12"/>
      <c r="D3" s="12"/>
      <c r="E3" s="12"/>
      <c r="F3" s="11"/>
      <c r="G3" s="12"/>
      <c r="H3" s="12"/>
      <c r="I3" s="11"/>
    </row>
    <row r="4" spans="1:9" ht="15.75" customHeight="1">
      <c r="A4" s="26" t="s">
        <v>3</v>
      </c>
      <c r="B4" s="26" t="s">
        <v>4</v>
      </c>
      <c r="C4" s="26" t="s">
        <v>5</v>
      </c>
      <c r="D4" s="26" t="s">
        <v>6</v>
      </c>
      <c r="E4" s="26" t="s">
        <v>7</v>
      </c>
      <c r="F4" s="11"/>
      <c r="G4" s="12"/>
      <c r="H4" s="12"/>
      <c r="I4" s="11"/>
    </row>
    <row r="5" spans="1:9" ht="15.75" customHeight="1">
      <c r="A5" s="23">
        <v>1</v>
      </c>
      <c r="B5" s="24">
        <f>B1</f>
        <v>44998</v>
      </c>
      <c r="C5" s="23">
        <f>SUM(H40:H69)</f>
        <v>50</v>
      </c>
      <c r="D5" s="23">
        <f>SUMIF($I$40:$I$69,B5,$H$40:$H$69)</f>
        <v>0</v>
      </c>
      <c r="E5" s="23">
        <f>C5-D5</f>
        <v>50</v>
      </c>
      <c r="F5" s="11"/>
      <c r="G5" s="12"/>
      <c r="H5" s="12"/>
      <c r="I5" s="11"/>
    </row>
    <row r="6" spans="1:9" ht="15.75" customHeight="1">
      <c r="A6" s="23">
        <v>2</v>
      </c>
      <c r="B6" s="24">
        <f t="shared" ref="B6:B25" si="0">B5+1</f>
        <v>44999</v>
      </c>
      <c r="C6" s="23">
        <f t="shared" ref="C6:C25" si="1">C5-$C$5/($B$2-1)</f>
        <v>47.5</v>
      </c>
      <c r="D6" s="23">
        <f>SUMIF($I$40:$I$69,B6,$H$40:$H$69)</f>
        <v>3</v>
      </c>
      <c r="E6" s="23">
        <f t="shared" ref="E6:E25" ca="1" si="2">IF(B6&lt;=$E$1,E5-D6,)</f>
        <v>47</v>
      </c>
      <c r="F6" s="11"/>
      <c r="G6" s="12"/>
      <c r="H6" s="12"/>
      <c r="I6" s="11"/>
    </row>
    <row r="7" spans="1:9" ht="15.75" customHeight="1">
      <c r="A7" s="23">
        <v>3</v>
      </c>
      <c r="B7" s="24">
        <f t="shared" si="0"/>
        <v>45000</v>
      </c>
      <c r="C7" s="23">
        <f t="shared" si="1"/>
        <v>45</v>
      </c>
      <c r="D7" s="23">
        <f>SUMIF($I$40:$I$69,B7,$H$40:$H$69)</f>
        <v>0</v>
      </c>
      <c r="E7" s="23">
        <f t="shared" ca="1" si="2"/>
        <v>47</v>
      </c>
      <c r="F7" s="11"/>
      <c r="G7" s="12"/>
      <c r="H7" s="12"/>
      <c r="I7" s="11"/>
    </row>
    <row r="8" spans="1:9" ht="15.75" customHeight="1">
      <c r="A8" s="23">
        <v>4</v>
      </c>
      <c r="B8" s="24">
        <f t="shared" si="0"/>
        <v>45001</v>
      </c>
      <c r="C8" s="23">
        <f t="shared" si="1"/>
        <v>42.5</v>
      </c>
      <c r="D8" s="23">
        <f>SUMIF($I$40:$I$69,B8,$H$40:$H$69)</f>
        <v>4</v>
      </c>
      <c r="E8" s="23">
        <f t="shared" ca="1" si="2"/>
        <v>43</v>
      </c>
      <c r="F8" s="11"/>
      <c r="G8" s="12"/>
      <c r="H8" s="12"/>
      <c r="I8" s="11"/>
    </row>
    <row r="9" spans="1:9" ht="15.75" customHeight="1">
      <c r="A9" s="23">
        <v>5</v>
      </c>
      <c r="B9" s="24">
        <f t="shared" si="0"/>
        <v>45002</v>
      </c>
      <c r="C9" s="23">
        <f t="shared" si="1"/>
        <v>40</v>
      </c>
      <c r="D9" s="23">
        <f>SUMIF($I$40:$I$69,B9,$H$40:$H$69)</f>
        <v>0</v>
      </c>
      <c r="E9" s="23">
        <f t="shared" ca="1" si="2"/>
        <v>43</v>
      </c>
      <c r="F9" s="11"/>
      <c r="G9" s="12"/>
      <c r="H9" s="12"/>
      <c r="I9" s="11"/>
    </row>
    <row r="10" spans="1:9" ht="15.75" customHeight="1">
      <c r="A10" s="23">
        <v>6</v>
      </c>
      <c r="B10" s="24">
        <f t="shared" si="0"/>
        <v>45003</v>
      </c>
      <c r="C10" s="23">
        <f t="shared" si="1"/>
        <v>37.5</v>
      </c>
      <c r="D10" s="23">
        <f>SUMIF($I$40:$I$69,B10,$H$40:$H$69)</f>
        <v>1</v>
      </c>
      <c r="E10" s="23">
        <f t="shared" ca="1" si="2"/>
        <v>42</v>
      </c>
      <c r="F10" s="11"/>
      <c r="G10" s="12"/>
      <c r="H10" s="12"/>
      <c r="I10" s="11"/>
    </row>
    <row r="11" spans="1:9" ht="15.75" customHeight="1">
      <c r="A11" s="23">
        <v>7</v>
      </c>
      <c r="B11" s="24">
        <f t="shared" si="0"/>
        <v>45004</v>
      </c>
      <c r="C11" s="23">
        <f t="shared" si="1"/>
        <v>35</v>
      </c>
      <c r="D11" s="23">
        <f>SUMIF($I$40:$I$69,B11,$H$40:$H$69)</f>
        <v>1</v>
      </c>
      <c r="E11" s="23">
        <f t="shared" ca="1" si="2"/>
        <v>41</v>
      </c>
      <c r="F11" s="11"/>
      <c r="G11" s="12"/>
      <c r="H11" s="12"/>
      <c r="I11" s="11"/>
    </row>
    <row r="12" spans="1:9" ht="15.75" customHeight="1">
      <c r="A12" s="23">
        <v>8</v>
      </c>
      <c r="B12" s="24">
        <f t="shared" si="0"/>
        <v>45005</v>
      </c>
      <c r="C12" s="23">
        <f t="shared" si="1"/>
        <v>32.5</v>
      </c>
      <c r="D12" s="23">
        <f>SUMIF($I$40:$I$69,B12,$H$40:$H$69)</f>
        <v>2</v>
      </c>
      <c r="E12" s="23">
        <f t="shared" ca="1" si="2"/>
        <v>39</v>
      </c>
      <c r="F12" s="11"/>
      <c r="G12" s="12"/>
      <c r="H12" s="12"/>
      <c r="I12" s="11"/>
    </row>
    <row r="13" spans="1:9" ht="15.75" customHeight="1">
      <c r="A13" s="23">
        <v>9</v>
      </c>
      <c r="B13" s="24">
        <f t="shared" si="0"/>
        <v>45006</v>
      </c>
      <c r="C13" s="23">
        <f t="shared" si="1"/>
        <v>30</v>
      </c>
      <c r="D13" s="23">
        <f>SUMIF($I$40:$I$69,B13,$H$40:$H$69)</f>
        <v>1</v>
      </c>
      <c r="E13" s="23">
        <f t="shared" ca="1" si="2"/>
        <v>38</v>
      </c>
      <c r="F13" s="11"/>
      <c r="G13" s="12"/>
      <c r="H13" s="12"/>
      <c r="I13" s="11"/>
    </row>
    <row r="14" spans="1:9" ht="15.75" customHeight="1">
      <c r="A14" s="23">
        <v>10</v>
      </c>
      <c r="B14" s="24">
        <f t="shared" si="0"/>
        <v>45007</v>
      </c>
      <c r="C14" s="23">
        <f t="shared" si="1"/>
        <v>27.5</v>
      </c>
      <c r="D14" s="23">
        <f>SUMIF($I$40:$I$69,B14,$H$40:$H$69)</f>
        <v>0</v>
      </c>
      <c r="E14" s="23">
        <f t="shared" ca="1" si="2"/>
        <v>38</v>
      </c>
      <c r="F14" s="11"/>
      <c r="G14" s="12"/>
      <c r="H14" s="12"/>
      <c r="I14" s="11"/>
    </row>
    <row r="15" spans="1:9" ht="15.75" customHeight="1">
      <c r="A15" s="23">
        <v>11</v>
      </c>
      <c r="B15" s="24">
        <f t="shared" si="0"/>
        <v>45008</v>
      </c>
      <c r="C15" s="23">
        <f t="shared" si="1"/>
        <v>25</v>
      </c>
      <c r="D15" s="23">
        <f>SUMIF($I$40:$I$69,B15,$H$40:$H$69)</f>
        <v>0</v>
      </c>
      <c r="E15" s="23">
        <f t="shared" ca="1" si="2"/>
        <v>38</v>
      </c>
      <c r="F15" s="11"/>
      <c r="G15" s="12"/>
      <c r="H15" s="12"/>
      <c r="I15" s="11"/>
    </row>
    <row r="16" spans="1:9" ht="15.75" customHeight="1">
      <c r="A16" s="23">
        <v>12</v>
      </c>
      <c r="B16" s="24">
        <f t="shared" si="0"/>
        <v>45009</v>
      </c>
      <c r="C16" s="23">
        <f t="shared" si="1"/>
        <v>22.5</v>
      </c>
      <c r="D16" s="23">
        <f>SUMIF($I$40:$I$69,B16,$H$40:$H$69)</f>
        <v>3</v>
      </c>
      <c r="E16" s="23">
        <f t="shared" ca="1" si="2"/>
        <v>35</v>
      </c>
      <c r="F16" s="11"/>
      <c r="G16" s="12"/>
      <c r="H16" s="12"/>
      <c r="I16" s="11"/>
    </row>
    <row r="17" spans="1:16" ht="15.75" customHeight="1">
      <c r="A17" s="23">
        <v>13</v>
      </c>
      <c r="B17" s="24">
        <f t="shared" si="0"/>
        <v>45010</v>
      </c>
      <c r="C17" s="23">
        <f t="shared" si="1"/>
        <v>20</v>
      </c>
      <c r="D17" s="23">
        <f>SUMIF($I$40:$I$69,B17,$H$40:$H$69)</f>
        <v>3</v>
      </c>
      <c r="E17" s="23">
        <f t="shared" ca="1" si="2"/>
        <v>32</v>
      </c>
      <c r="F17" s="11"/>
      <c r="G17" s="12"/>
      <c r="H17" s="12"/>
      <c r="I17" s="11"/>
    </row>
    <row r="18" spans="1:16" ht="15.75" customHeight="1">
      <c r="A18" s="23">
        <v>14</v>
      </c>
      <c r="B18" s="24">
        <f t="shared" si="0"/>
        <v>45011</v>
      </c>
      <c r="C18" s="23">
        <f t="shared" si="1"/>
        <v>17.5</v>
      </c>
      <c r="D18" s="23">
        <f>SUMIF($I$40:$I$69,B18,$H$40:$H$69)</f>
        <v>0</v>
      </c>
      <c r="E18" s="23">
        <f t="shared" ca="1" si="2"/>
        <v>32</v>
      </c>
      <c r="F18" s="11"/>
      <c r="G18" s="12"/>
      <c r="H18" s="12"/>
      <c r="I18" s="11"/>
    </row>
    <row r="19" spans="1:16" ht="15.75" customHeight="1">
      <c r="A19" s="23">
        <v>15</v>
      </c>
      <c r="B19" s="24">
        <f t="shared" si="0"/>
        <v>45012</v>
      </c>
      <c r="C19" s="23">
        <f t="shared" si="1"/>
        <v>15</v>
      </c>
      <c r="D19" s="23">
        <f>SUMIF($I$40:$I$69,B19,$H$40:$H$69)</f>
        <v>0</v>
      </c>
      <c r="E19" s="23">
        <f t="shared" ca="1" si="2"/>
        <v>32</v>
      </c>
      <c r="F19" s="11"/>
      <c r="G19" s="12"/>
      <c r="H19" s="12"/>
      <c r="I19" s="11"/>
    </row>
    <row r="20" spans="1:16" ht="15.75" customHeight="1">
      <c r="A20" s="23">
        <v>16</v>
      </c>
      <c r="B20" s="24">
        <f t="shared" si="0"/>
        <v>45013</v>
      </c>
      <c r="C20" s="23">
        <f t="shared" si="1"/>
        <v>12.5</v>
      </c>
      <c r="D20" s="23">
        <f>SUMIF($I$40:$I$69,B20,$H$40:$H$69)</f>
        <v>6</v>
      </c>
      <c r="E20" s="23">
        <f t="shared" ca="1" si="2"/>
        <v>26</v>
      </c>
      <c r="F20" s="11"/>
      <c r="G20" s="12"/>
      <c r="H20" s="12"/>
      <c r="I20" s="11"/>
    </row>
    <row r="21" spans="1:16" ht="15.75" customHeight="1">
      <c r="A21" s="23">
        <v>17</v>
      </c>
      <c r="B21" s="24">
        <f t="shared" si="0"/>
        <v>45014</v>
      </c>
      <c r="C21" s="23">
        <f t="shared" si="1"/>
        <v>10</v>
      </c>
      <c r="D21" s="23">
        <f>SUMIF($I$40:$I$69,B21,$H$40:$H$69)</f>
        <v>0</v>
      </c>
      <c r="E21" s="23">
        <f t="shared" ca="1" si="2"/>
        <v>0</v>
      </c>
      <c r="F21" s="11"/>
      <c r="G21" s="12"/>
      <c r="H21" s="12"/>
      <c r="I21" s="11"/>
    </row>
    <row r="22" spans="1:16" ht="15.75" customHeight="1">
      <c r="A22" s="23">
        <v>18</v>
      </c>
      <c r="B22" s="24">
        <f t="shared" si="0"/>
        <v>45015</v>
      </c>
      <c r="C22" s="23">
        <f t="shared" si="1"/>
        <v>7.5</v>
      </c>
      <c r="D22" s="23">
        <f>SUMIF($I$40:$I$69,B22,$H$40:$H$69)</f>
        <v>0</v>
      </c>
      <c r="E22" s="23">
        <f t="shared" ca="1" si="2"/>
        <v>0</v>
      </c>
      <c r="F22" s="11"/>
      <c r="G22" s="12"/>
      <c r="H22" s="12"/>
      <c r="I22" s="11"/>
    </row>
    <row r="23" spans="1:16" ht="15.75" customHeight="1">
      <c r="A23" s="23">
        <v>19</v>
      </c>
      <c r="B23" s="24">
        <f t="shared" si="0"/>
        <v>45016</v>
      </c>
      <c r="C23" s="23">
        <f t="shared" si="1"/>
        <v>5</v>
      </c>
      <c r="D23" s="23">
        <f>SUMIF($I$40:$I$69,B23,$H$40:$H$69)</f>
        <v>0</v>
      </c>
      <c r="E23" s="23">
        <f t="shared" ca="1" si="2"/>
        <v>0</v>
      </c>
      <c r="F23" s="11"/>
      <c r="G23" s="12"/>
      <c r="H23" s="12"/>
      <c r="I23" s="11"/>
    </row>
    <row r="24" spans="1:16" ht="15.75" customHeight="1">
      <c r="A24" s="23">
        <v>20</v>
      </c>
      <c r="B24" s="24">
        <f t="shared" si="0"/>
        <v>45017</v>
      </c>
      <c r="C24" s="23">
        <f t="shared" si="1"/>
        <v>2.5</v>
      </c>
      <c r="D24" s="23">
        <f>SUMIF($I$40:$I$69,B24,$H$40:$H$69)</f>
        <v>0</v>
      </c>
      <c r="E24" s="23">
        <f t="shared" ca="1" si="2"/>
        <v>0</v>
      </c>
      <c r="F24" s="11"/>
      <c r="G24" s="12"/>
      <c r="H24" s="12"/>
      <c r="I24" s="11"/>
    </row>
    <row r="25" spans="1:16" ht="15.75" customHeight="1">
      <c r="A25" s="23">
        <v>21</v>
      </c>
      <c r="B25" s="24">
        <f t="shared" si="0"/>
        <v>45018</v>
      </c>
      <c r="C25" s="23">
        <f t="shared" si="1"/>
        <v>0</v>
      </c>
      <c r="D25" s="23">
        <f>SUMIF($I$40:$I$69,B25,$H$40:$H$69)</f>
        <v>0</v>
      </c>
      <c r="E25" s="23">
        <f t="shared" ca="1" si="2"/>
        <v>0</v>
      </c>
      <c r="F25" s="11"/>
      <c r="G25" s="12"/>
      <c r="H25" s="12"/>
      <c r="I25" s="11"/>
    </row>
    <row r="26" spans="1:16" ht="15.75" customHeight="1">
      <c r="A26" s="12"/>
      <c r="B26" s="22"/>
      <c r="C26" s="12"/>
      <c r="D26" s="12"/>
      <c r="E26" s="12"/>
      <c r="F26" s="11"/>
      <c r="G26" s="12"/>
      <c r="H26" s="12"/>
      <c r="I26" s="11"/>
    </row>
    <row r="27" spans="1:16" s="2" customFormat="1" ht="19.5" customHeight="1">
      <c r="A27" s="50" t="s">
        <v>8</v>
      </c>
      <c r="B27" s="51"/>
      <c r="C27" s="51"/>
      <c r="D27" s="51"/>
      <c r="E27" s="51"/>
      <c r="F27" s="51"/>
      <c r="G27" s="51"/>
      <c r="H27" s="51"/>
      <c r="I27" s="52"/>
    </row>
    <row r="28" spans="1:16" s="2" customFormat="1" ht="19.5" customHeight="1">
      <c r="A28" s="53" t="s">
        <v>9</v>
      </c>
      <c r="B28" s="54"/>
      <c r="C28" s="54"/>
      <c r="D28" s="54"/>
      <c r="E28" s="54"/>
      <c r="F28" s="25" t="s">
        <v>10</v>
      </c>
      <c r="G28" s="31" t="s">
        <v>11</v>
      </c>
      <c r="H28" s="31" t="s">
        <v>12</v>
      </c>
      <c r="I28" s="25" t="s">
        <v>13</v>
      </c>
      <c r="J28" s="3"/>
      <c r="K28" s="9"/>
      <c r="L28" s="9"/>
      <c r="M28" s="9"/>
      <c r="N28" s="9"/>
      <c r="O28" s="9"/>
      <c r="P28" s="9"/>
    </row>
    <row r="29" spans="1:16" s="2" customFormat="1" ht="19.5" customHeight="1">
      <c r="A29" s="64" t="s">
        <v>31</v>
      </c>
      <c r="B29" s="65"/>
      <c r="C29" s="65"/>
      <c r="D29" s="65"/>
      <c r="E29" s="65"/>
      <c r="F29" s="65"/>
      <c r="G29" s="65"/>
      <c r="H29" s="65"/>
      <c r="I29" s="66"/>
      <c r="J29" s="3"/>
      <c r="K29" s="9"/>
      <c r="L29" s="9"/>
      <c r="M29" s="9"/>
      <c r="N29" s="9"/>
      <c r="O29" s="9"/>
      <c r="P29" s="9"/>
    </row>
    <row r="30" spans="1:16" s="2" customFormat="1" ht="19.5" customHeight="1">
      <c r="A30" s="42" t="s">
        <v>40</v>
      </c>
      <c r="B30" s="43"/>
      <c r="C30" s="43"/>
      <c r="D30" s="43"/>
      <c r="E30" s="44"/>
      <c r="F30" s="13">
        <v>44998</v>
      </c>
      <c r="G30" s="14" t="s">
        <v>37</v>
      </c>
      <c r="H30" s="32">
        <v>3</v>
      </c>
      <c r="I30" s="13">
        <v>45000</v>
      </c>
      <c r="J30" s="3"/>
      <c r="K30" s="9"/>
      <c r="L30" s="9"/>
      <c r="M30" s="9"/>
      <c r="N30" s="9"/>
      <c r="O30" s="9"/>
      <c r="P30" s="9"/>
    </row>
    <row r="31" spans="1:16" s="2" customFormat="1" ht="19.5" customHeight="1">
      <c r="A31" s="42" t="s">
        <v>42</v>
      </c>
      <c r="B31" s="43"/>
      <c r="C31" s="43"/>
      <c r="D31" s="43"/>
      <c r="E31" s="44"/>
      <c r="F31" s="13">
        <v>44998</v>
      </c>
      <c r="G31" s="14" t="s">
        <v>37</v>
      </c>
      <c r="H31" s="32">
        <v>3</v>
      </c>
      <c r="I31" s="13">
        <v>45002</v>
      </c>
      <c r="J31" s="3"/>
      <c r="K31" s="9"/>
      <c r="L31" s="9"/>
      <c r="M31" s="9"/>
      <c r="N31" s="9"/>
      <c r="O31" s="9"/>
      <c r="P31" s="9"/>
    </row>
    <row r="32" spans="1:16" s="2" customFormat="1" ht="19.5" customHeight="1">
      <c r="A32" s="42" t="s">
        <v>38</v>
      </c>
      <c r="B32" s="43"/>
      <c r="C32" s="43"/>
      <c r="D32" s="43"/>
      <c r="E32" s="44"/>
      <c r="F32" s="13">
        <v>45002</v>
      </c>
      <c r="G32" s="14" t="s">
        <v>33</v>
      </c>
      <c r="H32" s="32">
        <v>3</v>
      </c>
      <c r="I32" s="13">
        <v>45004</v>
      </c>
      <c r="J32" s="3"/>
      <c r="K32" s="9"/>
      <c r="L32" s="9"/>
      <c r="M32" s="9"/>
      <c r="N32" s="9"/>
      <c r="O32" s="9"/>
      <c r="P32" s="9"/>
    </row>
    <row r="33" spans="1:16" s="2" customFormat="1" ht="19.5" customHeight="1">
      <c r="A33" s="42" t="s">
        <v>38</v>
      </c>
      <c r="B33" s="43"/>
      <c r="C33" s="43"/>
      <c r="D33" s="43"/>
      <c r="E33" s="44"/>
      <c r="F33" s="13">
        <v>45002</v>
      </c>
      <c r="G33" s="14" t="s">
        <v>34</v>
      </c>
      <c r="H33" s="32">
        <v>3</v>
      </c>
      <c r="I33" s="13">
        <v>45004</v>
      </c>
      <c r="J33" s="3"/>
      <c r="K33" s="9"/>
      <c r="L33" s="9"/>
      <c r="M33" s="9"/>
      <c r="N33" s="9"/>
      <c r="O33" s="9"/>
      <c r="P33" s="9"/>
    </row>
    <row r="34" spans="1:16" s="2" customFormat="1" ht="19.5" customHeight="1">
      <c r="A34" s="42" t="s">
        <v>38</v>
      </c>
      <c r="B34" s="43"/>
      <c r="C34" s="43"/>
      <c r="D34" s="43"/>
      <c r="E34" s="44"/>
      <c r="F34" s="13">
        <v>45002</v>
      </c>
      <c r="G34" s="14" t="s">
        <v>15</v>
      </c>
      <c r="H34" s="32">
        <v>3</v>
      </c>
      <c r="I34" s="13" t="s">
        <v>43</v>
      </c>
      <c r="J34" s="3"/>
      <c r="K34" s="9"/>
      <c r="L34" s="9"/>
      <c r="M34" s="9"/>
      <c r="N34" s="9"/>
      <c r="O34" s="9"/>
      <c r="P34" s="9"/>
    </row>
    <row r="35" spans="1:16" s="2" customFormat="1" ht="19.5" customHeight="1">
      <c r="A35" s="42" t="s">
        <v>38</v>
      </c>
      <c r="B35" s="43"/>
      <c r="C35" s="43"/>
      <c r="D35" s="43"/>
      <c r="E35" s="44"/>
      <c r="F35" s="13">
        <v>45002</v>
      </c>
      <c r="G35" s="14" t="s">
        <v>17</v>
      </c>
      <c r="H35" s="32">
        <v>3</v>
      </c>
      <c r="I35" s="13">
        <v>45004</v>
      </c>
      <c r="J35" s="3"/>
      <c r="K35" s="9"/>
      <c r="L35" s="9"/>
      <c r="M35" s="9"/>
      <c r="N35" s="9"/>
      <c r="O35" s="9"/>
      <c r="P35" s="9"/>
    </row>
    <row r="36" spans="1:16" s="2" customFormat="1" ht="19.5" customHeight="1">
      <c r="A36" s="42" t="s">
        <v>38</v>
      </c>
      <c r="B36" s="43"/>
      <c r="C36" s="43"/>
      <c r="D36" s="43"/>
      <c r="E36" s="44"/>
      <c r="F36" s="13">
        <v>45002</v>
      </c>
      <c r="G36" s="14" t="s">
        <v>35</v>
      </c>
      <c r="H36" s="32">
        <v>3</v>
      </c>
      <c r="I36" s="13">
        <v>45004</v>
      </c>
      <c r="J36" s="3"/>
      <c r="K36" s="9"/>
      <c r="L36" s="9"/>
      <c r="M36" s="9"/>
      <c r="N36" s="9"/>
      <c r="O36" s="9"/>
      <c r="P36" s="9"/>
    </row>
    <row r="37" spans="1:16" s="2" customFormat="1" ht="19.5" customHeight="1">
      <c r="A37" s="42" t="s">
        <v>38</v>
      </c>
      <c r="B37" s="43"/>
      <c r="C37" s="43"/>
      <c r="D37" s="43"/>
      <c r="E37" s="44"/>
      <c r="F37" s="13">
        <v>45002</v>
      </c>
      <c r="G37" s="14" t="s">
        <v>36</v>
      </c>
      <c r="H37" s="32">
        <v>3</v>
      </c>
      <c r="I37" s="13">
        <v>45004</v>
      </c>
      <c r="J37" s="3"/>
      <c r="K37" s="9"/>
      <c r="L37" s="9"/>
      <c r="M37" s="9"/>
      <c r="N37" s="9"/>
      <c r="O37" s="9"/>
      <c r="P37" s="9"/>
    </row>
    <row r="38" spans="1:16" s="2" customFormat="1" ht="19.5" customHeight="1">
      <c r="A38" s="42" t="s">
        <v>38</v>
      </c>
      <c r="B38" s="43"/>
      <c r="C38" s="43"/>
      <c r="D38" s="43"/>
      <c r="E38" s="44"/>
      <c r="F38" s="13">
        <v>45002</v>
      </c>
      <c r="G38" s="14" t="s">
        <v>32</v>
      </c>
      <c r="H38" s="32">
        <v>3</v>
      </c>
      <c r="I38" s="13">
        <v>45004</v>
      </c>
      <c r="J38" s="3"/>
      <c r="K38" s="9"/>
      <c r="L38" s="9"/>
      <c r="M38" s="9"/>
      <c r="N38" s="9"/>
      <c r="O38" s="9"/>
      <c r="P38" s="9"/>
    </row>
    <row r="39" spans="1:16" s="2" customFormat="1" ht="19.5" customHeight="1">
      <c r="A39" s="70" t="s">
        <v>14</v>
      </c>
      <c r="B39" s="70"/>
      <c r="C39" s="70"/>
      <c r="D39" s="70"/>
      <c r="E39" s="70"/>
      <c r="F39" s="70"/>
      <c r="G39" s="70"/>
      <c r="H39" s="70"/>
      <c r="I39" s="71"/>
      <c r="J39" s="3"/>
      <c r="K39" s="9"/>
      <c r="L39" s="9"/>
      <c r="M39" s="9"/>
      <c r="N39" s="9"/>
      <c r="O39" s="9"/>
      <c r="P39" s="9"/>
    </row>
    <row r="40" spans="1:16" s="2" customFormat="1" ht="18.75" customHeight="1">
      <c r="A40" s="58" t="s">
        <v>18</v>
      </c>
      <c r="B40" s="59"/>
      <c r="C40" s="59"/>
      <c r="D40" s="59"/>
      <c r="E40" s="60"/>
      <c r="F40" s="13">
        <v>44998</v>
      </c>
      <c r="G40" s="14" t="s">
        <v>15</v>
      </c>
      <c r="H40" s="14">
        <v>3</v>
      </c>
      <c r="I40" s="15">
        <v>44999</v>
      </c>
      <c r="J40" s="1"/>
      <c r="K40" s="9"/>
      <c r="L40" s="9"/>
      <c r="M40" s="9"/>
      <c r="N40" s="9"/>
      <c r="O40" s="9"/>
      <c r="P40" s="9"/>
    </row>
    <row r="41" spans="1:16" s="2" customFormat="1" ht="18.75" customHeight="1">
      <c r="A41" s="61" t="s">
        <v>19</v>
      </c>
      <c r="B41" s="62"/>
      <c r="C41" s="62"/>
      <c r="D41" s="62"/>
      <c r="E41" s="63"/>
      <c r="F41" s="13">
        <v>44999</v>
      </c>
      <c r="G41" s="14" t="s">
        <v>15</v>
      </c>
      <c r="H41" s="14">
        <v>3</v>
      </c>
      <c r="I41" s="13">
        <v>45001</v>
      </c>
      <c r="J41" s="1"/>
      <c r="K41" s="9"/>
      <c r="L41" s="9"/>
      <c r="M41" s="9"/>
      <c r="N41" s="9"/>
      <c r="O41" s="9"/>
      <c r="P41" s="9"/>
    </row>
    <row r="42" spans="1:16" s="2" customFormat="1" ht="18.75" customHeight="1">
      <c r="A42" s="61" t="s">
        <v>39</v>
      </c>
      <c r="B42" s="62"/>
      <c r="C42" s="62"/>
      <c r="D42" s="62"/>
      <c r="E42" s="63"/>
      <c r="F42" s="13">
        <v>45001</v>
      </c>
      <c r="G42" s="14" t="s">
        <v>35</v>
      </c>
      <c r="H42" s="14">
        <v>1</v>
      </c>
      <c r="I42" s="13">
        <v>45001</v>
      </c>
      <c r="J42" s="1"/>
      <c r="K42" s="10"/>
      <c r="L42" s="10"/>
      <c r="M42" s="10"/>
      <c r="N42" s="10"/>
      <c r="O42" s="10"/>
      <c r="P42" s="10"/>
    </row>
    <row r="43" spans="1:16" s="2" customFormat="1" ht="18.75" customHeight="1">
      <c r="A43" s="77" t="s">
        <v>20</v>
      </c>
      <c r="B43" s="78"/>
      <c r="C43" s="78"/>
      <c r="D43" s="78"/>
      <c r="E43" s="79"/>
      <c r="F43" s="16">
        <v>45013</v>
      </c>
      <c r="G43" s="17" t="s">
        <v>32</v>
      </c>
      <c r="H43" s="17">
        <v>1</v>
      </c>
      <c r="I43" s="18"/>
      <c r="J43" s="1"/>
      <c r="K43" s="10"/>
      <c r="L43" s="10"/>
      <c r="M43" s="10"/>
      <c r="N43" s="10"/>
      <c r="O43" s="10"/>
      <c r="P43" s="10"/>
    </row>
    <row r="44" spans="1:16" s="2" customFormat="1" ht="18.75" customHeight="1">
      <c r="A44" s="80" t="s">
        <v>21</v>
      </c>
      <c r="B44" s="80"/>
      <c r="C44" s="80"/>
      <c r="D44" s="80"/>
      <c r="E44" s="81"/>
      <c r="F44" s="13"/>
      <c r="G44" s="14" t="s">
        <v>36</v>
      </c>
      <c r="H44" s="14">
        <v>3</v>
      </c>
      <c r="I44" s="20"/>
      <c r="J44" s="1"/>
      <c r="K44" s="9"/>
      <c r="L44" s="9"/>
      <c r="M44" s="9"/>
      <c r="N44" s="9"/>
      <c r="O44" s="9"/>
      <c r="P44" s="9"/>
    </row>
    <row r="45" spans="1:16" s="2" customFormat="1" ht="18.75" customHeight="1">
      <c r="A45" s="82" t="s">
        <v>22</v>
      </c>
      <c r="B45" s="82"/>
      <c r="C45" s="82"/>
      <c r="D45" s="82"/>
      <c r="E45" s="83"/>
      <c r="F45" s="16"/>
      <c r="G45" s="14" t="s">
        <v>15</v>
      </c>
      <c r="H45" s="14">
        <v>1</v>
      </c>
      <c r="I45" s="13"/>
      <c r="J45" s="1"/>
    </row>
    <row r="46" spans="1:16" s="2" customFormat="1" ht="18.75" customHeight="1">
      <c r="A46" s="73" t="s">
        <v>23</v>
      </c>
      <c r="B46" s="73"/>
      <c r="C46" s="73"/>
      <c r="D46" s="73"/>
      <c r="E46" s="73"/>
      <c r="F46" s="16"/>
      <c r="G46" s="14" t="s">
        <v>37</v>
      </c>
      <c r="H46" s="14">
        <v>3</v>
      </c>
      <c r="I46" s="13"/>
      <c r="J46" s="1"/>
    </row>
    <row r="47" spans="1:16" s="2" customFormat="1" ht="18.75" customHeight="1">
      <c r="A47" s="74" t="s">
        <v>49</v>
      </c>
      <c r="B47" s="75"/>
      <c r="C47" s="75"/>
      <c r="D47" s="75"/>
      <c r="E47" s="75"/>
      <c r="F47" s="75"/>
      <c r="G47" s="75"/>
      <c r="H47" s="75"/>
      <c r="I47" s="76"/>
      <c r="J47" s="1"/>
    </row>
    <row r="48" spans="1:16" s="2" customFormat="1" ht="18.75" customHeight="1">
      <c r="A48" s="87" t="s">
        <v>50</v>
      </c>
      <c r="B48" s="87"/>
      <c r="C48" s="87"/>
      <c r="D48" s="87"/>
      <c r="E48" s="87"/>
      <c r="F48" s="16">
        <v>45012</v>
      </c>
      <c r="G48" s="14" t="s">
        <v>33</v>
      </c>
      <c r="H48" s="14">
        <v>3</v>
      </c>
      <c r="I48" s="13"/>
      <c r="J48" s="1"/>
      <c r="L48" s="7"/>
    </row>
    <row r="49" spans="1:16" s="2" customFormat="1" ht="18.75" customHeight="1">
      <c r="A49" s="91" t="s">
        <v>27</v>
      </c>
      <c r="B49" s="92"/>
      <c r="C49" s="92"/>
      <c r="D49" s="92"/>
      <c r="E49" s="92"/>
      <c r="F49" s="92"/>
      <c r="G49" s="92"/>
      <c r="H49" s="92"/>
      <c r="I49" s="93"/>
      <c r="J49" s="1"/>
      <c r="L49" s="7"/>
    </row>
    <row r="50" spans="1:16" s="2" customFormat="1" ht="18.75" customHeight="1">
      <c r="A50" s="85" t="s">
        <v>24</v>
      </c>
      <c r="B50" s="86"/>
      <c r="C50" s="86"/>
      <c r="D50" s="86"/>
      <c r="E50" s="86"/>
      <c r="F50" s="16"/>
      <c r="G50" s="14" t="s">
        <v>17</v>
      </c>
      <c r="H50" s="14"/>
      <c r="I50" s="13"/>
      <c r="J50" s="1"/>
      <c r="L50" s="7"/>
    </row>
    <row r="51" spans="1:16" s="2" customFormat="1" ht="18.75" customHeight="1">
      <c r="A51" s="85" t="s">
        <v>26</v>
      </c>
      <c r="B51" s="86"/>
      <c r="C51" s="86"/>
      <c r="D51" s="86"/>
      <c r="E51" s="86"/>
      <c r="F51" s="16">
        <v>45004</v>
      </c>
      <c r="G51" s="14" t="s">
        <v>17</v>
      </c>
      <c r="H51" s="14">
        <v>1</v>
      </c>
      <c r="I51" s="13">
        <v>45005</v>
      </c>
      <c r="J51" s="1"/>
      <c r="L51" s="7"/>
    </row>
    <row r="52" spans="1:16" s="2" customFormat="1" ht="18.75" customHeight="1">
      <c r="A52" s="47" t="s">
        <v>30</v>
      </c>
      <c r="B52" s="48"/>
      <c r="C52" s="48"/>
      <c r="D52" s="48"/>
      <c r="E52" s="48"/>
      <c r="F52" s="48"/>
      <c r="G52" s="48"/>
      <c r="H52" s="48"/>
      <c r="I52" s="49"/>
      <c r="J52" s="1"/>
      <c r="L52" s="7"/>
    </row>
    <row r="53" spans="1:16" s="2" customFormat="1" ht="18.75" customHeight="1">
      <c r="A53" s="33" t="s">
        <v>41</v>
      </c>
      <c r="B53" s="33"/>
      <c r="C53" s="33"/>
      <c r="D53" s="33"/>
      <c r="E53" s="33"/>
      <c r="F53" s="13">
        <v>45004</v>
      </c>
      <c r="G53" s="14" t="s">
        <v>35</v>
      </c>
      <c r="H53" s="14">
        <v>1</v>
      </c>
      <c r="I53" s="13">
        <v>45004</v>
      </c>
      <c r="J53" s="1"/>
      <c r="L53" s="7"/>
    </row>
    <row r="54" spans="1:16" s="2" customFormat="1" ht="18.75" customHeight="1">
      <c r="A54" s="33" t="s">
        <v>46</v>
      </c>
      <c r="B54" s="33"/>
      <c r="C54" s="33"/>
      <c r="D54" s="33"/>
      <c r="E54" s="33"/>
      <c r="F54" s="16"/>
      <c r="G54" s="14" t="s">
        <v>15</v>
      </c>
      <c r="H54" s="14">
        <v>1</v>
      </c>
      <c r="I54" s="13"/>
      <c r="J54" s="1"/>
      <c r="L54" s="7"/>
    </row>
    <row r="55" spans="1:16" s="2" customFormat="1" ht="18.75" customHeight="1">
      <c r="A55" s="33" t="s">
        <v>47</v>
      </c>
      <c r="B55" s="33"/>
      <c r="C55" s="33"/>
      <c r="D55" s="33"/>
      <c r="E55" s="34"/>
      <c r="F55" s="16">
        <v>45005</v>
      </c>
      <c r="G55" s="14" t="s">
        <v>35</v>
      </c>
      <c r="H55" s="14">
        <v>1</v>
      </c>
      <c r="I55" s="13">
        <v>45005</v>
      </c>
      <c r="J55" s="1"/>
      <c r="L55" s="7"/>
    </row>
    <row r="56" spans="1:16" s="2" customFormat="1" ht="18.75" customHeight="1">
      <c r="A56" s="88" t="s">
        <v>16</v>
      </c>
      <c r="B56" s="89"/>
      <c r="C56" s="89"/>
      <c r="D56" s="89"/>
      <c r="E56" s="89"/>
      <c r="F56" s="89"/>
      <c r="G56" s="89"/>
      <c r="H56" s="89"/>
      <c r="I56" s="90"/>
      <c r="J56" s="1"/>
      <c r="K56" s="10"/>
      <c r="L56" s="10"/>
      <c r="M56" s="10"/>
      <c r="N56" s="10"/>
      <c r="O56" s="10"/>
      <c r="P56" s="10"/>
    </row>
    <row r="57" spans="1:16" s="2" customFormat="1" ht="18.75" customHeight="1">
      <c r="A57" s="84" t="s">
        <v>48</v>
      </c>
      <c r="B57" s="84"/>
      <c r="C57" s="84"/>
      <c r="D57" s="84"/>
      <c r="E57" s="84"/>
      <c r="F57" s="13">
        <v>45003</v>
      </c>
      <c r="G57" s="14" t="s">
        <v>32</v>
      </c>
      <c r="H57" s="14">
        <v>1</v>
      </c>
      <c r="I57" s="20">
        <v>45003</v>
      </c>
      <c r="J57" s="1"/>
      <c r="L57" s="7"/>
    </row>
    <row r="58" spans="1:16" s="2" customFormat="1" ht="18.75" customHeight="1">
      <c r="A58" s="67" t="s">
        <v>52</v>
      </c>
      <c r="B58" s="68"/>
      <c r="C58" s="68"/>
      <c r="D58" s="68"/>
      <c r="E58" s="69"/>
      <c r="F58" s="13">
        <v>45013</v>
      </c>
      <c r="G58" s="14" t="s">
        <v>53</v>
      </c>
      <c r="H58" s="14">
        <v>3</v>
      </c>
      <c r="I58" s="20"/>
      <c r="J58" s="1"/>
      <c r="L58" s="7"/>
    </row>
    <row r="59" spans="1:16" s="2" customFormat="1" ht="18.75" customHeight="1">
      <c r="A59" s="67" t="s">
        <v>44</v>
      </c>
      <c r="B59" s="68"/>
      <c r="C59" s="68"/>
      <c r="D59" s="68"/>
      <c r="E59" s="69"/>
      <c r="F59" s="13">
        <v>45013</v>
      </c>
      <c r="G59" s="14" t="s">
        <v>45</v>
      </c>
      <c r="H59" s="14">
        <v>1</v>
      </c>
      <c r="I59" s="20"/>
      <c r="J59" s="1"/>
      <c r="L59" s="7"/>
    </row>
    <row r="60" spans="1:16" s="2" customFormat="1" ht="18.75" customHeight="1">
      <c r="A60" s="35" t="s">
        <v>25</v>
      </c>
      <c r="B60" s="36"/>
      <c r="C60" s="36"/>
      <c r="D60" s="36"/>
      <c r="E60" s="36"/>
      <c r="F60" s="36"/>
      <c r="G60" s="36"/>
      <c r="H60" s="36"/>
      <c r="I60" s="37"/>
      <c r="J60" s="1"/>
      <c r="L60" s="7"/>
    </row>
    <row r="61" spans="1:16" s="2" customFormat="1" ht="18.75" customHeight="1">
      <c r="A61" s="57" t="s">
        <v>48</v>
      </c>
      <c r="B61" s="57"/>
      <c r="C61" s="57"/>
      <c r="D61" s="57"/>
      <c r="E61" s="57"/>
      <c r="F61" s="13">
        <v>45006</v>
      </c>
      <c r="G61" s="14" t="s">
        <v>34</v>
      </c>
      <c r="H61" s="14">
        <v>1</v>
      </c>
      <c r="I61" s="13">
        <v>45006</v>
      </c>
      <c r="J61" s="1"/>
      <c r="L61" s="7"/>
      <c r="M61" s="7"/>
    </row>
    <row r="62" spans="1:16" s="2" customFormat="1" ht="18.75" customHeight="1">
      <c r="A62" s="97" t="s">
        <v>51</v>
      </c>
      <c r="B62" s="97"/>
      <c r="C62" s="97"/>
      <c r="D62" s="97"/>
      <c r="E62" s="98"/>
      <c r="F62" s="13">
        <v>45013</v>
      </c>
      <c r="G62" s="14" t="s">
        <v>35</v>
      </c>
      <c r="H62" s="14">
        <v>1</v>
      </c>
      <c r="I62" s="13">
        <v>45013</v>
      </c>
      <c r="J62" s="1"/>
      <c r="L62" s="7"/>
      <c r="M62" s="7"/>
    </row>
    <row r="63" spans="1:16" s="2" customFormat="1" ht="18.75" customHeight="1">
      <c r="A63" s="55" t="s">
        <v>44</v>
      </c>
      <c r="B63" s="56"/>
      <c r="C63" s="56"/>
      <c r="D63" s="56"/>
      <c r="E63" s="56"/>
      <c r="F63" s="13">
        <v>45007</v>
      </c>
      <c r="G63" s="14" t="s">
        <v>45</v>
      </c>
      <c r="H63" s="14">
        <v>5</v>
      </c>
      <c r="I63" s="20">
        <v>45013</v>
      </c>
      <c r="J63" s="1"/>
      <c r="K63" s="8"/>
      <c r="L63" s="8"/>
      <c r="M63" s="8"/>
      <c r="N63" s="8"/>
      <c r="O63" s="8"/>
      <c r="P63" s="8"/>
    </row>
    <row r="64" spans="1:16" s="2" customFormat="1" ht="18.75" customHeight="1">
      <c r="A64" s="39" t="s">
        <v>28</v>
      </c>
      <c r="B64" s="40"/>
      <c r="C64" s="40"/>
      <c r="D64" s="40"/>
      <c r="E64" s="40"/>
      <c r="F64" s="40"/>
      <c r="G64" s="40"/>
      <c r="H64" s="40"/>
      <c r="I64" s="41"/>
      <c r="J64" s="1"/>
      <c r="L64" s="7"/>
    </row>
    <row r="65" spans="1:10" s="2" customFormat="1" ht="18.75" customHeight="1">
      <c r="A65" s="38" t="s">
        <v>48</v>
      </c>
      <c r="B65" s="38"/>
      <c r="C65" s="38"/>
      <c r="D65" s="38"/>
      <c r="E65" s="38"/>
      <c r="F65" s="13">
        <v>45006</v>
      </c>
      <c r="G65" s="19" t="s">
        <v>33</v>
      </c>
      <c r="H65" s="19">
        <v>3</v>
      </c>
      <c r="I65" s="18">
        <v>45010</v>
      </c>
      <c r="J65" s="1"/>
    </row>
    <row r="66" spans="1:10" s="2" customFormat="1" ht="18.75" customHeight="1">
      <c r="A66" s="38" t="s">
        <v>44</v>
      </c>
      <c r="B66" s="38"/>
      <c r="C66" s="38"/>
      <c r="D66" s="38"/>
      <c r="E66" s="38"/>
      <c r="F66" s="13"/>
      <c r="G66" s="14" t="s">
        <v>45</v>
      </c>
      <c r="H66" s="14">
        <v>5</v>
      </c>
      <c r="I66" s="13"/>
      <c r="J66" s="1"/>
    </row>
    <row r="67" spans="1:10" s="2" customFormat="1" ht="18.75" customHeight="1">
      <c r="A67" s="94" t="s">
        <v>29</v>
      </c>
      <c r="B67" s="95"/>
      <c r="C67" s="95"/>
      <c r="D67" s="95"/>
      <c r="E67" s="95"/>
      <c r="F67" s="95"/>
      <c r="G67" s="95"/>
      <c r="H67" s="95"/>
      <c r="I67" s="96"/>
      <c r="J67" s="1"/>
    </row>
    <row r="68" spans="1:10" s="2" customFormat="1" ht="18.75" customHeight="1">
      <c r="A68" s="72" t="s">
        <v>48</v>
      </c>
      <c r="B68" s="72"/>
      <c r="C68" s="72"/>
      <c r="D68" s="72"/>
      <c r="E68" s="72"/>
      <c r="F68" s="13">
        <v>45006</v>
      </c>
      <c r="G68" s="19" t="s">
        <v>36</v>
      </c>
      <c r="H68" s="19">
        <v>3</v>
      </c>
      <c r="I68" s="18">
        <v>45009</v>
      </c>
      <c r="J68" s="1"/>
    </row>
    <row r="69" spans="1:10" s="2" customFormat="1" ht="18.75" customHeight="1">
      <c r="A69" s="45" t="s">
        <v>44</v>
      </c>
      <c r="B69" s="45"/>
      <c r="C69" s="45"/>
      <c r="D69" s="45"/>
      <c r="E69" s="46"/>
      <c r="F69" s="18">
        <v>45013</v>
      </c>
      <c r="G69" s="14" t="s">
        <v>45</v>
      </c>
      <c r="H69" s="19">
        <v>5</v>
      </c>
      <c r="I69" s="18"/>
      <c r="J69" s="1"/>
    </row>
  </sheetData>
  <mergeCells count="43">
    <mergeCell ref="A68:E68"/>
    <mergeCell ref="A41:E41"/>
    <mergeCell ref="A53:E53"/>
    <mergeCell ref="A46:E46"/>
    <mergeCell ref="A47:I47"/>
    <mergeCell ref="A43:E43"/>
    <mergeCell ref="A44:E44"/>
    <mergeCell ref="A45:E45"/>
    <mergeCell ref="A57:E57"/>
    <mergeCell ref="A50:E50"/>
    <mergeCell ref="A48:E48"/>
    <mergeCell ref="A56:I56"/>
    <mergeCell ref="A51:E51"/>
    <mergeCell ref="A49:I49"/>
    <mergeCell ref="A67:I67"/>
    <mergeCell ref="A69:E69"/>
    <mergeCell ref="A52:I52"/>
    <mergeCell ref="A54:E54"/>
    <mergeCell ref="A27:I27"/>
    <mergeCell ref="A28:E28"/>
    <mergeCell ref="A63:E63"/>
    <mergeCell ref="A61:E61"/>
    <mergeCell ref="A40:E40"/>
    <mergeCell ref="A42:E42"/>
    <mergeCell ref="A33:E33"/>
    <mergeCell ref="A38:E38"/>
    <mergeCell ref="A32:E32"/>
    <mergeCell ref="A29:I29"/>
    <mergeCell ref="A34:E34"/>
    <mergeCell ref="A59:E59"/>
    <mergeCell ref="A39:I39"/>
    <mergeCell ref="A30:E30"/>
    <mergeCell ref="A35:E35"/>
    <mergeCell ref="A36:E36"/>
    <mergeCell ref="A37:E37"/>
    <mergeCell ref="A31:E31"/>
    <mergeCell ref="A55:E55"/>
    <mergeCell ref="A60:I60"/>
    <mergeCell ref="A65:E65"/>
    <mergeCell ref="A66:E66"/>
    <mergeCell ref="A64:I64"/>
    <mergeCell ref="A62:E62"/>
    <mergeCell ref="A58:E58"/>
  </mergeCells>
  <conditionalFormatting sqref="G40:H41 G50:H51 G54:H55 G43:H46 G48:H48 G61:H63 G68:H69 G57:H59 G65:H66">
    <cfRule type="cellIs" dxfId="6" priority="11" operator="greaterThan">
      <formula>8</formula>
    </cfRule>
  </conditionalFormatting>
  <conditionalFormatting sqref="G61:H62">
    <cfRule type="cellIs" dxfId="5" priority="8" operator="greaterThan">
      <formula>8</formula>
    </cfRule>
  </conditionalFormatting>
  <conditionalFormatting sqref="G30:G38">
    <cfRule type="cellIs" dxfId="4" priority="5" operator="greaterThan">
      <formula>8</formula>
    </cfRule>
  </conditionalFormatting>
  <conditionalFormatting sqref="G42">
    <cfRule type="cellIs" dxfId="3" priority="4" operator="greaterThan">
      <formula>8</formula>
    </cfRule>
  </conditionalFormatting>
  <conditionalFormatting sqref="H42">
    <cfRule type="cellIs" dxfId="2" priority="3" operator="greaterThan">
      <formula>8</formula>
    </cfRule>
  </conditionalFormatting>
  <conditionalFormatting sqref="G53">
    <cfRule type="cellIs" dxfId="1" priority="2" operator="greaterThan">
      <formula>8</formula>
    </cfRule>
  </conditionalFormatting>
  <conditionalFormatting sqref="H53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ab3d1c-c503-4e43-a0dc-b441a2626c37" xsi:nil="true"/>
    <lcf76f155ced4ddcb4097134ff3c332f xmlns="3d7d5619-615d-4c16-a2aa-5b1cfcde083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96FC196884454AB1788396B33BEE71" ma:contentTypeVersion="8" ma:contentTypeDescription="Crie um novo documento." ma:contentTypeScope="" ma:versionID="4a7839a66145d5c971f54139133c7bab">
  <xsd:schema xmlns:xsd="http://www.w3.org/2001/XMLSchema" xmlns:xs="http://www.w3.org/2001/XMLSchema" xmlns:p="http://schemas.microsoft.com/office/2006/metadata/properties" xmlns:ns2="3d7d5619-615d-4c16-a2aa-5b1cfcde0830" xmlns:ns3="35ab3d1c-c503-4e43-a0dc-b441a2626c37" targetNamespace="http://schemas.microsoft.com/office/2006/metadata/properties" ma:root="true" ma:fieldsID="792fa526a6645e4fcaf307c879448d66" ns2:_="" ns3:_="">
    <xsd:import namespace="3d7d5619-615d-4c16-a2aa-5b1cfcde0830"/>
    <xsd:import namespace="35ab3d1c-c503-4e43-a0dc-b441a2626c3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7d5619-615d-4c16-a2aa-5b1cfcde083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b3d1c-c503-4e43-a0dc-b441a2626c3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2c5c9fd-848c-4023-babd-f42fe4368554}" ma:internalName="TaxCatchAll" ma:showField="CatchAllData" ma:web="35ab3d1c-c503-4e43-a0dc-b441a2626c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0A4981-8F15-4B7F-A545-C65F267969B9}">
  <ds:schemaRefs>
    <ds:schemaRef ds:uri="http://purl.org/dc/terms/"/>
    <ds:schemaRef ds:uri="http://www.w3.org/XML/1998/namespace"/>
    <ds:schemaRef ds:uri="3d7d5619-615d-4c16-a2aa-5b1cfcde0830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5ab3d1c-c503-4e43-a0dc-b441a2626c3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1D0757-874D-4836-BAA4-F776E39E91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7d5619-615d-4c16-a2aa-5b1cfcde0830"/>
    <ds:schemaRef ds:uri="35ab3d1c-c503-4e43-a0dc-b441a2626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01A56C-AC93-49AC-9B0F-FB7E00C920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LAIZA CRISTINA</dc:creator>
  <cp:keywords/>
  <dc:description/>
  <cp:lastModifiedBy>Aluno</cp:lastModifiedBy>
  <cp:revision/>
  <dcterms:created xsi:type="dcterms:W3CDTF">2022-05-02T00:42:28Z</dcterms:created>
  <dcterms:modified xsi:type="dcterms:W3CDTF">2023-03-28T11:31:43Z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0x0101003796FC196884454AB1788396B33BEE71</vt:lpwstr>
  </property>
  <property fmtid="{D5CDD505-2E9C-101B-9397-08002B2CF9AE}" pid="3" name="WorkbookGuid">
    <vt:lpwstr>9c45533b-cdba-4e4d-b729-2949fb3cf10f</vt:lpwstr>
  </property>
</Properties>
</file>