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Documents\MIPT\Labs\Lab_1.3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S64" i="1"/>
  <c r="S63" i="1"/>
  <c r="S62" i="1"/>
  <c r="S61" i="1"/>
  <c r="S60" i="1"/>
  <c r="S59" i="1"/>
  <c r="S58" i="1"/>
  <c r="S57" i="1"/>
  <c r="C57" i="1"/>
  <c r="C58" i="1"/>
  <c r="C59" i="1"/>
  <c r="C60" i="1"/>
  <c r="C61" i="1"/>
  <c r="C62" i="1"/>
  <c r="C63" i="1"/>
  <c r="C64" i="1"/>
  <c r="C56" i="1"/>
  <c r="J5" i="1" l="1"/>
  <c r="J6" i="1"/>
  <c r="J7" i="1"/>
  <c r="J8" i="1"/>
  <c r="J9" i="1"/>
  <c r="J10" i="1"/>
  <c r="J11" i="1"/>
  <c r="J12" i="1"/>
  <c r="J4" i="1"/>
  <c r="S44" i="1"/>
  <c r="S43" i="1"/>
  <c r="C43" i="1"/>
  <c r="C42" i="1"/>
  <c r="S30" i="1"/>
  <c r="S29" i="1"/>
  <c r="C29" i="1"/>
  <c r="C28" i="1"/>
  <c r="R59" i="1"/>
  <c r="R60" i="1" s="1"/>
  <c r="R61" i="1" s="1"/>
  <c r="R62" i="1" s="1"/>
  <c r="R63" i="1" s="1"/>
  <c r="R64" i="1" s="1"/>
  <c r="R65" i="1" s="1"/>
  <c r="R45" i="1"/>
  <c r="R46" i="1" s="1"/>
  <c r="R47" i="1" s="1"/>
  <c r="R48" i="1" s="1"/>
  <c r="R49" i="1" s="1"/>
  <c r="R50" i="1" s="1"/>
  <c r="R51" i="1" s="1"/>
  <c r="S51" i="1" s="1"/>
  <c r="R31" i="1"/>
  <c r="R32" i="1" s="1"/>
  <c r="R33" i="1" s="1"/>
  <c r="R34" i="1" s="1"/>
  <c r="R35" i="1" s="1"/>
  <c r="R36" i="1" s="1"/>
  <c r="R37" i="1" s="1"/>
  <c r="S37" i="1" s="1"/>
  <c r="B30" i="1"/>
  <c r="B31" i="1" s="1"/>
  <c r="B32" i="1" s="1"/>
  <c r="B33" i="1" s="1"/>
  <c r="B34" i="1" s="1"/>
  <c r="B35" i="1" s="1"/>
  <c r="B36" i="1" s="1"/>
  <c r="C36" i="1" s="1"/>
  <c r="B58" i="1"/>
  <c r="B59" i="1" s="1"/>
  <c r="B60" i="1" s="1"/>
  <c r="B61" i="1" s="1"/>
  <c r="B62" i="1" s="1"/>
  <c r="B63" i="1" s="1"/>
  <c r="B64" i="1" s="1"/>
  <c r="B44" i="1"/>
  <c r="B45" i="1" s="1"/>
  <c r="B46" i="1" s="1"/>
  <c r="B47" i="1" s="1"/>
  <c r="B48" i="1" s="1"/>
  <c r="B49" i="1" s="1"/>
  <c r="B50" i="1" s="1"/>
  <c r="C50" i="1" s="1"/>
  <c r="C33" i="1" l="1"/>
  <c r="C49" i="1"/>
  <c r="C32" i="1"/>
  <c r="C48" i="1"/>
  <c r="C31" i="1"/>
  <c r="C30" i="1"/>
  <c r="C47" i="1"/>
  <c r="C46" i="1"/>
  <c r="S45" i="1"/>
  <c r="S47" i="1"/>
  <c r="S35" i="1"/>
  <c r="S36" i="1"/>
  <c r="C45" i="1"/>
  <c r="S48" i="1"/>
  <c r="S34" i="1"/>
  <c r="C44" i="1"/>
  <c r="S49" i="1"/>
  <c r="S32" i="1"/>
  <c r="S33" i="1"/>
  <c r="S46" i="1"/>
  <c r="C35" i="1"/>
  <c r="S50" i="1"/>
  <c r="C34" i="1"/>
  <c r="S31" i="1"/>
  <c r="Q58" i="1"/>
  <c r="Q59" i="1" s="1"/>
  <c r="Q60" i="1" s="1"/>
  <c r="Q61" i="1" s="1"/>
  <c r="Q62" i="1" s="1"/>
  <c r="Q63" i="1" s="1"/>
  <c r="Q64" i="1" s="1"/>
  <c r="Q65" i="1" s="1"/>
  <c r="Q44" i="1"/>
  <c r="Q45" i="1" s="1"/>
  <c r="Q46" i="1" s="1"/>
  <c r="Q47" i="1" s="1"/>
  <c r="Q48" i="1" s="1"/>
  <c r="Q49" i="1" s="1"/>
  <c r="Q50" i="1" s="1"/>
  <c r="Q51" i="1" s="1"/>
  <c r="Q30" i="1"/>
  <c r="Q31" i="1" s="1"/>
  <c r="Q32" i="1" s="1"/>
  <c r="Q33" i="1" s="1"/>
  <c r="Q34" i="1" s="1"/>
  <c r="Q35" i="1" s="1"/>
  <c r="Q36" i="1" s="1"/>
  <c r="Q37" i="1" s="1"/>
  <c r="A57" i="1"/>
  <c r="A58" i="1" s="1"/>
  <c r="A59" i="1" s="1"/>
  <c r="A60" i="1" s="1"/>
  <c r="A61" i="1" s="1"/>
  <c r="A62" i="1" s="1"/>
  <c r="A63" i="1" s="1"/>
  <c r="A64" i="1" s="1"/>
  <c r="A43" i="1"/>
  <c r="A44" i="1" s="1"/>
  <c r="A45" i="1" s="1"/>
  <c r="A46" i="1" s="1"/>
  <c r="A47" i="1" s="1"/>
  <c r="A48" i="1" s="1"/>
  <c r="A49" i="1" s="1"/>
  <c r="A50" i="1" s="1"/>
  <c r="A29" i="1"/>
  <c r="A30" i="1" s="1"/>
  <c r="A31" i="1" s="1"/>
  <c r="A32" i="1" s="1"/>
  <c r="A33" i="1" s="1"/>
  <c r="A34" i="1" s="1"/>
  <c r="A35" i="1" s="1"/>
  <c r="A36" i="1" s="1"/>
  <c r="B3" i="1"/>
  <c r="A4" i="1"/>
  <c r="A5" i="1" s="1"/>
  <c r="A6" i="1" s="1"/>
  <c r="A7" i="1" s="1"/>
  <c r="A8" i="1" s="1"/>
  <c r="A9" i="1" s="1"/>
  <c r="A10" i="1" s="1"/>
  <c r="A11" i="1" s="1"/>
  <c r="A12" i="1" s="1"/>
  <c r="B4" i="1" l="1"/>
  <c r="C4" i="1" s="1"/>
  <c r="C3" i="1"/>
  <c r="B5" i="1" l="1"/>
  <c r="C5" i="1" s="1"/>
  <c r="B6" i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</calcChain>
</file>

<file path=xl/sharedStrings.xml><?xml version="1.0" encoding="utf-8"?>
<sst xmlns="http://schemas.openxmlformats.org/spreadsheetml/2006/main" count="106" uniqueCount="36">
  <si>
    <t>\/</t>
  </si>
  <si>
    <t>/\</t>
  </si>
  <si>
    <t>//</t>
  </si>
  <si>
    <t>№</t>
  </si>
  <si>
    <t>P, H</t>
  </si>
  <si>
    <t>r (см)</t>
  </si>
  <si>
    <t>0.073</t>
  </si>
  <si>
    <t>d (см)</t>
  </si>
  <si>
    <t>l (см)</t>
  </si>
  <si>
    <t>h (см)</t>
  </si>
  <si>
    <t>0,01 мм</t>
  </si>
  <si>
    <t>n, мм</t>
  </si>
  <si>
    <t>Латунная палка (не перевернутая)</t>
  </si>
  <si>
    <t>Латунная палка (перевернутая)</t>
  </si>
  <si>
    <t>Деревянная палка (не перевернутая)</t>
  </si>
  <si>
    <t>Стальная палка (не перевернутая)</t>
  </si>
  <si>
    <t>Деревянная палка (перевернутая)</t>
  </si>
  <si>
    <t>Стальная палка (перевернутая)</t>
  </si>
  <si>
    <t>По центру</t>
  </si>
  <si>
    <t>Длина</t>
  </si>
  <si>
    <t>60 см</t>
  </si>
  <si>
    <t>62,1 см</t>
  </si>
  <si>
    <t>Ширина</t>
  </si>
  <si>
    <t>2 см</t>
  </si>
  <si>
    <t>Высота</t>
  </si>
  <si>
    <t>2,23 см</t>
  </si>
  <si>
    <t>0,93 см</t>
  </si>
  <si>
    <t>m, г</t>
  </si>
  <si>
    <t>3,4 см от центра</t>
  </si>
  <si>
    <t>s</t>
  </si>
  <si>
    <t>n,  мм</t>
  </si>
  <si>
    <t>Н</t>
  </si>
  <si>
    <t>0,418 мм^2</t>
  </si>
  <si>
    <t>dl sred, мм</t>
  </si>
  <si>
    <t>65,1 см</t>
  </si>
  <si>
    <t>0,4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</si>
</sst>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/>
    <xf numFmtId="0" fontId="0" fillId="4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0" xfId="0" applyFill="1"/>
    <xf numFmtId="0" fontId="1" fillId="3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5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Лист1!$J$4:$J$12</c:f>
              <c:numCache>
                <c:formatCode>0.000000</c:formatCode>
                <c:ptCount val="9"/>
                <c:pt idx="0">
                  <c:v>6.0573476702509002E-3</c:v>
                </c:pt>
                <c:pt idx="1">
                  <c:v>1.1648745519713262E-2</c:v>
                </c:pt>
                <c:pt idx="2">
                  <c:v>1.8172043010752689E-2</c:v>
                </c:pt>
                <c:pt idx="3">
                  <c:v>2.2831541218637987E-2</c:v>
                </c:pt>
                <c:pt idx="4">
                  <c:v>2.8888888888888884E-2</c:v>
                </c:pt>
                <c:pt idx="5">
                  <c:v>3.4946236559139782E-2</c:v>
                </c:pt>
                <c:pt idx="6">
                  <c:v>4.1003584229390683E-2</c:v>
                </c:pt>
                <c:pt idx="7">
                  <c:v>4.6129032258064515E-2</c:v>
                </c:pt>
                <c:pt idx="8">
                  <c:v>4.9390681003584243E-2</c:v>
                </c:pt>
              </c:numCache>
            </c:numRef>
          </c:xVal>
          <c:yVal>
            <c:numRef>
              <c:f>Лист1!$C$4:$C$12</c:f>
              <c:numCache>
                <c:formatCode>0.00</c:formatCode>
                <c:ptCount val="9"/>
                <c:pt idx="0">
                  <c:v>9.5157000000000007</c:v>
                </c:pt>
                <c:pt idx="1">
                  <c:v>11.929940999999999</c:v>
                </c:pt>
                <c:pt idx="2">
                  <c:v>14.344181999999998</c:v>
                </c:pt>
                <c:pt idx="3">
                  <c:v>16.758423000000001</c:v>
                </c:pt>
                <c:pt idx="4">
                  <c:v>19.172663999999997</c:v>
                </c:pt>
                <c:pt idx="5">
                  <c:v>21.586904999999994</c:v>
                </c:pt>
                <c:pt idx="6">
                  <c:v>24.001145999999999</c:v>
                </c:pt>
                <c:pt idx="7">
                  <c:v>26.415386999999996</c:v>
                </c:pt>
                <c:pt idx="8">
                  <c:v>28.829627999999992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C62-B524-B2F16DC2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1600"/>
        <c:axId val="382135776"/>
      </c:scatterChart>
      <c:valAx>
        <c:axId val="382141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35776"/>
        <c:crosses val="autoZero"/>
        <c:crossBetween val="midCat"/>
      </c:valAx>
      <c:valAx>
        <c:axId val="382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Лист1!$V$29:$V$37</c:f>
              <c:numCache>
                <c:formatCode>General</c:formatCode>
                <c:ptCount val="9"/>
                <c:pt idx="0">
                  <c:v>0</c:v>
                </c:pt>
                <c:pt idx="1">
                  <c:v>1.19</c:v>
                </c:pt>
                <c:pt idx="2">
                  <c:v>2.44</c:v>
                </c:pt>
                <c:pt idx="3">
                  <c:v>3.54</c:v>
                </c:pt>
                <c:pt idx="4">
                  <c:v>4.72</c:v>
                </c:pt>
                <c:pt idx="5">
                  <c:v>5.87</c:v>
                </c:pt>
                <c:pt idx="6">
                  <c:v>7.04</c:v>
                </c:pt>
                <c:pt idx="7">
                  <c:v>8.08</c:v>
                </c:pt>
                <c:pt idx="8">
                  <c:v>9.31</c:v>
                </c:pt>
              </c:numCache>
            </c:numRef>
          </c:xVal>
          <c:yVal>
            <c:numRef>
              <c:f>Лист1!$S$29:$S$37</c:f>
              <c:numCache>
                <c:formatCode>0.00</c:formatCode>
                <c:ptCount val="9"/>
                <c:pt idx="0">
                  <c:v>0</c:v>
                </c:pt>
                <c:pt idx="1">
                  <c:v>4.9354110000000002</c:v>
                </c:pt>
                <c:pt idx="2">
                  <c:v>9.8531640000000014</c:v>
                </c:pt>
                <c:pt idx="3">
                  <c:v>14.770917000000001</c:v>
                </c:pt>
                <c:pt idx="4">
                  <c:v>19.688670000000002</c:v>
                </c:pt>
                <c:pt idx="5">
                  <c:v>24.606423000000003</c:v>
                </c:pt>
                <c:pt idx="6">
                  <c:v>29.524176000000008</c:v>
                </c:pt>
                <c:pt idx="7">
                  <c:v>34.441929000000002</c:v>
                </c:pt>
                <c:pt idx="8">
                  <c:v>39.359682000000006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F-4B90-89C4-6E8A57ED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1600"/>
        <c:axId val="382135776"/>
      </c:scatterChart>
      <c:valAx>
        <c:axId val="382141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35776"/>
        <c:crosses val="autoZero"/>
        <c:crossBetween val="midCat"/>
      </c:valAx>
      <c:valAx>
        <c:axId val="382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0481189851271E-2"/>
          <c:y val="4.6296296296296294E-2"/>
          <c:w val="0.85862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Лист1!$V$43:$V$51</c:f>
              <c:numCache>
                <c:formatCode>General</c:formatCode>
                <c:ptCount val="9"/>
                <c:pt idx="0">
                  <c:v>0</c:v>
                </c:pt>
                <c:pt idx="1">
                  <c:v>1.05</c:v>
                </c:pt>
                <c:pt idx="2">
                  <c:v>1.95</c:v>
                </c:pt>
                <c:pt idx="3">
                  <c:v>2.91</c:v>
                </c:pt>
                <c:pt idx="4">
                  <c:v>3.91</c:v>
                </c:pt>
                <c:pt idx="5">
                  <c:v>4.92</c:v>
                </c:pt>
                <c:pt idx="6">
                  <c:v>5.8</c:v>
                </c:pt>
                <c:pt idx="7">
                  <c:v>6.75</c:v>
                </c:pt>
                <c:pt idx="8">
                  <c:v>7.59</c:v>
                </c:pt>
              </c:numCache>
            </c:numRef>
          </c:xVal>
          <c:yVal>
            <c:numRef>
              <c:f>Лист1!$S$43:$S$51</c:f>
              <c:numCache>
                <c:formatCode>0.00</c:formatCode>
                <c:ptCount val="9"/>
                <c:pt idx="0">
                  <c:v>0</c:v>
                </c:pt>
                <c:pt idx="1">
                  <c:v>4.9354110000000002</c:v>
                </c:pt>
                <c:pt idx="2">
                  <c:v>9.8531640000000014</c:v>
                </c:pt>
                <c:pt idx="3">
                  <c:v>14.544306000000002</c:v>
                </c:pt>
                <c:pt idx="4">
                  <c:v>19.235448000000005</c:v>
                </c:pt>
                <c:pt idx="5">
                  <c:v>23.926590000000001</c:v>
                </c:pt>
                <c:pt idx="6">
                  <c:v>28.617732</c:v>
                </c:pt>
                <c:pt idx="7">
                  <c:v>33.308873999999996</c:v>
                </c:pt>
                <c:pt idx="8">
                  <c:v>38.000015999999995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F-49FD-929C-4CC00151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1600"/>
        <c:axId val="382135776"/>
      </c:scatterChart>
      <c:valAx>
        <c:axId val="382141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35776"/>
        <c:crosses val="autoZero"/>
        <c:crossBetween val="midCat"/>
      </c:valAx>
      <c:valAx>
        <c:axId val="382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0481189851271E-2"/>
          <c:y val="4.6296296296296294E-2"/>
          <c:w val="0.85862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Лист1!$V$57:$V$65</c:f>
              <c:numCache>
                <c:formatCode>General</c:formatCode>
                <c:ptCount val="9"/>
                <c:pt idx="0">
                  <c:v>0</c:v>
                </c:pt>
                <c:pt idx="1">
                  <c:v>0.71</c:v>
                </c:pt>
                <c:pt idx="2">
                  <c:v>1.29</c:v>
                </c:pt>
                <c:pt idx="3">
                  <c:v>1.97</c:v>
                </c:pt>
                <c:pt idx="4">
                  <c:v>2.67</c:v>
                </c:pt>
                <c:pt idx="5">
                  <c:v>3.39</c:v>
                </c:pt>
                <c:pt idx="6">
                  <c:v>4.3</c:v>
                </c:pt>
                <c:pt idx="7">
                  <c:v>4.6399999999999997</c:v>
                </c:pt>
                <c:pt idx="8">
                  <c:v>5.31</c:v>
                </c:pt>
              </c:numCache>
            </c:numRef>
          </c:xVal>
          <c:yVal>
            <c:numRef>
              <c:f>Лист1!$S$57:$S$65</c:f>
              <c:numCache>
                <c:formatCode>0.00</c:formatCode>
                <c:ptCount val="9"/>
                <c:pt idx="0">
                  <c:v>0</c:v>
                </c:pt>
                <c:pt idx="1">
                  <c:v>4.9354110000000002</c:v>
                </c:pt>
                <c:pt idx="2">
                  <c:v>9.8531640000000014</c:v>
                </c:pt>
                <c:pt idx="3">
                  <c:v>14.770917000000001</c:v>
                </c:pt>
                <c:pt idx="4">
                  <c:v>19.688670000000002</c:v>
                </c:pt>
                <c:pt idx="5">
                  <c:v>24.606423000000003</c:v>
                </c:pt>
                <c:pt idx="6">
                  <c:v>29.524176000000008</c:v>
                </c:pt>
                <c:pt idx="7">
                  <c:v>34.441929000000002</c:v>
                </c:pt>
                <c:pt idx="8">
                  <c:v>39.359682000000006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3-4AD9-A354-5FE575D1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1600"/>
        <c:axId val="382135776"/>
      </c:scatterChart>
      <c:valAx>
        <c:axId val="382141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35776"/>
        <c:crosses val="autoZero"/>
        <c:crossBetween val="midCat"/>
      </c:valAx>
      <c:valAx>
        <c:axId val="382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</xdr:colOff>
      <xdr:row>1</xdr:row>
      <xdr:rowOff>11906</xdr:rowOff>
    </xdr:from>
    <xdr:to>
      <xdr:col>22</xdr:col>
      <xdr:colOff>688181</xdr:colOff>
      <xdr:row>16</xdr:row>
      <xdr:rowOff>40481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</xdr:colOff>
      <xdr:row>13</xdr:row>
      <xdr:rowOff>80962</xdr:rowOff>
    </xdr:from>
    <xdr:to>
      <xdr:col>23</xdr:col>
      <xdr:colOff>52387</xdr:colOff>
      <xdr:row>18</xdr:row>
      <xdr:rowOff>90487</xdr:rowOff>
    </xdr:to>
    <xdr:sp macro="" textlink="">
      <xdr:nvSpPr>
        <xdr:cNvPr id="3" name="TextBox 1"/>
        <xdr:cNvSpPr txBox="1"/>
      </xdr:nvSpPr>
      <xdr:spPr>
        <a:xfrm>
          <a:off x="14892337" y="2433637"/>
          <a:ext cx="91440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 baseline="0"/>
            <a:t>dL (</a:t>
          </a:r>
          <a:r>
            <a:rPr lang="ru-RU" sz="1100" b="1" baseline="0"/>
            <a:t>мм</a:t>
          </a:r>
          <a:r>
            <a:rPr lang="en-US" sz="1100" b="1" baseline="0"/>
            <a:t>)</a:t>
          </a:r>
          <a:endParaRPr lang="ru-RU" sz="1100" b="1" baseline="0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390525</xdr:colOff>
      <xdr:row>16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373856</xdr:colOff>
      <xdr:row>13</xdr:row>
      <xdr:rowOff>69056</xdr:rowOff>
    </xdr:from>
    <xdr:to>
      <xdr:col>32</xdr:col>
      <xdr:colOff>640556</xdr:colOff>
      <xdr:row>18</xdr:row>
      <xdr:rowOff>78581</xdr:rowOff>
    </xdr:to>
    <xdr:sp macro="" textlink="">
      <xdr:nvSpPr>
        <xdr:cNvPr id="6" name="TextBox 1"/>
        <xdr:cNvSpPr txBox="1"/>
      </xdr:nvSpPr>
      <xdr:spPr>
        <a:xfrm>
          <a:off x="21605081" y="2421731"/>
          <a:ext cx="91440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 baseline="0"/>
            <a:t>dL (</a:t>
          </a:r>
          <a:r>
            <a:rPr lang="ru-RU" sz="1100" b="1" baseline="0"/>
            <a:t>мм</a:t>
          </a:r>
          <a:r>
            <a:rPr lang="en-US" sz="1100" b="1" baseline="0"/>
            <a:t>)</a:t>
          </a:r>
          <a:endParaRPr lang="ru-RU" sz="1100" b="1" baseline="0"/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32</xdr:col>
      <xdr:colOff>390525</xdr:colOff>
      <xdr:row>35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352425</xdr:colOff>
      <xdr:row>31</xdr:row>
      <xdr:rowOff>176212</xdr:rowOff>
    </xdr:from>
    <xdr:to>
      <xdr:col>32</xdr:col>
      <xdr:colOff>619125</xdr:colOff>
      <xdr:row>37</xdr:row>
      <xdr:rowOff>4762</xdr:rowOff>
    </xdr:to>
    <xdr:sp macro="" textlink="">
      <xdr:nvSpPr>
        <xdr:cNvPr id="9" name="TextBox 1"/>
        <xdr:cNvSpPr txBox="1"/>
      </xdr:nvSpPr>
      <xdr:spPr>
        <a:xfrm>
          <a:off x="21583650" y="5786437"/>
          <a:ext cx="91440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 baseline="0"/>
            <a:t>dL (</a:t>
          </a:r>
          <a:r>
            <a:rPr lang="ru-RU" sz="1100" b="1" baseline="0"/>
            <a:t>мм</a:t>
          </a:r>
          <a:r>
            <a:rPr lang="en-US" sz="1100" b="1" baseline="0"/>
            <a:t>)</a:t>
          </a:r>
          <a:endParaRPr lang="ru-RU" sz="1100" b="1" baseline="0"/>
        </a:p>
      </xdr:txBody>
    </xdr:sp>
    <xdr:clientData/>
  </xdr:twoCellAnchor>
  <xdr:twoCellAnchor>
    <xdr:from>
      <xdr:col>26</xdr:col>
      <xdr:colOff>14287</xdr:colOff>
      <xdr:row>36</xdr:row>
      <xdr:rowOff>0</xdr:rowOff>
    </xdr:from>
    <xdr:to>
      <xdr:col>32</xdr:col>
      <xdr:colOff>404812</xdr:colOff>
      <xdr:row>51</xdr:row>
      <xdr:rowOff>28575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366712</xdr:colOff>
      <xdr:row>47</xdr:row>
      <xdr:rowOff>176212</xdr:rowOff>
    </xdr:from>
    <xdr:to>
      <xdr:col>32</xdr:col>
      <xdr:colOff>633412</xdr:colOff>
      <xdr:row>53</xdr:row>
      <xdr:rowOff>4762</xdr:rowOff>
    </xdr:to>
    <xdr:sp macro="" textlink="">
      <xdr:nvSpPr>
        <xdr:cNvPr id="11" name="TextBox 1"/>
        <xdr:cNvSpPr txBox="1"/>
      </xdr:nvSpPr>
      <xdr:spPr>
        <a:xfrm>
          <a:off x="21597937" y="8682037"/>
          <a:ext cx="91440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 baseline="0"/>
            <a:t>dL (</a:t>
          </a:r>
          <a:r>
            <a:rPr lang="ru-RU" sz="1100" b="1" baseline="0"/>
            <a:t>мм</a:t>
          </a:r>
          <a:r>
            <a:rPr lang="en-US" sz="1100" b="1" baseline="0"/>
            <a:t>)</a:t>
          </a:r>
          <a:endParaRPr lang="ru-RU" sz="1100" b="1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0.07031</cdr:y>
    </cdr:from>
    <cdr:to>
      <cdr:x>0.34115</cdr:x>
      <cdr:y>0.40365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319" y="1928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0.08281</cdr:x>
      <cdr:y>0</cdr:y>
    </cdr:from>
    <cdr:to>
      <cdr:x>0.28281</cdr:x>
      <cdr:y>0.33333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8618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</a:t>
          </a:r>
          <a:r>
            <a:rPr lang="en-US" sz="1100" b="1" baseline="0"/>
            <a:t> (</a:t>
          </a:r>
          <a:r>
            <a:rPr lang="ru-RU" sz="1100" b="1" baseline="0"/>
            <a:t>Н</a:t>
          </a:r>
          <a:r>
            <a:rPr lang="en-US" sz="1100" b="1" baseline="0"/>
            <a:t>)</a:t>
          </a:r>
          <a:endParaRPr lang="ru-RU" sz="1100" b="1" baseline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0.14115</cdr:x>
      <cdr:y>0.07031</cdr:y>
    </cdr:from>
    <cdr:to>
      <cdr:x>0.34115</cdr:x>
      <cdr:y>0.40365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319" y="1928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0.08281</cdr:x>
      <cdr:y>0</cdr:y>
    </cdr:from>
    <cdr:to>
      <cdr:x>0.28281</cdr:x>
      <cdr:y>0.33333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8618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</a:t>
          </a:r>
          <a:r>
            <a:rPr lang="en-US" sz="1100" b="1" baseline="0"/>
            <a:t> (</a:t>
          </a:r>
          <a:r>
            <a:rPr lang="ru-RU" sz="1100" b="1" baseline="0"/>
            <a:t>Н</a:t>
          </a:r>
          <a:r>
            <a:rPr lang="en-US" sz="1100" b="1" baseline="0"/>
            <a:t>)</a:t>
          </a:r>
          <a:endParaRPr lang="ru-RU" sz="1100" b="1" baseline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0.14115</cdr:x>
      <cdr:y>0.07031</cdr:y>
    </cdr:from>
    <cdr:to>
      <cdr:x>0.34115</cdr:x>
      <cdr:y>0.40365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319" y="1928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0.08281</cdr:x>
      <cdr:y>0</cdr:y>
    </cdr:from>
    <cdr:to>
      <cdr:x>0.28281</cdr:x>
      <cdr:y>0.33333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8618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</a:t>
          </a:r>
          <a:r>
            <a:rPr lang="en-US" sz="1100" b="1" baseline="0"/>
            <a:t> (</a:t>
          </a:r>
          <a:r>
            <a:rPr lang="ru-RU" sz="1100" b="1" baseline="0"/>
            <a:t>Н</a:t>
          </a:r>
          <a:r>
            <a:rPr lang="en-US" sz="1100" b="1" baseline="0"/>
            <a:t>)</a:t>
          </a:r>
          <a:endParaRPr lang="ru-RU" sz="1100" b="1" baseline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0.14115</cdr:x>
      <cdr:y>0.07031</cdr:y>
    </cdr:from>
    <cdr:to>
      <cdr:x>0.34115</cdr:x>
      <cdr:y>0.40365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319" y="1928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0.08281</cdr:x>
      <cdr:y>0</cdr:y>
    </cdr:from>
    <cdr:to>
      <cdr:x>0.28281</cdr:x>
      <cdr:y>0.33333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8618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</a:t>
          </a:r>
          <a:r>
            <a:rPr lang="en-US" sz="1100" b="1" baseline="0"/>
            <a:t> (</a:t>
          </a:r>
          <a:r>
            <a:rPr lang="ru-RU" sz="1100" b="1" baseline="0"/>
            <a:t>Н</a:t>
          </a:r>
          <a:r>
            <a:rPr lang="en-US" sz="1100" b="1" baseline="0"/>
            <a:t>)</a:t>
          </a:r>
          <a:endParaRPr lang="ru-RU" sz="1100" b="1" baseline="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topLeftCell="J39" zoomScaleNormal="100" workbookViewId="0">
      <selection activeCell="N59" sqref="N59"/>
    </sheetView>
  </sheetViews>
  <sheetFormatPr defaultRowHeight="14.25" x14ac:dyDescent="0.45"/>
  <cols>
    <col min="3" max="3" width="11.59765625" customWidth="1"/>
    <col min="10" max="10" width="10" customWidth="1"/>
    <col min="11" max="11" width="11.59765625" bestFit="1" customWidth="1"/>
    <col min="16" max="16" width="11.73046875" bestFit="1" customWidth="1"/>
    <col min="23" max="23" width="12.3984375" customWidth="1"/>
    <col min="27" max="27" width="13.19921875" customWidth="1"/>
  </cols>
  <sheetData>
    <row r="1" spans="1:15" x14ac:dyDescent="0.45">
      <c r="A1" s="19" t="s">
        <v>3</v>
      </c>
      <c r="B1" s="19" t="s">
        <v>27</v>
      </c>
      <c r="C1" s="19" t="s">
        <v>4</v>
      </c>
      <c r="D1" s="19" t="s">
        <v>11</v>
      </c>
      <c r="E1" s="19"/>
      <c r="F1" s="19"/>
      <c r="G1" s="19"/>
      <c r="H1" s="19"/>
      <c r="I1" s="19"/>
      <c r="J1" s="19" t="s">
        <v>33</v>
      </c>
      <c r="K1" t="s">
        <v>10</v>
      </c>
    </row>
    <row r="2" spans="1:15" x14ac:dyDescent="0.45">
      <c r="A2" s="19"/>
      <c r="B2" s="19"/>
      <c r="C2" s="19"/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9"/>
    </row>
    <row r="3" spans="1:15" x14ac:dyDescent="0.45">
      <c r="A3" s="6">
        <v>1</v>
      </c>
      <c r="B3" s="4">
        <f>245.2+478.7</f>
        <v>723.9</v>
      </c>
      <c r="C3" s="17">
        <f xml:space="preserve"> B3*9.81/1000</f>
        <v>7.1014590000000002</v>
      </c>
      <c r="D3" s="4">
        <v>12</v>
      </c>
      <c r="E3" s="4">
        <v>12.3</v>
      </c>
      <c r="F3" s="4">
        <v>12.3</v>
      </c>
      <c r="G3" s="4">
        <v>12.2</v>
      </c>
      <c r="H3" s="4">
        <v>12.2</v>
      </c>
      <c r="I3" s="4">
        <v>12.2</v>
      </c>
      <c r="J3" s="4" t="s">
        <v>2</v>
      </c>
    </row>
    <row r="4" spans="1:15" x14ac:dyDescent="0.45">
      <c r="A4" s="6">
        <f xml:space="preserve"> A3 + 1</f>
        <v>2</v>
      </c>
      <c r="B4" s="4">
        <f xml:space="preserve"> 246.1 +B3</f>
        <v>970</v>
      </c>
      <c r="C4" s="17">
        <f t="shared" ref="C4:C12" si="0" xml:space="preserve"> B4*9.81/1000</f>
        <v>9.5157000000000007</v>
      </c>
      <c r="D4" s="4">
        <v>13.3</v>
      </c>
      <c r="E4" s="4">
        <v>13.7</v>
      </c>
      <c r="F4" s="4">
        <v>13.6</v>
      </c>
      <c r="G4" s="4">
        <v>13.6</v>
      </c>
      <c r="H4" s="4">
        <v>13.8</v>
      </c>
      <c r="I4" s="4">
        <v>13.5</v>
      </c>
      <c r="J4" s="18">
        <f xml:space="preserve"> (D4-$D$3)*$L$12/(2*$M$12)</f>
        <v>6.0573476702509002E-3</v>
      </c>
    </row>
    <row r="5" spans="1:15" x14ac:dyDescent="0.45">
      <c r="A5" s="7">
        <f t="shared" ref="A5:A12" si="1" xml:space="preserve"> A4 + 1</f>
        <v>3</v>
      </c>
      <c r="B5" s="4">
        <f t="shared" ref="B5:B12" si="2" xml:space="preserve"> 246.1 +B4</f>
        <v>1216.0999999999999</v>
      </c>
      <c r="C5" s="17">
        <f t="shared" si="0"/>
        <v>11.929940999999999</v>
      </c>
      <c r="D5" s="5">
        <v>14.5</v>
      </c>
      <c r="E5" s="5">
        <v>14.7</v>
      </c>
      <c r="F5" s="5">
        <v>15.2</v>
      </c>
      <c r="G5" s="5">
        <v>14.8</v>
      </c>
      <c r="H5" s="5">
        <v>14.9</v>
      </c>
      <c r="I5" s="5">
        <v>14.6</v>
      </c>
      <c r="J5" s="18">
        <f t="shared" ref="J5:J12" si="3" xml:space="preserve"> (D5-$D$3)*$L$12/(2*$M$12)</f>
        <v>1.1648745519713262E-2</v>
      </c>
    </row>
    <row r="6" spans="1:15" x14ac:dyDescent="0.45">
      <c r="A6" s="7">
        <f t="shared" si="1"/>
        <v>4</v>
      </c>
      <c r="B6" s="4">
        <f t="shared" si="2"/>
        <v>1462.1999999999998</v>
      </c>
      <c r="C6" s="17">
        <f t="shared" si="0"/>
        <v>14.344181999999998</v>
      </c>
      <c r="D6" s="5">
        <v>15.9</v>
      </c>
      <c r="E6" s="5">
        <v>15.8</v>
      </c>
      <c r="F6" s="5">
        <v>16.2</v>
      </c>
      <c r="G6" s="5">
        <v>15.9</v>
      </c>
      <c r="H6" s="5">
        <v>16</v>
      </c>
      <c r="I6" s="5">
        <v>15.7</v>
      </c>
      <c r="J6" s="18">
        <f t="shared" si="3"/>
        <v>1.8172043010752689E-2</v>
      </c>
    </row>
    <row r="7" spans="1:15" x14ac:dyDescent="0.45">
      <c r="A7" s="6">
        <f t="shared" si="1"/>
        <v>5</v>
      </c>
      <c r="B7" s="4">
        <f t="shared" si="2"/>
        <v>1708.2999999999997</v>
      </c>
      <c r="C7" s="17">
        <f t="shared" si="0"/>
        <v>16.758423000000001</v>
      </c>
      <c r="D7" s="4">
        <v>16.899999999999999</v>
      </c>
      <c r="E7" s="4">
        <v>16.899999999999999</v>
      </c>
      <c r="F7" s="4">
        <v>17.100000000000001</v>
      </c>
      <c r="G7" s="4">
        <v>17.3</v>
      </c>
      <c r="H7" s="4">
        <v>17.100000000000001</v>
      </c>
      <c r="I7" s="4">
        <v>17.100000000000001</v>
      </c>
      <c r="J7" s="18">
        <f t="shared" si="3"/>
        <v>2.2831541218637987E-2</v>
      </c>
      <c r="N7">
        <v>4.1800000000000001E-7</v>
      </c>
    </row>
    <row r="8" spans="1:15" x14ac:dyDescent="0.45">
      <c r="A8" s="6">
        <f t="shared" si="1"/>
        <v>6</v>
      </c>
      <c r="B8" s="4">
        <f t="shared" si="2"/>
        <v>1954.3999999999996</v>
      </c>
      <c r="C8" s="17">
        <f t="shared" si="0"/>
        <v>19.172663999999997</v>
      </c>
      <c r="D8" s="4">
        <v>18.2</v>
      </c>
      <c r="E8" s="4">
        <v>18.2</v>
      </c>
      <c r="F8" s="4">
        <v>18.100000000000001</v>
      </c>
      <c r="G8" s="4">
        <v>18.399999999999999</v>
      </c>
      <c r="H8" s="4">
        <v>18.600000000000001</v>
      </c>
      <c r="I8" s="4">
        <v>18.3</v>
      </c>
      <c r="J8" s="18">
        <f t="shared" si="3"/>
        <v>2.8888888888888884E-2</v>
      </c>
      <c r="N8" t="s">
        <v>29</v>
      </c>
    </row>
    <row r="9" spans="1:15" x14ac:dyDescent="0.45">
      <c r="A9" s="7">
        <f t="shared" si="1"/>
        <v>7</v>
      </c>
      <c r="B9" s="4">
        <f t="shared" si="2"/>
        <v>2200.4999999999995</v>
      </c>
      <c r="C9" s="17">
        <f t="shared" si="0"/>
        <v>21.586904999999994</v>
      </c>
      <c r="D9" s="5">
        <v>19.5</v>
      </c>
      <c r="E9" s="5">
        <v>19.3</v>
      </c>
      <c r="F9" s="5">
        <v>19.3</v>
      </c>
      <c r="G9" s="5">
        <v>19.5</v>
      </c>
      <c r="H9" s="5">
        <v>19.5</v>
      </c>
      <c r="I9" s="5">
        <v>19.5</v>
      </c>
      <c r="J9" s="18">
        <f t="shared" si="3"/>
        <v>3.4946236559139782E-2</v>
      </c>
      <c r="N9" t="s">
        <v>32</v>
      </c>
    </row>
    <row r="10" spans="1:15" x14ac:dyDescent="0.45">
      <c r="A10" s="7">
        <f t="shared" si="1"/>
        <v>8</v>
      </c>
      <c r="B10" s="4">
        <f t="shared" si="2"/>
        <v>2446.5999999999995</v>
      </c>
      <c r="C10" s="17">
        <f t="shared" si="0"/>
        <v>24.001145999999999</v>
      </c>
      <c r="D10" s="5">
        <v>20.8</v>
      </c>
      <c r="E10" s="5">
        <v>20.399999999999999</v>
      </c>
      <c r="F10" s="5">
        <v>20.5</v>
      </c>
      <c r="G10" s="5">
        <v>20.5</v>
      </c>
      <c r="H10" s="5">
        <v>20.5</v>
      </c>
      <c r="I10" s="5">
        <v>20.3</v>
      </c>
      <c r="J10" s="18">
        <f t="shared" si="3"/>
        <v>4.1003584229390683E-2</v>
      </c>
    </row>
    <row r="11" spans="1:15" x14ac:dyDescent="0.45">
      <c r="A11" s="6">
        <f t="shared" si="1"/>
        <v>9</v>
      </c>
      <c r="B11" s="4">
        <f t="shared" si="2"/>
        <v>2692.6999999999994</v>
      </c>
      <c r="C11" s="17">
        <f t="shared" si="0"/>
        <v>26.415386999999996</v>
      </c>
      <c r="D11" s="4">
        <v>21.9</v>
      </c>
      <c r="E11" s="4">
        <v>21.6</v>
      </c>
      <c r="F11" s="4">
        <v>21.7</v>
      </c>
      <c r="G11" s="4">
        <v>21.7</v>
      </c>
      <c r="H11" s="4">
        <v>22.1</v>
      </c>
      <c r="I11" s="4">
        <v>21.6</v>
      </c>
      <c r="J11" s="18">
        <f t="shared" si="3"/>
        <v>4.6129032258064515E-2</v>
      </c>
      <c r="L11" s="9" t="s">
        <v>5</v>
      </c>
      <c r="M11" s="9" t="s">
        <v>9</v>
      </c>
      <c r="N11" s="9" t="s">
        <v>8</v>
      </c>
      <c r="O11" s="9" t="s">
        <v>7</v>
      </c>
    </row>
    <row r="12" spans="1:15" x14ac:dyDescent="0.45">
      <c r="A12" s="6">
        <f t="shared" si="1"/>
        <v>10</v>
      </c>
      <c r="B12" s="4">
        <f t="shared" si="2"/>
        <v>2938.7999999999993</v>
      </c>
      <c r="C12" s="17">
        <f t="shared" si="0"/>
        <v>28.829627999999992</v>
      </c>
      <c r="D12" s="4">
        <v>22.6</v>
      </c>
      <c r="E12" s="4">
        <v>22.6</v>
      </c>
      <c r="F12" s="4">
        <v>22.9</v>
      </c>
      <c r="G12" s="4">
        <v>22.9</v>
      </c>
      <c r="H12" s="4">
        <v>22.9</v>
      </c>
      <c r="I12" s="4">
        <v>22.9</v>
      </c>
      <c r="J12" s="18">
        <f t="shared" si="3"/>
        <v>4.9390681003584243E-2</v>
      </c>
      <c r="L12" s="3">
        <v>1.3</v>
      </c>
      <c r="M12" s="3">
        <v>139.5</v>
      </c>
      <c r="N12" s="3">
        <v>176.6</v>
      </c>
      <c r="O12" s="10" t="s">
        <v>6</v>
      </c>
    </row>
    <row r="25" spans="1:25" x14ac:dyDescent="0.45">
      <c r="A25" s="20" t="s">
        <v>12</v>
      </c>
      <c r="B25" s="20"/>
      <c r="C25" s="20"/>
    </row>
    <row r="26" spans="1:25" x14ac:dyDescent="0.45">
      <c r="A26" s="19" t="s">
        <v>3</v>
      </c>
      <c r="B26" s="19" t="s">
        <v>27</v>
      </c>
      <c r="C26" s="19" t="s">
        <v>4</v>
      </c>
      <c r="D26" s="19" t="s">
        <v>11</v>
      </c>
      <c r="E26" s="19"/>
      <c r="F26" s="19"/>
      <c r="G26" s="19"/>
      <c r="H26" s="19"/>
      <c r="I26" s="19"/>
      <c r="J26" s="26" t="s">
        <v>19</v>
      </c>
      <c r="K26" s="26" t="s">
        <v>34</v>
      </c>
      <c r="Q26" s="20" t="s">
        <v>13</v>
      </c>
      <c r="R26" s="20"/>
      <c r="S26" s="20"/>
    </row>
    <row r="27" spans="1:25" x14ac:dyDescent="0.45">
      <c r="A27" s="19"/>
      <c r="B27" s="19"/>
      <c r="C27" s="19"/>
      <c r="D27" s="1" t="s">
        <v>0</v>
      </c>
      <c r="E27" s="1" t="s">
        <v>1</v>
      </c>
      <c r="F27" s="1" t="s">
        <v>0</v>
      </c>
      <c r="G27" s="1" t="s">
        <v>1</v>
      </c>
      <c r="H27" s="1" t="s">
        <v>0</v>
      </c>
      <c r="I27" s="1" t="s">
        <v>1</v>
      </c>
      <c r="J27" s="26" t="s">
        <v>22</v>
      </c>
      <c r="K27" s="26" t="s">
        <v>23</v>
      </c>
      <c r="Q27" s="24" t="s">
        <v>3</v>
      </c>
      <c r="R27" s="24" t="s">
        <v>27</v>
      </c>
      <c r="S27" s="24" t="s">
        <v>4</v>
      </c>
      <c r="T27" s="21" t="s">
        <v>11</v>
      </c>
      <c r="U27" s="22"/>
      <c r="V27" s="22"/>
      <c r="W27" s="22"/>
      <c r="X27" s="22"/>
      <c r="Y27" s="23"/>
    </row>
    <row r="28" spans="1:25" x14ac:dyDescent="0.45">
      <c r="A28" s="6">
        <v>1</v>
      </c>
      <c r="B28" s="4">
        <v>0</v>
      </c>
      <c r="C28" s="17">
        <f xml:space="preserve"> B28*9.81/1000</f>
        <v>0</v>
      </c>
      <c r="D28" s="4">
        <v>0</v>
      </c>
      <c r="E28" s="4">
        <v>0.05</v>
      </c>
      <c r="F28" s="4">
        <v>0</v>
      </c>
      <c r="G28" s="4">
        <v>-0.04</v>
      </c>
      <c r="H28" s="4">
        <v>0</v>
      </c>
      <c r="I28" s="4">
        <v>0</v>
      </c>
      <c r="J28" s="27" t="s">
        <v>24</v>
      </c>
      <c r="K28" s="27" t="s">
        <v>35</v>
      </c>
      <c r="Q28" s="25"/>
      <c r="R28" s="25"/>
      <c r="S28" s="25"/>
      <c r="T28" s="1" t="s">
        <v>0</v>
      </c>
      <c r="U28" s="1" t="s">
        <v>1</v>
      </c>
      <c r="V28" s="1" t="s">
        <v>0</v>
      </c>
      <c r="W28" s="1" t="s">
        <v>1</v>
      </c>
      <c r="X28" s="1" t="s">
        <v>0</v>
      </c>
      <c r="Y28" s="1" t="s">
        <v>1</v>
      </c>
    </row>
    <row r="29" spans="1:25" x14ac:dyDescent="0.45">
      <c r="A29" s="6">
        <f xml:space="preserve"> A28 + 1</f>
        <v>2</v>
      </c>
      <c r="B29" s="4">
        <v>503.1</v>
      </c>
      <c r="C29" s="17">
        <f t="shared" ref="C29:C36" si="4" xml:space="preserve"> B29*9.81/1000</f>
        <v>4.9354110000000002</v>
      </c>
      <c r="D29" s="4">
        <v>1.1599999999999999</v>
      </c>
      <c r="E29" s="4">
        <v>1.23</v>
      </c>
      <c r="F29" s="4">
        <v>1.1399999999999999</v>
      </c>
      <c r="G29" s="4">
        <v>1.1599999999999999</v>
      </c>
      <c r="H29" s="4">
        <v>1.1299999999999999</v>
      </c>
      <c r="I29" s="4">
        <v>1.18</v>
      </c>
      <c r="Q29" s="6">
        <v>1</v>
      </c>
      <c r="R29" s="4">
        <v>0</v>
      </c>
      <c r="S29" s="17">
        <f xml:space="preserve"> R29*9.81/1000</f>
        <v>0</v>
      </c>
      <c r="T29" s="4">
        <v>0</v>
      </c>
      <c r="U29" s="4">
        <v>-0.01</v>
      </c>
      <c r="V29" s="4">
        <v>0</v>
      </c>
      <c r="W29" s="4">
        <v>0.01</v>
      </c>
      <c r="X29" s="4">
        <v>0</v>
      </c>
      <c r="Y29" s="4">
        <v>0.01</v>
      </c>
    </row>
    <row r="30" spans="1:25" x14ac:dyDescent="0.45">
      <c r="A30" s="7">
        <f t="shared" ref="A30:A36" si="5" xml:space="preserve"> A29 + 1</f>
        <v>3</v>
      </c>
      <c r="B30" s="4">
        <f xml:space="preserve"> 501.3 + B29</f>
        <v>1004.4000000000001</v>
      </c>
      <c r="C30" s="17">
        <f t="shared" si="4"/>
        <v>9.8531640000000014</v>
      </c>
      <c r="D30" s="5">
        <v>2.39</v>
      </c>
      <c r="E30" s="5">
        <v>2.42</v>
      </c>
      <c r="F30" s="5">
        <v>2.34</v>
      </c>
      <c r="G30" s="5">
        <v>2.38</v>
      </c>
      <c r="H30" s="5">
        <v>2.39</v>
      </c>
      <c r="I30" s="5">
        <v>2.4</v>
      </c>
      <c r="Q30" s="6">
        <f xml:space="preserve"> Q29 + 1</f>
        <v>2</v>
      </c>
      <c r="R30" s="4">
        <v>503.1</v>
      </c>
      <c r="S30" s="17">
        <f t="shared" ref="S30:S37" si="6" xml:space="preserve"> R30*9.81/1000</f>
        <v>4.9354110000000002</v>
      </c>
      <c r="T30" s="4">
        <v>1.1599999999999999</v>
      </c>
      <c r="U30" s="4">
        <v>1.2</v>
      </c>
      <c r="V30" s="4">
        <v>1.19</v>
      </c>
      <c r="W30" s="4">
        <v>1.21</v>
      </c>
      <c r="X30" s="4">
        <v>1.18</v>
      </c>
      <c r="Y30" s="4">
        <v>1.19</v>
      </c>
    </row>
    <row r="31" spans="1:25" x14ac:dyDescent="0.45">
      <c r="A31" s="7">
        <f t="shared" si="5"/>
        <v>4</v>
      </c>
      <c r="B31" s="4">
        <f t="shared" ref="B31:B36" si="7" xml:space="preserve"> 501.3 + B30</f>
        <v>1505.7</v>
      </c>
      <c r="C31" s="17">
        <f t="shared" si="4"/>
        <v>14.770917000000001</v>
      </c>
      <c r="D31" s="5">
        <v>3.55</v>
      </c>
      <c r="E31" s="5">
        <v>3.56</v>
      </c>
      <c r="F31" s="5">
        <v>3.48</v>
      </c>
      <c r="G31" s="5">
        <v>3.51</v>
      </c>
      <c r="H31" s="5">
        <v>3.45</v>
      </c>
      <c r="I31" s="5">
        <v>3.54</v>
      </c>
      <c r="Q31" s="7">
        <f t="shared" ref="Q31:Q37" si="8" xml:space="preserve"> Q30 + 1</f>
        <v>3</v>
      </c>
      <c r="R31" s="4">
        <f xml:space="preserve"> 501.3 + R30</f>
        <v>1004.4000000000001</v>
      </c>
      <c r="S31" s="17">
        <f t="shared" si="6"/>
        <v>9.8531640000000014</v>
      </c>
      <c r="T31" s="5">
        <v>2.35</v>
      </c>
      <c r="U31" s="5">
        <v>2.38</v>
      </c>
      <c r="V31" s="5">
        <v>2.44</v>
      </c>
      <c r="W31" s="5">
        <v>2.4</v>
      </c>
      <c r="X31" s="5">
        <v>2.39</v>
      </c>
      <c r="Y31" s="5">
        <v>2.41</v>
      </c>
    </row>
    <row r="32" spans="1:25" x14ac:dyDescent="0.45">
      <c r="A32" s="6">
        <f t="shared" si="5"/>
        <v>5</v>
      </c>
      <c r="B32" s="4">
        <f t="shared" si="7"/>
        <v>2007</v>
      </c>
      <c r="C32" s="17">
        <f t="shared" si="4"/>
        <v>19.688670000000002</v>
      </c>
      <c r="D32" s="4">
        <v>4.68</v>
      </c>
      <c r="E32" s="4">
        <v>4.72</v>
      </c>
      <c r="F32" s="4">
        <v>4.67</v>
      </c>
      <c r="G32" s="4">
        <v>4.67</v>
      </c>
      <c r="H32" s="4">
        <v>4.67</v>
      </c>
      <c r="I32" s="4">
        <v>4.67</v>
      </c>
      <c r="Q32" s="7">
        <f xml:space="preserve"> Q31 + 1</f>
        <v>4</v>
      </c>
      <c r="R32" s="4">
        <f t="shared" ref="R32:R37" si="9" xml:space="preserve"> 501.3 + R31</f>
        <v>1505.7</v>
      </c>
      <c r="S32" s="17">
        <f t="shared" si="6"/>
        <v>14.770917000000001</v>
      </c>
      <c r="T32" s="5">
        <v>3.53</v>
      </c>
      <c r="U32" s="5">
        <v>3.52</v>
      </c>
      <c r="V32" s="5">
        <v>3.54</v>
      </c>
      <c r="W32" s="5">
        <v>3.55</v>
      </c>
      <c r="X32" s="5">
        <v>3.5</v>
      </c>
      <c r="Y32" s="5">
        <v>3.54</v>
      </c>
    </row>
    <row r="33" spans="1:25" x14ac:dyDescent="0.45">
      <c r="A33" s="6">
        <f t="shared" si="5"/>
        <v>6</v>
      </c>
      <c r="B33" s="4">
        <f t="shared" si="7"/>
        <v>2508.3000000000002</v>
      </c>
      <c r="C33" s="17">
        <f t="shared" si="4"/>
        <v>24.606423000000003</v>
      </c>
      <c r="D33" s="4">
        <v>5.92</v>
      </c>
      <c r="E33" s="4">
        <v>6.02</v>
      </c>
      <c r="F33" s="4">
        <v>5.88</v>
      </c>
      <c r="G33" s="4">
        <v>5.9</v>
      </c>
      <c r="H33" s="4">
        <v>5.92</v>
      </c>
      <c r="I33" s="4">
        <v>5.97</v>
      </c>
      <c r="Q33" s="6">
        <f t="shared" si="8"/>
        <v>5</v>
      </c>
      <c r="R33" s="4">
        <f t="shared" si="9"/>
        <v>2007</v>
      </c>
      <c r="S33" s="17">
        <f t="shared" si="6"/>
        <v>19.688670000000002</v>
      </c>
      <c r="T33" s="4">
        <v>4.67</v>
      </c>
      <c r="U33" s="4">
        <v>4.67</v>
      </c>
      <c r="V33" s="4">
        <v>4.72</v>
      </c>
      <c r="W33" s="4">
        <v>4.7</v>
      </c>
      <c r="X33" s="4">
        <v>4.71</v>
      </c>
      <c r="Y33" s="4">
        <v>4.67</v>
      </c>
    </row>
    <row r="34" spans="1:25" x14ac:dyDescent="0.45">
      <c r="A34" s="7">
        <f t="shared" si="5"/>
        <v>7</v>
      </c>
      <c r="B34" s="4">
        <f t="shared" si="7"/>
        <v>3009.6000000000004</v>
      </c>
      <c r="C34" s="17">
        <f t="shared" si="4"/>
        <v>29.524176000000008</v>
      </c>
      <c r="D34" s="5">
        <v>7.1</v>
      </c>
      <c r="E34" s="5">
        <v>7.11</v>
      </c>
      <c r="F34" s="5">
        <v>7.01</v>
      </c>
      <c r="G34" s="5">
        <v>7.05</v>
      </c>
      <c r="H34" s="5">
        <v>7.09</v>
      </c>
      <c r="I34" s="5">
        <v>7.1</v>
      </c>
      <c r="Q34" s="6">
        <f t="shared" si="8"/>
        <v>6</v>
      </c>
      <c r="R34" s="4">
        <f t="shared" si="9"/>
        <v>2508.3000000000002</v>
      </c>
      <c r="S34" s="17">
        <f t="shared" si="6"/>
        <v>24.606423000000003</v>
      </c>
      <c r="T34" s="4">
        <v>5.9</v>
      </c>
      <c r="U34" s="4">
        <v>5.92</v>
      </c>
      <c r="V34" s="4">
        <v>5.87</v>
      </c>
      <c r="W34" s="4">
        <v>5.95</v>
      </c>
      <c r="X34" s="4">
        <v>5.92</v>
      </c>
      <c r="Y34" s="4">
        <v>5.95</v>
      </c>
    </row>
    <row r="35" spans="1:25" x14ac:dyDescent="0.45">
      <c r="A35" s="7">
        <f t="shared" si="5"/>
        <v>8</v>
      </c>
      <c r="B35" s="4">
        <f t="shared" si="7"/>
        <v>3510.9000000000005</v>
      </c>
      <c r="C35" s="17">
        <f t="shared" si="4"/>
        <v>34.441929000000002</v>
      </c>
      <c r="D35" s="5">
        <v>8.26</v>
      </c>
      <c r="E35" s="5">
        <v>8.2799999999999994</v>
      </c>
      <c r="F35" s="5">
        <v>8.2799999999999994</v>
      </c>
      <c r="G35" s="5">
        <v>8.2200000000000006</v>
      </c>
      <c r="H35" s="5">
        <v>8.2100000000000009</v>
      </c>
      <c r="I35" s="5">
        <v>8.26</v>
      </c>
      <c r="Q35" s="7">
        <f t="shared" si="8"/>
        <v>7</v>
      </c>
      <c r="R35" s="4">
        <f t="shared" si="9"/>
        <v>3009.6000000000004</v>
      </c>
      <c r="S35" s="17">
        <f t="shared" si="6"/>
        <v>29.524176000000008</v>
      </c>
      <c r="T35" s="5">
        <v>6.97</v>
      </c>
      <c r="U35" s="5">
        <v>7.05</v>
      </c>
      <c r="V35" s="5">
        <v>7.04</v>
      </c>
      <c r="W35" s="5">
        <v>7.06</v>
      </c>
      <c r="X35" s="5">
        <v>7.05</v>
      </c>
      <c r="Y35" s="5">
        <v>7.07</v>
      </c>
    </row>
    <row r="36" spans="1:25" x14ac:dyDescent="0.45">
      <c r="A36" s="6">
        <f t="shared" si="5"/>
        <v>9</v>
      </c>
      <c r="B36" s="4">
        <f t="shared" si="7"/>
        <v>4012.2000000000007</v>
      </c>
      <c r="C36" s="17">
        <f t="shared" si="4"/>
        <v>39.359682000000006</v>
      </c>
      <c r="D36" s="4">
        <v>9.34</v>
      </c>
      <c r="E36" s="4">
        <v>9.34</v>
      </c>
      <c r="F36" s="4">
        <v>9.33</v>
      </c>
      <c r="G36" s="4">
        <v>9.33</v>
      </c>
      <c r="H36" s="4">
        <v>9.44</v>
      </c>
      <c r="I36" s="4">
        <v>9.44</v>
      </c>
      <c r="Q36" s="7">
        <f t="shared" si="8"/>
        <v>8</v>
      </c>
      <c r="R36" s="4">
        <f t="shared" si="9"/>
        <v>3510.9000000000005</v>
      </c>
      <c r="S36" s="17">
        <f t="shared" si="6"/>
        <v>34.441929000000002</v>
      </c>
      <c r="T36" s="5">
        <v>8.0299999999999994</v>
      </c>
      <c r="U36" s="5">
        <v>8.17</v>
      </c>
      <c r="V36" s="5">
        <v>8.08</v>
      </c>
      <c r="W36" s="5">
        <v>8.18</v>
      </c>
      <c r="X36" s="5">
        <v>8.1199999999999992</v>
      </c>
      <c r="Y36" s="5">
        <v>8.14</v>
      </c>
    </row>
    <row r="37" spans="1:25" x14ac:dyDescent="0.45">
      <c r="Q37" s="6">
        <f t="shared" si="8"/>
        <v>9</v>
      </c>
      <c r="R37" s="4">
        <f t="shared" si="9"/>
        <v>4012.2000000000007</v>
      </c>
      <c r="S37" s="17">
        <f t="shared" si="6"/>
        <v>39.359682000000006</v>
      </c>
      <c r="T37" s="4">
        <v>9.1999999999999993</v>
      </c>
      <c r="U37" s="4">
        <v>9.1999999999999993</v>
      </c>
      <c r="V37" s="4">
        <v>9.31</v>
      </c>
      <c r="W37" s="4">
        <v>9.31</v>
      </c>
      <c r="X37" s="4">
        <v>9.25</v>
      </c>
      <c r="Y37" s="4">
        <v>9.25</v>
      </c>
    </row>
    <row r="39" spans="1:25" x14ac:dyDescent="0.45">
      <c r="A39" s="20" t="s">
        <v>14</v>
      </c>
      <c r="B39" s="20"/>
      <c r="C39" s="20"/>
      <c r="D39" s="20" t="s">
        <v>28</v>
      </c>
      <c r="E39" s="20"/>
      <c r="F39" s="20" t="s">
        <v>18</v>
      </c>
      <c r="G39" s="20"/>
      <c r="H39" s="20"/>
      <c r="I39" s="20"/>
    </row>
    <row r="40" spans="1:25" x14ac:dyDescent="0.45">
      <c r="A40" s="19" t="s">
        <v>3</v>
      </c>
      <c r="B40" s="19" t="s">
        <v>27</v>
      </c>
      <c r="C40" s="19" t="s">
        <v>4</v>
      </c>
      <c r="D40" s="19" t="s">
        <v>11</v>
      </c>
      <c r="E40" s="19"/>
      <c r="F40" s="19"/>
      <c r="G40" s="19"/>
      <c r="H40" s="19"/>
      <c r="I40" s="19"/>
      <c r="J40" s="26" t="s">
        <v>19</v>
      </c>
      <c r="K40" s="26" t="s">
        <v>20</v>
      </c>
      <c r="Q40" s="20" t="s">
        <v>16</v>
      </c>
      <c r="R40" s="20"/>
      <c r="S40" s="20"/>
    </row>
    <row r="41" spans="1:25" x14ac:dyDescent="0.45">
      <c r="A41" s="19"/>
      <c r="B41" s="19"/>
      <c r="C41" s="19"/>
      <c r="D41" s="1" t="s">
        <v>0</v>
      </c>
      <c r="E41" s="1" t="s">
        <v>1</v>
      </c>
      <c r="F41" s="1" t="s">
        <v>0</v>
      </c>
      <c r="G41" s="1" t="s">
        <v>1</v>
      </c>
      <c r="H41" s="1" t="s">
        <v>0</v>
      </c>
      <c r="I41" s="1" t="s">
        <v>1</v>
      </c>
      <c r="J41" s="26" t="s">
        <v>22</v>
      </c>
      <c r="K41" s="26" t="s">
        <v>23</v>
      </c>
      <c r="Q41" s="24" t="s">
        <v>3</v>
      </c>
      <c r="R41" s="24" t="s">
        <v>27</v>
      </c>
      <c r="S41" s="24" t="s">
        <v>4</v>
      </c>
      <c r="T41" s="21" t="s">
        <v>11</v>
      </c>
      <c r="U41" s="22"/>
      <c r="V41" s="22"/>
      <c r="W41" s="22"/>
      <c r="X41" s="22"/>
      <c r="Y41" s="23"/>
    </row>
    <row r="42" spans="1:25" x14ac:dyDescent="0.45">
      <c r="A42" s="6">
        <v>1</v>
      </c>
      <c r="B42" s="4">
        <v>0</v>
      </c>
      <c r="C42" s="17">
        <f xml:space="preserve"> B42*9.81/1000</f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27" t="s">
        <v>24</v>
      </c>
      <c r="K42" s="27" t="s">
        <v>26</v>
      </c>
      <c r="Q42" s="25"/>
      <c r="R42" s="25"/>
      <c r="S42" s="25"/>
      <c r="T42" s="1" t="s">
        <v>0</v>
      </c>
      <c r="U42" s="1" t="s">
        <v>1</v>
      </c>
      <c r="V42" s="1" t="s">
        <v>0</v>
      </c>
      <c r="W42" s="1" t="s">
        <v>1</v>
      </c>
      <c r="X42" s="1" t="s">
        <v>0</v>
      </c>
      <c r="Y42" s="1" t="s">
        <v>1</v>
      </c>
    </row>
    <row r="43" spans="1:25" x14ac:dyDescent="0.45">
      <c r="A43" s="6">
        <f xml:space="preserve"> A42 + 1</f>
        <v>2</v>
      </c>
      <c r="B43" s="4">
        <v>503.1</v>
      </c>
      <c r="C43" s="17">
        <f t="shared" ref="C43:C50" si="10" xml:space="preserve"> B43*9.81/1000</f>
        <v>4.9354110000000002</v>
      </c>
      <c r="D43" s="4">
        <v>0</v>
      </c>
      <c r="E43" s="4">
        <v>0</v>
      </c>
      <c r="F43" s="4">
        <v>0</v>
      </c>
      <c r="G43" s="4">
        <v>0.01</v>
      </c>
      <c r="H43" s="4">
        <v>0</v>
      </c>
      <c r="I43" s="4">
        <v>0</v>
      </c>
      <c r="Q43" s="6">
        <v>1</v>
      </c>
      <c r="R43" s="4">
        <v>0</v>
      </c>
      <c r="S43" s="17">
        <f xml:space="preserve"> R43*9.81/1000</f>
        <v>0</v>
      </c>
      <c r="T43" s="4">
        <v>0</v>
      </c>
      <c r="U43" s="4">
        <v>0.06</v>
      </c>
      <c r="V43" s="4">
        <v>0</v>
      </c>
      <c r="W43" s="4">
        <v>0.01</v>
      </c>
      <c r="X43" s="4">
        <v>0</v>
      </c>
      <c r="Y43" s="4">
        <v>0.02</v>
      </c>
    </row>
    <row r="44" spans="1:25" x14ac:dyDescent="0.45">
      <c r="A44" s="7">
        <f t="shared" ref="A44:A50" si="11" xml:space="preserve"> A43 + 1</f>
        <v>3</v>
      </c>
      <c r="B44" s="4">
        <f xml:space="preserve"> 501.3 + B43</f>
        <v>1004.4000000000001</v>
      </c>
      <c r="C44" s="17">
        <f t="shared" si="10"/>
        <v>9.8531640000000014</v>
      </c>
      <c r="D44" s="5">
        <v>0.34</v>
      </c>
      <c r="E44" s="5">
        <v>0.42</v>
      </c>
      <c r="F44" s="5">
        <v>0.45</v>
      </c>
      <c r="G44" s="5">
        <v>0.59</v>
      </c>
      <c r="H44" s="5">
        <v>0.47</v>
      </c>
      <c r="I44" s="5">
        <v>0.44</v>
      </c>
      <c r="Q44" s="6">
        <f xml:space="preserve"> Q43 + 1</f>
        <v>2</v>
      </c>
      <c r="R44" s="4">
        <v>503.1</v>
      </c>
      <c r="S44" s="17">
        <f t="shared" ref="S44:S51" si="12" xml:space="preserve"> R44*9.81/1000</f>
        <v>4.9354110000000002</v>
      </c>
      <c r="T44" s="4">
        <v>0.91</v>
      </c>
      <c r="U44" s="4">
        <v>1.1000000000000001</v>
      </c>
      <c r="V44" s="4">
        <v>1.05</v>
      </c>
      <c r="W44" s="4">
        <v>1.07</v>
      </c>
      <c r="X44" s="4">
        <v>0.98</v>
      </c>
      <c r="Y44" s="4">
        <v>1.02</v>
      </c>
    </row>
    <row r="45" spans="1:25" x14ac:dyDescent="0.45">
      <c r="A45" s="7">
        <f t="shared" si="11"/>
        <v>4</v>
      </c>
      <c r="B45" s="4">
        <f xml:space="preserve"> 478.2 + B44</f>
        <v>1482.6000000000001</v>
      </c>
      <c r="C45" s="17">
        <f t="shared" si="10"/>
        <v>14.544306000000002</v>
      </c>
      <c r="D45" s="5">
        <v>1.24</v>
      </c>
      <c r="E45" s="5">
        <v>1.45</v>
      </c>
      <c r="F45" s="5">
        <v>1.41</v>
      </c>
      <c r="G45" s="5">
        <v>1.53</v>
      </c>
      <c r="H45" s="5">
        <v>1.49</v>
      </c>
      <c r="I45" s="5">
        <v>1.47</v>
      </c>
      <c r="Q45" s="7">
        <f t="shared" ref="Q45:Q51" si="13" xml:space="preserve"> Q44 + 1</f>
        <v>3</v>
      </c>
      <c r="R45" s="4">
        <f xml:space="preserve"> 501.3 + R44</f>
        <v>1004.4000000000001</v>
      </c>
      <c r="S45" s="17">
        <f t="shared" si="12"/>
        <v>9.8531640000000014</v>
      </c>
      <c r="T45" s="5">
        <v>1.86</v>
      </c>
      <c r="U45" s="5">
        <v>2.0299999999999998</v>
      </c>
      <c r="V45" s="5">
        <v>1.95</v>
      </c>
      <c r="W45" s="5">
        <v>1.97</v>
      </c>
      <c r="X45" s="5">
        <v>1.9</v>
      </c>
      <c r="Y45" s="5">
        <v>1.92</v>
      </c>
    </row>
    <row r="46" spans="1:25" x14ac:dyDescent="0.45">
      <c r="A46" s="6">
        <f t="shared" si="11"/>
        <v>5</v>
      </c>
      <c r="B46" s="4">
        <f t="shared" ref="B46:B50" si="14" xml:space="preserve"> 478.2 + B45</f>
        <v>1960.8000000000002</v>
      </c>
      <c r="C46" s="17">
        <f t="shared" si="10"/>
        <v>19.235448000000005</v>
      </c>
      <c r="D46" s="4">
        <v>2.2000000000000002</v>
      </c>
      <c r="E46" s="4">
        <v>2.36</v>
      </c>
      <c r="F46" s="4">
        <v>2.36</v>
      </c>
      <c r="G46" s="4">
        <v>2.46</v>
      </c>
      <c r="H46" s="4">
        <v>2.4300000000000002</v>
      </c>
      <c r="I46" s="4">
        <v>2.4900000000000002</v>
      </c>
      <c r="Q46" s="7">
        <f t="shared" si="13"/>
        <v>4</v>
      </c>
      <c r="R46" s="4">
        <f xml:space="preserve"> 478.2 + R45</f>
        <v>1482.6000000000001</v>
      </c>
      <c r="S46" s="17">
        <f t="shared" si="12"/>
        <v>14.544306000000002</v>
      </c>
      <c r="T46" s="5">
        <v>2.87</v>
      </c>
      <c r="U46" s="5">
        <v>3</v>
      </c>
      <c r="V46" s="5">
        <v>2.91</v>
      </c>
      <c r="W46" s="5">
        <v>2.92</v>
      </c>
      <c r="X46" s="5">
        <v>2.91</v>
      </c>
      <c r="Y46" s="5">
        <v>2.95</v>
      </c>
    </row>
    <row r="47" spans="1:25" x14ac:dyDescent="0.45">
      <c r="A47" s="6">
        <f t="shared" si="11"/>
        <v>6</v>
      </c>
      <c r="B47" s="4">
        <f t="shared" si="14"/>
        <v>2439</v>
      </c>
      <c r="C47" s="17">
        <f t="shared" si="10"/>
        <v>23.926590000000001</v>
      </c>
      <c r="D47" s="4">
        <v>3.18</v>
      </c>
      <c r="E47" s="4">
        <v>3.38</v>
      </c>
      <c r="F47" s="4">
        <v>3.29</v>
      </c>
      <c r="G47" s="4">
        <v>3.45</v>
      </c>
      <c r="H47" s="4">
        <v>3.4</v>
      </c>
      <c r="I47" s="4">
        <v>3.41</v>
      </c>
      <c r="Q47" s="6">
        <f t="shared" si="13"/>
        <v>5</v>
      </c>
      <c r="R47" s="4">
        <f t="shared" ref="R47:R51" si="15" xml:space="preserve"> 478.2 + R46</f>
        <v>1960.8000000000002</v>
      </c>
      <c r="S47" s="17">
        <f t="shared" si="12"/>
        <v>19.235448000000005</v>
      </c>
      <c r="T47" s="4">
        <v>3.82</v>
      </c>
      <c r="U47" s="4">
        <v>3.96</v>
      </c>
      <c r="V47" s="4">
        <v>3.91</v>
      </c>
      <c r="W47" s="4">
        <v>3.92</v>
      </c>
      <c r="X47" s="4">
        <v>3.95</v>
      </c>
      <c r="Y47" s="4">
        <v>3.04</v>
      </c>
    </row>
    <row r="48" spans="1:25" x14ac:dyDescent="0.45">
      <c r="A48" s="7">
        <f t="shared" si="11"/>
        <v>7</v>
      </c>
      <c r="B48" s="4">
        <f t="shared" si="14"/>
        <v>2917.2</v>
      </c>
      <c r="C48" s="17">
        <f t="shared" si="10"/>
        <v>28.617732</v>
      </c>
      <c r="D48" s="5">
        <v>3.94</v>
      </c>
      <c r="E48" s="5">
        <v>4.1100000000000003</v>
      </c>
      <c r="F48" s="5">
        <v>4.2</v>
      </c>
      <c r="G48" s="5">
        <v>4.3600000000000003</v>
      </c>
      <c r="H48" s="5">
        <v>4.32</v>
      </c>
      <c r="I48" s="5">
        <v>4.38</v>
      </c>
      <c r="Q48" s="6">
        <f t="shared" si="13"/>
        <v>6</v>
      </c>
      <c r="R48" s="4">
        <f t="shared" si="15"/>
        <v>2439</v>
      </c>
      <c r="S48" s="17">
        <f t="shared" si="12"/>
        <v>23.926590000000001</v>
      </c>
      <c r="T48" s="4">
        <v>4.8</v>
      </c>
      <c r="U48" s="4">
        <v>4.95</v>
      </c>
      <c r="V48" s="4">
        <v>4.92</v>
      </c>
      <c r="W48" s="4">
        <v>4.87</v>
      </c>
      <c r="X48" s="4">
        <v>4.91</v>
      </c>
      <c r="Y48" s="4">
        <v>4.8899999999999997</v>
      </c>
    </row>
    <row r="49" spans="1:31" x14ac:dyDescent="0.45">
      <c r="A49" s="7">
        <f t="shared" si="11"/>
        <v>8</v>
      </c>
      <c r="B49" s="4">
        <f t="shared" si="14"/>
        <v>3395.3999999999996</v>
      </c>
      <c r="C49" s="17">
        <f t="shared" si="10"/>
        <v>33.308873999999996</v>
      </c>
      <c r="D49" s="5">
        <v>4.87</v>
      </c>
      <c r="E49" s="5">
        <v>4.99</v>
      </c>
      <c r="F49" s="5">
        <v>5.18</v>
      </c>
      <c r="G49" s="5">
        <v>5.28</v>
      </c>
      <c r="H49" s="5">
        <v>5.26</v>
      </c>
      <c r="I49" s="5">
        <v>5.28</v>
      </c>
      <c r="Q49" s="7">
        <f t="shared" si="13"/>
        <v>7</v>
      </c>
      <c r="R49" s="4">
        <f t="shared" si="15"/>
        <v>2917.2</v>
      </c>
      <c r="S49" s="17">
        <f t="shared" si="12"/>
        <v>28.617732</v>
      </c>
      <c r="T49" s="5">
        <v>5.75</v>
      </c>
      <c r="U49" s="5">
        <v>5.86</v>
      </c>
      <c r="V49" s="5">
        <v>5.8</v>
      </c>
      <c r="W49" s="5">
        <v>5.9</v>
      </c>
      <c r="X49" s="5">
        <v>5.85</v>
      </c>
      <c r="Y49" s="5">
        <v>5.92</v>
      </c>
    </row>
    <row r="50" spans="1:31" x14ac:dyDescent="0.45">
      <c r="A50" s="6">
        <f t="shared" si="11"/>
        <v>9</v>
      </c>
      <c r="B50" s="4">
        <f t="shared" si="14"/>
        <v>3873.5999999999995</v>
      </c>
      <c r="C50" s="17">
        <f t="shared" si="10"/>
        <v>38.000015999999995</v>
      </c>
      <c r="D50" s="4">
        <v>5.81</v>
      </c>
      <c r="E50" s="4">
        <v>5.81</v>
      </c>
      <c r="F50" s="4">
        <v>6.06</v>
      </c>
      <c r="G50" s="4">
        <v>6.06</v>
      </c>
      <c r="H50" s="4">
        <v>5.97</v>
      </c>
      <c r="I50" s="4">
        <v>5.97</v>
      </c>
      <c r="Q50" s="7">
        <f t="shared" si="13"/>
        <v>8</v>
      </c>
      <c r="R50" s="4">
        <f t="shared" si="15"/>
        <v>3395.3999999999996</v>
      </c>
      <c r="S50" s="17">
        <f t="shared" si="12"/>
        <v>33.308873999999996</v>
      </c>
      <c r="T50" s="5">
        <v>6.7</v>
      </c>
      <c r="U50" s="5">
        <v>6.77</v>
      </c>
      <c r="V50" s="5">
        <v>6.75</v>
      </c>
      <c r="W50" s="5">
        <v>6.7</v>
      </c>
      <c r="X50" s="5">
        <v>6.72</v>
      </c>
      <c r="Y50" s="5">
        <v>6.78</v>
      </c>
    </row>
    <row r="51" spans="1:31" x14ac:dyDescent="0.45">
      <c r="Q51" s="6">
        <f t="shared" si="13"/>
        <v>9</v>
      </c>
      <c r="R51" s="4">
        <f t="shared" si="15"/>
        <v>3873.5999999999995</v>
      </c>
      <c r="S51" s="17">
        <f t="shared" si="12"/>
        <v>38.000015999999995</v>
      </c>
      <c r="T51" s="4">
        <v>7.67</v>
      </c>
      <c r="U51" s="4">
        <v>7.67</v>
      </c>
      <c r="V51" s="4">
        <v>7.59</v>
      </c>
      <c r="W51" s="4">
        <v>7.59</v>
      </c>
      <c r="X51" s="4">
        <v>7.65</v>
      </c>
      <c r="Y51" s="4">
        <v>7.65</v>
      </c>
    </row>
    <row r="53" spans="1:31" x14ac:dyDescent="0.45">
      <c r="A53" s="20" t="s">
        <v>15</v>
      </c>
      <c r="B53" s="20"/>
      <c r="C53" s="20"/>
      <c r="AB53" s="2"/>
      <c r="AC53" s="11"/>
      <c r="AD53" s="11"/>
      <c r="AE53" s="11"/>
    </row>
    <row r="54" spans="1:31" x14ac:dyDescent="0.45">
      <c r="A54" s="19" t="s">
        <v>3</v>
      </c>
      <c r="B54" s="19" t="s">
        <v>27</v>
      </c>
      <c r="C54" s="19" t="s">
        <v>4</v>
      </c>
      <c r="D54" s="19" t="s">
        <v>30</v>
      </c>
      <c r="E54" s="19"/>
      <c r="F54" s="19"/>
      <c r="G54" s="19"/>
      <c r="H54" s="19"/>
      <c r="I54" s="19"/>
      <c r="J54" s="26" t="s">
        <v>19</v>
      </c>
      <c r="K54" s="26" t="s">
        <v>21</v>
      </c>
      <c r="Q54" s="20" t="s">
        <v>17</v>
      </c>
      <c r="R54" s="20"/>
      <c r="S54" s="20"/>
      <c r="AB54" s="13"/>
      <c r="AC54" s="11"/>
      <c r="AD54" s="12"/>
      <c r="AE54" s="8"/>
    </row>
    <row r="55" spans="1:31" x14ac:dyDescent="0.45">
      <c r="A55" s="19"/>
      <c r="B55" s="19"/>
      <c r="C55" s="19"/>
      <c r="D55" s="1" t="s">
        <v>0</v>
      </c>
      <c r="E55" s="1" t="s">
        <v>1</v>
      </c>
      <c r="F55" s="1" t="s">
        <v>0</v>
      </c>
      <c r="G55" s="1" t="s">
        <v>1</v>
      </c>
      <c r="H55" s="1" t="s">
        <v>0</v>
      </c>
      <c r="I55" s="1" t="s">
        <v>1</v>
      </c>
      <c r="J55" s="26" t="s">
        <v>22</v>
      </c>
      <c r="K55" s="26" t="s">
        <v>25</v>
      </c>
      <c r="Q55" s="24" t="s">
        <v>3</v>
      </c>
      <c r="R55" s="24" t="s">
        <v>27</v>
      </c>
      <c r="S55" s="24" t="s">
        <v>4</v>
      </c>
      <c r="T55" s="21" t="s">
        <v>31</v>
      </c>
      <c r="U55" s="22"/>
      <c r="V55" s="22"/>
      <c r="W55" s="22"/>
      <c r="X55" s="22"/>
      <c r="Y55" s="23"/>
      <c r="AB55" s="13"/>
      <c r="AC55" s="13"/>
      <c r="AD55" s="8"/>
      <c r="AE55" s="8"/>
    </row>
    <row r="56" spans="1:31" x14ac:dyDescent="0.45">
      <c r="A56" s="6">
        <v>1</v>
      </c>
      <c r="B56" s="4">
        <v>0</v>
      </c>
      <c r="C56" s="17">
        <f xml:space="preserve"> B56*9.81/1000</f>
        <v>0</v>
      </c>
      <c r="D56" s="4">
        <v>0</v>
      </c>
      <c r="E56" s="4">
        <v>-0.03</v>
      </c>
      <c r="F56" s="4">
        <v>0</v>
      </c>
      <c r="G56" s="4">
        <v>0.02</v>
      </c>
      <c r="H56" s="4">
        <v>0</v>
      </c>
      <c r="I56" s="4">
        <v>0.01</v>
      </c>
      <c r="J56" s="27" t="s">
        <v>24</v>
      </c>
      <c r="K56" s="27" t="s">
        <v>35</v>
      </c>
      <c r="Q56" s="25"/>
      <c r="R56" s="25"/>
      <c r="S56" s="25"/>
      <c r="T56" s="1" t="s">
        <v>0</v>
      </c>
      <c r="U56" s="1" t="s">
        <v>1</v>
      </c>
      <c r="V56" s="1" t="s">
        <v>0</v>
      </c>
      <c r="W56" s="1" t="s">
        <v>1</v>
      </c>
      <c r="X56" s="1" t="s">
        <v>0</v>
      </c>
      <c r="Y56" s="1" t="s">
        <v>1</v>
      </c>
      <c r="AB56" s="13"/>
      <c r="AC56" s="11"/>
      <c r="AD56" s="8"/>
      <c r="AE56" s="8"/>
    </row>
    <row r="57" spans="1:31" x14ac:dyDescent="0.45">
      <c r="A57" s="6">
        <f xml:space="preserve"> A56 + 1</f>
        <v>2</v>
      </c>
      <c r="B57" s="4">
        <v>503.1</v>
      </c>
      <c r="C57" s="17">
        <f t="shared" ref="C57:C64" si="16" xml:space="preserve"> B57*9.81/1000</f>
        <v>4.9354110000000002</v>
      </c>
      <c r="D57" s="4">
        <v>0.63</v>
      </c>
      <c r="E57" s="4">
        <v>0.67</v>
      </c>
      <c r="F57" s="4">
        <v>0.69</v>
      </c>
      <c r="G57" s="4">
        <v>0.64</v>
      </c>
      <c r="H57" s="4">
        <v>0.63</v>
      </c>
      <c r="I57" s="4">
        <v>0.67</v>
      </c>
      <c r="Q57" s="6">
        <v>1</v>
      </c>
      <c r="R57" s="4">
        <v>0</v>
      </c>
      <c r="S57" s="17">
        <f xml:space="preserve"> R57*9.81/1000</f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AB57" s="13"/>
      <c r="AC57" s="13"/>
      <c r="AD57" s="11"/>
      <c r="AE57" s="11"/>
    </row>
    <row r="58" spans="1:31" x14ac:dyDescent="0.45">
      <c r="A58" s="7">
        <f t="shared" ref="A58:A64" si="17" xml:space="preserve"> A57 + 1</f>
        <v>3</v>
      </c>
      <c r="B58" s="4">
        <f xml:space="preserve"> 501.3 + B57</f>
        <v>1004.4000000000001</v>
      </c>
      <c r="C58" s="17">
        <f t="shared" si="16"/>
        <v>9.8531640000000014</v>
      </c>
      <c r="D58" s="5">
        <v>1.3</v>
      </c>
      <c r="E58" s="5">
        <v>1.32</v>
      </c>
      <c r="F58" s="5">
        <v>1.41</v>
      </c>
      <c r="G58" s="5">
        <v>1.35</v>
      </c>
      <c r="H58" s="5">
        <v>1.29</v>
      </c>
      <c r="I58" s="5">
        <v>1.31</v>
      </c>
      <c r="Q58" s="6">
        <f xml:space="preserve"> Q57 + 1</f>
        <v>2</v>
      </c>
      <c r="R58" s="4">
        <v>503.1</v>
      </c>
      <c r="S58" s="17">
        <f t="shared" ref="S58:S65" si="18" xml:space="preserve"> R58*9.81/1000</f>
        <v>4.9354110000000002</v>
      </c>
      <c r="T58" s="4">
        <v>0.68</v>
      </c>
      <c r="U58" s="4">
        <v>0.83</v>
      </c>
      <c r="V58" s="4">
        <v>0.71</v>
      </c>
      <c r="W58" s="4">
        <v>0.7</v>
      </c>
      <c r="X58" s="4">
        <v>0.68</v>
      </c>
      <c r="Y58" s="4">
        <v>0.67</v>
      </c>
      <c r="AB58" s="13"/>
      <c r="AC58" s="11"/>
      <c r="AD58" s="11"/>
      <c r="AE58" s="11"/>
    </row>
    <row r="59" spans="1:31" x14ac:dyDescent="0.45">
      <c r="A59" s="7">
        <f t="shared" si="17"/>
        <v>4</v>
      </c>
      <c r="B59" s="4">
        <f t="shared" ref="B59:B64" si="19" xml:space="preserve"> 501.3 + B58</f>
        <v>1505.7</v>
      </c>
      <c r="C59" s="17">
        <f t="shared" si="16"/>
        <v>14.770917000000001</v>
      </c>
      <c r="D59" s="5">
        <v>1.95</v>
      </c>
      <c r="E59" s="5">
        <v>2.0099999999999998</v>
      </c>
      <c r="F59" s="5">
        <v>2.06</v>
      </c>
      <c r="G59" s="5">
        <v>2.04</v>
      </c>
      <c r="H59" s="5">
        <v>1.98</v>
      </c>
      <c r="I59" s="5">
        <v>2.0299999999999998</v>
      </c>
      <c r="Q59" s="7">
        <f t="shared" ref="Q59:Q64" si="20" xml:space="preserve"> Q58 + 1</f>
        <v>3</v>
      </c>
      <c r="R59" s="4">
        <f xml:space="preserve"> 501.3 + R58</f>
        <v>1004.4000000000001</v>
      </c>
      <c r="S59" s="17">
        <f t="shared" si="18"/>
        <v>9.8531640000000014</v>
      </c>
      <c r="T59" s="5">
        <v>1.31</v>
      </c>
      <c r="U59" s="5">
        <v>1.49</v>
      </c>
      <c r="V59" s="5">
        <v>1.29</v>
      </c>
      <c r="W59" s="5">
        <v>1.36</v>
      </c>
      <c r="X59" s="5">
        <v>1.38</v>
      </c>
      <c r="Y59" s="5">
        <v>1.32</v>
      </c>
      <c r="AB59" s="13"/>
      <c r="AC59" s="11"/>
      <c r="AD59" s="11"/>
      <c r="AE59" s="11"/>
    </row>
    <row r="60" spans="1:31" x14ac:dyDescent="0.45">
      <c r="A60" s="6">
        <f t="shared" si="17"/>
        <v>5</v>
      </c>
      <c r="B60" s="4">
        <f t="shared" si="19"/>
        <v>2007</v>
      </c>
      <c r="C60" s="17">
        <f t="shared" si="16"/>
        <v>19.688670000000002</v>
      </c>
      <c r="D60" s="4">
        <v>2.59</v>
      </c>
      <c r="E60" s="4">
        <v>2.65</v>
      </c>
      <c r="F60" s="4">
        <v>2.64</v>
      </c>
      <c r="G60" s="4">
        <v>2.62</v>
      </c>
      <c r="H60" s="4">
        <v>2.61</v>
      </c>
      <c r="I60" s="4">
        <v>2.58</v>
      </c>
      <c r="Q60" s="7">
        <f t="shared" si="20"/>
        <v>4</v>
      </c>
      <c r="R60" s="4">
        <f t="shared" ref="R60:R64" si="21" xml:space="preserve"> 501.3 + R59</f>
        <v>1505.7</v>
      </c>
      <c r="S60" s="17">
        <f t="shared" si="18"/>
        <v>14.770917000000001</v>
      </c>
      <c r="T60" s="5">
        <v>2</v>
      </c>
      <c r="U60" s="5">
        <v>2.15</v>
      </c>
      <c r="V60" s="5">
        <v>1.97</v>
      </c>
      <c r="W60" s="5">
        <v>1.96</v>
      </c>
      <c r="X60" s="5">
        <v>2.19</v>
      </c>
      <c r="Y60" s="5">
        <v>2.1</v>
      </c>
      <c r="AB60" s="2"/>
      <c r="AC60" s="11"/>
      <c r="AD60" s="11"/>
      <c r="AE60" s="11"/>
    </row>
    <row r="61" spans="1:31" x14ac:dyDescent="0.45">
      <c r="A61" s="6">
        <f t="shared" si="17"/>
        <v>6</v>
      </c>
      <c r="B61" s="4">
        <f t="shared" si="19"/>
        <v>2508.3000000000002</v>
      </c>
      <c r="C61" s="17">
        <f t="shared" si="16"/>
        <v>24.606423000000003</v>
      </c>
      <c r="D61" s="4">
        <v>3.26</v>
      </c>
      <c r="E61" s="4">
        <v>3.32</v>
      </c>
      <c r="F61" s="4">
        <v>3.34</v>
      </c>
      <c r="G61" s="4">
        <v>3.39</v>
      </c>
      <c r="H61" s="4">
        <v>3.34</v>
      </c>
      <c r="I61" s="4">
        <v>3.37</v>
      </c>
      <c r="Q61" s="6">
        <f t="shared" si="20"/>
        <v>5</v>
      </c>
      <c r="R61" s="4">
        <f t="shared" si="21"/>
        <v>2007</v>
      </c>
      <c r="S61" s="17">
        <f t="shared" si="18"/>
        <v>19.688670000000002</v>
      </c>
      <c r="T61" s="4">
        <v>2.68</v>
      </c>
      <c r="U61" s="4">
        <v>2.82</v>
      </c>
      <c r="V61" s="4">
        <v>2.67</v>
      </c>
      <c r="W61" s="4">
        <v>2.68</v>
      </c>
      <c r="X61" s="4">
        <v>2.72</v>
      </c>
      <c r="Y61" s="4">
        <v>2.68</v>
      </c>
      <c r="AB61" s="2"/>
      <c r="AC61" s="11"/>
      <c r="AD61" s="2"/>
      <c r="AE61" s="11"/>
    </row>
    <row r="62" spans="1:31" x14ac:dyDescent="0.45">
      <c r="A62" s="7">
        <f t="shared" si="17"/>
        <v>7</v>
      </c>
      <c r="B62" s="4">
        <f t="shared" si="19"/>
        <v>3009.6000000000004</v>
      </c>
      <c r="C62" s="17">
        <f t="shared" si="16"/>
        <v>29.524176000000008</v>
      </c>
      <c r="D62" s="14">
        <v>3.9</v>
      </c>
      <c r="E62" s="5">
        <v>3.94</v>
      </c>
      <c r="F62" s="5">
        <v>4.01</v>
      </c>
      <c r="G62" s="5">
        <v>4.05</v>
      </c>
      <c r="H62" s="5">
        <v>3.95</v>
      </c>
      <c r="I62" s="5">
        <v>4.01</v>
      </c>
      <c r="Q62" s="6">
        <f t="shared" si="20"/>
        <v>6</v>
      </c>
      <c r="R62" s="4">
        <f t="shared" si="21"/>
        <v>2508.3000000000002</v>
      </c>
      <c r="S62" s="17">
        <f t="shared" si="18"/>
        <v>24.606423000000003</v>
      </c>
      <c r="T62" s="4">
        <v>3.49</v>
      </c>
      <c r="U62" s="4">
        <v>3.5</v>
      </c>
      <c r="V62" s="4">
        <v>3.39</v>
      </c>
      <c r="W62" s="4">
        <v>3.39</v>
      </c>
      <c r="X62" s="4">
        <v>3.43</v>
      </c>
      <c r="Y62" s="4">
        <v>3.41</v>
      </c>
      <c r="AB62" s="2"/>
      <c r="AC62" s="11"/>
      <c r="AD62" s="2"/>
      <c r="AE62" s="11"/>
    </row>
    <row r="63" spans="1:31" x14ac:dyDescent="0.45">
      <c r="A63" s="7">
        <f t="shared" si="17"/>
        <v>8</v>
      </c>
      <c r="B63" s="4">
        <f t="shared" si="19"/>
        <v>3510.9000000000005</v>
      </c>
      <c r="C63" s="17">
        <f t="shared" si="16"/>
        <v>34.441929000000002</v>
      </c>
      <c r="D63" s="5">
        <v>4.51</v>
      </c>
      <c r="E63" s="5">
        <v>4.57</v>
      </c>
      <c r="F63" s="5">
        <v>4.59</v>
      </c>
      <c r="G63" s="5">
        <v>4.63</v>
      </c>
      <c r="H63" s="5">
        <v>4.57</v>
      </c>
      <c r="I63" s="5">
        <v>4.63</v>
      </c>
      <c r="Q63" s="7">
        <f t="shared" si="20"/>
        <v>7</v>
      </c>
      <c r="R63" s="4">
        <f t="shared" si="21"/>
        <v>3009.6000000000004</v>
      </c>
      <c r="S63" s="17">
        <f t="shared" si="18"/>
        <v>29.524176000000008</v>
      </c>
      <c r="T63" s="5">
        <v>4.0999999999999996</v>
      </c>
      <c r="U63" s="5">
        <v>4.1500000000000004</v>
      </c>
      <c r="V63" s="5">
        <v>4.3</v>
      </c>
      <c r="W63" s="5">
        <v>4.3099999999999996</v>
      </c>
      <c r="X63" s="5">
        <v>4.24</v>
      </c>
      <c r="Y63" s="5">
        <v>4.21</v>
      </c>
      <c r="AB63" s="2"/>
      <c r="AC63" s="11"/>
      <c r="AD63" s="2"/>
      <c r="AE63" s="11"/>
    </row>
    <row r="64" spans="1:31" x14ac:dyDescent="0.45">
      <c r="A64" s="15">
        <f t="shared" si="17"/>
        <v>9</v>
      </c>
      <c r="B64" s="4">
        <f t="shared" si="19"/>
        <v>4012.2000000000007</v>
      </c>
      <c r="C64" s="17">
        <f t="shared" si="16"/>
        <v>39.359682000000006</v>
      </c>
      <c r="D64" s="16">
        <v>5.17</v>
      </c>
      <c r="E64" s="16">
        <v>5.17</v>
      </c>
      <c r="F64" s="16">
        <v>5.24</v>
      </c>
      <c r="G64" s="16">
        <v>5.24</v>
      </c>
      <c r="H64" s="16">
        <v>5.21</v>
      </c>
      <c r="I64" s="16">
        <v>5.21</v>
      </c>
      <c r="Q64" s="7">
        <f t="shared" si="20"/>
        <v>8</v>
      </c>
      <c r="R64" s="4">
        <f t="shared" si="21"/>
        <v>3510.9000000000005</v>
      </c>
      <c r="S64" s="17">
        <f t="shared" si="18"/>
        <v>34.441929000000002</v>
      </c>
      <c r="T64" s="5">
        <v>4.76</v>
      </c>
      <c r="U64" s="5">
        <v>4.78</v>
      </c>
      <c r="V64" s="5">
        <v>4.6399999999999997</v>
      </c>
      <c r="W64" s="5">
        <v>4.67</v>
      </c>
      <c r="X64" s="5">
        <v>4.6500000000000004</v>
      </c>
      <c r="Y64" s="5">
        <v>4.6399999999999997</v>
      </c>
      <c r="AB64" s="2"/>
      <c r="AC64" s="13"/>
      <c r="AD64" s="2"/>
      <c r="AE64" s="13"/>
    </row>
    <row r="65" spans="17:25" x14ac:dyDescent="0.45">
      <c r="Q65" s="6">
        <f xml:space="preserve"> Q64 + 1</f>
        <v>9</v>
      </c>
      <c r="R65" s="4">
        <f xml:space="preserve"> 501.3 + R64</f>
        <v>4012.2000000000007</v>
      </c>
      <c r="S65" s="17">
        <f t="shared" si="18"/>
        <v>39.359682000000006</v>
      </c>
      <c r="T65" s="4">
        <v>5.41</v>
      </c>
      <c r="U65" s="4">
        <v>5.41</v>
      </c>
      <c r="V65" s="4">
        <v>5.31</v>
      </c>
      <c r="W65" s="4">
        <v>5.31</v>
      </c>
      <c r="X65" s="4">
        <v>5.29</v>
      </c>
      <c r="Y65" s="4">
        <v>5.29</v>
      </c>
    </row>
  </sheetData>
  <mergeCells count="37">
    <mergeCell ref="Q55:Q56"/>
    <mergeCell ref="R55:R56"/>
    <mergeCell ref="S55:S56"/>
    <mergeCell ref="T55:Y55"/>
    <mergeCell ref="Q26:S26"/>
    <mergeCell ref="D39:E39"/>
    <mergeCell ref="S41:S42"/>
    <mergeCell ref="R41:R42"/>
    <mergeCell ref="Q41:Q42"/>
    <mergeCell ref="Q40:S40"/>
    <mergeCell ref="S27:S28"/>
    <mergeCell ref="R27:R28"/>
    <mergeCell ref="Q27:Q28"/>
    <mergeCell ref="A39:C39"/>
    <mergeCell ref="A53:C53"/>
    <mergeCell ref="F39:I39"/>
    <mergeCell ref="Q54:S54"/>
    <mergeCell ref="T27:Y27"/>
    <mergeCell ref="T41:Y41"/>
    <mergeCell ref="A54:A55"/>
    <mergeCell ref="B54:B55"/>
    <mergeCell ref="C54:C55"/>
    <mergeCell ref="D54:I54"/>
    <mergeCell ref="A40:A41"/>
    <mergeCell ref="B40:B41"/>
    <mergeCell ref="C40:C41"/>
    <mergeCell ref="D40:I40"/>
    <mergeCell ref="J1:J2"/>
    <mergeCell ref="A26:A27"/>
    <mergeCell ref="B26:B27"/>
    <mergeCell ref="C26:C27"/>
    <mergeCell ref="D26:I26"/>
    <mergeCell ref="A1:A2"/>
    <mergeCell ref="B1:B2"/>
    <mergeCell ref="C1:C2"/>
    <mergeCell ref="D1:I1"/>
    <mergeCell ref="A25:C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2022-10-06T11:03:56Z</dcterms:created>
  <dcterms:modified xsi:type="dcterms:W3CDTF">2022-10-12T16:45:00Z</dcterms:modified>
</cp:coreProperties>
</file>