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2.2.4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40" i="1" s="1"/>
  <c r="B38" i="1"/>
  <c r="C38" i="1" s="1"/>
  <c r="H3" i="1"/>
  <c r="H4" i="1"/>
  <c r="H5" i="1"/>
  <c r="B39" i="1" s="1"/>
  <c r="C39" i="1" s="1"/>
  <c r="H6" i="1"/>
  <c r="H7" i="1"/>
  <c r="B41" i="1" s="1"/>
  <c r="C41" i="1" s="1"/>
  <c r="H8" i="1"/>
  <c r="H2" i="1"/>
  <c r="B36" i="1" s="1"/>
  <c r="C36" i="1" s="1"/>
  <c r="B37" i="1"/>
  <c r="C37" i="1" s="1"/>
  <c r="K8" i="1"/>
  <c r="I2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Q3" i="1" l="1"/>
  <c r="Q4" i="1"/>
  <c r="Q5" i="1"/>
  <c r="Q2" i="1"/>
  <c r="O3" i="1"/>
  <c r="O4" i="1"/>
  <c r="O5" i="1"/>
  <c r="O2" i="1"/>
</calcChain>
</file>

<file path=xl/sharedStrings.xml><?xml version="1.0" encoding="utf-8"?>
<sst xmlns="http://schemas.openxmlformats.org/spreadsheetml/2006/main" count="30" uniqueCount="23">
  <si>
    <t>U</t>
  </si>
  <si>
    <t xml:space="preserve">Псеклиглас(снизу) </t>
  </si>
  <si>
    <t xml:space="preserve">Псеклиглас(сверху) </t>
  </si>
  <si>
    <t>Стекло(снизу)</t>
  </si>
  <si>
    <t>d, см</t>
  </si>
  <si>
    <t>Стекло(сверху)</t>
  </si>
  <si>
    <t>Гетинакс(снизу)</t>
  </si>
  <si>
    <t>Гетинакс(сверху)</t>
  </si>
  <si>
    <t>Эбонит</t>
  </si>
  <si>
    <t>Расстояния</t>
  </si>
  <si>
    <t>U_калиб</t>
  </si>
  <si>
    <t>D, см</t>
  </si>
  <si>
    <t>U_1, мВ</t>
  </si>
  <si>
    <t>U_2, мВ</t>
  </si>
  <si>
    <t>U_3, мВ</t>
  </si>
  <si>
    <t>U_4, мВ</t>
  </si>
  <si>
    <t>dT_2/dT_1</t>
  </si>
  <si>
    <t>x/x_э</t>
  </si>
  <si>
    <t>x, Вт/(м*К)</t>
  </si>
  <si>
    <t>l, см</t>
  </si>
  <si>
    <t>U_расст, мВ</t>
  </si>
  <si>
    <t>U, мВ</t>
  </si>
  <si>
    <t>U_высоты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</si>
</sst>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Лист1!$B$15:$BD$15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Лист1!$B$16:$BD$16</c:f>
              <c:numCache>
                <c:formatCode>General</c:formatCode>
                <c:ptCount val="55"/>
                <c:pt idx="0">
                  <c:v>7.1</c:v>
                </c:pt>
                <c:pt idx="1">
                  <c:v>6.8</c:v>
                </c:pt>
                <c:pt idx="2">
                  <c:v>6.4</c:v>
                </c:pt>
                <c:pt idx="3">
                  <c:v>6.2</c:v>
                </c:pt>
                <c:pt idx="4">
                  <c:v>5.9</c:v>
                </c:pt>
                <c:pt idx="5">
                  <c:v>5.7</c:v>
                </c:pt>
                <c:pt idx="6">
                  <c:v>5.6</c:v>
                </c:pt>
                <c:pt idx="7">
                  <c:v>5.5</c:v>
                </c:pt>
                <c:pt idx="8">
                  <c:v>5.3</c:v>
                </c:pt>
                <c:pt idx="9">
                  <c:v>5.2</c:v>
                </c:pt>
                <c:pt idx="10">
                  <c:v>5.0999999999999996</c:v>
                </c:pt>
                <c:pt idx="11">
                  <c:v>5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4.7</c:v>
                </c:pt>
                <c:pt idx="18">
                  <c:v>4.7</c:v>
                </c:pt>
                <c:pt idx="19">
                  <c:v>4.7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0-4230-B2C3-598DDDCD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07967"/>
        <c:axId val="261211711"/>
      </c:scatterChart>
      <c:valAx>
        <c:axId val="2612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211711"/>
        <c:crosses val="autoZero"/>
        <c:crossBetween val="midCat"/>
      </c:valAx>
      <c:valAx>
        <c:axId val="261211711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2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640555</xdr:colOff>
      <xdr:row>17</xdr:row>
      <xdr:rowOff>2381</xdr:rowOff>
    </xdr:from>
    <xdr:to>
      <xdr:col>9</xdr:col>
      <xdr:colOff>30955</xdr:colOff>
      <xdr:row>32</xdr:row>
      <xdr:rowOff>30956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295275</xdr:colOff>
      <xdr:row>29</xdr:row>
      <xdr:rowOff>28575</xdr:rowOff>
    </xdr:from>
    <xdr:ext cx="421141" cy="327141"/>
    <xdr:sp macro="" textlink="">
      <xdr:nvSpPr>
        <xdr:cNvPr id="3" name="TextBox 2"/>
        <xdr:cNvSpPr txBox="1"/>
      </xdr:nvSpPr>
      <xdr:spPr>
        <a:xfrm>
          <a:off x="6738938" y="5276850"/>
          <a:ext cx="421141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t, s</a:t>
          </a:r>
        </a:p>
      </xdr:txBody>
    </xdr:sp>
    <xdr:clientData/>
  </xdr:oneCellAnchor>
  <xdr:oneCellAnchor>
    <xdr:from>
      <xdr:col>2</xdr:col>
      <xdr:colOff>295275</xdr:colOff>
      <xdr:row>17</xdr:row>
      <xdr:rowOff>0</xdr:rowOff>
    </xdr:from>
    <xdr:ext cx="673454" cy="327141"/>
    <xdr:sp macro="" textlink="">
      <xdr:nvSpPr>
        <xdr:cNvPr id="4" name="TextBox 3"/>
        <xdr:cNvSpPr txBox="1"/>
      </xdr:nvSpPr>
      <xdr:spPr>
        <a:xfrm>
          <a:off x="2852738" y="3076575"/>
          <a:ext cx="673454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U,</a:t>
          </a:r>
          <a:r>
            <a:rPr lang="en-US" sz="1500" b="1" baseline="0"/>
            <a:t> mV</a:t>
          </a:r>
          <a:endParaRPr lang="ru-RU" sz="1500" b="1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abSelected="1" topLeftCell="A21" workbookViewId="0">
      <selection activeCell="J19" sqref="J19"/>
    </sheetView>
  </sheetViews>
  <sheetFormatPr defaultRowHeight="14.25" x14ac:dyDescent="0.45"/>
  <cols>
    <col min="1" max="1" width="21.6640625" customWidth="1"/>
    <col min="2" max="2" width="12.06640625" customWidth="1"/>
    <col min="3" max="3" width="12" customWidth="1"/>
    <col min="8" max="8" width="17.33203125" customWidth="1"/>
    <col min="9" max="9" width="13.1328125" customWidth="1"/>
    <col min="11" max="11" width="13.3984375" customWidth="1"/>
    <col min="13" max="13" width="13.6640625" customWidth="1"/>
    <col min="14" max="14" width="12.86328125" customWidth="1"/>
    <col min="15" max="15" width="13.53125" customWidth="1"/>
  </cols>
  <sheetData>
    <row r="1" spans="1:56" x14ac:dyDescent="0.45">
      <c r="A1" s="3"/>
      <c r="B1" s="4" t="s">
        <v>12</v>
      </c>
      <c r="C1" s="4" t="s">
        <v>13</v>
      </c>
      <c r="D1" s="4" t="s">
        <v>14</v>
      </c>
      <c r="E1" s="4" t="s">
        <v>15</v>
      </c>
      <c r="F1" s="4" t="s">
        <v>4</v>
      </c>
      <c r="G1" s="4" t="s">
        <v>11</v>
      </c>
      <c r="H1" s="4" t="s">
        <v>16</v>
      </c>
      <c r="I1" s="7"/>
      <c r="K1" s="3"/>
      <c r="L1" s="4" t="s">
        <v>10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21</v>
      </c>
    </row>
    <row r="2" spans="1:56" x14ac:dyDescent="0.45">
      <c r="A2" s="2" t="s">
        <v>1</v>
      </c>
      <c r="B2" s="6">
        <v>1.84</v>
      </c>
      <c r="C2" s="6">
        <v>0.95</v>
      </c>
      <c r="D2" s="6">
        <v>0.95</v>
      </c>
      <c r="E2" s="6">
        <v>0.35</v>
      </c>
      <c r="F2" s="6">
        <v>0.52</v>
      </c>
      <c r="G2" s="6">
        <v>10</v>
      </c>
      <c r="H2" s="5">
        <f xml:space="preserve"> (D2 - E2)/(B2-C2)</f>
        <v>0.67415730337078639</v>
      </c>
      <c r="I2">
        <f xml:space="preserve"> (D2/$L$4 - E2/$L$5)/(B2/$L$2-C2/$L$3)</f>
        <v>0.67601381649833336</v>
      </c>
      <c r="K2" s="2">
        <v>1</v>
      </c>
      <c r="L2" s="6">
        <v>0.81</v>
      </c>
      <c r="M2" s="6">
        <v>1.1000000000000001</v>
      </c>
      <c r="N2" s="6">
        <v>0.97</v>
      </c>
      <c r="O2" s="5">
        <f xml:space="preserve"> N2/ L2</f>
        <v>1.1975308641975309</v>
      </c>
      <c r="P2" s="6">
        <v>2.15</v>
      </c>
      <c r="Q2" s="5">
        <f xml:space="preserve"> P2/L2</f>
        <v>2.6543209876543208</v>
      </c>
    </row>
    <row r="3" spans="1:56" x14ac:dyDescent="0.45">
      <c r="A3" s="2" t="s">
        <v>2</v>
      </c>
      <c r="B3" s="6">
        <v>1.68</v>
      </c>
      <c r="C3" s="6">
        <v>0.76</v>
      </c>
      <c r="D3" s="6">
        <v>0.89</v>
      </c>
      <c r="E3" s="6">
        <v>0.18</v>
      </c>
      <c r="F3" s="6"/>
      <c r="G3" s="6"/>
      <c r="H3" s="5">
        <f t="shared" ref="H3:H8" si="0" xml:space="preserve"> (D3 - E3)/(B3-C3)</f>
        <v>0.77173913043478259</v>
      </c>
      <c r="I3" s="8"/>
      <c r="K3" s="2">
        <v>2</v>
      </c>
      <c r="L3" s="6">
        <v>0.74</v>
      </c>
      <c r="M3" s="6">
        <v>2.1</v>
      </c>
      <c r="N3" s="6">
        <v>0.84</v>
      </c>
      <c r="O3" s="5">
        <f xml:space="preserve"> N3/ L3</f>
        <v>1.1351351351351351</v>
      </c>
      <c r="P3" s="6">
        <v>1.22</v>
      </c>
      <c r="Q3" s="5">
        <f xml:space="preserve"> P3/L3</f>
        <v>1.6486486486486487</v>
      </c>
    </row>
    <row r="4" spans="1:56" x14ac:dyDescent="0.45">
      <c r="A4" s="2" t="s">
        <v>3</v>
      </c>
      <c r="B4" s="6">
        <v>1.84</v>
      </c>
      <c r="C4" s="6">
        <v>0.67</v>
      </c>
      <c r="D4" s="6">
        <v>0.72</v>
      </c>
      <c r="E4" s="6">
        <v>0.22</v>
      </c>
      <c r="F4" s="6">
        <v>0.18</v>
      </c>
      <c r="G4" s="6">
        <v>10</v>
      </c>
      <c r="H4" s="5">
        <f t="shared" si="0"/>
        <v>0.42735042735042739</v>
      </c>
      <c r="I4" s="8"/>
      <c r="K4" s="2">
        <v>3</v>
      </c>
      <c r="L4" s="6">
        <v>0.88</v>
      </c>
      <c r="M4" s="6">
        <v>3</v>
      </c>
      <c r="N4" s="6">
        <v>0.96</v>
      </c>
      <c r="O4" s="5">
        <f xml:space="preserve"> N4/ L4</f>
        <v>1.0909090909090908</v>
      </c>
      <c r="P4" s="6">
        <v>1.1399999999999999</v>
      </c>
      <c r="Q4" s="5">
        <f xml:space="preserve"> P4/L4</f>
        <v>1.2954545454545454</v>
      </c>
    </row>
    <row r="5" spans="1:56" x14ac:dyDescent="0.45">
      <c r="A5" s="2" t="s">
        <v>5</v>
      </c>
      <c r="B5" s="6">
        <v>1.71</v>
      </c>
      <c r="C5" s="6">
        <v>1.39</v>
      </c>
      <c r="D5" s="6">
        <v>1.24</v>
      </c>
      <c r="E5" s="6">
        <v>0.27</v>
      </c>
      <c r="F5" s="6"/>
      <c r="G5" s="6"/>
      <c r="H5" s="5">
        <f t="shared" si="0"/>
        <v>3.0312499999999991</v>
      </c>
      <c r="I5" s="8"/>
      <c r="K5" s="2">
        <v>4</v>
      </c>
      <c r="L5" s="6">
        <v>0.85</v>
      </c>
      <c r="M5" s="6">
        <v>4.0999999999999996</v>
      </c>
      <c r="N5" s="6">
        <v>0.92</v>
      </c>
      <c r="O5" s="5">
        <f xml:space="preserve"> N5/ L5</f>
        <v>1.0823529411764707</v>
      </c>
      <c r="P5" s="6">
        <v>0.09</v>
      </c>
      <c r="Q5" s="5">
        <f xml:space="preserve"> P5/L5</f>
        <v>0.10588235294117647</v>
      </c>
    </row>
    <row r="6" spans="1:56" x14ac:dyDescent="0.45">
      <c r="A6" s="2" t="s">
        <v>6</v>
      </c>
      <c r="B6" s="6">
        <v>1.81</v>
      </c>
      <c r="C6" s="6">
        <v>0.74</v>
      </c>
      <c r="D6" s="6">
        <v>0.74</v>
      </c>
      <c r="E6" s="6">
        <v>0.09</v>
      </c>
      <c r="F6" s="6">
        <v>0.31</v>
      </c>
      <c r="G6" s="6">
        <v>10</v>
      </c>
      <c r="H6" s="5">
        <f t="shared" si="0"/>
        <v>0.60747663551401865</v>
      </c>
      <c r="I6" s="1"/>
    </row>
    <row r="7" spans="1:56" x14ac:dyDescent="0.45">
      <c r="A7" s="2" t="s">
        <v>7</v>
      </c>
      <c r="B7" s="6">
        <v>1.84</v>
      </c>
      <c r="C7" s="6">
        <v>1.03</v>
      </c>
      <c r="D7" s="6">
        <v>1.02</v>
      </c>
      <c r="E7" s="6">
        <v>0.14000000000000001</v>
      </c>
      <c r="F7" s="6"/>
      <c r="G7" s="6"/>
      <c r="H7" s="5">
        <f t="shared" si="0"/>
        <v>1.0864197530864197</v>
      </c>
      <c r="I7" s="1"/>
      <c r="K7" s="1">
        <v>0.67601381649833336</v>
      </c>
    </row>
    <row r="8" spans="1:56" x14ac:dyDescent="0.45">
      <c r="A8" s="2" t="s">
        <v>8</v>
      </c>
      <c r="B8" s="6">
        <v>1.53</v>
      </c>
      <c r="C8" s="6">
        <v>0.85</v>
      </c>
      <c r="D8" s="6">
        <v>0.85</v>
      </c>
      <c r="E8" s="6">
        <v>0.16</v>
      </c>
      <c r="F8" s="6">
        <v>0.39</v>
      </c>
      <c r="G8" s="6">
        <v>10</v>
      </c>
      <c r="H8" s="5">
        <f t="shared" si="0"/>
        <v>1.0147058823529411</v>
      </c>
      <c r="I8" s="1"/>
      <c r="K8" s="1">
        <f>1/0.763670489054304</f>
        <v>1.3094652920768957</v>
      </c>
    </row>
    <row r="9" spans="1:56" x14ac:dyDescent="0.45">
      <c r="K9" s="1">
        <v>0.40942649687235327</v>
      </c>
    </row>
    <row r="10" spans="1:56" x14ac:dyDescent="0.45">
      <c r="K10" s="1">
        <v>4.6896877695359738</v>
      </c>
    </row>
    <row r="11" spans="1:56" x14ac:dyDescent="0.45">
      <c r="B11">
        <v>1</v>
      </c>
      <c r="C11">
        <v>2</v>
      </c>
      <c r="D11">
        <v>3</v>
      </c>
      <c r="E11">
        <v>4</v>
      </c>
      <c r="K11" s="1">
        <v>0.59537165775401091</v>
      </c>
    </row>
    <row r="12" spans="1:56" x14ac:dyDescent="0.45">
      <c r="A12" t="s">
        <v>9</v>
      </c>
      <c r="B12">
        <v>1.1000000000000001</v>
      </c>
      <c r="C12">
        <v>2</v>
      </c>
      <c r="D12">
        <v>3.1</v>
      </c>
      <c r="E12">
        <v>4</v>
      </c>
      <c r="K12" s="1">
        <v>2.8342101047396029</v>
      </c>
    </row>
    <row r="13" spans="1:56" x14ac:dyDescent="0.45">
      <c r="A13" t="s">
        <v>0</v>
      </c>
      <c r="B13">
        <v>0.98</v>
      </c>
      <c r="C13">
        <v>0.86</v>
      </c>
      <c r="D13">
        <v>0.96</v>
      </c>
      <c r="E13">
        <v>0.91</v>
      </c>
      <c r="K13" s="1">
        <v>1.0187832868718205</v>
      </c>
    </row>
    <row r="15" spans="1:56" x14ac:dyDescent="0.45">
      <c r="B15">
        <v>0</v>
      </c>
      <c r="C15">
        <f>B15+1</f>
        <v>1</v>
      </c>
      <c r="D15">
        <f t="shared" ref="D15:BD15" si="1">C15+1</f>
        <v>2</v>
      </c>
      <c r="E15">
        <f t="shared" si="1"/>
        <v>3</v>
      </c>
      <c r="F15">
        <f t="shared" si="1"/>
        <v>4</v>
      </c>
      <c r="G15">
        <f t="shared" si="1"/>
        <v>5</v>
      </c>
      <c r="H15">
        <f t="shared" si="1"/>
        <v>6</v>
      </c>
      <c r="I15">
        <f t="shared" si="1"/>
        <v>7</v>
      </c>
      <c r="J15">
        <f t="shared" si="1"/>
        <v>8</v>
      </c>
      <c r="K15">
        <f t="shared" si="1"/>
        <v>9</v>
      </c>
      <c r="L15">
        <f t="shared" si="1"/>
        <v>10</v>
      </c>
      <c r="M15">
        <f t="shared" si="1"/>
        <v>11</v>
      </c>
      <c r="N15">
        <f t="shared" si="1"/>
        <v>12</v>
      </c>
      <c r="O15">
        <f t="shared" si="1"/>
        <v>13</v>
      </c>
      <c r="P15">
        <f t="shared" si="1"/>
        <v>14</v>
      </c>
      <c r="Q15">
        <f t="shared" si="1"/>
        <v>15</v>
      </c>
      <c r="R15">
        <f t="shared" si="1"/>
        <v>16</v>
      </c>
      <c r="S15">
        <f t="shared" si="1"/>
        <v>17</v>
      </c>
      <c r="T15">
        <f t="shared" si="1"/>
        <v>18</v>
      </c>
      <c r="U15">
        <f t="shared" si="1"/>
        <v>19</v>
      </c>
      <c r="V15">
        <f t="shared" si="1"/>
        <v>20</v>
      </c>
      <c r="W15">
        <f t="shared" si="1"/>
        <v>21</v>
      </c>
      <c r="X15">
        <f t="shared" si="1"/>
        <v>22</v>
      </c>
      <c r="Y15">
        <f t="shared" si="1"/>
        <v>23</v>
      </c>
      <c r="Z15">
        <f t="shared" si="1"/>
        <v>24</v>
      </c>
      <c r="AA15">
        <f t="shared" si="1"/>
        <v>25</v>
      </c>
      <c r="AB15">
        <f t="shared" si="1"/>
        <v>26</v>
      </c>
      <c r="AC15">
        <f t="shared" si="1"/>
        <v>27</v>
      </c>
      <c r="AD15">
        <f t="shared" si="1"/>
        <v>28</v>
      </c>
      <c r="AE15">
        <f t="shared" si="1"/>
        <v>29</v>
      </c>
      <c r="AF15">
        <f t="shared" si="1"/>
        <v>30</v>
      </c>
      <c r="AG15">
        <f t="shared" si="1"/>
        <v>31</v>
      </c>
      <c r="AH15">
        <f t="shared" si="1"/>
        <v>32</v>
      </c>
      <c r="AI15">
        <f t="shared" si="1"/>
        <v>33</v>
      </c>
      <c r="AJ15">
        <f t="shared" si="1"/>
        <v>34</v>
      </c>
      <c r="AK15">
        <f t="shared" si="1"/>
        <v>35</v>
      </c>
      <c r="AL15">
        <f t="shared" si="1"/>
        <v>36</v>
      </c>
      <c r="AM15">
        <f t="shared" si="1"/>
        <v>37</v>
      </c>
      <c r="AN15">
        <f t="shared" si="1"/>
        <v>38</v>
      </c>
      <c r="AO15">
        <f t="shared" si="1"/>
        <v>39</v>
      </c>
      <c r="AP15">
        <f t="shared" si="1"/>
        <v>40</v>
      </c>
      <c r="AQ15">
        <f t="shared" si="1"/>
        <v>41</v>
      </c>
      <c r="AR15">
        <f t="shared" si="1"/>
        <v>42</v>
      </c>
      <c r="AS15">
        <f t="shared" si="1"/>
        <v>43</v>
      </c>
      <c r="AT15">
        <f t="shared" si="1"/>
        <v>44</v>
      </c>
      <c r="AU15">
        <f t="shared" si="1"/>
        <v>45</v>
      </c>
      <c r="AV15">
        <f t="shared" si="1"/>
        <v>46</v>
      </c>
      <c r="AW15">
        <f t="shared" si="1"/>
        <v>47</v>
      </c>
      <c r="AX15">
        <f t="shared" si="1"/>
        <v>48</v>
      </c>
      <c r="AY15">
        <f t="shared" si="1"/>
        <v>49</v>
      </c>
      <c r="AZ15">
        <f t="shared" si="1"/>
        <v>50</v>
      </c>
      <c r="BA15">
        <f t="shared" si="1"/>
        <v>51</v>
      </c>
      <c r="BB15">
        <f t="shared" si="1"/>
        <v>52</v>
      </c>
      <c r="BC15">
        <f t="shared" si="1"/>
        <v>53</v>
      </c>
      <c r="BD15">
        <f t="shared" si="1"/>
        <v>54</v>
      </c>
    </row>
    <row r="16" spans="1:56" x14ac:dyDescent="0.45">
      <c r="B16">
        <v>7.1</v>
      </c>
      <c r="C16">
        <v>6.8</v>
      </c>
      <c r="D16">
        <v>6.4</v>
      </c>
      <c r="E16">
        <v>6.2</v>
      </c>
      <c r="F16">
        <v>5.9</v>
      </c>
      <c r="G16">
        <v>5.7</v>
      </c>
      <c r="H16">
        <v>5.6</v>
      </c>
      <c r="I16">
        <v>5.5</v>
      </c>
      <c r="J16">
        <v>5.3</v>
      </c>
      <c r="K16">
        <v>5.2</v>
      </c>
      <c r="L16">
        <v>5.0999999999999996</v>
      </c>
      <c r="M16">
        <v>5</v>
      </c>
      <c r="N16">
        <v>4.9000000000000004</v>
      </c>
      <c r="O16">
        <v>4.9000000000000004</v>
      </c>
      <c r="P16">
        <v>4.8</v>
      </c>
      <c r="Q16">
        <v>4.8</v>
      </c>
      <c r="R16">
        <v>4.8</v>
      </c>
      <c r="S16">
        <v>4.7</v>
      </c>
      <c r="T16">
        <v>4.7</v>
      </c>
      <c r="U16">
        <v>4.7</v>
      </c>
      <c r="V16">
        <v>4.7</v>
      </c>
      <c r="W16">
        <v>4.5999999999999996</v>
      </c>
      <c r="X16">
        <v>4.5999999999999996</v>
      </c>
      <c r="Y16">
        <v>4.5999999999999996</v>
      </c>
      <c r="Z16">
        <v>4.5999999999999996</v>
      </c>
      <c r="AA16">
        <v>4.5999999999999996</v>
      </c>
      <c r="AB16">
        <v>4.5</v>
      </c>
      <c r="AC16">
        <v>4.5</v>
      </c>
      <c r="AD16">
        <v>4.5</v>
      </c>
      <c r="AE16">
        <v>4.5</v>
      </c>
      <c r="AF16">
        <v>4.5</v>
      </c>
      <c r="AG16">
        <v>4.4000000000000004</v>
      </c>
      <c r="AH16">
        <v>4.4000000000000004</v>
      </c>
      <c r="AI16">
        <v>4.4000000000000004</v>
      </c>
      <c r="AJ16">
        <v>4.4000000000000004</v>
      </c>
      <c r="AK16">
        <v>4.4000000000000004</v>
      </c>
      <c r="AL16">
        <v>4.3</v>
      </c>
      <c r="AM16">
        <v>4.3</v>
      </c>
      <c r="AN16">
        <v>4.3</v>
      </c>
      <c r="AO16">
        <v>4.3</v>
      </c>
      <c r="AP16">
        <v>4.3</v>
      </c>
      <c r="AQ16">
        <v>4.2</v>
      </c>
      <c r="AR16">
        <v>4.2</v>
      </c>
      <c r="AS16">
        <v>4.2</v>
      </c>
      <c r="AT16">
        <v>4.2</v>
      </c>
      <c r="AU16">
        <v>4.2</v>
      </c>
      <c r="AV16">
        <v>4.0999999999999996</v>
      </c>
      <c r="AW16">
        <v>4.0999999999999996</v>
      </c>
      <c r="AX16">
        <v>4.0999999999999996</v>
      </c>
      <c r="AY16">
        <v>4.0999999999999996</v>
      </c>
      <c r="AZ16">
        <v>4.0999999999999996</v>
      </c>
      <c r="BA16">
        <v>4</v>
      </c>
      <c r="BB16">
        <v>4</v>
      </c>
      <c r="BC16">
        <v>4</v>
      </c>
      <c r="BD16">
        <v>4</v>
      </c>
    </row>
    <row r="35" spans="1:3" x14ac:dyDescent="0.45">
      <c r="A35" s="3"/>
      <c r="B35" s="4" t="s">
        <v>17</v>
      </c>
      <c r="C35" s="4" t="s">
        <v>18</v>
      </c>
    </row>
    <row r="36" spans="1:3" x14ac:dyDescent="0.45">
      <c r="A36" s="2" t="s">
        <v>1</v>
      </c>
      <c r="B36" s="5">
        <f xml:space="preserve"> 1/(H2*F8/F2)</f>
        <v>1.9777777777777781</v>
      </c>
      <c r="C36" s="5">
        <f>B36 * 0.17</f>
        <v>0.33622222222222231</v>
      </c>
    </row>
    <row r="37" spans="1:3" x14ac:dyDescent="0.45">
      <c r="A37" s="2" t="s">
        <v>2</v>
      </c>
      <c r="B37" s="5">
        <f>1/(H3*F8/F2)</f>
        <v>1.727699530516432</v>
      </c>
      <c r="C37" s="5">
        <f t="shared" ref="C37:C42" si="2">B37 * 0.17</f>
        <v>0.29370892018779349</v>
      </c>
    </row>
    <row r="38" spans="1:3" x14ac:dyDescent="0.45">
      <c r="A38" s="2" t="s">
        <v>3</v>
      </c>
      <c r="B38" s="5">
        <f xml:space="preserve"> 1/(H4*F4/F8)</f>
        <v>5.0699999999999994</v>
      </c>
      <c r="C38" s="5">
        <f t="shared" si="2"/>
        <v>0.8619</v>
      </c>
    </row>
    <row r="39" spans="1:3" x14ac:dyDescent="0.45">
      <c r="A39" s="2" t="s">
        <v>5</v>
      </c>
      <c r="B39" s="5">
        <f>(H5*F8/F4)</f>
        <v>6.5677083333333321</v>
      </c>
      <c r="C39" s="5">
        <f t="shared" si="2"/>
        <v>1.1165104166666666</v>
      </c>
    </row>
    <row r="40" spans="1:3" x14ac:dyDescent="0.45">
      <c r="A40" s="2" t="s">
        <v>6</v>
      </c>
      <c r="B40" s="5">
        <f xml:space="preserve"> 1/(H6*F6/F8)</f>
        <v>2.0709677419354842</v>
      </c>
      <c r="C40" s="5">
        <f t="shared" si="2"/>
        <v>0.35206451612903233</v>
      </c>
    </row>
    <row r="41" spans="1:3" x14ac:dyDescent="0.45">
      <c r="A41" s="2" t="s">
        <v>7</v>
      </c>
      <c r="B41" s="5">
        <f xml:space="preserve"> H7*F8/F4</f>
        <v>2.3539094650205761</v>
      </c>
      <c r="C41" s="5">
        <f t="shared" si="2"/>
        <v>0.40016460905349799</v>
      </c>
    </row>
    <row r="42" spans="1:3" x14ac:dyDescent="0.45">
      <c r="A42" s="2"/>
      <c r="B42" s="5"/>
      <c r="C4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2023-03-22T10:59:46Z</dcterms:created>
  <dcterms:modified xsi:type="dcterms:W3CDTF">2023-04-04T21:23:53Z</dcterms:modified>
</cp:coreProperties>
</file>