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vv20\OneDrive\Документы\MIPT\Labs\Lab_2.2.6\"/>
    </mc:Choice>
  </mc:AlternateContent>
  <bookViews>
    <workbookView xWindow="0" yWindow="0" windowWidth="18900" windowHeight="87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L71" i="1"/>
  <c r="H71" i="1"/>
  <c r="L67" i="1"/>
  <c r="H67" i="1"/>
  <c r="B80" i="1"/>
  <c r="B76" i="1"/>
  <c r="B72" i="1"/>
  <c r="B68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A14" i="1"/>
  <c r="A6" i="1"/>
  <c r="A10" i="1"/>
  <c r="A2" i="1"/>
</calcChain>
</file>

<file path=xl/sharedStrings.xml><?xml version="1.0" encoding="utf-8"?>
<sst xmlns="http://schemas.openxmlformats.org/spreadsheetml/2006/main" count="366" uniqueCount="70">
  <si>
    <t>1 сталь</t>
  </si>
  <si>
    <t>2 сталь</t>
  </si>
  <si>
    <t>1 стекло</t>
  </si>
  <si>
    <t>2 стекло</t>
  </si>
  <si>
    <t>r, мм</t>
  </si>
  <si>
    <t>t, с</t>
  </si>
  <si>
    <t>ln n</t>
  </si>
  <si>
    <t>1/T</t>
  </si>
  <si>
    <t>v</t>
  </si>
  <si>
    <t>r</t>
  </si>
  <si>
    <t>dr</t>
  </si>
  <si>
    <t>t</t>
  </si>
  <si>
    <t>dt</t>
  </si>
  <si>
    <t>0.002443</t>
  </si>
  <si>
    <t>0.000060</t>
  </si>
  <si>
    <t>0.002446</t>
  </si>
  <si>
    <t>0.001931</t>
  </si>
  <si>
    <t>0.000037</t>
  </si>
  <si>
    <t>0.001941</t>
  </si>
  <si>
    <t>0.000038</t>
  </si>
  <si>
    <t>0.003356</t>
  </si>
  <si>
    <t>0.000113</t>
  </si>
  <si>
    <t>0.003330</t>
  </si>
  <si>
    <t>0.000111</t>
  </si>
  <si>
    <t>0.002474</t>
  </si>
  <si>
    <t>0.000061</t>
  </si>
  <si>
    <t>0.002508</t>
  </si>
  <si>
    <t>0.000063</t>
  </si>
  <si>
    <t>0.007158</t>
  </si>
  <si>
    <t>0.000512</t>
  </si>
  <si>
    <t>0.007037</t>
  </si>
  <si>
    <t>0.000495</t>
  </si>
  <si>
    <t>0.007117</t>
  </si>
  <si>
    <t>0.000507</t>
  </si>
  <si>
    <t>0.007236</t>
  </si>
  <si>
    <t>0.000524</t>
  </si>
  <si>
    <t>0.015949</t>
  </si>
  <si>
    <t>0.002544</t>
  </si>
  <si>
    <t>0.015823</t>
  </si>
  <si>
    <t>0.002504</t>
  </si>
  <si>
    <t>0.007485</t>
  </si>
  <si>
    <t>0.000560</t>
  </si>
  <si>
    <t>0.008197</t>
  </si>
  <si>
    <t>0.000672</t>
  </si>
  <si>
    <t>0.026882</t>
  </si>
  <si>
    <t>0.007226</t>
  </si>
  <si>
    <t>0.026455</t>
  </si>
  <si>
    <t>0.006999</t>
  </si>
  <si>
    <t>0.022371</t>
  </si>
  <si>
    <t>0.005005</t>
  </si>
  <si>
    <t>0.023753</t>
  </si>
  <si>
    <t>0.005642</t>
  </si>
  <si>
    <t>dv</t>
  </si>
  <si>
    <t>p</t>
  </si>
  <si>
    <t>pG</t>
  </si>
  <si>
    <t>dp</t>
  </si>
  <si>
    <t>dpG</t>
  </si>
  <si>
    <t>ƞ, Па с</t>
  </si>
  <si>
    <t>dƞ, Па с</t>
  </si>
  <si>
    <t>ln ƞ, Па с</t>
  </si>
  <si>
    <t>d(ln n), Па с</t>
  </si>
  <si>
    <t>n</t>
  </si>
  <si>
    <t>dn</t>
  </si>
  <si>
    <t>d(ln n)/(1/T)</t>
  </si>
  <si>
    <t>T, К</t>
  </si>
  <si>
    <t>n, Па с</t>
  </si>
  <si>
    <t>dn, Па с</t>
  </si>
  <si>
    <t>d(ln n) корректное, Па с</t>
  </si>
  <si>
    <t>bin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</si>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</sst>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2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Лист1!$I$2:$I$21</c:f>
              <c:numCache>
                <c:formatCode>General</c:formatCode>
                <c:ptCount val="20"/>
                <c:pt idx="0">
                  <c:v>3.4129692832764505E-3</c:v>
                </c:pt>
                <c:pt idx="1">
                  <c:v>3.4129692832764505E-3</c:v>
                </c:pt>
                <c:pt idx="2">
                  <c:v>3.4129692832764505E-3</c:v>
                </c:pt>
                <c:pt idx="3">
                  <c:v>3.4129692832764505E-3</c:v>
                </c:pt>
                <c:pt idx="4">
                  <c:v>3.3003300330033004E-3</c:v>
                </c:pt>
                <c:pt idx="5">
                  <c:v>3.3003300330033004E-3</c:v>
                </c:pt>
                <c:pt idx="6">
                  <c:v>3.3003300330033004E-3</c:v>
                </c:pt>
                <c:pt idx="7">
                  <c:v>3.3003300330033004E-3</c:v>
                </c:pt>
                <c:pt idx="8">
                  <c:v>3.1948881789137379E-3</c:v>
                </c:pt>
                <c:pt idx="9">
                  <c:v>3.1948881789137379E-3</c:v>
                </c:pt>
                <c:pt idx="10">
                  <c:v>3.1948881789137379E-3</c:v>
                </c:pt>
                <c:pt idx="11">
                  <c:v>3.1948881789137379E-3</c:v>
                </c:pt>
                <c:pt idx="12">
                  <c:v>3.0959752321981426E-3</c:v>
                </c:pt>
                <c:pt idx="13">
                  <c:v>3.0959752321981426E-3</c:v>
                </c:pt>
                <c:pt idx="14">
                  <c:v>3.0959752321981426E-3</c:v>
                </c:pt>
                <c:pt idx="15">
                  <c:v>3.0959752321981426E-3</c:v>
                </c:pt>
                <c:pt idx="16">
                  <c:v>3.003003003003003E-3</c:v>
                </c:pt>
                <c:pt idx="17">
                  <c:v>3.003003003003003E-3</c:v>
                </c:pt>
                <c:pt idx="18">
                  <c:v>3.003003003003003E-3</c:v>
                </c:pt>
                <c:pt idx="19">
                  <c:v>3.003003003003003E-3</c:v>
                </c:pt>
              </c:numCache>
            </c:numRef>
          </c:xVal>
          <c:yVal>
            <c:numRef>
              <c:f>Лист1!$H$2:$H$21</c:f>
              <c:numCache>
                <c:formatCode>General</c:formatCode>
                <c:ptCount val="20"/>
                <c:pt idx="0">
                  <c:v>0.33269654623617656</c:v>
                </c:pt>
                <c:pt idx="1">
                  <c:v>0.3278242359392769</c:v>
                </c:pt>
                <c:pt idx="2">
                  <c:v>0.4019027705113743</c:v>
                </c:pt>
                <c:pt idx="3">
                  <c:v>0.48370742682292278</c:v>
                </c:pt>
                <c:pt idx="4">
                  <c:v>-0.36870993189467538</c:v>
                </c:pt>
                <c:pt idx="5">
                  <c:v>-0.37400568600491318</c:v>
                </c:pt>
                <c:pt idx="6">
                  <c:v>-0.18954316998576493</c:v>
                </c:pt>
                <c:pt idx="7">
                  <c:v>-0.20768859675934942</c:v>
                </c:pt>
                <c:pt idx="8">
                  <c:v>-0.96496377790218446</c:v>
                </c:pt>
                <c:pt idx="9">
                  <c:v>-0.90830768138331752</c:v>
                </c:pt>
                <c:pt idx="10">
                  <c:v>-1.1361241427531057</c:v>
                </c:pt>
                <c:pt idx="11">
                  <c:v>-1.2552941692828998</c:v>
                </c:pt>
                <c:pt idx="12">
                  <c:v>-1.6645595783246472</c:v>
                </c:pt>
                <c:pt idx="13">
                  <c:v>-1.714604002549353</c:v>
                </c:pt>
                <c:pt idx="14">
                  <c:v>-1.4528402289637903</c:v>
                </c:pt>
                <c:pt idx="15">
                  <c:v>-1.4325686926518801</c:v>
                </c:pt>
                <c:pt idx="16">
                  <c:v>-2.2794351330953462</c:v>
                </c:pt>
                <c:pt idx="17">
                  <c:v>-2.2238201243583915</c:v>
                </c:pt>
                <c:pt idx="18">
                  <c:v>-2.2797283108511182</c:v>
                </c:pt>
                <c:pt idx="19">
                  <c:v>-2.4422610390669925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4C-4C55-A603-8ADDA8A10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135599"/>
        <c:axId val="1960151823"/>
      </c:scatterChart>
      <c:valAx>
        <c:axId val="196013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151823"/>
        <c:crosses val="autoZero"/>
        <c:crossBetween val="midCat"/>
      </c:valAx>
      <c:valAx>
        <c:axId val="19601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13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Лист1!$J$2:$J$21</c:f>
              <c:numCache>
                <c:formatCode>General</c:formatCode>
                <c:ptCount val="20"/>
                <c:pt idx="0">
                  <c:v>293</c:v>
                </c:pt>
                <c:pt idx="1">
                  <c:v>293</c:v>
                </c:pt>
                <c:pt idx="2">
                  <c:v>293</c:v>
                </c:pt>
                <c:pt idx="3">
                  <c:v>293</c:v>
                </c:pt>
                <c:pt idx="4">
                  <c:v>303</c:v>
                </c:pt>
                <c:pt idx="5">
                  <c:v>303</c:v>
                </c:pt>
                <c:pt idx="6">
                  <c:v>303</c:v>
                </c:pt>
                <c:pt idx="7">
                  <c:v>303</c:v>
                </c:pt>
                <c:pt idx="8">
                  <c:v>313</c:v>
                </c:pt>
                <c:pt idx="9">
                  <c:v>313</c:v>
                </c:pt>
                <c:pt idx="10">
                  <c:v>313</c:v>
                </c:pt>
                <c:pt idx="11">
                  <c:v>313</c:v>
                </c:pt>
                <c:pt idx="12">
                  <c:v>323</c:v>
                </c:pt>
                <c:pt idx="13">
                  <c:v>323</c:v>
                </c:pt>
                <c:pt idx="14">
                  <c:v>323</c:v>
                </c:pt>
                <c:pt idx="15">
                  <c:v>323</c:v>
                </c:pt>
                <c:pt idx="16">
                  <c:v>333</c:v>
                </c:pt>
                <c:pt idx="17">
                  <c:v>333</c:v>
                </c:pt>
                <c:pt idx="18">
                  <c:v>333</c:v>
                </c:pt>
                <c:pt idx="19">
                  <c:v>333</c:v>
                </c:pt>
              </c:numCache>
            </c:numRef>
          </c:xVal>
          <c:yVal>
            <c:numRef>
              <c:f>Лист1!$K$2:$K$21</c:f>
              <c:numCache>
                <c:formatCode>General</c:formatCode>
                <c:ptCount val="20"/>
                <c:pt idx="0">
                  <c:v>1262</c:v>
                </c:pt>
                <c:pt idx="1">
                  <c:v>1262</c:v>
                </c:pt>
                <c:pt idx="2">
                  <c:v>1262</c:v>
                </c:pt>
                <c:pt idx="3">
                  <c:v>1262</c:v>
                </c:pt>
                <c:pt idx="4">
                  <c:v>1255</c:v>
                </c:pt>
                <c:pt idx="5">
                  <c:v>1255</c:v>
                </c:pt>
                <c:pt idx="6">
                  <c:v>1255</c:v>
                </c:pt>
                <c:pt idx="7">
                  <c:v>1255</c:v>
                </c:pt>
                <c:pt idx="8">
                  <c:v>1249</c:v>
                </c:pt>
                <c:pt idx="9">
                  <c:v>1249</c:v>
                </c:pt>
                <c:pt idx="10">
                  <c:v>1249</c:v>
                </c:pt>
                <c:pt idx="11">
                  <c:v>1249</c:v>
                </c:pt>
                <c:pt idx="12">
                  <c:v>1244</c:v>
                </c:pt>
                <c:pt idx="13">
                  <c:v>1244</c:v>
                </c:pt>
                <c:pt idx="14">
                  <c:v>1244</c:v>
                </c:pt>
                <c:pt idx="15">
                  <c:v>1244</c:v>
                </c:pt>
                <c:pt idx="16">
                  <c:v>1238</c:v>
                </c:pt>
                <c:pt idx="17">
                  <c:v>1238</c:v>
                </c:pt>
                <c:pt idx="18">
                  <c:v>1238</c:v>
                </c:pt>
                <c:pt idx="19">
                  <c:v>1238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2-4336-B642-B07B1DB86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135599"/>
        <c:axId val="1960151823"/>
      </c:scatterChart>
      <c:valAx>
        <c:axId val="196013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151823"/>
        <c:crosses val="autoZero"/>
        <c:crossBetween val="midCat"/>
      </c:valAx>
      <c:valAx>
        <c:axId val="19601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13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Лист1!$X$47:$X$52</c:f>
              <c:numCache>
                <c:formatCode>General</c:formatCode>
                <c:ptCount val="6"/>
                <c:pt idx="0">
                  <c:v>255</c:v>
                </c:pt>
                <c:pt idx="1">
                  <c:v>127</c:v>
                </c:pt>
                <c:pt idx="2">
                  <c:v>64</c:v>
                </c:pt>
                <c:pt idx="3">
                  <c:v>32</c:v>
                </c:pt>
                <c:pt idx="4">
                  <c:v>5</c:v>
                </c:pt>
                <c:pt idx="5">
                  <c:v>0</c:v>
                </c:pt>
              </c:numCache>
            </c:numRef>
          </c:xVal>
          <c:yVal>
            <c:numRef>
              <c:f>Лист1!$Y$47:$Y$52</c:f>
              <c:numCache>
                <c:formatCode>General</c:formatCode>
                <c:ptCount val="6"/>
                <c:pt idx="0">
                  <c:v>3.24</c:v>
                </c:pt>
                <c:pt idx="1">
                  <c:v>1.62</c:v>
                </c:pt>
                <c:pt idx="2">
                  <c:v>0.81799999999999995</c:v>
                </c:pt>
                <c:pt idx="3">
                  <c:v>0.498</c:v>
                </c:pt>
                <c:pt idx="4">
                  <c:v>0.48199999999999998</c:v>
                </c:pt>
                <c:pt idx="5">
                  <c:v>0.48199999999999998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D-4C5D-901E-2C8E7EDE6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93727"/>
        <c:axId val="359086655"/>
      </c:scatterChart>
      <c:valAx>
        <c:axId val="35909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086655"/>
        <c:crosses val="autoZero"/>
        <c:crossBetween val="midCat"/>
      </c:valAx>
      <c:valAx>
        <c:axId val="3590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09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100936</xdr:colOff>
      <xdr:row>4</xdr:row>
      <xdr:rowOff>138355</xdr:rowOff>
    </xdr:from>
    <xdr:to>
      <xdr:col>18</xdr:col>
      <xdr:colOff>139035</xdr:colOff>
      <xdr:row>19</xdr:row>
      <xdr:rowOff>166930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500549</xdr:colOff>
      <xdr:row>4</xdr:row>
      <xdr:rowOff>140931</xdr:rowOff>
    </xdr:from>
    <xdr:ext cx="976798" cy="264560"/>
    <xdr:sp macro="" textlink="">
      <xdr:nvSpPr>
        <xdr:cNvPr id="4" name="TextBox 3"/>
        <xdr:cNvSpPr txBox="1"/>
      </xdr:nvSpPr>
      <xdr:spPr>
        <a:xfrm>
          <a:off x="7945600" y="860166"/>
          <a:ext cx="9767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ln n, </a:t>
          </a:r>
          <a:r>
            <a:rPr lang="ru-RU" sz="1100" b="1"/>
            <a:t>Па с</a:t>
          </a:r>
          <a:endParaRPr lang="en-US" sz="1100" b="1"/>
        </a:p>
      </xdr:txBody>
    </xdr:sp>
    <xdr:clientData/>
  </xdr:oneCellAnchor>
  <xdr:oneCellAnchor>
    <xdr:from>
      <xdr:col>17</xdr:col>
      <xdr:colOff>155219</xdr:colOff>
      <xdr:row>10</xdr:row>
      <xdr:rowOff>10109</xdr:rowOff>
    </xdr:from>
    <xdr:ext cx="976798" cy="264560"/>
    <xdr:sp macro="" textlink="">
      <xdr:nvSpPr>
        <xdr:cNvPr id="5" name="TextBox 4"/>
        <xdr:cNvSpPr txBox="1"/>
      </xdr:nvSpPr>
      <xdr:spPr>
        <a:xfrm>
          <a:off x="11828107" y="1819859"/>
          <a:ext cx="9767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1/t</a:t>
          </a:r>
          <a:r>
            <a:rPr lang="ru-RU" sz="1100" b="1"/>
            <a:t>,</a:t>
          </a:r>
          <a:r>
            <a:rPr lang="ru-RU" sz="1100" b="1" baseline="0"/>
            <a:t> с</a:t>
          </a:r>
          <a:r>
            <a:rPr lang="en-US" sz="1100" b="1" baseline="0"/>
            <a:t>^-1</a:t>
          </a:r>
          <a:endParaRPr lang="en-US" sz="1100" b="1"/>
        </a:p>
      </xdr:txBody>
    </xdr:sp>
    <xdr:clientData/>
  </xdr:oneCellAnchor>
  <xdr:twoCellAnchor>
    <xdr:from>
      <xdr:col>13</xdr:col>
      <xdr:colOff>0</xdr:colOff>
      <xdr:row>46</xdr:row>
      <xdr:rowOff>40822</xdr:rowOff>
    </xdr:from>
    <xdr:to>
      <xdr:col>20</xdr:col>
      <xdr:colOff>38100</xdr:colOff>
      <xdr:row>61</xdr:row>
      <xdr:rowOff>69397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399613</xdr:colOff>
      <xdr:row>46</xdr:row>
      <xdr:rowOff>43398</xdr:rowOff>
    </xdr:from>
    <xdr:ext cx="976798" cy="264560"/>
    <xdr:sp macro="" textlink="">
      <xdr:nvSpPr>
        <xdr:cNvPr id="7" name="TextBox 6"/>
        <xdr:cNvSpPr txBox="1"/>
      </xdr:nvSpPr>
      <xdr:spPr>
        <a:xfrm>
          <a:off x="9142203" y="8493434"/>
          <a:ext cx="9767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p_</a:t>
          </a:r>
          <a:r>
            <a:rPr lang="ru-RU" sz="1100" b="1"/>
            <a:t>гл</a:t>
          </a:r>
          <a:r>
            <a:rPr lang="en-US" sz="1100" b="1"/>
            <a:t>,</a:t>
          </a:r>
          <a:r>
            <a:rPr lang="en-US" sz="1100" b="1" baseline="0"/>
            <a:t> </a:t>
          </a:r>
          <a:r>
            <a:rPr lang="ru-RU" sz="1100" b="1" baseline="0"/>
            <a:t>кг</a:t>
          </a:r>
          <a:r>
            <a:rPr lang="en-US" sz="1100" b="1" baseline="0"/>
            <a:t>/</a:t>
          </a:r>
          <a:r>
            <a:rPr lang="ru-RU" sz="1100" b="1" baseline="0"/>
            <a:t>м</a:t>
          </a:r>
          <a:r>
            <a:rPr lang="en-US" sz="1100" b="1" baseline="0"/>
            <a:t>^3</a:t>
          </a:r>
          <a:endParaRPr lang="en-US" sz="1100" b="1"/>
        </a:p>
      </xdr:txBody>
    </xdr:sp>
    <xdr:clientData/>
  </xdr:oneCellAnchor>
  <xdr:oneCellAnchor>
    <xdr:from>
      <xdr:col>19</xdr:col>
      <xdr:colOff>142049</xdr:colOff>
      <xdr:row>56</xdr:row>
      <xdr:rowOff>88108</xdr:rowOff>
    </xdr:from>
    <xdr:ext cx="976798" cy="264560"/>
    <xdr:sp macro="" textlink="">
      <xdr:nvSpPr>
        <xdr:cNvPr id="8" name="TextBox 7"/>
        <xdr:cNvSpPr txBox="1"/>
      </xdr:nvSpPr>
      <xdr:spPr>
        <a:xfrm>
          <a:off x="12762675" y="10375108"/>
          <a:ext cx="9767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T,</a:t>
          </a:r>
          <a:r>
            <a:rPr lang="en-US" sz="1100" b="1" baseline="0"/>
            <a:t> </a:t>
          </a:r>
          <a:r>
            <a:rPr lang="ru-RU" sz="1100" b="1" baseline="0"/>
            <a:t>К</a:t>
          </a:r>
          <a:endParaRPr lang="en-US" sz="1100" b="1"/>
        </a:p>
      </xdr:txBody>
    </xdr:sp>
    <xdr:clientData/>
  </xdr:oneCellAnchor>
  <xdr:twoCellAnchor>
    <xdr:from>
      <xdr:col>25</xdr:col>
      <xdr:colOff>564355</xdr:colOff>
      <xdr:row>42</xdr:row>
      <xdr:rowOff>169068</xdr:rowOff>
    </xdr:from>
    <xdr:to>
      <xdr:col>31</xdr:col>
      <xdr:colOff>545305</xdr:colOff>
      <xdr:row>58</xdr:row>
      <xdr:rowOff>16668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0.09398</cdr:x>
      <cdr:y>0.08831</cdr:y>
    </cdr:from>
    <cdr:to>
      <cdr:x>0.2944</cdr:x>
      <cdr:y>0.42378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8771" y="2407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0.11315</cdr:x>
      <cdr:y>0.08296</cdr:y>
    </cdr:from>
    <cdr:to>
      <cdr:x>0.31357</cdr:x>
      <cdr:y>0.41843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16245" y="22612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0.07374</cdr:x>
      <cdr:y>0.04195</cdr:y>
    </cdr:from>
    <cdr:to>
      <cdr:x>0.27416</cdr:x>
      <cdr:y>0.37742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36436" y="11434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</cdr:x>
      <cdr:y>0.03116</cdr:y>
    </cdr:from>
    <cdr:to>
      <cdr:x>1</cdr:x>
      <cdr:y>0.36449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657599" y="8548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0.09398</cdr:x>
      <cdr:y>0.08831</cdr:y>
    </cdr:from>
    <cdr:to>
      <cdr:x>0.2944</cdr:x>
      <cdr:y>0.42378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8771" y="2407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0.11315</cdr:x>
      <cdr:y>0.08296</cdr:y>
    </cdr:from>
    <cdr:to>
      <cdr:x>0.31357</cdr:x>
      <cdr:y>0.41843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16245" y="22612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0.07374</cdr:x>
      <cdr:y>0.04195</cdr:y>
    </cdr:from>
    <cdr:to>
      <cdr:x>0.27416</cdr:x>
      <cdr:y>0.37742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36436" y="11434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"/>
  <sheetViews>
    <sheetView tabSelected="1" topLeftCell="Q36" zoomScaleNormal="100" workbookViewId="0">
      <selection activeCell="AC42" sqref="AC42"/>
    </sheetView>
  </sheetViews>
  <sheetFormatPr defaultRowHeight="14.25" x14ac:dyDescent="0.45"/>
  <cols>
    <col min="1" max="1" width="9.53125" customWidth="1"/>
    <col min="2" max="2" width="11.265625" customWidth="1"/>
    <col min="3" max="3" width="11.33203125" customWidth="1"/>
    <col min="4" max="4" width="12.3984375" customWidth="1"/>
    <col min="6" max="6" width="8.796875" customWidth="1"/>
    <col min="8" max="8" width="10.33203125" customWidth="1"/>
    <col min="24" max="24" width="11.19921875" customWidth="1"/>
    <col min="26" max="26" width="11.59765625" customWidth="1"/>
    <col min="27" max="27" width="16.3984375" customWidth="1"/>
  </cols>
  <sheetData>
    <row r="1" spans="1:27" x14ac:dyDescent="0.45">
      <c r="A1" s="10" t="s">
        <v>64</v>
      </c>
      <c r="B1" s="1"/>
      <c r="C1" s="3" t="s">
        <v>4</v>
      </c>
      <c r="E1" s="2" t="s">
        <v>5</v>
      </c>
      <c r="G1" s="5"/>
      <c r="H1" s="5" t="s">
        <v>6</v>
      </c>
      <c r="I1" s="10" t="s">
        <v>7</v>
      </c>
      <c r="U1" s="11" t="s">
        <v>57</v>
      </c>
      <c r="V1" s="11" t="s">
        <v>58</v>
      </c>
      <c r="W1" s="10" t="s">
        <v>59</v>
      </c>
      <c r="X1" s="10" t="s">
        <v>60</v>
      </c>
      <c r="Y1" s="10" t="s">
        <v>7</v>
      </c>
      <c r="Z1" s="13" t="s">
        <v>63</v>
      </c>
      <c r="AA1" s="10" t="s">
        <v>67</v>
      </c>
    </row>
    <row r="2" spans="1:27" x14ac:dyDescent="0.45">
      <c r="A2" s="21">
        <f>20+273</f>
        <v>293</v>
      </c>
      <c r="B2" s="2" t="s">
        <v>2</v>
      </c>
      <c r="C2" s="7">
        <v>1</v>
      </c>
      <c r="D2">
        <v>1.3947240000000001</v>
      </c>
      <c r="E2" s="4">
        <v>40.93</v>
      </c>
      <c r="G2" s="9">
        <v>2500</v>
      </c>
      <c r="H2" s="6">
        <f xml:space="preserve"> LN(D2)</f>
        <v>0.33269654623617656</v>
      </c>
      <c r="I2">
        <f>1/J2</f>
        <v>3.4129692832764505E-3</v>
      </c>
      <c r="J2">
        <v>293</v>
      </c>
      <c r="K2">
        <v>1262</v>
      </c>
      <c r="U2" s="12">
        <v>1.3947240000000001</v>
      </c>
      <c r="V2" s="12">
        <v>0.113755</v>
      </c>
      <c r="W2" s="12">
        <v>9.9596000000000004E-2</v>
      </c>
      <c r="X2" s="12">
        <v>0.10297099999999999</v>
      </c>
      <c r="Y2" s="12">
        <v>3.4129692832764505E-3</v>
      </c>
      <c r="Z2">
        <f xml:space="preserve"> X2/Y2</f>
        <v>30.170502999999997</v>
      </c>
      <c r="AA2" s="12">
        <f>V2/U2</f>
        <v>8.1560939655444364E-2</v>
      </c>
    </row>
    <row r="3" spans="1:27" x14ac:dyDescent="0.45">
      <c r="A3" s="21"/>
      <c r="B3" s="2" t="s">
        <v>3</v>
      </c>
      <c r="C3" s="7">
        <v>1.02</v>
      </c>
      <c r="D3">
        <v>1.387945</v>
      </c>
      <c r="E3" s="7">
        <v>40.89</v>
      </c>
      <c r="G3" s="6">
        <v>2500</v>
      </c>
      <c r="H3" s="6">
        <f t="shared" ref="H3:H21" si="0" xml:space="preserve"> LN(D3)</f>
        <v>0.3278242359392769</v>
      </c>
      <c r="I3">
        <f t="shared" ref="I3:I21" si="1">1/J3</f>
        <v>3.4129692832764505E-3</v>
      </c>
      <c r="J3">
        <v>293</v>
      </c>
      <c r="K3">
        <v>1262</v>
      </c>
      <c r="U3" s="12">
        <v>1.387945</v>
      </c>
      <c r="V3" s="12">
        <v>0.11601300000000001</v>
      </c>
      <c r="W3" s="12">
        <v>0.13797300000000001</v>
      </c>
      <c r="X3" s="12">
        <v>0.101061</v>
      </c>
      <c r="Y3" s="12">
        <v>3.4129692832764505E-3</v>
      </c>
      <c r="Z3">
        <f t="shared" ref="Z3:Z21" si="2" xml:space="preserve"> X3/Y3</f>
        <v>29.610872999999998</v>
      </c>
      <c r="AA3" s="12">
        <f t="shared" ref="AA3:AA21" si="3">V3/U3</f>
        <v>8.3586165157841272E-2</v>
      </c>
    </row>
    <row r="4" spans="1:27" x14ac:dyDescent="0.45">
      <c r="A4" s="21"/>
      <c r="B4" s="2" t="s">
        <v>0</v>
      </c>
      <c r="C4" s="7">
        <v>0.45</v>
      </c>
      <c r="D4">
        <v>1.4946660000000001</v>
      </c>
      <c r="E4" s="4">
        <v>51.78</v>
      </c>
      <c r="G4" s="6">
        <v>7800</v>
      </c>
      <c r="H4" s="6">
        <f t="shared" si="0"/>
        <v>0.4019027705113743</v>
      </c>
      <c r="I4">
        <f t="shared" si="1"/>
        <v>3.4129692832764505E-3</v>
      </c>
      <c r="J4">
        <v>293</v>
      </c>
      <c r="K4">
        <v>1262</v>
      </c>
      <c r="U4" s="12">
        <v>1.4946660000000001</v>
      </c>
      <c r="V4" s="12">
        <v>0.33338000000000001</v>
      </c>
      <c r="W4" s="12">
        <v>0.40190300000000001</v>
      </c>
      <c r="X4" s="12">
        <v>0.22304599999999999</v>
      </c>
      <c r="Y4" s="12">
        <v>3.4129692832764505E-3</v>
      </c>
      <c r="Z4">
        <f t="shared" si="2"/>
        <v>65.352477999999991</v>
      </c>
      <c r="AA4" s="12">
        <f t="shared" si="3"/>
        <v>0.22304648663982454</v>
      </c>
    </row>
    <row r="5" spans="1:27" x14ac:dyDescent="0.45">
      <c r="A5" s="21"/>
      <c r="B5" s="2" t="s">
        <v>1</v>
      </c>
      <c r="C5" s="7">
        <v>0.47</v>
      </c>
      <c r="D5">
        <v>1.622077</v>
      </c>
      <c r="E5" s="4">
        <v>51.52</v>
      </c>
      <c r="G5" s="6">
        <v>7800</v>
      </c>
      <c r="H5" s="6">
        <f t="shared" si="0"/>
        <v>0.48370742682292278</v>
      </c>
      <c r="I5">
        <f t="shared" si="1"/>
        <v>3.4129692832764505E-3</v>
      </c>
      <c r="J5">
        <v>293</v>
      </c>
      <c r="K5">
        <v>1262</v>
      </c>
      <c r="U5" s="12">
        <v>1.622077</v>
      </c>
      <c r="V5" s="12">
        <v>0.34658099999999997</v>
      </c>
      <c r="W5" s="12">
        <v>0.483707</v>
      </c>
      <c r="X5" s="12">
        <v>0.21366499999999999</v>
      </c>
      <c r="Y5" s="12">
        <v>3.4129692832764505E-3</v>
      </c>
      <c r="Z5">
        <f t="shared" si="2"/>
        <v>62.603845</v>
      </c>
      <c r="AA5" s="12">
        <f t="shared" si="3"/>
        <v>0.21366494932114813</v>
      </c>
    </row>
    <row r="6" spans="1:27" x14ac:dyDescent="0.45">
      <c r="A6" s="21">
        <f>273+30</f>
        <v>303</v>
      </c>
      <c r="B6" s="2" t="s">
        <v>2</v>
      </c>
      <c r="C6" s="7">
        <v>1.05</v>
      </c>
      <c r="D6">
        <v>0.69162599999999996</v>
      </c>
      <c r="E6" s="4">
        <v>29.8</v>
      </c>
      <c r="G6" s="9">
        <v>2500</v>
      </c>
      <c r="H6" s="6">
        <f t="shared" si="0"/>
        <v>-0.36870993189467538</v>
      </c>
      <c r="I6">
        <f t="shared" si="1"/>
        <v>3.3003300330033004E-3</v>
      </c>
      <c r="J6">
        <v>303</v>
      </c>
      <c r="K6">
        <v>1255</v>
      </c>
      <c r="U6" s="12">
        <v>0.89162600000000003</v>
      </c>
      <c r="V6" s="12">
        <v>9.0067999999999995E-2</v>
      </c>
      <c r="W6" s="12">
        <v>-0.11470900000000001</v>
      </c>
      <c r="X6" s="12">
        <v>0.10101499999999999</v>
      </c>
      <c r="Y6" s="12">
        <v>3.3003300330033004E-3</v>
      </c>
      <c r="Z6">
        <f t="shared" si="2"/>
        <v>30.607544999999998</v>
      </c>
      <c r="AA6" s="12">
        <f t="shared" si="3"/>
        <v>0.10101544818118807</v>
      </c>
    </row>
    <row r="7" spans="1:27" x14ac:dyDescent="0.45">
      <c r="A7" s="21"/>
      <c r="B7" s="2" t="s">
        <v>3</v>
      </c>
      <c r="C7" s="7">
        <v>1.02</v>
      </c>
      <c r="D7">
        <v>0.68797299999999995</v>
      </c>
      <c r="E7" s="4">
        <v>30.03</v>
      </c>
      <c r="G7" s="6">
        <v>2500</v>
      </c>
      <c r="H7" s="6">
        <f t="shared" si="0"/>
        <v>-0.37400568600491318</v>
      </c>
      <c r="I7">
        <f t="shared" si="1"/>
        <v>3.3003300330033004E-3</v>
      </c>
      <c r="J7">
        <v>303</v>
      </c>
      <c r="K7">
        <v>1255</v>
      </c>
      <c r="U7" s="12">
        <v>0.84797299999999998</v>
      </c>
      <c r="V7" s="12">
        <v>8.7807999999999997E-2</v>
      </c>
      <c r="W7" s="12">
        <v>-0.164906</v>
      </c>
      <c r="X7" s="12">
        <v>0.10355</v>
      </c>
      <c r="Y7" s="12">
        <v>3.3003300330033004E-3</v>
      </c>
      <c r="Z7">
        <f t="shared" si="2"/>
        <v>31.37565</v>
      </c>
      <c r="AA7" s="12">
        <f t="shared" si="3"/>
        <v>0.10355046681910862</v>
      </c>
    </row>
    <row r="8" spans="1:27" x14ac:dyDescent="0.45">
      <c r="A8" s="21"/>
      <c r="B8" s="2" t="s">
        <v>0</v>
      </c>
      <c r="C8" s="8">
        <v>0.42</v>
      </c>
      <c r="D8">
        <v>0.82733699999999999</v>
      </c>
      <c r="E8" s="4">
        <v>40.42</v>
      </c>
      <c r="G8" s="6">
        <v>7800</v>
      </c>
      <c r="H8" s="6">
        <f t="shared" si="0"/>
        <v>-0.18954316998576493</v>
      </c>
      <c r="I8">
        <f t="shared" si="1"/>
        <v>3.3003300330033004E-3</v>
      </c>
      <c r="J8">
        <v>303</v>
      </c>
      <c r="K8">
        <v>1255</v>
      </c>
      <c r="S8">
        <v>0.56000000000000005</v>
      </c>
      <c r="U8" s="12">
        <v>1.0173369999999999</v>
      </c>
      <c r="V8" s="12">
        <v>0.24351900000000001</v>
      </c>
      <c r="W8" s="12">
        <v>1.7187999999999998E-2</v>
      </c>
      <c r="X8" s="12">
        <v>0.239369</v>
      </c>
      <c r="Y8" s="12">
        <v>3.3003300330033004E-3</v>
      </c>
      <c r="Z8">
        <f t="shared" si="2"/>
        <v>72.528807</v>
      </c>
      <c r="AA8" s="12">
        <f t="shared" si="3"/>
        <v>0.23936905863052266</v>
      </c>
    </row>
    <row r="9" spans="1:27" x14ac:dyDescent="0.45">
      <c r="A9" s="21"/>
      <c r="B9" s="2" t="s">
        <v>1</v>
      </c>
      <c r="C9" s="7">
        <v>0.4</v>
      </c>
      <c r="D9">
        <v>0.81245999999999996</v>
      </c>
      <c r="E9" s="4">
        <v>39.869999999999997</v>
      </c>
      <c r="G9" s="6">
        <v>7800</v>
      </c>
      <c r="H9" s="6">
        <f t="shared" si="0"/>
        <v>-0.20768859675934942</v>
      </c>
      <c r="I9">
        <f t="shared" si="1"/>
        <v>3.3003300330033004E-3</v>
      </c>
      <c r="J9">
        <v>303</v>
      </c>
      <c r="K9">
        <v>1255</v>
      </c>
      <c r="U9" s="12">
        <v>0.910246</v>
      </c>
      <c r="V9" s="12">
        <v>0.22870699999999999</v>
      </c>
      <c r="W9" s="12">
        <v>-9.4039999999999999E-2</v>
      </c>
      <c r="X9" s="12">
        <v>0.25125799999999998</v>
      </c>
      <c r="Y9" s="12">
        <v>3.3003300330033004E-3</v>
      </c>
      <c r="Z9">
        <f t="shared" si="2"/>
        <v>76.131173999999987</v>
      </c>
      <c r="AA9" s="12">
        <f t="shared" si="3"/>
        <v>0.25125845101214395</v>
      </c>
    </row>
    <row r="10" spans="1:27" x14ac:dyDescent="0.45">
      <c r="A10" s="21">
        <f>273+40</f>
        <v>313</v>
      </c>
      <c r="B10" s="2" t="s">
        <v>2</v>
      </c>
      <c r="C10" s="7">
        <v>1</v>
      </c>
      <c r="D10">
        <v>0.38099699999999997</v>
      </c>
      <c r="E10" s="4">
        <v>13.97</v>
      </c>
      <c r="G10" s="9">
        <v>2500</v>
      </c>
      <c r="H10" s="6">
        <f t="shared" si="0"/>
        <v>-0.96496377790218446</v>
      </c>
      <c r="I10">
        <f t="shared" si="1"/>
        <v>3.1948881789137379E-3</v>
      </c>
      <c r="J10">
        <v>313</v>
      </c>
      <c r="K10">
        <v>1249</v>
      </c>
      <c r="U10" s="12">
        <v>0.38099699999999997</v>
      </c>
      <c r="V10" s="12">
        <v>4.6843000000000003E-2</v>
      </c>
      <c r="W10" s="12">
        <v>-0.96496400000000004</v>
      </c>
      <c r="X10" s="12">
        <v>0.122948</v>
      </c>
      <c r="Y10" s="12">
        <v>3.1948881789137379E-3</v>
      </c>
      <c r="Z10">
        <f t="shared" si="2"/>
        <v>38.482724000000005</v>
      </c>
      <c r="AA10" s="12">
        <f t="shared" si="3"/>
        <v>0.12294847465990548</v>
      </c>
    </row>
    <row r="11" spans="1:27" x14ac:dyDescent="0.45">
      <c r="A11" s="21"/>
      <c r="B11" s="2" t="s">
        <v>3</v>
      </c>
      <c r="C11" s="7">
        <v>1.02</v>
      </c>
      <c r="D11">
        <v>0.40320600000000001</v>
      </c>
      <c r="E11" s="4">
        <v>14.21</v>
      </c>
      <c r="G11" s="6">
        <v>2500</v>
      </c>
      <c r="H11" s="6">
        <f t="shared" si="0"/>
        <v>-0.90830768138331752</v>
      </c>
      <c r="I11">
        <f t="shared" si="1"/>
        <v>3.1948881789137379E-3</v>
      </c>
      <c r="J11">
        <v>313</v>
      </c>
      <c r="K11">
        <v>1249</v>
      </c>
      <c r="U11" s="12">
        <v>0.40320600000000001</v>
      </c>
      <c r="V11" s="12">
        <v>4.8652000000000001E-2</v>
      </c>
      <c r="W11" s="12">
        <v>-0.908308</v>
      </c>
      <c r="X11" s="12">
        <v>0.12066300000000001</v>
      </c>
      <c r="Y11" s="12">
        <v>3.1948881789137379E-3</v>
      </c>
      <c r="Z11">
        <f t="shared" si="2"/>
        <v>37.767519</v>
      </c>
      <c r="AA11" s="12">
        <f t="shared" si="3"/>
        <v>0.12066288696100752</v>
      </c>
    </row>
    <row r="12" spans="1:27" x14ac:dyDescent="0.45">
      <c r="A12" s="21"/>
      <c r="B12" s="2" t="s">
        <v>0</v>
      </c>
      <c r="C12" s="7">
        <v>0.4</v>
      </c>
      <c r="D12">
        <v>0.32106099999999999</v>
      </c>
      <c r="E12" s="4">
        <v>14.05</v>
      </c>
      <c r="G12" s="6">
        <v>7800</v>
      </c>
      <c r="H12" s="6">
        <f t="shared" si="0"/>
        <v>-1.1361241427531057</v>
      </c>
      <c r="I12">
        <f t="shared" si="1"/>
        <v>3.1948881789137379E-3</v>
      </c>
      <c r="J12">
        <v>313</v>
      </c>
      <c r="K12">
        <v>1249</v>
      </c>
      <c r="U12" s="12">
        <v>0.32106099999999999</v>
      </c>
      <c r="V12" s="12">
        <v>8.3460000000000006E-2</v>
      </c>
      <c r="W12" s="12">
        <v>-1.1361239999999999</v>
      </c>
      <c r="X12" s="12">
        <v>0.25995099999999999</v>
      </c>
      <c r="Y12" s="12">
        <v>3.1948881789137379E-3</v>
      </c>
      <c r="Z12">
        <f t="shared" si="2"/>
        <v>81.364662999999993</v>
      </c>
      <c r="AA12" s="12">
        <f t="shared" si="3"/>
        <v>0.25995060128760583</v>
      </c>
    </row>
    <row r="13" spans="1:27" x14ac:dyDescent="0.45">
      <c r="A13" s="21"/>
      <c r="B13" s="2" t="s">
        <v>1</v>
      </c>
      <c r="C13" s="7">
        <v>0.38</v>
      </c>
      <c r="D13">
        <v>0.28499200000000002</v>
      </c>
      <c r="E13" s="4">
        <v>13.82</v>
      </c>
      <c r="G13" s="6">
        <v>7800</v>
      </c>
      <c r="H13" s="6">
        <f t="shared" si="0"/>
        <v>-1.2552941692828998</v>
      </c>
      <c r="I13">
        <f t="shared" si="1"/>
        <v>3.1948881789137379E-3</v>
      </c>
      <c r="J13">
        <v>313</v>
      </c>
      <c r="K13">
        <v>1249</v>
      </c>
      <c r="U13" s="12">
        <v>0.28499200000000002</v>
      </c>
      <c r="V13" s="12">
        <v>7.7785999999999994E-2</v>
      </c>
      <c r="W13" s="12">
        <v>-1.2552939999999999</v>
      </c>
      <c r="X13" s="12">
        <v>0.27294099999999999</v>
      </c>
      <c r="Y13" s="12">
        <v>3.1948881789137379E-3</v>
      </c>
      <c r="Z13">
        <f t="shared" si="2"/>
        <v>85.430532999999997</v>
      </c>
      <c r="AA13" s="12">
        <f t="shared" si="3"/>
        <v>0.27294099483494272</v>
      </c>
    </row>
    <row r="14" spans="1:27" x14ac:dyDescent="0.45">
      <c r="A14" s="21">
        <f>50+273</f>
        <v>323</v>
      </c>
      <c r="B14" s="2" t="s">
        <v>2</v>
      </c>
      <c r="C14" s="7">
        <v>1.05</v>
      </c>
      <c r="D14">
        <v>0.189274</v>
      </c>
      <c r="E14" s="4">
        <v>6.27</v>
      </c>
      <c r="G14" s="9">
        <v>2500</v>
      </c>
      <c r="H14" s="6">
        <f t="shared" si="0"/>
        <v>-1.6645595783246472</v>
      </c>
      <c r="I14">
        <f t="shared" si="1"/>
        <v>3.0959752321981426E-3</v>
      </c>
      <c r="J14">
        <v>323</v>
      </c>
      <c r="K14">
        <v>1244</v>
      </c>
      <c r="U14" s="12">
        <v>0.189274</v>
      </c>
      <c r="V14" s="12">
        <v>3.5163E-2</v>
      </c>
      <c r="W14" s="12">
        <v>-1.66456</v>
      </c>
      <c r="X14" s="12">
        <v>0.185778</v>
      </c>
      <c r="Y14" s="12">
        <v>3.0959752321981426E-3</v>
      </c>
      <c r="Z14">
        <f t="shared" si="2"/>
        <v>60.006293999999997</v>
      </c>
      <c r="AA14" s="12">
        <f t="shared" si="3"/>
        <v>0.18577828967528556</v>
      </c>
    </row>
    <row r="15" spans="1:27" x14ac:dyDescent="0.45">
      <c r="A15" s="21"/>
      <c r="B15" s="2" t="s">
        <v>3</v>
      </c>
      <c r="C15" s="7">
        <v>1.02</v>
      </c>
      <c r="D15">
        <v>0.180035</v>
      </c>
      <c r="E15" s="4">
        <v>6.32</v>
      </c>
      <c r="G15" s="6">
        <v>2500</v>
      </c>
      <c r="H15" s="6">
        <f t="shared" si="0"/>
        <v>-1.714604002549353</v>
      </c>
      <c r="I15">
        <f t="shared" si="1"/>
        <v>3.0959752321981426E-3</v>
      </c>
      <c r="J15">
        <v>323</v>
      </c>
      <c r="K15">
        <v>1244</v>
      </c>
      <c r="U15" s="12">
        <v>0.180035</v>
      </c>
      <c r="V15" s="12">
        <v>3.3515000000000003E-2</v>
      </c>
      <c r="W15" s="12">
        <v>-1.714604</v>
      </c>
      <c r="X15" s="12">
        <v>0.18615799999999999</v>
      </c>
      <c r="Y15" s="12">
        <v>3.0959752321981426E-3</v>
      </c>
      <c r="Z15">
        <f t="shared" si="2"/>
        <v>60.12903399999999</v>
      </c>
      <c r="AA15" s="12">
        <f t="shared" si="3"/>
        <v>0.18615824700752634</v>
      </c>
    </row>
    <row r="16" spans="1:27" x14ac:dyDescent="0.45">
      <c r="A16" s="21"/>
      <c r="B16" s="2" t="s">
        <v>0</v>
      </c>
      <c r="C16" s="7">
        <v>0.35</v>
      </c>
      <c r="D16">
        <v>0.233905</v>
      </c>
      <c r="E16" s="4">
        <v>13.36</v>
      </c>
      <c r="G16" s="6">
        <v>7800</v>
      </c>
      <c r="H16" s="6">
        <f t="shared" si="0"/>
        <v>-1.4528402289637903</v>
      </c>
      <c r="I16">
        <f t="shared" si="1"/>
        <v>3.0959752321981426E-3</v>
      </c>
      <c r="J16">
        <v>323</v>
      </c>
      <c r="K16">
        <v>1244</v>
      </c>
      <c r="U16" s="12">
        <v>0.233905</v>
      </c>
      <c r="V16" s="12">
        <v>6.9083000000000006E-2</v>
      </c>
      <c r="W16" s="12">
        <v>-1.4528399999999999</v>
      </c>
      <c r="X16" s="12">
        <v>0.295346</v>
      </c>
      <c r="Y16" s="12">
        <v>3.0959752321981426E-3</v>
      </c>
      <c r="Z16">
        <f t="shared" si="2"/>
        <v>95.396757999999991</v>
      </c>
      <c r="AA16" s="12">
        <f t="shared" si="3"/>
        <v>0.29534640131677392</v>
      </c>
    </row>
    <row r="17" spans="1:27" x14ac:dyDescent="0.45">
      <c r="A17" s="21"/>
      <c r="B17" s="2" t="s">
        <v>1</v>
      </c>
      <c r="C17" s="7">
        <v>0.37</v>
      </c>
      <c r="D17">
        <v>0.23869499999999999</v>
      </c>
      <c r="E17" s="4">
        <v>12.2</v>
      </c>
      <c r="G17" s="6">
        <v>7800</v>
      </c>
      <c r="H17" s="6">
        <f t="shared" si="0"/>
        <v>-1.4325686926518801</v>
      </c>
      <c r="I17">
        <f t="shared" si="1"/>
        <v>3.0959752321981426E-3</v>
      </c>
      <c r="J17">
        <v>323</v>
      </c>
      <c r="K17">
        <v>1244</v>
      </c>
      <c r="U17" s="12">
        <v>0.23869499999999999</v>
      </c>
      <c r="V17" s="12">
        <v>6.7415000000000003E-2</v>
      </c>
      <c r="W17" s="12">
        <v>-1.432569</v>
      </c>
      <c r="X17" s="12">
        <v>0.28243200000000002</v>
      </c>
      <c r="Y17" s="12">
        <v>3.0959752321981426E-3</v>
      </c>
      <c r="Z17">
        <f t="shared" si="2"/>
        <v>91.225536000000005</v>
      </c>
      <c r="AA17" s="12">
        <f t="shared" si="3"/>
        <v>0.28243155491317373</v>
      </c>
    </row>
    <row r="18" spans="1:27" x14ac:dyDescent="0.45">
      <c r="A18" s="21">
        <v>333</v>
      </c>
      <c r="B18" s="2" t="s">
        <v>2</v>
      </c>
      <c r="C18" s="7">
        <v>1</v>
      </c>
      <c r="D18">
        <v>0.102342</v>
      </c>
      <c r="E18" s="4">
        <v>3.72</v>
      </c>
      <c r="G18" s="9">
        <v>2500</v>
      </c>
      <c r="H18" s="6">
        <f t="shared" si="0"/>
        <v>-2.2794351330953462</v>
      </c>
      <c r="I18">
        <f t="shared" si="1"/>
        <v>3.003003003003003E-3</v>
      </c>
      <c r="J18">
        <v>333</v>
      </c>
      <c r="K18">
        <v>1238</v>
      </c>
      <c r="U18" s="12">
        <v>0.102342</v>
      </c>
      <c r="V18" s="12">
        <v>2.9352E-2</v>
      </c>
      <c r="W18" s="12">
        <v>-2.2794349999999999</v>
      </c>
      <c r="X18" s="12">
        <v>0.28680299999999997</v>
      </c>
      <c r="Y18" s="12">
        <v>3.003003003003003E-3</v>
      </c>
      <c r="Z18">
        <f t="shared" si="2"/>
        <v>95.505398999999997</v>
      </c>
      <c r="AA18" s="12">
        <f t="shared" si="3"/>
        <v>0.28680307205252975</v>
      </c>
    </row>
    <row r="19" spans="1:27" x14ac:dyDescent="0.45">
      <c r="A19" s="21"/>
      <c r="B19" s="2" t="s">
        <v>3</v>
      </c>
      <c r="C19" s="7">
        <v>1.02</v>
      </c>
      <c r="D19">
        <v>0.108195</v>
      </c>
      <c r="E19" s="4">
        <v>3.78</v>
      </c>
      <c r="G19" s="6">
        <v>2500</v>
      </c>
      <c r="H19" s="6">
        <f t="shared" si="0"/>
        <v>-2.2238201243583915</v>
      </c>
      <c r="I19">
        <f t="shared" si="1"/>
        <v>3.003003003003003E-3</v>
      </c>
      <c r="J19">
        <v>333</v>
      </c>
      <c r="K19">
        <v>1238</v>
      </c>
      <c r="U19" s="12">
        <v>0.108195</v>
      </c>
      <c r="V19" s="12">
        <v>3.0526999999999999E-2</v>
      </c>
      <c r="W19" s="12">
        <v>-2.2238199999999999</v>
      </c>
      <c r="X19" s="12">
        <v>0.28214800000000001</v>
      </c>
      <c r="Y19" s="12">
        <v>3.003003003003003E-3</v>
      </c>
      <c r="Z19">
        <f t="shared" si="2"/>
        <v>93.955284000000006</v>
      </c>
      <c r="AA19" s="12">
        <f t="shared" si="3"/>
        <v>0.2821479735662461</v>
      </c>
    </row>
    <row r="20" spans="1:27" x14ac:dyDescent="0.45">
      <c r="A20" s="21"/>
      <c r="B20" s="2" t="s">
        <v>0</v>
      </c>
      <c r="C20" s="7">
        <v>0.4</v>
      </c>
      <c r="D20">
        <v>0.102312</v>
      </c>
      <c r="E20" s="4">
        <v>4.47</v>
      </c>
      <c r="G20" s="6">
        <v>7800</v>
      </c>
      <c r="H20" s="6">
        <f t="shared" si="0"/>
        <v>-2.2797283108511182</v>
      </c>
      <c r="I20">
        <f t="shared" si="1"/>
        <v>3.003003003003003E-3</v>
      </c>
      <c r="J20">
        <v>333</v>
      </c>
      <c r="K20">
        <v>1238</v>
      </c>
      <c r="U20" s="12">
        <v>0.102312</v>
      </c>
      <c r="V20" s="12">
        <v>3.4325000000000001E-2</v>
      </c>
      <c r="W20" s="12">
        <v>-2.279728</v>
      </c>
      <c r="X20" s="12">
        <v>0.33549299999999999</v>
      </c>
      <c r="Y20" s="12">
        <v>3.003003003003003E-3</v>
      </c>
      <c r="Z20">
        <f t="shared" si="2"/>
        <v>111.71916899999999</v>
      </c>
      <c r="AA20" s="12">
        <f t="shared" si="3"/>
        <v>0.3354933927594026</v>
      </c>
    </row>
    <row r="21" spans="1:27" x14ac:dyDescent="0.45">
      <c r="A21" s="21"/>
      <c r="B21" s="2" t="s">
        <v>1</v>
      </c>
      <c r="C21" s="7">
        <v>0.38</v>
      </c>
      <c r="D21">
        <v>8.6964E-2</v>
      </c>
      <c r="E21" s="4">
        <v>4.21</v>
      </c>
      <c r="G21" s="6">
        <v>7800</v>
      </c>
      <c r="H21" s="6">
        <f t="shared" si="0"/>
        <v>-2.4422610390669925</v>
      </c>
      <c r="I21">
        <f t="shared" si="1"/>
        <v>3.003003003003003E-3</v>
      </c>
      <c r="J21">
        <v>333</v>
      </c>
      <c r="K21">
        <v>1238</v>
      </c>
      <c r="U21" s="12">
        <v>8.6964E-2</v>
      </c>
      <c r="V21" s="12">
        <v>3.0828999999999999E-2</v>
      </c>
      <c r="W21" s="12">
        <v>-2.4422609999999998</v>
      </c>
      <c r="X21" s="12">
        <v>0.35450300000000001</v>
      </c>
      <c r="Y21" s="12">
        <v>3.003003003003003E-3</v>
      </c>
      <c r="Z21">
        <f t="shared" si="2"/>
        <v>118.04949900000001</v>
      </c>
      <c r="AA21" s="12">
        <f t="shared" si="3"/>
        <v>0.35450301274090429</v>
      </c>
    </row>
    <row r="24" spans="1:27" x14ac:dyDescent="0.45">
      <c r="D24" t="s">
        <v>9</v>
      </c>
      <c r="E24" s="7">
        <v>1</v>
      </c>
      <c r="F24" t="s">
        <v>10</v>
      </c>
      <c r="G24">
        <v>0.05</v>
      </c>
      <c r="H24" t="s">
        <v>8</v>
      </c>
      <c r="I24" t="s">
        <v>13</v>
      </c>
      <c r="J24" t="s">
        <v>52</v>
      </c>
      <c r="K24" t="s">
        <v>14</v>
      </c>
      <c r="L24" t="s">
        <v>53</v>
      </c>
      <c r="M24" s="9">
        <v>2500</v>
      </c>
      <c r="N24" t="s">
        <v>55</v>
      </c>
      <c r="O24">
        <v>0</v>
      </c>
      <c r="P24" t="s">
        <v>54</v>
      </c>
      <c r="Q24">
        <v>1262</v>
      </c>
      <c r="R24" t="s">
        <v>56</v>
      </c>
      <c r="S24">
        <v>0</v>
      </c>
      <c r="U24" t="s">
        <v>61</v>
      </c>
      <c r="V24">
        <v>1.4047240000000001</v>
      </c>
      <c r="W24" t="s">
        <v>62</v>
      </c>
      <c r="X24">
        <v>0.113755</v>
      </c>
    </row>
    <row r="25" spans="1:27" x14ac:dyDescent="0.45">
      <c r="D25" t="s">
        <v>9</v>
      </c>
      <c r="E25" s="7">
        <v>1.02</v>
      </c>
      <c r="F25" t="s">
        <v>10</v>
      </c>
      <c r="G25">
        <v>0.05</v>
      </c>
      <c r="H25" t="s">
        <v>8</v>
      </c>
      <c r="I25" t="s">
        <v>15</v>
      </c>
      <c r="J25" t="s">
        <v>52</v>
      </c>
      <c r="K25" t="s">
        <v>14</v>
      </c>
      <c r="L25" t="s">
        <v>53</v>
      </c>
      <c r="M25" s="6">
        <v>2500</v>
      </c>
      <c r="N25" t="s">
        <v>55</v>
      </c>
      <c r="O25">
        <v>0</v>
      </c>
      <c r="P25" t="s">
        <v>54</v>
      </c>
      <c r="Q25">
        <v>1262</v>
      </c>
      <c r="R25" t="s">
        <v>56</v>
      </c>
      <c r="S25">
        <v>0</v>
      </c>
      <c r="U25" t="s">
        <v>61</v>
      </c>
      <c r="V25">
        <v>1.3479449999999999</v>
      </c>
      <c r="W25" t="s">
        <v>62</v>
      </c>
      <c r="X25">
        <v>0.11601300000000001</v>
      </c>
    </row>
    <row r="26" spans="1:27" x14ac:dyDescent="0.45">
      <c r="D26" t="s">
        <v>9</v>
      </c>
      <c r="E26" s="7">
        <v>0.45</v>
      </c>
      <c r="F26" t="s">
        <v>10</v>
      </c>
      <c r="G26">
        <v>0.05</v>
      </c>
      <c r="H26" t="s">
        <v>8</v>
      </c>
      <c r="I26" t="s">
        <v>16</v>
      </c>
      <c r="J26" t="s">
        <v>52</v>
      </c>
      <c r="K26" t="s">
        <v>17</v>
      </c>
      <c r="L26" t="s">
        <v>53</v>
      </c>
      <c r="M26" s="6">
        <v>7800</v>
      </c>
      <c r="N26" t="s">
        <v>55</v>
      </c>
      <c r="O26">
        <v>0</v>
      </c>
      <c r="P26" t="s">
        <v>54</v>
      </c>
      <c r="Q26">
        <v>1262</v>
      </c>
      <c r="R26" t="s">
        <v>56</v>
      </c>
      <c r="S26">
        <v>0</v>
      </c>
      <c r="U26" t="s">
        <v>61</v>
      </c>
      <c r="V26">
        <v>1.4946660000000001</v>
      </c>
      <c r="W26" t="s">
        <v>62</v>
      </c>
      <c r="X26">
        <v>0.33338000000000001</v>
      </c>
    </row>
    <row r="27" spans="1:27" x14ac:dyDescent="0.45">
      <c r="D27" t="s">
        <v>9</v>
      </c>
      <c r="E27" s="7">
        <v>0.47</v>
      </c>
      <c r="F27" t="s">
        <v>10</v>
      </c>
      <c r="G27">
        <v>0.05</v>
      </c>
      <c r="H27" t="s">
        <v>8</v>
      </c>
      <c r="I27" t="s">
        <v>18</v>
      </c>
      <c r="J27" t="s">
        <v>52</v>
      </c>
      <c r="K27" t="s">
        <v>19</v>
      </c>
      <c r="L27" t="s">
        <v>53</v>
      </c>
      <c r="M27" s="6">
        <v>7800</v>
      </c>
      <c r="N27" t="s">
        <v>55</v>
      </c>
      <c r="O27">
        <v>0</v>
      </c>
      <c r="P27" t="s">
        <v>54</v>
      </c>
      <c r="Q27">
        <v>1262</v>
      </c>
      <c r="R27" t="s">
        <v>56</v>
      </c>
      <c r="S27">
        <v>0</v>
      </c>
      <c r="U27" t="s">
        <v>61</v>
      </c>
      <c r="V27">
        <v>1.622077</v>
      </c>
      <c r="W27" t="s">
        <v>62</v>
      </c>
      <c r="X27">
        <v>0.34658099999999997</v>
      </c>
    </row>
    <row r="28" spans="1:27" x14ac:dyDescent="0.45">
      <c r="D28" t="s">
        <v>9</v>
      </c>
      <c r="E28" s="7">
        <v>1.05</v>
      </c>
      <c r="F28" t="s">
        <v>10</v>
      </c>
      <c r="G28">
        <v>0.05</v>
      </c>
      <c r="H28" t="s">
        <v>8</v>
      </c>
      <c r="I28" t="s">
        <v>20</v>
      </c>
      <c r="J28" t="s">
        <v>52</v>
      </c>
      <c r="K28" t="s">
        <v>21</v>
      </c>
      <c r="L28" t="s">
        <v>53</v>
      </c>
      <c r="M28" s="9">
        <v>2500</v>
      </c>
      <c r="N28" t="s">
        <v>55</v>
      </c>
      <c r="O28">
        <v>0</v>
      </c>
      <c r="P28" t="s">
        <v>54</v>
      </c>
      <c r="Q28">
        <v>1255</v>
      </c>
      <c r="R28" t="s">
        <v>56</v>
      </c>
      <c r="S28">
        <v>0</v>
      </c>
      <c r="U28" t="s">
        <v>61</v>
      </c>
      <c r="V28">
        <v>0.89162600000000003</v>
      </c>
      <c r="W28" t="s">
        <v>62</v>
      </c>
      <c r="X28">
        <v>9.0067999999999995E-2</v>
      </c>
    </row>
    <row r="29" spans="1:27" x14ac:dyDescent="0.45">
      <c r="D29" t="s">
        <v>9</v>
      </c>
      <c r="E29" s="7">
        <v>1.02</v>
      </c>
      <c r="F29" t="s">
        <v>10</v>
      </c>
      <c r="G29">
        <v>0.05</v>
      </c>
      <c r="H29" t="s">
        <v>8</v>
      </c>
      <c r="I29" t="s">
        <v>22</v>
      </c>
      <c r="J29" t="s">
        <v>52</v>
      </c>
      <c r="K29" t="s">
        <v>23</v>
      </c>
      <c r="L29" t="s">
        <v>53</v>
      </c>
      <c r="M29" s="6">
        <v>2500</v>
      </c>
      <c r="N29" t="s">
        <v>55</v>
      </c>
      <c r="O29">
        <v>0</v>
      </c>
      <c r="P29" t="s">
        <v>54</v>
      </c>
      <c r="Q29">
        <v>1255</v>
      </c>
      <c r="R29" t="s">
        <v>56</v>
      </c>
      <c r="S29">
        <v>0</v>
      </c>
      <c r="U29" t="s">
        <v>61</v>
      </c>
      <c r="V29">
        <v>0.84797299999999998</v>
      </c>
      <c r="W29" t="s">
        <v>62</v>
      </c>
      <c r="X29">
        <v>8.7807999999999997E-2</v>
      </c>
    </row>
    <row r="30" spans="1:27" x14ac:dyDescent="0.45">
      <c r="D30" t="s">
        <v>9</v>
      </c>
      <c r="E30" s="8">
        <v>0.42</v>
      </c>
      <c r="F30" t="s">
        <v>10</v>
      </c>
      <c r="G30">
        <v>0.05</v>
      </c>
      <c r="H30" t="s">
        <v>8</v>
      </c>
      <c r="I30" t="s">
        <v>24</v>
      </c>
      <c r="J30" t="s">
        <v>52</v>
      </c>
      <c r="K30" t="s">
        <v>25</v>
      </c>
      <c r="L30" t="s">
        <v>53</v>
      </c>
      <c r="M30" s="6">
        <v>7800</v>
      </c>
      <c r="N30" t="s">
        <v>55</v>
      </c>
      <c r="O30">
        <v>0</v>
      </c>
      <c r="P30" t="s">
        <v>54</v>
      </c>
      <c r="Q30">
        <v>1255</v>
      </c>
      <c r="R30" t="s">
        <v>56</v>
      </c>
      <c r="S30">
        <v>0</v>
      </c>
      <c r="U30" t="s">
        <v>61</v>
      </c>
      <c r="V30">
        <v>1.0173369999999999</v>
      </c>
      <c r="W30" t="s">
        <v>62</v>
      </c>
      <c r="X30">
        <v>0.24351900000000001</v>
      </c>
    </row>
    <row r="31" spans="1:27" x14ac:dyDescent="0.45">
      <c r="D31" t="s">
        <v>9</v>
      </c>
      <c r="E31" s="7">
        <v>0.4</v>
      </c>
      <c r="F31" t="s">
        <v>10</v>
      </c>
      <c r="G31">
        <v>0.05</v>
      </c>
      <c r="H31" t="s">
        <v>8</v>
      </c>
      <c r="I31" t="s">
        <v>26</v>
      </c>
      <c r="J31" t="s">
        <v>52</v>
      </c>
      <c r="K31" t="s">
        <v>27</v>
      </c>
      <c r="L31" t="s">
        <v>53</v>
      </c>
      <c r="M31" s="6">
        <v>7800</v>
      </c>
      <c r="N31" t="s">
        <v>55</v>
      </c>
      <c r="O31">
        <v>0</v>
      </c>
      <c r="P31" t="s">
        <v>54</v>
      </c>
      <c r="Q31">
        <v>1255</v>
      </c>
      <c r="R31" t="s">
        <v>56</v>
      </c>
      <c r="S31">
        <v>0</v>
      </c>
      <c r="U31" t="s">
        <v>61</v>
      </c>
      <c r="V31">
        <v>0.910246</v>
      </c>
      <c r="W31" t="s">
        <v>62</v>
      </c>
      <c r="X31">
        <v>0.22870699999999999</v>
      </c>
    </row>
    <row r="32" spans="1:27" x14ac:dyDescent="0.45">
      <c r="D32" t="s">
        <v>9</v>
      </c>
      <c r="E32" s="7">
        <v>1</v>
      </c>
      <c r="F32" t="s">
        <v>10</v>
      </c>
      <c r="G32">
        <v>0.05</v>
      </c>
      <c r="H32" t="s">
        <v>8</v>
      </c>
      <c r="I32" t="s">
        <v>28</v>
      </c>
      <c r="J32" t="s">
        <v>52</v>
      </c>
      <c r="K32" t="s">
        <v>29</v>
      </c>
      <c r="L32" t="s">
        <v>53</v>
      </c>
      <c r="M32" s="9">
        <v>2500</v>
      </c>
      <c r="N32" t="s">
        <v>55</v>
      </c>
      <c r="O32">
        <v>0</v>
      </c>
      <c r="P32" t="s">
        <v>54</v>
      </c>
      <c r="Q32">
        <v>1249</v>
      </c>
      <c r="R32" t="s">
        <v>56</v>
      </c>
      <c r="S32">
        <v>0</v>
      </c>
      <c r="U32" t="s">
        <v>61</v>
      </c>
      <c r="V32">
        <v>0.38099699999999997</v>
      </c>
      <c r="W32" t="s">
        <v>62</v>
      </c>
      <c r="X32">
        <v>4.6843000000000003E-2</v>
      </c>
    </row>
    <row r="33" spans="4:25" x14ac:dyDescent="0.45">
      <c r="D33" t="s">
        <v>9</v>
      </c>
      <c r="E33" s="7">
        <v>1.02</v>
      </c>
      <c r="F33" t="s">
        <v>10</v>
      </c>
      <c r="G33">
        <v>0.05</v>
      </c>
      <c r="H33" t="s">
        <v>8</v>
      </c>
      <c r="I33" t="s">
        <v>30</v>
      </c>
      <c r="J33" t="s">
        <v>52</v>
      </c>
      <c r="K33" t="s">
        <v>31</v>
      </c>
      <c r="L33" t="s">
        <v>53</v>
      </c>
      <c r="M33" s="6">
        <v>2500</v>
      </c>
      <c r="N33" t="s">
        <v>55</v>
      </c>
      <c r="O33">
        <v>0</v>
      </c>
      <c r="P33" t="s">
        <v>54</v>
      </c>
      <c r="Q33">
        <v>1249</v>
      </c>
      <c r="R33" t="s">
        <v>56</v>
      </c>
      <c r="S33">
        <v>0</v>
      </c>
      <c r="U33" t="s">
        <v>61</v>
      </c>
      <c r="V33">
        <v>0.40320600000000001</v>
      </c>
      <c r="W33" t="s">
        <v>62</v>
      </c>
      <c r="X33">
        <v>4.8652000000000001E-2</v>
      </c>
    </row>
    <row r="34" spans="4:25" x14ac:dyDescent="0.45">
      <c r="D34" t="s">
        <v>9</v>
      </c>
      <c r="E34" s="7">
        <v>0.4</v>
      </c>
      <c r="F34" t="s">
        <v>10</v>
      </c>
      <c r="G34">
        <v>0.05</v>
      </c>
      <c r="H34" t="s">
        <v>8</v>
      </c>
      <c r="I34" t="s">
        <v>32</v>
      </c>
      <c r="J34" t="s">
        <v>52</v>
      </c>
      <c r="K34" t="s">
        <v>33</v>
      </c>
      <c r="L34" t="s">
        <v>53</v>
      </c>
      <c r="M34" s="6">
        <v>7800</v>
      </c>
      <c r="N34" t="s">
        <v>55</v>
      </c>
      <c r="O34">
        <v>0</v>
      </c>
      <c r="P34" t="s">
        <v>54</v>
      </c>
      <c r="Q34">
        <v>1249</v>
      </c>
      <c r="R34" t="s">
        <v>56</v>
      </c>
      <c r="S34">
        <v>0</v>
      </c>
      <c r="U34" t="s">
        <v>61</v>
      </c>
      <c r="V34">
        <v>0.32106099999999999</v>
      </c>
      <c r="W34" t="s">
        <v>62</v>
      </c>
      <c r="X34">
        <v>8.3460000000000006E-2</v>
      </c>
    </row>
    <row r="35" spans="4:25" x14ac:dyDescent="0.45">
      <c r="D35" t="s">
        <v>9</v>
      </c>
      <c r="E35" s="7">
        <v>0.38</v>
      </c>
      <c r="F35" t="s">
        <v>10</v>
      </c>
      <c r="G35">
        <v>0.05</v>
      </c>
      <c r="H35" t="s">
        <v>8</v>
      </c>
      <c r="I35" t="s">
        <v>34</v>
      </c>
      <c r="J35" t="s">
        <v>52</v>
      </c>
      <c r="K35" t="s">
        <v>35</v>
      </c>
      <c r="L35" t="s">
        <v>53</v>
      </c>
      <c r="M35" s="6">
        <v>7800</v>
      </c>
      <c r="N35" t="s">
        <v>55</v>
      </c>
      <c r="O35">
        <v>0</v>
      </c>
      <c r="P35" t="s">
        <v>54</v>
      </c>
      <c r="Q35">
        <v>1249</v>
      </c>
      <c r="R35" t="s">
        <v>56</v>
      </c>
      <c r="S35">
        <v>0</v>
      </c>
      <c r="U35" t="s">
        <v>61</v>
      </c>
      <c r="V35">
        <v>0.28499200000000002</v>
      </c>
      <c r="W35" t="s">
        <v>62</v>
      </c>
      <c r="X35">
        <v>7.7785999999999994E-2</v>
      </c>
    </row>
    <row r="36" spans="4:25" x14ac:dyDescent="0.45">
      <c r="D36" t="s">
        <v>9</v>
      </c>
      <c r="E36" s="7">
        <v>1.05</v>
      </c>
      <c r="F36" t="s">
        <v>10</v>
      </c>
      <c r="G36">
        <v>0.05</v>
      </c>
      <c r="H36" t="s">
        <v>8</v>
      </c>
      <c r="I36" t="s">
        <v>36</v>
      </c>
      <c r="J36" t="s">
        <v>52</v>
      </c>
      <c r="K36" t="s">
        <v>37</v>
      </c>
      <c r="L36" t="s">
        <v>53</v>
      </c>
      <c r="M36" s="9">
        <v>2500</v>
      </c>
      <c r="N36" t="s">
        <v>55</v>
      </c>
      <c r="O36">
        <v>0</v>
      </c>
      <c r="P36" t="s">
        <v>54</v>
      </c>
      <c r="Q36">
        <v>1244</v>
      </c>
      <c r="R36" t="s">
        <v>56</v>
      </c>
      <c r="S36">
        <v>0</v>
      </c>
      <c r="U36" t="s">
        <v>61</v>
      </c>
      <c r="V36">
        <v>0.189274</v>
      </c>
      <c r="W36" t="s">
        <v>62</v>
      </c>
      <c r="X36">
        <v>3.5163E-2</v>
      </c>
    </row>
    <row r="37" spans="4:25" x14ac:dyDescent="0.45">
      <c r="D37" t="s">
        <v>9</v>
      </c>
      <c r="E37" s="7">
        <v>1.02</v>
      </c>
      <c r="F37" t="s">
        <v>10</v>
      </c>
      <c r="G37">
        <v>0.05</v>
      </c>
      <c r="H37" t="s">
        <v>8</v>
      </c>
      <c r="I37" t="s">
        <v>38</v>
      </c>
      <c r="J37" t="s">
        <v>52</v>
      </c>
      <c r="K37" t="s">
        <v>39</v>
      </c>
      <c r="L37" t="s">
        <v>53</v>
      </c>
      <c r="M37" s="6">
        <v>2500</v>
      </c>
      <c r="N37" t="s">
        <v>55</v>
      </c>
      <c r="O37">
        <v>0</v>
      </c>
      <c r="P37" t="s">
        <v>54</v>
      </c>
      <c r="Q37">
        <v>1244</v>
      </c>
      <c r="R37" t="s">
        <v>56</v>
      </c>
      <c r="S37">
        <v>0</v>
      </c>
      <c r="U37" t="s">
        <v>61</v>
      </c>
      <c r="V37">
        <v>0.180035</v>
      </c>
      <c r="W37" t="s">
        <v>62</v>
      </c>
      <c r="X37">
        <v>3.3515000000000003E-2</v>
      </c>
    </row>
    <row r="38" spans="4:25" x14ac:dyDescent="0.45">
      <c r="D38" t="s">
        <v>9</v>
      </c>
      <c r="E38" s="7">
        <v>0.35</v>
      </c>
      <c r="F38" t="s">
        <v>10</v>
      </c>
      <c r="G38">
        <v>0.05</v>
      </c>
      <c r="H38" t="s">
        <v>8</v>
      </c>
      <c r="I38" t="s">
        <v>40</v>
      </c>
      <c r="J38" t="s">
        <v>52</v>
      </c>
      <c r="K38" t="s">
        <v>41</v>
      </c>
      <c r="L38" t="s">
        <v>53</v>
      </c>
      <c r="M38" s="6">
        <v>7800</v>
      </c>
      <c r="N38" t="s">
        <v>55</v>
      </c>
      <c r="O38">
        <v>0</v>
      </c>
      <c r="P38" t="s">
        <v>54</v>
      </c>
      <c r="Q38">
        <v>1244</v>
      </c>
      <c r="R38" t="s">
        <v>56</v>
      </c>
      <c r="S38">
        <v>0</v>
      </c>
      <c r="U38" t="s">
        <v>61</v>
      </c>
      <c r="V38">
        <v>0.233905</v>
      </c>
      <c r="W38" t="s">
        <v>62</v>
      </c>
      <c r="X38">
        <v>6.9083000000000006E-2</v>
      </c>
    </row>
    <row r="39" spans="4:25" x14ac:dyDescent="0.45">
      <c r="D39" t="s">
        <v>9</v>
      </c>
      <c r="E39" s="7">
        <v>0.37</v>
      </c>
      <c r="F39" t="s">
        <v>10</v>
      </c>
      <c r="G39">
        <v>0.05</v>
      </c>
      <c r="H39" t="s">
        <v>8</v>
      </c>
      <c r="I39" t="s">
        <v>42</v>
      </c>
      <c r="J39" t="s">
        <v>52</v>
      </c>
      <c r="K39" t="s">
        <v>43</v>
      </c>
      <c r="L39" t="s">
        <v>53</v>
      </c>
      <c r="M39" s="6">
        <v>7800</v>
      </c>
      <c r="N39" t="s">
        <v>55</v>
      </c>
      <c r="O39">
        <v>0</v>
      </c>
      <c r="P39" t="s">
        <v>54</v>
      </c>
      <c r="Q39">
        <v>1244</v>
      </c>
      <c r="R39" t="s">
        <v>56</v>
      </c>
      <c r="S39">
        <v>0</v>
      </c>
      <c r="U39" t="s">
        <v>61</v>
      </c>
      <c r="V39">
        <v>0.23869499999999999</v>
      </c>
      <c r="W39" t="s">
        <v>62</v>
      </c>
      <c r="X39">
        <v>6.7415000000000003E-2</v>
      </c>
    </row>
    <row r="40" spans="4:25" x14ac:dyDescent="0.45">
      <c r="D40" t="s">
        <v>9</v>
      </c>
      <c r="E40" s="7">
        <v>1</v>
      </c>
      <c r="F40" t="s">
        <v>10</v>
      </c>
      <c r="G40">
        <v>0.05</v>
      </c>
      <c r="H40" t="s">
        <v>8</v>
      </c>
      <c r="I40" t="s">
        <v>44</v>
      </c>
      <c r="J40" t="s">
        <v>52</v>
      </c>
      <c r="K40" t="s">
        <v>45</v>
      </c>
      <c r="L40" t="s">
        <v>53</v>
      </c>
      <c r="M40" s="9">
        <v>2500</v>
      </c>
      <c r="N40" t="s">
        <v>55</v>
      </c>
      <c r="O40">
        <v>0</v>
      </c>
      <c r="P40" t="s">
        <v>54</v>
      </c>
      <c r="Q40">
        <v>1238</v>
      </c>
      <c r="R40" t="s">
        <v>56</v>
      </c>
      <c r="S40">
        <v>0</v>
      </c>
      <c r="U40" t="s">
        <v>61</v>
      </c>
      <c r="V40">
        <v>0.102342</v>
      </c>
      <c r="W40" t="s">
        <v>62</v>
      </c>
      <c r="X40">
        <v>2.9352E-2</v>
      </c>
    </row>
    <row r="41" spans="4:25" x14ac:dyDescent="0.45">
      <c r="D41" t="s">
        <v>9</v>
      </c>
      <c r="E41" s="7">
        <v>1.02</v>
      </c>
      <c r="F41" t="s">
        <v>10</v>
      </c>
      <c r="G41">
        <v>0.05</v>
      </c>
      <c r="H41" t="s">
        <v>8</v>
      </c>
      <c r="I41" t="s">
        <v>46</v>
      </c>
      <c r="J41" t="s">
        <v>52</v>
      </c>
      <c r="K41" t="s">
        <v>47</v>
      </c>
      <c r="L41" t="s">
        <v>53</v>
      </c>
      <c r="M41" s="6">
        <v>2500</v>
      </c>
      <c r="N41" t="s">
        <v>55</v>
      </c>
      <c r="O41">
        <v>0</v>
      </c>
      <c r="P41" t="s">
        <v>54</v>
      </c>
      <c r="Q41">
        <v>1238</v>
      </c>
      <c r="R41" t="s">
        <v>56</v>
      </c>
      <c r="S41">
        <v>0</v>
      </c>
      <c r="U41" t="s">
        <v>61</v>
      </c>
      <c r="V41">
        <v>0.108195</v>
      </c>
      <c r="W41" t="s">
        <v>62</v>
      </c>
      <c r="X41">
        <v>3.0526999999999999E-2</v>
      </c>
    </row>
    <row r="42" spans="4:25" x14ac:dyDescent="0.45">
      <c r="D42" t="s">
        <v>9</v>
      </c>
      <c r="E42" s="7">
        <v>0.4</v>
      </c>
      <c r="F42" t="s">
        <v>10</v>
      </c>
      <c r="G42">
        <v>0.05</v>
      </c>
      <c r="H42" t="s">
        <v>8</v>
      </c>
      <c r="I42" t="s">
        <v>48</v>
      </c>
      <c r="J42" t="s">
        <v>52</v>
      </c>
      <c r="K42" t="s">
        <v>49</v>
      </c>
      <c r="L42" t="s">
        <v>53</v>
      </c>
      <c r="M42" s="6">
        <v>7800</v>
      </c>
      <c r="N42" t="s">
        <v>55</v>
      </c>
      <c r="O42">
        <v>0</v>
      </c>
      <c r="P42" t="s">
        <v>54</v>
      </c>
      <c r="Q42">
        <v>1238</v>
      </c>
      <c r="R42" t="s">
        <v>56</v>
      </c>
      <c r="S42">
        <v>0</v>
      </c>
      <c r="U42" t="s">
        <v>61</v>
      </c>
      <c r="V42">
        <v>0.102312</v>
      </c>
      <c r="W42" t="s">
        <v>62</v>
      </c>
      <c r="X42">
        <v>3.4325000000000001E-2</v>
      </c>
    </row>
    <row r="43" spans="4:25" x14ac:dyDescent="0.45">
      <c r="D43" t="s">
        <v>9</v>
      </c>
      <c r="E43" s="7">
        <v>0.38</v>
      </c>
      <c r="F43" t="s">
        <v>10</v>
      </c>
      <c r="G43">
        <v>0.05</v>
      </c>
      <c r="H43" t="s">
        <v>8</v>
      </c>
      <c r="I43" t="s">
        <v>50</v>
      </c>
      <c r="J43" t="s">
        <v>52</v>
      </c>
      <c r="K43" t="s">
        <v>51</v>
      </c>
      <c r="L43" t="s">
        <v>53</v>
      </c>
      <c r="M43" s="6">
        <v>7800</v>
      </c>
      <c r="N43" t="s">
        <v>55</v>
      </c>
      <c r="O43">
        <v>0</v>
      </c>
      <c r="P43" t="s">
        <v>54</v>
      </c>
      <c r="Q43">
        <v>1238</v>
      </c>
      <c r="R43" t="s">
        <v>56</v>
      </c>
      <c r="S43">
        <v>0</v>
      </c>
      <c r="U43" t="s">
        <v>61</v>
      </c>
      <c r="V43">
        <v>8.6964E-2</v>
      </c>
      <c r="W43" t="s">
        <v>62</v>
      </c>
      <c r="X43">
        <v>3.0828999999999999E-2</v>
      </c>
    </row>
    <row r="45" spans="4:25" x14ac:dyDescent="0.45">
      <c r="D45" t="s">
        <v>11</v>
      </c>
      <c r="E45" s="4">
        <v>40.93</v>
      </c>
      <c r="F45" t="s">
        <v>12</v>
      </c>
      <c r="G45">
        <v>1</v>
      </c>
    </row>
    <row r="46" spans="4:25" x14ac:dyDescent="0.45">
      <c r="D46" t="s">
        <v>11</v>
      </c>
      <c r="E46" s="7">
        <v>40.89</v>
      </c>
      <c r="F46" t="s">
        <v>12</v>
      </c>
      <c r="G46">
        <v>1</v>
      </c>
      <c r="X46" s="22" t="s">
        <v>68</v>
      </c>
      <c r="Y46" s="22" t="s">
        <v>69</v>
      </c>
    </row>
    <row r="47" spans="4:25" x14ac:dyDescent="0.45">
      <c r="D47" t="s">
        <v>11</v>
      </c>
      <c r="E47" s="4">
        <v>51.78</v>
      </c>
      <c r="F47" t="s">
        <v>12</v>
      </c>
      <c r="G47">
        <v>1</v>
      </c>
      <c r="X47">
        <v>255</v>
      </c>
      <c r="Y47">
        <v>3.24</v>
      </c>
    </row>
    <row r="48" spans="4:25" x14ac:dyDescent="0.45">
      <c r="D48" t="s">
        <v>11</v>
      </c>
      <c r="E48" s="4">
        <v>51.52</v>
      </c>
      <c r="F48" t="s">
        <v>12</v>
      </c>
      <c r="G48">
        <v>1</v>
      </c>
      <c r="X48">
        <v>127</v>
      </c>
      <c r="Y48">
        <v>1.62</v>
      </c>
    </row>
    <row r="49" spans="4:25" x14ac:dyDescent="0.45">
      <c r="D49" t="s">
        <v>11</v>
      </c>
      <c r="E49" s="4">
        <v>29.8</v>
      </c>
      <c r="F49" t="s">
        <v>12</v>
      </c>
      <c r="G49">
        <v>1</v>
      </c>
      <c r="X49">
        <v>64</v>
      </c>
      <c r="Y49">
        <v>0.81799999999999995</v>
      </c>
    </row>
    <row r="50" spans="4:25" x14ac:dyDescent="0.45">
      <c r="D50" t="s">
        <v>11</v>
      </c>
      <c r="E50" s="4">
        <v>30.03</v>
      </c>
      <c r="F50" t="s">
        <v>12</v>
      </c>
      <c r="G50">
        <v>1</v>
      </c>
      <c r="X50">
        <v>32</v>
      </c>
      <c r="Y50">
        <v>0.498</v>
      </c>
    </row>
    <row r="51" spans="4:25" x14ac:dyDescent="0.45">
      <c r="D51" t="s">
        <v>11</v>
      </c>
      <c r="E51" s="4">
        <v>40.42</v>
      </c>
      <c r="F51" t="s">
        <v>12</v>
      </c>
      <c r="G51">
        <v>1</v>
      </c>
      <c r="X51">
        <v>5</v>
      </c>
      <c r="Y51">
        <v>0.48199999999999998</v>
      </c>
    </row>
    <row r="52" spans="4:25" x14ac:dyDescent="0.45">
      <c r="D52" t="s">
        <v>11</v>
      </c>
      <c r="E52" s="4">
        <v>39.869999999999997</v>
      </c>
      <c r="F52" t="s">
        <v>12</v>
      </c>
      <c r="G52">
        <v>1</v>
      </c>
      <c r="X52">
        <v>0</v>
      </c>
      <c r="Y52">
        <v>0.48199999999999998</v>
      </c>
    </row>
    <row r="53" spans="4:25" x14ac:dyDescent="0.45">
      <c r="D53" t="s">
        <v>11</v>
      </c>
      <c r="E53" s="4">
        <v>13.97</v>
      </c>
      <c r="F53" t="s">
        <v>12</v>
      </c>
      <c r="G53">
        <v>1</v>
      </c>
    </row>
    <row r="54" spans="4:25" x14ac:dyDescent="0.45">
      <c r="D54" t="s">
        <v>11</v>
      </c>
      <c r="E54" s="4">
        <v>14.21</v>
      </c>
      <c r="F54" t="s">
        <v>12</v>
      </c>
      <c r="G54">
        <v>1</v>
      </c>
    </row>
    <row r="55" spans="4:25" x14ac:dyDescent="0.45">
      <c r="D55" t="s">
        <v>11</v>
      </c>
      <c r="E55" s="4">
        <v>14.05</v>
      </c>
      <c r="F55" t="s">
        <v>12</v>
      </c>
      <c r="G55">
        <v>1</v>
      </c>
    </row>
    <row r="56" spans="4:25" x14ac:dyDescent="0.45">
      <c r="D56" t="s">
        <v>11</v>
      </c>
      <c r="E56" s="4">
        <v>13.82</v>
      </c>
      <c r="F56" t="s">
        <v>12</v>
      </c>
      <c r="G56">
        <v>1</v>
      </c>
    </row>
    <row r="57" spans="4:25" x14ac:dyDescent="0.45">
      <c r="D57" t="s">
        <v>11</v>
      </c>
      <c r="E57" s="4">
        <v>6.27</v>
      </c>
      <c r="F57" t="s">
        <v>12</v>
      </c>
      <c r="G57">
        <v>1</v>
      </c>
    </row>
    <row r="58" spans="4:25" x14ac:dyDescent="0.45">
      <c r="D58" t="s">
        <v>11</v>
      </c>
      <c r="E58" s="4">
        <v>6.32</v>
      </c>
      <c r="F58" t="s">
        <v>12</v>
      </c>
      <c r="G58">
        <v>1</v>
      </c>
    </row>
    <row r="59" spans="4:25" x14ac:dyDescent="0.45">
      <c r="D59" t="s">
        <v>11</v>
      </c>
      <c r="E59" s="4">
        <v>13.36</v>
      </c>
      <c r="F59" t="s">
        <v>12</v>
      </c>
      <c r="G59">
        <v>1</v>
      </c>
    </row>
    <row r="60" spans="4:25" x14ac:dyDescent="0.45">
      <c r="D60" t="s">
        <v>11</v>
      </c>
      <c r="E60" s="4">
        <v>12.2</v>
      </c>
      <c r="F60" t="s">
        <v>12</v>
      </c>
      <c r="G60">
        <v>1</v>
      </c>
    </row>
    <row r="61" spans="4:25" x14ac:dyDescent="0.45">
      <c r="D61" t="s">
        <v>11</v>
      </c>
      <c r="E61" s="4">
        <v>3.72</v>
      </c>
      <c r="F61" t="s">
        <v>12</v>
      </c>
      <c r="G61">
        <v>1</v>
      </c>
    </row>
    <row r="62" spans="4:25" x14ac:dyDescent="0.45">
      <c r="D62" t="s">
        <v>11</v>
      </c>
      <c r="E62" s="4">
        <v>3.78</v>
      </c>
      <c r="F62" t="s">
        <v>12</v>
      </c>
      <c r="G62">
        <v>1</v>
      </c>
    </row>
    <row r="63" spans="4:25" x14ac:dyDescent="0.45">
      <c r="D63" t="s">
        <v>11</v>
      </c>
      <c r="E63" s="4">
        <v>4.47</v>
      </c>
      <c r="F63" t="s">
        <v>12</v>
      </c>
      <c r="G63">
        <v>1</v>
      </c>
    </row>
    <row r="64" spans="4:25" x14ac:dyDescent="0.45">
      <c r="D64" t="s">
        <v>11</v>
      </c>
      <c r="E64" s="4">
        <v>4.21</v>
      </c>
      <c r="F64" t="s">
        <v>12</v>
      </c>
      <c r="G64">
        <v>1</v>
      </c>
    </row>
    <row r="67" spans="2:15" x14ac:dyDescent="0.45">
      <c r="B67" s="2" t="s">
        <v>64</v>
      </c>
      <c r="C67" s="1"/>
      <c r="D67" s="3" t="s">
        <v>4</v>
      </c>
      <c r="E67" s="2" t="s">
        <v>5</v>
      </c>
      <c r="G67" s="16" t="s">
        <v>64</v>
      </c>
      <c r="H67" s="19">
        <f>20+273</f>
        <v>293</v>
      </c>
      <c r="I67" s="19"/>
      <c r="J67" s="19"/>
      <c r="K67" s="19"/>
      <c r="L67" s="19">
        <f>273+30</f>
        <v>303</v>
      </c>
      <c r="M67" s="19"/>
      <c r="N67" s="19"/>
      <c r="O67" s="19"/>
    </row>
    <row r="68" spans="2:15" x14ac:dyDescent="0.45">
      <c r="B68" s="20">
        <f>20+273</f>
        <v>293</v>
      </c>
      <c r="C68" s="2" t="s">
        <v>2</v>
      </c>
      <c r="D68" s="7">
        <v>1</v>
      </c>
      <c r="E68" s="4">
        <v>40.93</v>
      </c>
      <c r="G68" s="1"/>
      <c r="H68" s="15" t="s">
        <v>2</v>
      </c>
      <c r="I68" s="15" t="s">
        <v>3</v>
      </c>
      <c r="J68" s="15" t="s">
        <v>0</v>
      </c>
      <c r="K68" s="15" t="s">
        <v>1</v>
      </c>
      <c r="L68" s="15" t="s">
        <v>2</v>
      </c>
      <c r="M68" s="15" t="s">
        <v>3</v>
      </c>
      <c r="N68" s="15" t="s">
        <v>0</v>
      </c>
      <c r="O68" s="15" t="s">
        <v>1</v>
      </c>
    </row>
    <row r="69" spans="2:15" x14ac:dyDescent="0.45">
      <c r="B69" s="20"/>
      <c r="C69" s="2" t="s">
        <v>3</v>
      </c>
      <c r="D69" s="7">
        <v>1.02</v>
      </c>
      <c r="E69" s="7">
        <v>40.89</v>
      </c>
      <c r="G69" s="15" t="s">
        <v>65</v>
      </c>
      <c r="H69" s="18">
        <v>1.3947240000000001</v>
      </c>
      <c r="I69" s="18">
        <v>1.3794500000000001</v>
      </c>
      <c r="J69" s="18">
        <v>1.4946660000000001</v>
      </c>
      <c r="K69" s="18">
        <v>1.622077</v>
      </c>
      <c r="L69" s="18">
        <v>0.69162599999999996</v>
      </c>
      <c r="M69" s="18">
        <v>0.67797300000000005</v>
      </c>
      <c r="N69" s="18">
        <v>0.81733699999999998</v>
      </c>
      <c r="O69" s="18">
        <v>0.81024600000000002</v>
      </c>
    </row>
    <row r="70" spans="2:15" x14ac:dyDescent="0.45">
      <c r="B70" s="20"/>
      <c r="C70" s="2" t="s">
        <v>0</v>
      </c>
      <c r="D70" s="7">
        <v>0.45</v>
      </c>
      <c r="E70" s="4">
        <v>51.78</v>
      </c>
      <c r="G70" s="15" t="s">
        <v>66</v>
      </c>
      <c r="H70" s="18">
        <v>0.113755</v>
      </c>
      <c r="I70" s="18">
        <v>0.11601300000000001</v>
      </c>
      <c r="J70" s="18">
        <v>0.33338000000000001</v>
      </c>
      <c r="K70" s="18">
        <v>0.34658099999999997</v>
      </c>
      <c r="L70" s="18">
        <v>0.19006799999999999</v>
      </c>
      <c r="M70" s="18">
        <v>0.187808</v>
      </c>
      <c r="N70" s="18">
        <v>0.24351900000000001</v>
      </c>
      <c r="O70" s="18">
        <v>0.22870699999999999</v>
      </c>
    </row>
    <row r="71" spans="2:15" x14ac:dyDescent="0.45">
      <c r="B71" s="20"/>
      <c r="C71" s="2" t="s">
        <v>1</v>
      </c>
      <c r="D71" s="7">
        <v>0.47</v>
      </c>
      <c r="E71" s="4">
        <v>51.52</v>
      </c>
      <c r="G71" s="16" t="s">
        <v>64</v>
      </c>
      <c r="H71" s="19">
        <f>273+40</f>
        <v>313</v>
      </c>
      <c r="I71" s="19"/>
      <c r="J71" s="19"/>
      <c r="K71" s="19"/>
      <c r="L71" s="19">
        <f>50+273</f>
        <v>323</v>
      </c>
      <c r="M71" s="19"/>
      <c r="N71" s="19"/>
      <c r="O71" s="19"/>
    </row>
    <row r="72" spans="2:15" x14ac:dyDescent="0.45">
      <c r="B72" s="20">
        <f>273+30</f>
        <v>303</v>
      </c>
      <c r="C72" s="2" t="s">
        <v>2</v>
      </c>
      <c r="D72" s="7">
        <v>1.05</v>
      </c>
      <c r="E72" s="4">
        <v>29.8</v>
      </c>
      <c r="G72" s="1"/>
      <c r="H72" s="15" t="s">
        <v>2</v>
      </c>
      <c r="I72" s="15" t="s">
        <v>3</v>
      </c>
      <c r="J72" s="15" t="s">
        <v>0</v>
      </c>
      <c r="K72" s="15" t="s">
        <v>1</v>
      </c>
      <c r="L72" s="15" t="s">
        <v>2</v>
      </c>
      <c r="M72" s="15" t="s">
        <v>3</v>
      </c>
      <c r="N72" s="15" t="s">
        <v>0</v>
      </c>
      <c r="O72" s="15" t="s">
        <v>1</v>
      </c>
    </row>
    <row r="73" spans="2:15" x14ac:dyDescent="0.45">
      <c r="B73" s="20"/>
      <c r="C73" s="2" t="s">
        <v>3</v>
      </c>
      <c r="D73" s="7">
        <v>1.02</v>
      </c>
      <c r="E73" s="4">
        <v>30.03</v>
      </c>
      <c r="G73" s="15" t="s">
        <v>65</v>
      </c>
      <c r="H73" s="18">
        <v>0.38099699999999997</v>
      </c>
      <c r="I73" s="18">
        <v>0.38320599999999999</v>
      </c>
      <c r="J73" s="18">
        <v>0.32106099999999999</v>
      </c>
      <c r="K73" s="18">
        <v>0.28499200000000002</v>
      </c>
      <c r="L73" s="18">
        <v>0.189274</v>
      </c>
      <c r="M73" s="18">
        <v>0.180035</v>
      </c>
      <c r="N73" s="18">
        <v>0.233905</v>
      </c>
      <c r="O73" s="18">
        <v>0.23869499999999999</v>
      </c>
    </row>
    <row r="74" spans="2:15" x14ac:dyDescent="0.45">
      <c r="B74" s="20"/>
      <c r="C74" s="2" t="s">
        <v>0</v>
      </c>
      <c r="D74" s="14">
        <v>0.42</v>
      </c>
      <c r="E74" s="4">
        <v>40.42</v>
      </c>
      <c r="G74" s="15" t="s">
        <v>66</v>
      </c>
      <c r="H74" s="18">
        <v>4.6843000000000003E-2</v>
      </c>
      <c r="I74" s="18">
        <v>4.8652000000000001E-2</v>
      </c>
      <c r="J74" s="18">
        <v>8.3460000000000006E-2</v>
      </c>
      <c r="K74" s="18">
        <v>7.7785999999999994E-2</v>
      </c>
      <c r="L74" s="18">
        <v>3.5163E-2</v>
      </c>
      <c r="M74" s="18">
        <v>3.3515000000000003E-2</v>
      </c>
      <c r="N74" s="18">
        <v>6.9083000000000006E-2</v>
      </c>
      <c r="O74" s="18">
        <v>6.7415000000000003E-2</v>
      </c>
    </row>
    <row r="75" spans="2:15" x14ac:dyDescent="0.45">
      <c r="B75" s="20"/>
      <c r="C75" s="2" t="s">
        <v>1</v>
      </c>
      <c r="D75" s="7">
        <v>0.4</v>
      </c>
      <c r="E75" s="4">
        <v>39.869999999999997</v>
      </c>
      <c r="G75" s="16" t="s">
        <v>64</v>
      </c>
      <c r="H75" s="19">
        <v>333</v>
      </c>
      <c r="I75" s="19"/>
      <c r="J75" s="19"/>
      <c r="K75" s="19"/>
    </row>
    <row r="76" spans="2:15" x14ac:dyDescent="0.45">
      <c r="B76" s="20">
        <f>273+40</f>
        <v>313</v>
      </c>
      <c r="C76" s="2" t="s">
        <v>2</v>
      </c>
      <c r="D76" s="7">
        <v>1</v>
      </c>
      <c r="E76" s="4">
        <v>13.97</v>
      </c>
      <c r="G76" s="1"/>
      <c r="H76" s="15" t="s">
        <v>2</v>
      </c>
      <c r="I76" s="15" t="s">
        <v>3</v>
      </c>
      <c r="J76" s="15" t="s">
        <v>0</v>
      </c>
      <c r="K76" s="15" t="s">
        <v>1</v>
      </c>
    </row>
    <row r="77" spans="2:15" x14ac:dyDescent="0.45">
      <c r="B77" s="20"/>
      <c r="C77" s="2" t="s">
        <v>3</v>
      </c>
      <c r="D77" s="7">
        <v>1.02</v>
      </c>
      <c r="E77" s="4">
        <v>14.21</v>
      </c>
      <c r="G77" s="15" t="s">
        <v>65</v>
      </c>
      <c r="H77" s="18">
        <v>0.102342</v>
      </c>
      <c r="I77" s="18">
        <v>0.108195</v>
      </c>
      <c r="J77" s="18">
        <v>0.102312</v>
      </c>
      <c r="K77" s="18">
        <v>8.6964E-2</v>
      </c>
    </row>
    <row r="78" spans="2:15" x14ac:dyDescent="0.45">
      <c r="B78" s="20"/>
      <c r="C78" s="2" t="s">
        <v>0</v>
      </c>
      <c r="D78" s="7">
        <v>0.4</v>
      </c>
      <c r="E78" s="4">
        <v>14.05</v>
      </c>
      <c r="G78" s="15" t="s">
        <v>66</v>
      </c>
      <c r="H78" s="18">
        <v>2.9352E-2</v>
      </c>
      <c r="I78" s="18">
        <v>3.0526999999999999E-2</v>
      </c>
      <c r="J78" s="18">
        <v>3.4325000000000001E-2</v>
      </c>
      <c r="K78" s="18">
        <v>3.0828999999999999E-2</v>
      </c>
    </row>
    <row r="79" spans="2:15" x14ac:dyDescent="0.45">
      <c r="B79" s="20"/>
      <c r="C79" s="2" t="s">
        <v>1</v>
      </c>
      <c r="D79" s="7">
        <v>0.38</v>
      </c>
      <c r="E79" s="4">
        <v>13.82</v>
      </c>
    </row>
    <row r="80" spans="2:15" x14ac:dyDescent="0.45">
      <c r="B80" s="20">
        <f>50+273</f>
        <v>323</v>
      </c>
      <c r="C80" s="2" t="s">
        <v>2</v>
      </c>
      <c r="D80" s="7">
        <v>1.05</v>
      </c>
      <c r="E80" s="4">
        <v>6.27</v>
      </c>
    </row>
    <row r="81" spans="2:17" x14ac:dyDescent="0.45">
      <c r="B81" s="20"/>
      <c r="C81" s="2" t="s">
        <v>3</v>
      </c>
      <c r="D81" s="7">
        <v>1.02</v>
      </c>
      <c r="E81" s="4">
        <v>6.32</v>
      </c>
      <c r="G81" s="17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2:17" x14ac:dyDescent="0.45">
      <c r="B82" s="20"/>
      <c r="C82" s="2" t="s">
        <v>0</v>
      </c>
      <c r="D82" s="7">
        <v>0.35</v>
      </c>
      <c r="E82" s="4">
        <v>13.36</v>
      </c>
      <c r="G82" s="17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2:17" x14ac:dyDescent="0.45">
      <c r="B83" s="20"/>
      <c r="C83" s="2" t="s">
        <v>1</v>
      </c>
      <c r="D83" s="7">
        <v>0.37</v>
      </c>
      <c r="E83" s="4">
        <v>12.2</v>
      </c>
      <c r="G83" s="17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2:17" x14ac:dyDescent="0.45">
      <c r="B84" s="20">
        <v>333</v>
      </c>
      <c r="C84" s="2" t="s">
        <v>2</v>
      </c>
      <c r="D84" s="7">
        <v>1</v>
      </c>
      <c r="E84" s="4">
        <v>3.72</v>
      </c>
      <c r="G84" s="17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2:17" x14ac:dyDescent="0.45">
      <c r="B85" s="20"/>
      <c r="C85" s="2" t="s">
        <v>3</v>
      </c>
      <c r="D85" s="7">
        <v>1.02</v>
      </c>
      <c r="E85" s="4">
        <v>3.78</v>
      </c>
    </row>
    <row r="86" spans="2:17" x14ac:dyDescent="0.45">
      <c r="B86" s="20"/>
      <c r="C86" s="2" t="s">
        <v>0</v>
      </c>
      <c r="D86" s="7">
        <v>0.4</v>
      </c>
      <c r="E86" s="4">
        <v>4.47</v>
      </c>
    </row>
    <row r="87" spans="2:17" x14ac:dyDescent="0.45">
      <c r="B87" s="20"/>
      <c r="C87" s="2" t="s">
        <v>1</v>
      </c>
      <c r="D87" s="7">
        <v>0.38</v>
      </c>
      <c r="E87" s="4">
        <v>4.21</v>
      </c>
    </row>
  </sheetData>
  <mergeCells count="15">
    <mergeCell ref="A2:A5"/>
    <mergeCell ref="A6:A9"/>
    <mergeCell ref="A10:A13"/>
    <mergeCell ref="A14:A17"/>
    <mergeCell ref="A18:A21"/>
    <mergeCell ref="B68:B71"/>
    <mergeCell ref="B72:B75"/>
    <mergeCell ref="B76:B79"/>
    <mergeCell ref="B80:B83"/>
    <mergeCell ref="B84:B87"/>
    <mergeCell ref="H67:K67"/>
    <mergeCell ref="L67:O67"/>
    <mergeCell ref="H71:K71"/>
    <mergeCell ref="L71:O71"/>
    <mergeCell ref="H75:K7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2023-02-07T12:46:42Z</dcterms:created>
  <dcterms:modified xsi:type="dcterms:W3CDTF">2023-02-16T07:52:15Z</dcterms:modified>
</cp:coreProperties>
</file>