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R58" i="1" l="1"/>
  <c r="D51" i="1"/>
  <c r="E51" i="1"/>
  <c r="F51" i="1"/>
  <c r="G51" i="1"/>
  <c r="H51" i="1"/>
  <c r="I51" i="1"/>
  <c r="J51" i="1"/>
  <c r="K51" i="1"/>
  <c r="L51" i="1"/>
  <c r="C51" i="1"/>
  <c r="O44" i="1"/>
  <c r="P44" i="1"/>
  <c r="Q44" i="1"/>
  <c r="R44" i="1"/>
  <c r="S44" i="1"/>
  <c r="T44" i="1"/>
  <c r="U44" i="1"/>
  <c r="V44" i="1"/>
  <c r="W44" i="1"/>
  <c r="N44" i="1"/>
  <c r="O51" i="1"/>
  <c r="P51" i="1"/>
  <c r="Q51" i="1"/>
  <c r="R51" i="1"/>
  <c r="S51" i="1"/>
  <c r="T51" i="1"/>
  <c r="U51" i="1"/>
  <c r="V51" i="1"/>
  <c r="W51" i="1"/>
  <c r="N51" i="1"/>
  <c r="O58" i="1"/>
  <c r="P58" i="1"/>
  <c r="Q58" i="1"/>
  <c r="S58" i="1"/>
  <c r="T58" i="1"/>
  <c r="U58" i="1"/>
  <c r="V58" i="1"/>
  <c r="W58" i="1"/>
  <c r="N58" i="1"/>
  <c r="C58" i="1"/>
  <c r="D58" i="1"/>
  <c r="E58" i="1"/>
  <c r="F58" i="1"/>
  <c r="G58" i="1"/>
  <c r="H58" i="1"/>
  <c r="I58" i="1"/>
  <c r="J58" i="1"/>
  <c r="K58" i="1"/>
  <c r="C44" i="1"/>
  <c r="D44" i="1"/>
  <c r="E44" i="1"/>
  <c r="F44" i="1"/>
  <c r="G44" i="1"/>
  <c r="H44" i="1"/>
  <c r="I44" i="1"/>
  <c r="J44" i="1"/>
  <c r="K44" i="1"/>
  <c r="L44" i="1"/>
  <c r="L58" i="1"/>
  <c r="M58" i="1"/>
  <c r="M51" i="1"/>
  <c r="M44" i="1"/>
</calcChain>
</file>

<file path=xl/sharedStrings.xml><?xml version="1.0" encoding="utf-8"?>
<sst xmlns="http://schemas.openxmlformats.org/spreadsheetml/2006/main" count="38" uniqueCount="19">
  <si>
    <t>повышение</t>
  </si>
  <si>
    <t>I_р, мА</t>
  </si>
  <si>
    <t>U_р, В</t>
  </si>
  <si>
    <t>понижение</t>
  </si>
  <si>
    <t>5 мА</t>
  </si>
  <si>
    <t>цинтрируем</t>
  </si>
  <si>
    <t>3 мА</t>
  </si>
  <si>
    <t>________________________________________________________________________________________________________________________________________________________________________________________________</t>
  </si>
  <si>
    <t>1,5 мА</t>
  </si>
  <si>
    <t>S</t>
  </si>
  <si>
    <t>I_р, мкА</t>
  </si>
  <si>
    <t>1.5 мА (для графиков)</t>
  </si>
  <si>
    <t>T_e, 10^4*К</t>
  </si>
  <si>
    <t>n_e, 10^16*м^-3</t>
  </si>
  <si>
    <t>w_p, 10^6*рад/c</t>
  </si>
  <si>
    <t>R_De, 10^-6*м</t>
  </si>
  <si>
    <t>R_D, 10^-6*м</t>
  </si>
  <si>
    <t>N_D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</si>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</sst>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I_</a:t>
            </a:r>
            <a:r>
              <a:rPr lang="ru-RU"/>
              <a:t>р(</a:t>
            </a:r>
            <a:r>
              <a:rPr lang="en-US"/>
              <a:t>U</a:t>
            </a:r>
            <a:r>
              <a:rPr lang="ru-RU"/>
              <a:t>_р</a:t>
            </a:r>
            <a:r>
              <a:rPr lang="en-US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Лист1!$C$3:$U$3</c:f>
              <c:numCache>
                <c:formatCode>General</c:formatCode>
                <c:ptCount val="19"/>
                <c:pt idx="0">
                  <c:v>34.729999999999997</c:v>
                </c:pt>
                <c:pt idx="1">
                  <c:v>34.26</c:v>
                </c:pt>
                <c:pt idx="2">
                  <c:v>33.909999999999997</c:v>
                </c:pt>
                <c:pt idx="3">
                  <c:v>32.880000000000003</c:v>
                </c:pt>
                <c:pt idx="4">
                  <c:v>29.15</c:v>
                </c:pt>
                <c:pt idx="5">
                  <c:v>26.56</c:v>
                </c:pt>
                <c:pt idx="6">
                  <c:v>23.83</c:v>
                </c:pt>
                <c:pt idx="7">
                  <c:v>21.57</c:v>
                </c:pt>
                <c:pt idx="8">
                  <c:v>19.52</c:v>
                </c:pt>
                <c:pt idx="9">
                  <c:v>18.48</c:v>
                </c:pt>
                <c:pt idx="10">
                  <c:v>15.89</c:v>
                </c:pt>
                <c:pt idx="11">
                  <c:v>14.9</c:v>
                </c:pt>
                <c:pt idx="12">
                  <c:v>13.91</c:v>
                </c:pt>
                <c:pt idx="13">
                  <c:v>12.92</c:v>
                </c:pt>
                <c:pt idx="14">
                  <c:v>11.52</c:v>
                </c:pt>
                <c:pt idx="15">
                  <c:v>10</c:v>
                </c:pt>
                <c:pt idx="16">
                  <c:v>8</c:v>
                </c:pt>
                <c:pt idx="17">
                  <c:v>5.84</c:v>
                </c:pt>
                <c:pt idx="18">
                  <c:v>4.54</c:v>
                </c:pt>
              </c:numCache>
            </c:numRef>
          </c:xVal>
          <c:yVal>
            <c:numRef>
              <c:f>Лист1!$C$2:$U$2</c:f>
              <c:numCache>
                <c:formatCode>General</c:formatCode>
                <c:ptCount val="19"/>
                <c:pt idx="0">
                  <c:v>0.59</c:v>
                </c:pt>
                <c:pt idx="1">
                  <c:v>0.79</c:v>
                </c:pt>
                <c:pt idx="2">
                  <c:v>0.99</c:v>
                </c:pt>
                <c:pt idx="3">
                  <c:v>1.1200000000000001</c:v>
                </c:pt>
                <c:pt idx="4">
                  <c:v>1.35</c:v>
                </c:pt>
                <c:pt idx="5">
                  <c:v>1.49</c:v>
                </c:pt>
                <c:pt idx="6">
                  <c:v>1.69</c:v>
                </c:pt>
                <c:pt idx="7">
                  <c:v>1.91</c:v>
                </c:pt>
                <c:pt idx="8">
                  <c:v>2.13</c:v>
                </c:pt>
                <c:pt idx="9">
                  <c:v>2.2999999999999998</c:v>
                </c:pt>
                <c:pt idx="10">
                  <c:v>2.6</c:v>
                </c:pt>
                <c:pt idx="11">
                  <c:v>2.79</c:v>
                </c:pt>
                <c:pt idx="12">
                  <c:v>3.09</c:v>
                </c:pt>
                <c:pt idx="13">
                  <c:v>3.43</c:v>
                </c:pt>
                <c:pt idx="14">
                  <c:v>3.73</c:v>
                </c:pt>
                <c:pt idx="15">
                  <c:v>4.0199999999999996</c:v>
                </c:pt>
                <c:pt idx="16">
                  <c:v>4.37</c:v>
                </c:pt>
                <c:pt idx="17">
                  <c:v>4.71</c:v>
                </c:pt>
                <c:pt idx="18">
                  <c:v>4.95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Лист1!$C$7:$N$7</c:f>
              <c:numCache>
                <c:formatCode>General</c:formatCode>
                <c:ptCount val="12"/>
                <c:pt idx="0">
                  <c:v>4.51</c:v>
                </c:pt>
                <c:pt idx="1">
                  <c:v>6.97</c:v>
                </c:pt>
                <c:pt idx="2">
                  <c:v>9.11</c:v>
                </c:pt>
                <c:pt idx="3">
                  <c:v>11.49</c:v>
                </c:pt>
                <c:pt idx="4">
                  <c:v>13.19</c:v>
                </c:pt>
                <c:pt idx="5">
                  <c:v>14.37</c:v>
                </c:pt>
                <c:pt idx="6">
                  <c:v>16.32</c:v>
                </c:pt>
                <c:pt idx="7">
                  <c:v>19.829999999999998</c:v>
                </c:pt>
                <c:pt idx="8">
                  <c:v>23.68</c:v>
                </c:pt>
                <c:pt idx="9">
                  <c:v>29.54</c:v>
                </c:pt>
                <c:pt idx="10">
                  <c:v>34.14</c:v>
                </c:pt>
                <c:pt idx="11">
                  <c:v>35.03</c:v>
                </c:pt>
              </c:numCache>
            </c:numRef>
          </c:xVal>
          <c:yVal>
            <c:numRef>
              <c:f>Лист1!$C$6:$N$6</c:f>
              <c:numCache>
                <c:formatCode>General</c:formatCode>
                <c:ptCount val="12"/>
                <c:pt idx="0">
                  <c:v>4.9400000000000004</c:v>
                </c:pt>
                <c:pt idx="1">
                  <c:v>4.53</c:v>
                </c:pt>
                <c:pt idx="2">
                  <c:v>4.16</c:v>
                </c:pt>
                <c:pt idx="3">
                  <c:v>3.71</c:v>
                </c:pt>
                <c:pt idx="4">
                  <c:v>3.31</c:v>
                </c:pt>
                <c:pt idx="5">
                  <c:v>2.87</c:v>
                </c:pt>
                <c:pt idx="6">
                  <c:v>2.52</c:v>
                </c:pt>
                <c:pt idx="7">
                  <c:v>2.08</c:v>
                </c:pt>
                <c:pt idx="8">
                  <c:v>1.68</c:v>
                </c:pt>
                <c:pt idx="9">
                  <c:v>1.31</c:v>
                </c:pt>
                <c:pt idx="10">
                  <c:v>0.91</c:v>
                </c:pt>
                <c:pt idx="11">
                  <c:v>0.5</c:v>
                </c:pt>
              </c:numCache>
            </c:numRef>
          </c:yVal>
          <c:smooth val="1"/>
        </c:ser>
        <c:ser>
          <c:idx val="2"/>
          <c:order val="2"/>
          <c:spPr>
            <a:ln>
              <a:noFill/>
            </a:ln>
          </c:spPr>
          <c:marker>
            <c:symbol val="none"/>
          </c:marker>
          <c:trendline>
            <c:trendlineType val="linear"/>
            <c:forward val="1"/>
            <c:backward val="3"/>
            <c:dispRSqr val="0"/>
            <c:dispEq val="1"/>
            <c:trendlineLbl>
              <c:layout>
                <c:manualLayout>
                  <c:x val="8.6705202312138727E-2"/>
                  <c:y val="-0.10516980128228416"/>
                </c:manualLayout>
              </c:layout>
              <c:numFmt formatCode="General" sourceLinked="0"/>
            </c:trendlineLbl>
          </c:trendline>
          <c:xVal>
            <c:numRef>
              <c:f>Лист1!$T$3:$U$3</c:f>
              <c:numCache>
                <c:formatCode>General</c:formatCode>
                <c:ptCount val="2"/>
                <c:pt idx="0">
                  <c:v>5.84</c:v>
                </c:pt>
                <c:pt idx="1">
                  <c:v>4.54</c:v>
                </c:pt>
              </c:numCache>
            </c:numRef>
          </c:xVal>
          <c:yVal>
            <c:numRef>
              <c:f>Лист1!$T$2:$U$2</c:f>
              <c:numCache>
                <c:formatCode>General</c:formatCode>
                <c:ptCount val="2"/>
                <c:pt idx="0">
                  <c:v>4.71</c:v>
                </c:pt>
                <c:pt idx="1">
                  <c:v>4.95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3584"/>
        <c:axId val="163870336"/>
      </c:scatterChart>
      <c:valAx>
        <c:axId val="1336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U_</a:t>
                </a:r>
                <a:r>
                  <a:rPr lang="ru-RU"/>
                  <a:t>р, 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870336"/>
        <c:crosses val="autoZero"/>
        <c:crossBetween val="midCat"/>
      </c:valAx>
      <c:valAx>
        <c:axId val="1638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I_</a:t>
                </a:r>
                <a:r>
                  <a:rPr lang="ru-RU"/>
                  <a:t>р, мА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4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I_</a:t>
            </a:r>
            <a:r>
              <a:rPr lang="ru-RU"/>
              <a:t>р(</a:t>
            </a:r>
            <a:r>
              <a:rPr lang="en-US"/>
              <a:t>U</a:t>
            </a:r>
            <a:r>
              <a:rPr lang="ru-RU"/>
              <a:t>_р</a:t>
            </a:r>
            <a:r>
              <a:rPr lang="en-US"/>
              <a:t>), </a:t>
            </a:r>
            <a:r>
              <a:rPr lang="ru-RU"/>
              <a:t>1.5 мА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Лист1!$C$35:$W$35</c:f>
              <c:numCache>
                <c:formatCode>General</c:formatCode>
                <c:ptCount val="21"/>
                <c:pt idx="0">
                  <c:v>24.9</c:v>
                </c:pt>
                <c:pt idx="1">
                  <c:v>22.05</c:v>
                </c:pt>
                <c:pt idx="2">
                  <c:v>19</c:v>
                </c:pt>
                <c:pt idx="3">
                  <c:v>15.97</c:v>
                </c:pt>
                <c:pt idx="4">
                  <c:v>12.99</c:v>
                </c:pt>
                <c:pt idx="5">
                  <c:v>10.02</c:v>
                </c:pt>
                <c:pt idx="6">
                  <c:v>7.94</c:v>
                </c:pt>
                <c:pt idx="7">
                  <c:v>6.06</c:v>
                </c:pt>
                <c:pt idx="8">
                  <c:v>4.05</c:v>
                </c:pt>
                <c:pt idx="9">
                  <c:v>1.98</c:v>
                </c:pt>
                <c:pt idx="10">
                  <c:v>0</c:v>
                </c:pt>
                <c:pt idx="11">
                  <c:v>-2.0699999999999998</c:v>
                </c:pt>
                <c:pt idx="12">
                  <c:v>-4.03</c:v>
                </c:pt>
                <c:pt idx="13">
                  <c:v>-6.07</c:v>
                </c:pt>
                <c:pt idx="14">
                  <c:v>-8.0299999999999994</c:v>
                </c:pt>
                <c:pt idx="15">
                  <c:v>-9.9499999999999993</c:v>
                </c:pt>
                <c:pt idx="16">
                  <c:v>-13.06</c:v>
                </c:pt>
                <c:pt idx="17">
                  <c:v>-16.04</c:v>
                </c:pt>
                <c:pt idx="18">
                  <c:v>-19.02</c:v>
                </c:pt>
                <c:pt idx="19">
                  <c:v>-22.03</c:v>
                </c:pt>
                <c:pt idx="20">
                  <c:v>-24.9</c:v>
                </c:pt>
              </c:numCache>
            </c:numRef>
          </c:xVal>
          <c:yVal>
            <c:numRef>
              <c:f>Лист1!$C$36:$W$36</c:f>
              <c:numCache>
                <c:formatCode>General</c:formatCode>
                <c:ptCount val="21"/>
                <c:pt idx="0">
                  <c:v>26.55</c:v>
                </c:pt>
                <c:pt idx="1">
                  <c:v>25.669999999999998</c:v>
                </c:pt>
                <c:pt idx="2">
                  <c:v>24.76</c:v>
                </c:pt>
                <c:pt idx="3">
                  <c:v>23.81</c:v>
                </c:pt>
                <c:pt idx="4">
                  <c:v>22.57</c:v>
                </c:pt>
                <c:pt idx="5">
                  <c:v>20.350000000000001</c:v>
                </c:pt>
                <c:pt idx="6">
                  <c:v>18.03</c:v>
                </c:pt>
                <c:pt idx="7">
                  <c:v>14.99</c:v>
                </c:pt>
                <c:pt idx="8">
                  <c:v>10.93</c:v>
                </c:pt>
                <c:pt idx="9">
                  <c:v>5.67</c:v>
                </c:pt>
                <c:pt idx="10">
                  <c:v>0</c:v>
                </c:pt>
                <c:pt idx="11">
                  <c:v>-5.28</c:v>
                </c:pt>
                <c:pt idx="12">
                  <c:v>-10.49</c:v>
                </c:pt>
                <c:pt idx="13">
                  <c:v>-14.85</c:v>
                </c:pt>
                <c:pt idx="14">
                  <c:v>-18.559999999999999</c:v>
                </c:pt>
                <c:pt idx="15">
                  <c:v>-21.25</c:v>
                </c:pt>
                <c:pt idx="16">
                  <c:v>-23.64</c:v>
                </c:pt>
                <c:pt idx="17">
                  <c:v>-25.08</c:v>
                </c:pt>
                <c:pt idx="18">
                  <c:v>-26.13</c:v>
                </c:pt>
                <c:pt idx="19">
                  <c:v>-27.12</c:v>
                </c:pt>
                <c:pt idx="20">
                  <c:v>-28.03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trendlineType val="linear"/>
            <c:forward val="15"/>
            <c:backward val="15"/>
            <c:dispRSqr val="0"/>
            <c:dispEq val="1"/>
            <c:trendlineLbl>
              <c:layout>
                <c:manualLayout>
                  <c:x val="-0.10952793759607703"/>
                  <c:y val="0.39301079437802933"/>
                </c:manualLayout>
              </c:layout>
              <c:numFmt formatCode="General" sourceLinked="0"/>
            </c:trendlineLbl>
          </c:trendline>
          <c:xVal>
            <c:numRef>
              <c:f>Лист1!$L$35:$N$35</c:f>
              <c:numCache>
                <c:formatCode>General</c:formatCode>
                <c:ptCount val="3"/>
                <c:pt idx="0">
                  <c:v>1.98</c:v>
                </c:pt>
                <c:pt idx="1">
                  <c:v>0</c:v>
                </c:pt>
                <c:pt idx="2">
                  <c:v>-2.0699999999999998</c:v>
                </c:pt>
              </c:numCache>
            </c:numRef>
          </c:xVal>
          <c:yVal>
            <c:numRef>
              <c:f>Лист1!$L$36:$N$36</c:f>
              <c:numCache>
                <c:formatCode>General</c:formatCode>
                <c:ptCount val="3"/>
                <c:pt idx="0">
                  <c:v>5.67</c:v>
                </c:pt>
                <c:pt idx="1">
                  <c:v>0</c:v>
                </c:pt>
                <c:pt idx="2">
                  <c:v>-5.28</c:v>
                </c:pt>
              </c:numCache>
            </c:numRef>
          </c:yVal>
          <c:smooth val="1"/>
        </c:ser>
        <c:ser>
          <c:idx val="2"/>
          <c:order val="2"/>
          <c:spPr>
            <a:ln>
              <a:noFill/>
            </a:ln>
          </c:spPr>
          <c:marker>
            <c:symbol val="none"/>
          </c:marker>
          <c:trendline>
            <c:trendlineType val="linear"/>
            <c:backward val="25"/>
            <c:dispRSqr val="0"/>
            <c:dispEq val="1"/>
            <c:trendlineLbl>
              <c:layout>
                <c:manualLayout>
                  <c:x val="6.4005664664460227E-2"/>
                  <c:y val="-4.042282226529826E-2"/>
                </c:manualLayout>
              </c:layout>
              <c:numFmt formatCode="General" sourceLinked="0"/>
            </c:trendlineLbl>
          </c:trendline>
          <c:xVal>
            <c:numRef>
              <c:f>Лист1!$C$35:$E$35</c:f>
              <c:numCache>
                <c:formatCode>General</c:formatCode>
                <c:ptCount val="3"/>
                <c:pt idx="0">
                  <c:v>24.9</c:v>
                </c:pt>
                <c:pt idx="1">
                  <c:v>22.05</c:v>
                </c:pt>
                <c:pt idx="2">
                  <c:v>19</c:v>
                </c:pt>
              </c:numCache>
            </c:numRef>
          </c:xVal>
          <c:yVal>
            <c:numRef>
              <c:f>Лист1!$C$36:$E$36</c:f>
              <c:numCache>
                <c:formatCode>General</c:formatCode>
                <c:ptCount val="3"/>
                <c:pt idx="0">
                  <c:v>26.55</c:v>
                </c:pt>
                <c:pt idx="1">
                  <c:v>25.669999999999998</c:v>
                </c:pt>
                <c:pt idx="2">
                  <c:v>24.76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0128"/>
        <c:axId val="179432256"/>
      </c:scatterChart>
      <c:valAx>
        <c:axId val="1336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U_</a:t>
                </a:r>
                <a:r>
                  <a:rPr lang="ru-RU"/>
                  <a:t>р, 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32256"/>
        <c:crosses val="autoZero"/>
        <c:crossBetween val="midCat"/>
      </c:valAx>
      <c:valAx>
        <c:axId val="17943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I_</a:t>
                </a:r>
                <a:r>
                  <a:rPr lang="ru-RU"/>
                  <a:t>р, мкА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4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I_</a:t>
            </a:r>
            <a:r>
              <a:rPr lang="ru-RU"/>
              <a:t>р(</a:t>
            </a:r>
            <a:r>
              <a:rPr lang="en-US"/>
              <a:t>U</a:t>
            </a:r>
            <a:r>
              <a:rPr lang="ru-RU"/>
              <a:t>_р</a:t>
            </a:r>
            <a:r>
              <a:rPr lang="en-US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Лист1!$C$43:$W$43</c:f>
              <c:numCache>
                <c:formatCode>General</c:formatCode>
                <c:ptCount val="21"/>
                <c:pt idx="0">
                  <c:v>24.9</c:v>
                </c:pt>
                <c:pt idx="1">
                  <c:v>22.05</c:v>
                </c:pt>
                <c:pt idx="2">
                  <c:v>19</c:v>
                </c:pt>
                <c:pt idx="3">
                  <c:v>15.97</c:v>
                </c:pt>
                <c:pt idx="4">
                  <c:v>12.99</c:v>
                </c:pt>
                <c:pt idx="5">
                  <c:v>10.02</c:v>
                </c:pt>
                <c:pt idx="6">
                  <c:v>7.94</c:v>
                </c:pt>
                <c:pt idx="7">
                  <c:v>6.06</c:v>
                </c:pt>
                <c:pt idx="8">
                  <c:v>4.05</c:v>
                </c:pt>
                <c:pt idx="9">
                  <c:v>1.98</c:v>
                </c:pt>
                <c:pt idx="10">
                  <c:v>0</c:v>
                </c:pt>
                <c:pt idx="11">
                  <c:v>-2.0699999999999998</c:v>
                </c:pt>
                <c:pt idx="12">
                  <c:v>-4.03</c:v>
                </c:pt>
                <c:pt idx="13">
                  <c:v>-6.07</c:v>
                </c:pt>
                <c:pt idx="14">
                  <c:v>-8.0299999999999994</c:v>
                </c:pt>
                <c:pt idx="15">
                  <c:v>-9.9499999999999993</c:v>
                </c:pt>
                <c:pt idx="16">
                  <c:v>-13.06</c:v>
                </c:pt>
                <c:pt idx="17">
                  <c:v>-16.04</c:v>
                </c:pt>
                <c:pt idx="18">
                  <c:v>-19.02</c:v>
                </c:pt>
                <c:pt idx="19">
                  <c:v>-22.03</c:v>
                </c:pt>
                <c:pt idx="20">
                  <c:v>-24.9</c:v>
                </c:pt>
              </c:numCache>
            </c:numRef>
          </c:xVal>
          <c:yVal>
            <c:numRef>
              <c:f>Лист1!$C$44:$W$44</c:f>
              <c:numCache>
                <c:formatCode>General</c:formatCode>
                <c:ptCount val="21"/>
                <c:pt idx="0">
                  <c:v>98.717999999999989</c:v>
                </c:pt>
                <c:pt idx="1">
                  <c:v>96.539999999999992</c:v>
                </c:pt>
                <c:pt idx="2">
                  <c:v>93.44</c:v>
                </c:pt>
                <c:pt idx="3">
                  <c:v>88.039999999999992</c:v>
                </c:pt>
                <c:pt idx="4">
                  <c:v>79.52000000000001</c:v>
                </c:pt>
                <c:pt idx="5">
                  <c:v>67.34</c:v>
                </c:pt>
                <c:pt idx="6">
                  <c:v>56.85</c:v>
                </c:pt>
                <c:pt idx="7">
                  <c:v>46.199999999999996</c:v>
                </c:pt>
                <c:pt idx="8">
                  <c:v>33.089999999999996</c:v>
                </c:pt>
                <c:pt idx="9">
                  <c:v>17.39</c:v>
                </c:pt>
                <c:pt idx="10">
                  <c:v>0</c:v>
                </c:pt>
                <c:pt idx="11">
                  <c:v>-13.239999999999998</c:v>
                </c:pt>
                <c:pt idx="12">
                  <c:v>-27.83</c:v>
                </c:pt>
                <c:pt idx="13">
                  <c:v>-42.31</c:v>
                </c:pt>
                <c:pt idx="14">
                  <c:v>-54.309999999999995</c:v>
                </c:pt>
                <c:pt idx="15">
                  <c:v>-65.31</c:v>
                </c:pt>
                <c:pt idx="16">
                  <c:v>-80.34</c:v>
                </c:pt>
                <c:pt idx="17">
                  <c:v>-91.18</c:v>
                </c:pt>
                <c:pt idx="18">
                  <c:v>-98.639999999999986</c:v>
                </c:pt>
                <c:pt idx="19">
                  <c:v>-103.07</c:v>
                </c:pt>
                <c:pt idx="20">
                  <c:v>-105.72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Лист1!$C$50:$W$50</c:f>
              <c:numCache>
                <c:formatCode>General</c:formatCode>
                <c:ptCount val="21"/>
                <c:pt idx="0">
                  <c:v>24.9</c:v>
                </c:pt>
                <c:pt idx="1">
                  <c:v>22.05</c:v>
                </c:pt>
                <c:pt idx="2">
                  <c:v>19</c:v>
                </c:pt>
                <c:pt idx="3">
                  <c:v>15.97</c:v>
                </c:pt>
                <c:pt idx="4">
                  <c:v>12.99</c:v>
                </c:pt>
                <c:pt idx="5">
                  <c:v>10.02</c:v>
                </c:pt>
                <c:pt idx="6">
                  <c:v>7.94</c:v>
                </c:pt>
                <c:pt idx="7">
                  <c:v>6.06</c:v>
                </c:pt>
                <c:pt idx="8">
                  <c:v>4.05</c:v>
                </c:pt>
                <c:pt idx="9">
                  <c:v>1.98</c:v>
                </c:pt>
                <c:pt idx="10">
                  <c:v>0</c:v>
                </c:pt>
                <c:pt idx="11">
                  <c:v>-2.0699999999999998</c:v>
                </c:pt>
                <c:pt idx="12">
                  <c:v>-4.03</c:v>
                </c:pt>
                <c:pt idx="13">
                  <c:v>-6.07</c:v>
                </c:pt>
                <c:pt idx="14">
                  <c:v>-8.0299999999999994</c:v>
                </c:pt>
                <c:pt idx="15">
                  <c:v>-9.9499999999999993</c:v>
                </c:pt>
                <c:pt idx="16">
                  <c:v>-13.06</c:v>
                </c:pt>
                <c:pt idx="17">
                  <c:v>-16.04</c:v>
                </c:pt>
                <c:pt idx="18">
                  <c:v>-19.02</c:v>
                </c:pt>
                <c:pt idx="19">
                  <c:v>-22.03</c:v>
                </c:pt>
                <c:pt idx="20">
                  <c:v>-24.9</c:v>
                </c:pt>
              </c:numCache>
            </c:numRef>
          </c:xVal>
          <c:yVal>
            <c:numRef>
              <c:f>Лист1!$C$51:$W$51</c:f>
              <c:numCache>
                <c:formatCode>General</c:formatCode>
                <c:ptCount val="21"/>
                <c:pt idx="0">
                  <c:v>56.12</c:v>
                </c:pt>
                <c:pt idx="1">
                  <c:v>54.53</c:v>
                </c:pt>
                <c:pt idx="2">
                  <c:v>52.66</c:v>
                </c:pt>
                <c:pt idx="3">
                  <c:v>50.15</c:v>
                </c:pt>
                <c:pt idx="4">
                  <c:v>46.08</c:v>
                </c:pt>
                <c:pt idx="5">
                  <c:v>40.15</c:v>
                </c:pt>
                <c:pt idx="6">
                  <c:v>34.78</c:v>
                </c:pt>
                <c:pt idx="7">
                  <c:v>27.759999999999998</c:v>
                </c:pt>
                <c:pt idx="8">
                  <c:v>20.100000000000001</c:v>
                </c:pt>
                <c:pt idx="9">
                  <c:v>10.48</c:v>
                </c:pt>
                <c:pt idx="10">
                  <c:v>0</c:v>
                </c:pt>
                <c:pt idx="11">
                  <c:v>-9.1999999999999993</c:v>
                </c:pt>
                <c:pt idx="12">
                  <c:v>-18.079999999999998</c:v>
                </c:pt>
                <c:pt idx="13">
                  <c:v>-27.04</c:v>
                </c:pt>
                <c:pt idx="14">
                  <c:v>-34.4</c:v>
                </c:pt>
                <c:pt idx="15">
                  <c:v>-40.270000000000003</c:v>
                </c:pt>
                <c:pt idx="16">
                  <c:v>-47.24</c:v>
                </c:pt>
                <c:pt idx="17">
                  <c:v>-52.12</c:v>
                </c:pt>
                <c:pt idx="18">
                  <c:v>-55.39</c:v>
                </c:pt>
                <c:pt idx="19">
                  <c:v>-57.4</c:v>
                </c:pt>
                <c:pt idx="20">
                  <c:v>-59.129999999999995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Лист1!$C$57:$W$57</c:f>
              <c:numCache>
                <c:formatCode>General</c:formatCode>
                <c:ptCount val="21"/>
                <c:pt idx="0">
                  <c:v>24.9</c:v>
                </c:pt>
                <c:pt idx="1">
                  <c:v>22.05</c:v>
                </c:pt>
                <c:pt idx="2">
                  <c:v>19</c:v>
                </c:pt>
                <c:pt idx="3">
                  <c:v>15.97</c:v>
                </c:pt>
                <c:pt idx="4">
                  <c:v>12.99</c:v>
                </c:pt>
                <c:pt idx="5">
                  <c:v>10.02</c:v>
                </c:pt>
                <c:pt idx="6">
                  <c:v>7.94</c:v>
                </c:pt>
                <c:pt idx="7">
                  <c:v>6.06</c:v>
                </c:pt>
                <c:pt idx="8">
                  <c:v>4.05</c:v>
                </c:pt>
                <c:pt idx="9">
                  <c:v>1.98</c:v>
                </c:pt>
                <c:pt idx="10">
                  <c:v>0</c:v>
                </c:pt>
                <c:pt idx="11">
                  <c:v>-2.0699999999999998</c:v>
                </c:pt>
                <c:pt idx="12">
                  <c:v>-4.03</c:v>
                </c:pt>
                <c:pt idx="13">
                  <c:v>-6.07</c:v>
                </c:pt>
                <c:pt idx="14">
                  <c:v>-8.0299999999999994</c:v>
                </c:pt>
                <c:pt idx="15">
                  <c:v>-9.9499999999999993</c:v>
                </c:pt>
                <c:pt idx="16">
                  <c:v>-13.06</c:v>
                </c:pt>
                <c:pt idx="17">
                  <c:v>-16.04</c:v>
                </c:pt>
                <c:pt idx="18">
                  <c:v>-19.02</c:v>
                </c:pt>
                <c:pt idx="19">
                  <c:v>-22.03</c:v>
                </c:pt>
                <c:pt idx="20">
                  <c:v>-24.9</c:v>
                </c:pt>
              </c:numCache>
            </c:numRef>
          </c:xVal>
          <c:yVal>
            <c:numRef>
              <c:f>Лист1!$C$58:$W$58</c:f>
              <c:numCache>
                <c:formatCode>General</c:formatCode>
                <c:ptCount val="21"/>
                <c:pt idx="0">
                  <c:v>26.55</c:v>
                </c:pt>
                <c:pt idx="1">
                  <c:v>25.669999999999998</c:v>
                </c:pt>
                <c:pt idx="2">
                  <c:v>24.76</c:v>
                </c:pt>
                <c:pt idx="3">
                  <c:v>23.81</c:v>
                </c:pt>
                <c:pt idx="4">
                  <c:v>22.57</c:v>
                </c:pt>
                <c:pt idx="5">
                  <c:v>20.350000000000001</c:v>
                </c:pt>
                <c:pt idx="6">
                  <c:v>18.03</c:v>
                </c:pt>
                <c:pt idx="7">
                  <c:v>14.99</c:v>
                </c:pt>
                <c:pt idx="8">
                  <c:v>10.93</c:v>
                </c:pt>
                <c:pt idx="9">
                  <c:v>5.67</c:v>
                </c:pt>
                <c:pt idx="10">
                  <c:v>0</c:v>
                </c:pt>
                <c:pt idx="11">
                  <c:v>-5.28</c:v>
                </c:pt>
                <c:pt idx="12">
                  <c:v>-10.49</c:v>
                </c:pt>
                <c:pt idx="13">
                  <c:v>-14.85</c:v>
                </c:pt>
                <c:pt idx="14">
                  <c:v>-18.559999999999999</c:v>
                </c:pt>
                <c:pt idx="15">
                  <c:v>-21.25</c:v>
                </c:pt>
                <c:pt idx="16">
                  <c:v>-23.64</c:v>
                </c:pt>
                <c:pt idx="17">
                  <c:v>-25.08</c:v>
                </c:pt>
                <c:pt idx="18">
                  <c:v>-26.13</c:v>
                </c:pt>
                <c:pt idx="19">
                  <c:v>-27.12</c:v>
                </c:pt>
                <c:pt idx="20">
                  <c:v>-28.03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00032"/>
        <c:axId val="136100608"/>
      </c:scatterChart>
      <c:valAx>
        <c:axId val="1361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U_</a:t>
                </a:r>
                <a:r>
                  <a:rPr lang="ru-RU"/>
                  <a:t>р, 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00608"/>
        <c:crosses val="autoZero"/>
        <c:crossBetween val="midCat"/>
      </c:valAx>
      <c:valAx>
        <c:axId val="13610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I_</a:t>
                </a:r>
                <a:r>
                  <a:rPr lang="ru-RU"/>
                  <a:t>р, мкА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0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14287</xdr:rowOff>
    </xdr:from>
    <xdr:to>
      <xdr:col>17</xdr:col>
      <xdr:colOff>352425</xdr:colOff>
      <xdr:row>31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5603</xdr:rowOff>
    </xdr:from>
    <xdr:to>
      <xdr:col>17</xdr:col>
      <xdr:colOff>352425</xdr:colOff>
      <xdr:row>84</xdr:row>
      <xdr:rowOff>96091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369794</xdr:colOff>
      <xdr:row>61</xdr:row>
      <xdr:rowOff>11206</xdr:rowOff>
    </xdr:from>
    <xdr:to>
      <xdr:col>31</xdr:col>
      <xdr:colOff>408453</xdr:colOff>
      <xdr:row>84</xdr:row>
      <xdr:rowOff>101694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tabSelected="1" topLeftCell="Q1" zoomScaleNormal="100" workbookViewId="0">
      <selection activeCell="Y8" sqref="Y8"/>
    </sheetView>
  </sheetViews>
  <sheetFormatPr defaultRowHeight="14.25" x14ac:dyDescent="0.45"/>
  <cols>
    <col min="1" max="1" width="19.06640625" customWidth="1"/>
    <col min="3" max="3" width="6.59765625" customWidth="1"/>
    <col min="4" max="4" width="5.86328125" customWidth="1"/>
    <col min="5" max="6" width="5.73046875" customWidth="1"/>
    <col min="7" max="7" width="5.6640625" customWidth="1"/>
    <col min="8" max="8" width="6.19921875" customWidth="1"/>
    <col min="9" max="9" width="5.796875" customWidth="1"/>
    <col min="10" max="10" width="6.06640625" customWidth="1"/>
    <col min="11" max="11" width="6.59765625" customWidth="1"/>
    <col min="12" max="12" width="6.3984375" customWidth="1"/>
    <col min="13" max="13" width="6.06640625" customWidth="1"/>
    <col min="14" max="14" width="6.6640625" customWidth="1"/>
    <col min="15" max="15" width="6.46484375" customWidth="1"/>
    <col min="16" max="16" width="6.59765625" customWidth="1"/>
    <col min="17" max="17" width="6.73046875" customWidth="1"/>
    <col min="18" max="18" width="6.265625" customWidth="1"/>
    <col min="19" max="19" width="7.19921875" customWidth="1"/>
    <col min="20" max="20" width="7.6640625" customWidth="1"/>
    <col min="21" max="21" width="7.9296875" customWidth="1"/>
    <col min="25" max="25" width="12" customWidth="1"/>
    <col min="26" max="26" width="14.86328125" customWidth="1"/>
    <col min="27" max="27" width="15.3984375" customWidth="1"/>
    <col min="28" max="28" width="13.59765625" customWidth="1"/>
    <col min="29" max="29" width="13.3984375" customWidth="1"/>
  </cols>
  <sheetData>
    <row r="1" spans="1:31" x14ac:dyDescent="0.45">
      <c r="A1" s="1" t="s">
        <v>0</v>
      </c>
    </row>
    <row r="2" spans="1:31" x14ac:dyDescent="0.45">
      <c r="B2" s="3" t="s">
        <v>1</v>
      </c>
      <c r="C2" s="2">
        <v>0.59</v>
      </c>
      <c r="D2" s="2">
        <v>0.79</v>
      </c>
      <c r="E2" s="2">
        <v>0.99</v>
      </c>
      <c r="F2" s="2">
        <v>1.1200000000000001</v>
      </c>
      <c r="G2" s="2">
        <v>1.35</v>
      </c>
      <c r="H2" s="2">
        <v>1.49</v>
      </c>
      <c r="I2" s="2">
        <v>1.69</v>
      </c>
      <c r="J2" s="2">
        <v>1.91</v>
      </c>
      <c r="K2" s="2">
        <v>2.13</v>
      </c>
      <c r="L2" s="2">
        <v>2.2999999999999998</v>
      </c>
      <c r="M2" s="2">
        <v>2.6</v>
      </c>
      <c r="N2" s="2">
        <v>2.79</v>
      </c>
      <c r="O2" s="2">
        <v>3.09</v>
      </c>
      <c r="P2" s="2">
        <v>3.43</v>
      </c>
      <c r="Q2" s="2">
        <v>3.73</v>
      </c>
      <c r="R2" s="2">
        <v>4.0199999999999996</v>
      </c>
      <c r="S2" s="2">
        <v>4.37</v>
      </c>
      <c r="T2" s="2">
        <v>4.71</v>
      </c>
      <c r="U2" s="2">
        <v>4.95</v>
      </c>
      <c r="X2" s="3" t="s">
        <v>1</v>
      </c>
      <c r="Y2" s="3" t="s">
        <v>12</v>
      </c>
      <c r="Z2" s="3" t="s">
        <v>13</v>
      </c>
      <c r="AA2" s="3" t="s">
        <v>14</v>
      </c>
      <c r="AB2" s="3" t="s">
        <v>15</v>
      </c>
      <c r="AC2" s="3" t="s">
        <v>16</v>
      </c>
      <c r="AD2" s="3" t="s">
        <v>17</v>
      </c>
      <c r="AE2" s="3" t="s">
        <v>18</v>
      </c>
    </row>
    <row r="3" spans="1:31" x14ac:dyDescent="0.45">
      <c r="B3" s="3" t="s">
        <v>2</v>
      </c>
      <c r="C3" s="2">
        <v>34.729999999999997</v>
      </c>
      <c r="D3" s="2">
        <v>34.26</v>
      </c>
      <c r="E3" s="2">
        <v>33.909999999999997</v>
      </c>
      <c r="F3" s="2">
        <v>32.880000000000003</v>
      </c>
      <c r="G3" s="2">
        <v>29.15</v>
      </c>
      <c r="H3" s="2">
        <v>26.56</v>
      </c>
      <c r="I3" s="2">
        <v>23.83</v>
      </c>
      <c r="J3" s="2">
        <v>21.57</v>
      </c>
      <c r="K3" s="2">
        <v>19.52</v>
      </c>
      <c r="L3" s="2">
        <v>18.48</v>
      </c>
      <c r="M3" s="2">
        <v>15.89</v>
      </c>
      <c r="N3" s="2">
        <v>14.9</v>
      </c>
      <c r="O3" s="2">
        <v>13.91</v>
      </c>
      <c r="P3" s="2">
        <v>12.92</v>
      </c>
      <c r="Q3" s="2">
        <v>11.52</v>
      </c>
      <c r="R3" s="2">
        <v>10</v>
      </c>
      <c r="S3" s="2">
        <v>8</v>
      </c>
      <c r="T3" s="2">
        <v>5.84</v>
      </c>
      <c r="U3" s="2">
        <v>4.54</v>
      </c>
      <c r="X3" s="2">
        <v>5</v>
      </c>
      <c r="Y3" s="2">
        <v>5.87</v>
      </c>
      <c r="Z3" s="2">
        <v>5.49</v>
      </c>
      <c r="AA3" s="2">
        <v>1.31</v>
      </c>
      <c r="AB3" s="2">
        <v>67.7</v>
      </c>
      <c r="AC3" s="2">
        <v>4.84</v>
      </c>
      <c r="AD3" s="2">
        <v>26</v>
      </c>
      <c r="AE3" s="2">
        <v>9</v>
      </c>
    </row>
    <row r="4" spans="1:31" x14ac:dyDescent="0.45">
      <c r="X4" s="2">
        <v>3</v>
      </c>
      <c r="Y4" s="2">
        <v>4.96</v>
      </c>
      <c r="Z4" s="2">
        <v>3.24</v>
      </c>
      <c r="AA4" s="2">
        <v>1.01</v>
      </c>
      <c r="AB4" s="2">
        <v>81.099999999999994</v>
      </c>
      <c r="AC4" s="2">
        <v>6.3</v>
      </c>
      <c r="AD4" s="2">
        <v>34</v>
      </c>
      <c r="AE4" s="2">
        <v>5</v>
      </c>
    </row>
    <row r="5" spans="1:31" x14ac:dyDescent="0.45">
      <c r="A5" s="1" t="s">
        <v>3</v>
      </c>
      <c r="X5" s="2">
        <v>1.5</v>
      </c>
      <c r="Y5" s="2">
        <v>4.07</v>
      </c>
      <c r="Z5" s="2">
        <v>1.64</v>
      </c>
      <c r="AA5" s="2">
        <v>0.72</v>
      </c>
      <c r="AB5" s="2">
        <v>103.2</v>
      </c>
      <c r="AC5" s="2">
        <v>8.86</v>
      </c>
      <c r="AD5" s="2">
        <v>48</v>
      </c>
      <c r="AE5" s="2">
        <v>3</v>
      </c>
    </row>
    <row r="6" spans="1:31" x14ac:dyDescent="0.45">
      <c r="B6" s="3" t="s">
        <v>1</v>
      </c>
      <c r="C6" s="2">
        <v>4.9400000000000004</v>
      </c>
      <c r="D6" s="2">
        <v>4.53</v>
      </c>
      <c r="E6" s="2">
        <v>4.16</v>
      </c>
      <c r="F6" s="2">
        <v>3.71</v>
      </c>
      <c r="G6" s="2">
        <v>3.31</v>
      </c>
      <c r="H6" s="2">
        <v>2.87</v>
      </c>
      <c r="I6" s="2">
        <v>2.52</v>
      </c>
      <c r="J6" s="2">
        <v>2.08</v>
      </c>
      <c r="K6" s="2">
        <v>1.68</v>
      </c>
      <c r="L6" s="2">
        <v>1.31</v>
      </c>
      <c r="M6" s="2">
        <v>0.91</v>
      </c>
      <c r="N6" s="2">
        <v>0.5</v>
      </c>
    </row>
    <row r="7" spans="1:31" x14ac:dyDescent="0.45">
      <c r="B7" s="3" t="s">
        <v>2</v>
      </c>
      <c r="C7" s="2">
        <v>4.51</v>
      </c>
      <c r="D7" s="2">
        <v>6.97</v>
      </c>
      <c r="E7" s="2">
        <v>9.11</v>
      </c>
      <c r="F7" s="2">
        <v>11.49</v>
      </c>
      <c r="G7" s="2">
        <v>13.19</v>
      </c>
      <c r="H7" s="2">
        <v>14.37</v>
      </c>
      <c r="I7" s="2">
        <v>16.32</v>
      </c>
      <c r="J7" s="2">
        <v>19.829999999999998</v>
      </c>
      <c r="K7" s="2">
        <v>23.68</v>
      </c>
      <c r="L7" s="2">
        <v>29.54</v>
      </c>
      <c r="M7" s="2">
        <v>34.14</v>
      </c>
      <c r="N7" s="2">
        <v>35.03</v>
      </c>
    </row>
    <row r="34" spans="1:23" x14ac:dyDescent="0.45">
      <c r="A34" s="1" t="s">
        <v>11</v>
      </c>
    </row>
    <row r="35" spans="1:23" x14ac:dyDescent="0.45">
      <c r="B35" s="3" t="s">
        <v>2</v>
      </c>
      <c r="C35" s="2">
        <v>24.9</v>
      </c>
      <c r="D35" s="2">
        <v>22.05</v>
      </c>
      <c r="E35" s="2">
        <v>19</v>
      </c>
      <c r="F35" s="2">
        <v>15.97</v>
      </c>
      <c r="G35" s="2">
        <v>12.99</v>
      </c>
      <c r="H35" s="2">
        <v>10.02</v>
      </c>
      <c r="I35" s="2">
        <v>7.94</v>
      </c>
      <c r="J35" s="2">
        <v>6.06</v>
      </c>
      <c r="K35" s="2">
        <v>4.05</v>
      </c>
      <c r="L35" s="2">
        <v>1.98</v>
      </c>
      <c r="M35" s="2">
        <v>0</v>
      </c>
      <c r="N35" s="2">
        <v>-2.0699999999999998</v>
      </c>
      <c r="O35" s="2">
        <v>-4.03</v>
      </c>
      <c r="P35" s="2">
        <v>-6.07</v>
      </c>
      <c r="Q35" s="2">
        <v>-8.0299999999999994</v>
      </c>
      <c r="R35" s="2">
        <v>-9.9499999999999993</v>
      </c>
      <c r="S35" s="2">
        <v>-13.06</v>
      </c>
      <c r="T35" s="2">
        <v>-16.04</v>
      </c>
      <c r="U35" s="2">
        <v>-19.02</v>
      </c>
      <c r="V35" s="2">
        <v>-22.03</v>
      </c>
      <c r="W35" s="2">
        <v>-24.9</v>
      </c>
    </row>
    <row r="36" spans="1:23" x14ac:dyDescent="0.45">
      <c r="B36" s="3" t="s">
        <v>10</v>
      </c>
      <c r="C36" s="2">
        <v>26.55</v>
      </c>
      <c r="D36" s="2">
        <v>25.669999999999998</v>
      </c>
      <c r="E36" s="2">
        <v>24.76</v>
      </c>
      <c r="F36" s="2">
        <v>23.81</v>
      </c>
      <c r="G36" s="2">
        <v>22.57</v>
      </c>
      <c r="H36" s="2">
        <v>20.350000000000001</v>
      </c>
      <c r="I36" s="2">
        <v>18.03</v>
      </c>
      <c r="J36" s="2">
        <v>14.99</v>
      </c>
      <c r="K36" s="2">
        <v>10.93</v>
      </c>
      <c r="L36" s="2">
        <v>5.67</v>
      </c>
      <c r="M36" s="2">
        <v>0</v>
      </c>
      <c r="N36" s="2">
        <v>-5.28</v>
      </c>
      <c r="O36" s="2">
        <v>-10.49</v>
      </c>
      <c r="P36" s="2">
        <v>-14.85</v>
      </c>
      <c r="Q36" s="2">
        <v>-18.559999999999999</v>
      </c>
      <c r="R36" s="2">
        <v>-21.25</v>
      </c>
      <c r="S36" s="2">
        <v>-23.64</v>
      </c>
      <c r="T36" s="2">
        <v>-25.08</v>
      </c>
      <c r="U36" s="2">
        <v>-26.13</v>
      </c>
      <c r="V36" s="2">
        <v>-27.12</v>
      </c>
      <c r="W36" s="2">
        <v>-28.03</v>
      </c>
    </row>
    <row r="39" spans="1:23" x14ac:dyDescent="0.45">
      <c r="A39" s="1" t="s">
        <v>4</v>
      </c>
    </row>
    <row r="40" spans="1:23" x14ac:dyDescent="0.45">
      <c r="B40" s="3" t="s">
        <v>2</v>
      </c>
      <c r="C40" s="2">
        <v>24.9</v>
      </c>
      <c r="D40" s="2">
        <v>22.05</v>
      </c>
      <c r="E40" s="2">
        <v>19</v>
      </c>
      <c r="F40" s="2">
        <v>15.97</v>
      </c>
      <c r="G40" s="2">
        <v>12.99</v>
      </c>
      <c r="H40" s="2">
        <v>10.02</v>
      </c>
      <c r="I40" s="2">
        <v>7.94</v>
      </c>
      <c r="J40" s="2">
        <v>6.06</v>
      </c>
      <c r="K40" s="2">
        <v>4.05</v>
      </c>
      <c r="L40" s="2">
        <v>1.98</v>
      </c>
      <c r="M40" s="2">
        <v>0</v>
      </c>
      <c r="N40" s="2">
        <v>-2.0699999999999998</v>
      </c>
      <c r="O40" s="2">
        <v>-4.03</v>
      </c>
      <c r="P40" s="2">
        <v>-6.07</v>
      </c>
      <c r="Q40" s="2">
        <v>-8.0299999999999994</v>
      </c>
      <c r="R40" s="2">
        <v>-9.9499999999999993</v>
      </c>
      <c r="S40" s="2">
        <v>-13.06</v>
      </c>
      <c r="T40" s="2">
        <v>-16.04</v>
      </c>
      <c r="U40" s="2">
        <v>-19.02</v>
      </c>
      <c r="V40" s="2">
        <v>-22.03</v>
      </c>
      <c r="W40" s="2">
        <v>-24.9</v>
      </c>
    </row>
    <row r="41" spans="1:23" x14ac:dyDescent="0.45">
      <c r="B41" s="3" t="s">
        <v>10</v>
      </c>
      <c r="C41" s="2">
        <v>116.178</v>
      </c>
      <c r="D41" s="2">
        <v>114</v>
      </c>
      <c r="E41" s="2">
        <v>110.9</v>
      </c>
      <c r="F41" s="2">
        <v>105.5</v>
      </c>
      <c r="G41" s="2">
        <v>96.98</v>
      </c>
      <c r="H41" s="2">
        <v>84.8</v>
      </c>
      <c r="I41" s="2">
        <v>74.31</v>
      </c>
      <c r="J41" s="2">
        <v>63.66</v>
      </c>
      <c r="K41" s="2">
        <v>50.55</v>
      </c>
      <c r="L41" s="2">
        <v>34.85</v>
      </c>
      <c r="M41" s="2">
        <v>17.46</v>
      </c>
      <c r="N41" s="2">
        <v>30.7</v>
      </c>
      <c r="O41" s="2">
        <v>45.29</v>
      </c>
      <c r="P41" s="2">
        <v>59.77</v>
      </c>
      <c r="Q41" s="2">
        <v>71.77</v>
      </c>
      <c r="R41" s="2">
        <v>82.77</v>
      </c>
      <c r="S41" s="2">
        <v>97.8</v>
      </c>
      <c r="T41" s="2">
        <v>108.64</v>
      </c>
      <c r="U41" s="2">
        <v>116.1</v>
      </c>
      <c r="V41" s="2">
        <v>120.53</v>
      </c>
      <c r="W41" s="2">
        <v>123.18</v>
      </c>
    </row>
    <row r="42" spans="1:23" x14ac:dyDescent="0.45">
      <c r="A42" s="1" t="s">
        <v>5</v>
      </c>
    </row>
    <row r="43" spans="1:23" x14ac:dyDescent="0.45">
      <c r="B43" s="3" t="s">
        <v>2</v>
      </c>
      <c r="C43" s="2">
        <v>24.9</v>
      </c>
      <c r="D43" s="2">
        <v>22.05</v>
      </c>
      <c r="E43" s="2">
        <v>19</v>
      </c>
      <c r="F43" s="2">
        <v>15.97</v>
      </c>
      <c r="G43" s="2">
        <v>12.99</v>
      </c>
      <c r="H43" s="2">
        <v>10.02</v>
      </c>
      <c r="I43" s="2">
        <v>7.94</v>
      </c>
      <c r="J43" s="2">
        <v>6.06</v>
      </c>
      <c r="K43" s="2">
        <v>4.05</v>
      </c>
      <c r="L43" s="2">
        <v>1.98</v>
      </c>
      <c r="M43" s="2">
        <v>0</v>
      </c>
      <c r="N43" s="2">
        <v>-2.0699999999999998</v>
      </c>
      <c r="O43" s="2">
        <v>-4.03</v>
      </c>
      <c r="P43" s="2">
        <v>-6.07</v>
      </c>
      <c r="Q43" s="2">
        <v>-8.0299999999999994</v>
      </c>
      <c r="R43" s="2">
        <v>-9.9499999999999993</v>
      </c>
      <c r="S43" s="2">
        <v>-13.06</v>
      </c>
      <c r="T43" s="2">
        <v>-16.04</v>
      </c>
      <c r="U43" s="2">
        <v>-19.02</v>
      </c>
      <c r="V43" s="2">
        <v>-22.03</v>
      </c>
      <c r="W43" s="2">
        <v>-24.9</v>
      </c>
    </row>
    <row r="44" spans="1:23" x14ac:dyDescent="0.45">
      <c r="B44" s="3" t="s">
        <v>10</v>
      </c>
      <c r="C44" s="2">
        <f>C41-$M$41</f>
        <v>98.717999999999989</v>
      </c>
      <c r="D44" s="2">
        <f t="shared" ref="D44:V44" si="0">D41-$M$41</f>
        <v>96.539999999999992</v>
      </c>
      <c r="E44" s="2">
        <f t="shared" si="0"/>
        <v>93.44</v>
      </c>
      <c r="F44" s="2">
        <f t="shared" si="0"/>
        <v>88.039999999999992</v>
      </c>
      <c r="G44" s="2">
        <f t="shared" si="0"/>
        <v>79.52000000000001</v>
      </c>
      <c r="H44" s="2">
        <f t="shared" si="0"/>
        <v>67.34</v>
      </c>
      <c r="I44" s="2">
        <f t="shared" si="0"/>
        <v>56.85</v>
      </c>
      <c r="J44" s="2">
        <f t="shared" si="0"/>
        <v>46.199999999999996</v>
      </c>
      <c r="K44" s="2">
        <f t="shared" si="0"/>
        <v>33.089999999999996</v>
      </c>
      <c r="L44" s="2">
        <f t="shared" si="0"/>
        <v>17.39</v>
      </c>
      <c r="M44" s="2">
        <f t="shared" si="0"/>
        <v>0</v>
      </c>
      <c r="N44" s="2">
        <f>-(N41-$M$41)</f>
        <v>-13.239999999999998</v>
      </c>
      <c r="O44" s="2">
        <f t="shared" ref="O44:W44" si="1">-(O41-$M$41)</f>
        <v>-27.83</v>
      </c>
      <c r="P44" s="2">
        <f t="shared" si="1"/>
        <v>-42.31</v>
      </c>
      <c r="Q44" s="2">
        <f t="shared" si="1"/>
        <v>-54.309999999999995</v>
      </c>
      <c r="R44" s="2">
        <f t="shared" si="1"/>
        <v>-65.31</v>
      </c>
      <c r="S44" s="2">
        <f t="shared" si="1"/>
        <v>-80.34</v>
      </c>
      <c r="T44" s="2">
        <f t="shared" si="1"/>
        <v>-91.18</v>
      </c>
      <c r="U44" s="2">
        <f t="shared" si="1"/>
        <v>-98.639999999999986</v>
      </c>
      <c r="V44" s="2">
        <f t="shared" si="1"/>
        <v>-103.07</v>
      </c>
      <c r="W44" s="2">
        <f t="shared" si="1"/>
        <v>-105.72</v>
      </c>
    </row>
    <row r="45" spans="1:23" x14ac:dyDescent="0.45">
      <c r="A45" t="s">
        <v>7</v>
      </c>
    </row>
    <row r="46" spans="1:23" x14ac:dyDescent="0.45">
      <c r="A46" s="1" t="s">
        <v>6</v>
      </c>
    </row>
    <row r="47" spans="1:23" x14ac:dyDescent="0.45">
      <c r="B47" s="3" t="s">
        <v>2</v>
      </c>
      <c r="C47" s="2">
        <v>24.9</v>
      </c>
      <c r="D47" s="2">
        <v>22.05</v>
      </c>
      <c r="E47" s="2">
        <v>19</v>
      </c>
      <c r="F47" s="2">
        <v>15.97</v>
      </c>
      <c r="G47" s="2">
        <v>12.99</v>
      </c>
      <c r="H47" s="2">
        <v>10.02</v>
      </c>
      <c r="I47" s="2">
        <v>7.94</v>
      </c>
      <c r="J47" s="2">
        <v>6.06</v>
      </c>
      <c r="K47" s="2">
        <v>4.05</v>
      </c>
      <c r="L47" s="2">
        <v>1.98</v>
      </c>
      <c r="M47" s="2">
        <v>0</v>
      </c>
      <c r="N47" s="2">
        <v>-2.0699999999999998</v>
      </c>
      <c r="O47" s="2">
        <v>-4.03</v>
      </c>
      <c r="P47" s="2">
        <v>-6.07</v>
      </c>
      <c r="Q47" s="2">
        <v>-8.0299999999999994</v>
      </c>
      <c r="R47" s="2">
        <v>-9.9499999999999993</v>
      </c>
      <c r="S47" s="2">
        <v>-13.06</v>
      </c>
      <c r="T47" s="2">
        <v>-16.04</v>
      </c>
      <c r="U47" s="2">
        <v>-19.02</v>
      </c>
      <c r="V47" s="2">
        <v>-22.03</v>
      </c>
      <c r="W47" s="2">
        <v>-24.9</v>
      </c>
    </row>
    <row r="48" spans="1:23" x14ac:dyDescent="0.45">
      <c r="B48" s="3" t="s">
        <v>10</v>
      </c>
      <c r="C48" s="2">
        <v>61.12</v>
      </c>
      <c r="D48" s="2">
        <v>59.53</v>
      </c>
      <c r="E48" s="2">
        <v>57.66</v>
      </c>
      <c r="F48" s="2">
        <v>55.15</v>
      </c>
      <c r="G48" s="2">
        <v>51.08</v>
      </c>
      <c r="H48" s="2">
        <v>45.15</v>
      </c>
      <c r="I48" s="2">
        <v>39.78</v>
      </c>
      <c r="J48" s="2">
        <v>32.76</v>
      </c>
      <c r="K48" s="2">
        <v>25.1</v>
      </c>
      <c r="L48" s="2">
        <v>15.48</v>
      </c>
      <c r="M48" s="2">
        <v>5</v>
      </c>
      <c r="N48" s="2">
        <v>14.2</v>
      </c>
      <c r="O48" s="2">
        <v>23.08</v>
      </c>
      <c r="P48" s="2">
        <v>32.04</v>
      </c>
      <c r="Q48" s="2">
        <v>39.4</v>
      </c>
      <c r="R48" s="2">
        <v>45.27</v>
      </c>
      <c r="S48" s="2">
        <v>52.24</v>
      </c>
      <c r="T48" s="2">
        <v>57.12</v>
      </c>
      <c r="U48" s="2">
        <v>60.39</v>
      </c>
      <c r="V48" s="2">
        <v>62.4</v>
      </c>
      <c r="W48" s="2">
        <v>64.13</v>
      </c>
    </row>
    <row r="49" spans="1:23" x14ac:dyDescent="0.45">
      <c r="A49" s="1" t="s">
        <v>5</v>
      </c>
    </row>
    <row r="50" spans="1:23" x14ac:dyDescent="0.45">
      <c r="B50" s="3" t="s">
        <v>2</v>
      </c>
      <c r="C50" s="2">
        <v>24.9</v>
      </c>
      <c r="D50" s="2">
        <v>22.05</v>
      </c>
      <c r="E50" s="2">
        <v>19</v>
      </c>
      <c r="F50" s="2">
        <v>15.97</v>
      </c>
      <c r="G50" s="2">
        <v>12.99</v>
      </c>
      <c r="H50" s="2">
        <v>10.02</v>
      </c>
      <c r="I50" s="2">
        <v>7.94</v>
      </c>
      <c r="J50" s="2">
        <v>6.06</v>
      </c>
      <c r="K50" s="2">
        <v>4.05</v>
      </c>
      <c r="L50" s="2">
        <v>1.98</v>
      </c>
      <c r="M50" s="2">
        <v>0</v>
      </c>
      <c r="N50" s="2">
        <v>-2.0699999999999998</v>
      </c>
      <c r="O50" s="2">
        <v>-4.03</v>
      </c>
      <c r="P50" s="2">
        <v>-6.07</v>
      </c>
      <c r="Q50" s="2">
        <v>-8.0299999999999994</v>
      </c>
      <c r="R50" s="2">
        <v>-9.9499999999999993</v>
      </c>
      <c r="S50" s="2">
        <v>-13.06</v>
      </c>
      <c r="T50" s="2">
        <v>-16.04</v>
      </c>
      <c r="U50" s="2">
        <v>-19.02</v>
      </c>
      <c r="V50" s="2">
        <v>-22.03</v>
      </c>
      <c r="W50" s="2">
        <v>-24.9</v>
      </c>
    </row>
    <row r="51" spans="1:23" x14ac:dyDescent="0.45">
      <c r="B51" s="3" t="s">
        <v>10</v>
      </c>
      <c r="C51" s="2">
        <f>C48-5</f>
        <v>56.12</v>
      </c>
      <c r="D51" s="2">
        <f t="shared" ref="D51:L51" si="2">D48-5</f>
        <v>54.53</v>
      </c>
      <c r="E51" s="2">
        <f t="shared" si="2"/>
        <v>52.66</v>
      </c>
      <c r="F51" s="2">
        <f t="shared" si="2"/>
        <v>50.15</v>
      </c>
      <c r="G51" s="2">
        <f t="shared" si="2"/>
        <v>46.08</v>
      </c>
      <c r="H51" s="2">
        <f t="shared" si="2"/>
        <v>40.15</v>
      </c>
      <c r="I51" s="2">
        <f t="shared" si="2"/>
        <v>34.78</v>
      </c>
      <c r="J51" s="2">
        <f t="shared" si="2"/>
        <v>27.759999999999998</v>
      </c>
      <c r="K51" s="2">
        <f t="shared" si="2"/>
        <v>20.100000000000001</v>
      </c>
      <c r="L51" s="2">
        <f t="shared" si="2"/>
        <v>10.48</v>
      </c>
      <c r="M51" s="2">
        <f t="shared" ref="D51:W51" si="3">M48-5</f>
        <v>0</v>
      </c>
      <c r="N51" s="2">
        <f>-(N48-5)</f>
        <v>-9.1999999999999993</v>
      </c>
      <c r="O51" s="2">
        <f t="shared" ref="O51:W51" si="4">-(O48-5)</f>
        <v>-18.079999999999998</v>
      </c>
      <c r="P51" s="2">
        <f t="shared" si="4"/>
        <v>-27.04</v>
      </c>
      <c r="Q51" s="2">
        <f t="shared" si="4"/>
        <v>-34.4</v>
      </c>
      <c r="R51" s="2">
        <f t="shared" si="4"/>
        <v>-40.270000000000003</v>
      </c>
      <c r="S51" s="2">
        <f t="shared" si="4"/>
        <v>-47.24</v>
      </c>
      <c r="T51" s="2">
        <f t="shared" si="4"/>
        <v>-52.12</v>
      </c>
      <c r="U51" s="2">
        <f t="shared" si="4"/>
        <v>-55.39</v>
      </c>
      <c r="V51" s="2">
        <f t="shared" si="4"/>
        <v>-57.4</v>
      </c>
      <c r="W51" s="2">
        <f t="shared" si="4"/>
        <v>-59.129999999999995</v>
      </c>
    </row>
    <row r="52" spans="1:23" x14ac:dyDescent="0.45">
      <c r="A52" t="s">
        <v>7</v>
      </c>
    </row>
    <row r="53" spans="1:23" x14ac:dyDescent="0.45">
      <c r="A53" s="1" t="s">
        <v>8</v>
      </c>
    </row>
    <row r="54" spans="1:23" x14ac:dyDescent="0.45">
      <c r="B54" s="3" t="s">
        <v>2</v>
      </c>
      <c r="C54" s="2">
        <v>24.9</v>
      </c>
      <c r="D54" s="2">
        <v>22.05</v>
      </c>
      <c r="E54" s="2">
        <v>19</v>
      </c>
      <c r="F54" s="2">
        <v>15.97</v>
      </c>
      <c r="G54" s="2">
        <v>12.99</v>
      </c>
      <c r="H54" s="2">
        <v>10.02</v>
      </c>
      <c r="I54" s="2">
        <v>7.94</v>
      </c>
      <c r="J54" s="2">
        <v>6.06</v>
      </c>
      <c r="K54" s="2">
        <v>4.05</v>
      </c>
      <c r="L54" s="2">
        <v>1.98</v>
      </c>
      <c r="M54" s="2">
        <v>0</v>
      </c>
      <c r="N54" s="2">
        <v>-2.0699999999999998</v>
      </c>
      <c r="O54" s="2">
        <v>-4.03</v>
      </c>
      <c r="P54" s="2">
        <v>-6.07</v>
      </c>
      <c r="Q54" s="2">
        <v>-8.0299999999999994</v>
      </c>
      <c r="R54" s="2">
        <v>-9.9499999999999993</v>
      </c>
      <c r="S54" s="2">
        <v>-13.06</v>
      </c>
      <c r="T54" s="2">
        <v>-16.04</v>
      </c>
      <c r="U54" s="2">
        <v>-19.02</v>
      </c>
      <c r="V54" s="2">
        <v>-22.03</v>
      </c>
      <c r="W54" s="2">
        <v>-24.9</v>
      </c>
    </row>
    <row r="55" spans="1:23" x14ac:dyDescent="0.45">
      <c r="B55" s="3" t="s">
        <v>10</v>
      </c>
      <c r="C55" s="2">
        <v>27.21</v>
      </c>
      <c r="D55" s="2">
        <v>26.33</v>
      </c>
      <c r="E55" s="2">
        <v>25.42</v>
      </c>
      <c r="F55" s="2">
        <v>24.47</v>
      </c>
      <c r="G55" s="2">
        <v>23.23</v>
      </c>
      <c r="H55" s="2">
        <v>21.01</v>
      </c>
      <c r="I55" s="2">
        <v>18.690000000000001</v>
      </c>
      <c r="J55" s="2">
        <v>15.65</v>
      </c>
      <c r="K55" s="2">
        <v>11.59</v>
      </c>
      <c r="L55" s="2">
        <v>6.33</v>
      </c>
      <c r="M55" s="2">
        <v>0.66</v>
      </c>
      <c r="N55" s="2">
        <v>5.94</v>
      </c>
      <c r="O55" s="2">
        <v>11.15</v>
      </c>
      <c r="P55" s="2">
        <v>15.51</v>
      </c>
      <c r="Q55" s="2">
        <v>19.22</v>
      </c>
      <c r="R55" s="2">
        <v>24.91</v>
      </c>
      <c r="S55" s="2">
        <v>24.3</v>
      </c>
      <c r="T55" s="2">
        <v>25.74</v>
      </c>
      <c r="U55" s="2">
        <v>26.79</v>
      </c>
      <c r="V55" s="2">
        <v>27.78</v>
      </c>
      <c r="W55" s="2">
        <v>28.69</v>
      </c>
    </row>
    <row r="56" spans="1:23" x14ac:dyDescent="0.45">
      <c r="A56" s="1" t="s">
        <v>5</v>
      </c>
    </row>
    <row r="57" spans="1:23" x14ac:dyDescent="0.45">
      <c r="B57" s="3" t="s">
        <v>2</v>
      </c>
      <c r="C57" s="2">
        <v>24.9</v>
      </c>
      <c r="D57" s="2">
        <v>22.05</v>
      </c>
      <c r="E57" s="2">
        <v>19</v>
      </c>
      <c r="F57" s="2">
        <v>15.97</v>
      </c>
      <c r="G57" s="2">
        <v>12.99</v>
      </c>
      <c r="H57" s="2">
        <v>10.02</v>
      </c>
      <c r="I57" s="2">
        <v>7.94</v>
      </c>
      <c r="J57" s="2">
        <v>6.06</v>
      </c>
      <c r="K57" s="2">
        <v>4.05</v>
      </c>
      <c r="L57" s="2">
        <v>1.98</v>
      </c>
      <c r="M57" s="2">
        <v>0</v>
      </c>
      <c r="N57" s="2">
        <v>-2.0699999999999998</v>
      </c>
      <c r="O57" s="2">
        <v>-4.03</v>
      </c>
      <c r="P57" s="2">
        <v>-6.07</v>
      </c>
      <c r="Q57" s="2">
        <v>-8.0299999999999994</v>
      </c>
      <c r="R57" s="2">
        <v>-9.9499999999999993</v>
      </c>
      <c r="S57" s="2">
        <v>-13.06</v>
      </c>
      <c r="T57" s="2">
        <v>-16.04</v>
      </c>
      <c r="U57" s="2">
        <v>-19.02</v>
      </c>
      <c r="V57" s="2">
        <v>-22.03</v>
      </c>
      <c r="W57" s="2">
        <v>-24.9</v>
      </c>
    </row>
    <row r="58" spans="1:23" x14ac:dyDescent="0.45">
      <c r="B58" s="3" t="s">
        <v>10</v>
      </c>
      <c r="C58" s="2">
        <f>C55-0.66</f>
        <v>26.55</v>
      </c>
      <c r="D58" s="2">
        <f t="shared" ref="D58:W58" si="5">D55-0.66</f>
        <v>25.669999999999998</v>
      </c>
      <c r="E58" s="2">
        <f t="shared" si="5"/>
        <v>24.76</v>
      </c>
      <c r="F58" s="2">
        <f t="shared" si="5"/>
        <v>23.81</v>
      </c>
      <c r="G58" s="2">
        <f t="shared" si="5"/>
        <v>22.57</v>
      </c>
      <c r="H58" s="2">
        <f t="shared" si="5"/>
        <v>20.350000000000001</v>
      </c>
      <c r="I58" s="2">
        <f t="shared" si="5"/>
        <v>18.03</v>
      </c>
      <c r="J58" s="2">
        <f t="shared" si="5"/>
        <v>14.99</v>
      </c>
      <c r="K58" s="2">
        <f t="shared" si="5"/>
        <v>10.93</v>
      </c>
      <c r="L58" s="2">
        <f t="shared" si="5"/>
        <v>5.67</v>
      </c>
      <c r="M58" s="2">
        <f t="shared" si="5"/>
        <v>0</v>
      </c>
      <c r="N58" s="2">
        <f>-(N55-0.66)</f>
        <v>-5.28</v>
      </c>
      <c r="O58" s="2">
        <f t="shared" ref="O58:W58" si="6">-(O55-0.66)</f>
        <v>-10.49</v>
      </c>
      <c r="P58" s="2">
        <f t="shared" si="6"/>
        <v>-14.85</v>
      </c>
      <c r="Q58" s="2">
        <f t="shared" si="6"/>
        <v>-18.559999999999999</v>
      </c>
      <c r="R58" s="2">
        <f>-(R55-0.66)+3</f>
        <v>-21.25</v>
      </c>
      <c r="S58" s="2">
        <f t="shared" si="6"/>
        <v>-23.64</v>
      </c>
      <c r="T58" s="2">
        <f t="shared" si="6"/>
        <v>-25.08</v>
      </c>
      <c r="U58" s="2">
        <f t="shared" si="6"/>
        <v>-26.13</v>
      </c>
      <c r="V58" s="2">
        <f t="shared" si="6"/>
        <v>-27.12</v>
      </c>
      <c r="W58" s="2">
        <f t="shared" si="6"/>
        <v>-28.03</v>
      </c>
    </row>
    <row r="65" spans="9:9" x14ac:dyDescent="0.45">
      <c r="I65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2023-12-15T21:11:12Z</dcterms:created>
  <dcterms:modified xsi:type="dcterms:W3CDTF">2023-12-16T00:10:20Z</dcterms:modified>
</cp:coreProperties>
</file>