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45" windowWidth="13110" windowHeight="5648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68" i="1" l="1"/>
  <c r="E68" i="1"/>
  <c r="F68" i="1"/>
  <c r="G68" i="1"/>
  <c r="H68" i="1"/>
  <c r="I68" i="1"/>
  <c r="C68" i="1"/>
  <c r="I67" i="1"/>
  <c r="H67" i="1"/>
  <c r="G67" i="1"/>
  <c r="F67" i="1"/>
  <c r="E67" i="1"/>
  <c r="D67" i="1"/>
  <c r="C67" i="1"/>
  <c r="G41" i="1"/>
  <c r="H41" i="1"/>
  <c r="I41" i="1"/>
  <c r="J41" i="1"/>
  <c r="K41" i="1"/>
  <c r="L41" i="1"/>
  <c r="F41" i="1"/>
  <c r="C40" i="1"/>
  <c r="M4" i="1"/>
  <c r="N4" i="1"/>
  <c r="O4" i="1"/>
  <c r="P4" i="1"/>
  <c r="Q4" i="1"/>
  <c r="R4" i="1"/>
  <c r="L4" i="1"/>
  <c r="D4" i="1"/>
  <c r="E4" i="1"/>
  <c r="F4" i="1"/>
  <c r="G4" i="1"/>
  <c r="H4" i="1"/>
  <c r="C4" i="1"/>
</calcChain>
</file>

<file path=xl/sharedStrings.xml><?xml version="1.0" encoding="utf-8"?>
<sst xmlns="http://schemas.openxmlformats.org/spreadsheetml/2006/main" count="43" uniqueCount="40">
  <si>
    <t>A</t>
  </si>
  <si>
    <t>tau, мкc</t>
  </si>
  <si>
    <t>1/tau, 1/мкc</t>
  </si>
  <si>
    <t>d(nu), кГц</t>
  </si>
  <si>
    <t>de(nu), кГц</t>
  </si>
  <si>
    <t>T, мc</t>
  </si>
  <si>
    <t>1/T, 1/мc</t>
  </si>
  <si>
    <t>Б</t>
  </si>
  <si>
    <t>выполняется соотношение неопределенности для d(nu) и tau</t>
  </si>
  <si>
    <t>выполняется соотношение неопределенности для de(nu) и T</t>
  </si>
  <si>
    <t>n</t>
  </si>
  <si>
    <t>Nu_0 (центр), кГц</t>
  </si>
  <si>
    <t>2*d(nu), кГц</t>
  </si>
  <si>
    <t>Подкрепить фотки</t>
  </si>
  <si>
    <t>Соотношение неопределенности</t>
  </si>
  <si>
    <t>Теорема о смещении</t>
  </si>
  <si>
    <t>В</t>
  </si>
  <si>
    <t>(отличие от А и все то, что написано в пункте Б(кроме теоремы о смещении))</t>
  </si>
  <si>
    <t>d(tau), мкс</t>
  </si>
  <si>
    <t>T, мс</t>
  </si>
  <si>
    <t>Г</t>
  </si>
  <si>
    <t>d(nu)/2, кГц</t>
  </si>
  <si>
    <t>m</t>
  </si>
  <si>
    <t>A_max, мВ</t>
  </si>
  <si>
    <t>A_min, мВ</t>
  </si>
  <si>
    <t>m_практ</t>
  </si>
  <si>
    <t>m_теор</t>
  </si>
  <si>
    <t>а_осн, мВ</t>
  </si>
  <si>
    <t>а_бок, мВ</t>
  </si>
  <si>
    <t>а_бок/а_осн</t>
  </si>
  <si>
    <t>Д</t>
  </si>
  <si>
    <t>(Фотки и подписасали как меняется)</t>
  </si>
  <si>
    <t>Е</t>
  </si>
  <si>
    <t>n_гармоники</t>
  </si>
  <si>
    <t>a_n_фильтр, мВ (канала А)</t>
  </si>
  <si>
    <t>a_n_исх, мВ (канала Б)</t>
  </si>
  <si>
    <t>nu_0, кГц</t>
  </si>
  <si>
    <t>nu, кГц (nu_0 * n_гармоники)</t>
  </si>
  <si>
    <t>a_n_фильтр/a_n_исх (K)</t>
  </si>
  <si>
    <t>(Фотки + Убедитесь в том, что экспериментальная зависимость совпадает с теоретической(вывести самому)+t_RC (найти через полученную зависимость))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</si>
</sst>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0087576552930883"/>
                  <c:y val="8.8154345290172062E-2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Лист1!$C$4:$H$4</c:f>
              <c:numCache>
                <c:formatCode>General</c:formatCode>
                <c:ptCount val="6"/>
                <c:pt idx="0">
                  <c:v>0.05</c:v>
                </c:pt>
                <c:pt idx="1">
                  <c:v>0.04</c:v>
                </c:pt>
                <c:pt idx="2">
                  <c:v>3.0030030030030033E-2</c:v>
                </c:pt>
                <c:pt idx="3">
                  <c:v>0.02</c:v>
                </c:pt>
                <c:pt idx="4">
                  <c:v>0.01</c:v>
                </c:pt>
                <c:pt idx="5">
                  <c:v>5.0000000000000001E-3</c:v>
                </c:pt>
              </c:numCache>
            </c:numRef>
          </c:xVal>
          <c:yVal>
            <c:numRef>
              <c:f>Лист1!$C$2:$H$2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38560"/>
        <c:axId val="39337984"/>
      </c:scatterChart>
      <c:valAx>
        <c:axId val="3933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1/tau,</a:t>
                </a:r>
                <a:r>
                  <a:rPr lang="en-US" baseline="0"/>
                  <a:t> 1/</a:t>
                </a:r>
                <a:r>
                  <a:rPr lang="ru-RU" baseline="0"/>
                  <a:t>мкс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337984"/>
        <c:crosses val="autoZero"/>
        <c:crossBetween val="midCat"/>
      </c:valAx>
      <c:valAx>
        <c:axId val="39337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</a:t>
                </a:r>
                <a:r>
                  <a:rPr lang="ru-RU"/>
                  <a:t>(</a:t>
                </a:r>
                <a:r>
                  <a:rPr lang="en-US"/>
                  <a:t>nu</a:t>
                </a:r>
                <a:r>
                  <a:rPr lang="ru-RU"/>
                  <a:t>)</a:t>
                </a:r>
                <a:r>
                  <a:rPr lang="en-US"/>
                  <a:t>, </a:t>
                </a:r>
                <a:r>
                  <a:rPr lang="ru-RU"/>
                  <a:t>кГц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338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0087576552930883"/>
                  <c:y val="8.8154345290172062E-2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Лист1!$L$4:$R$4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0.55555555555555558</c:v>
                </c:pt>
                <c:pt idx="3">
                  <c:v>0.38461538461538458</c:v>
                </c:pt>
                <c:pt idx="4">
                  <c:v>0.29411764705882354</c:v>
                </c:pt>
                <c:pt idx="5">
                  <c:v>0.23809523809523808</c:v>
                </c:pt>
                <c:pt idx="6">
                  <c:v>0.2</c:v>
                </c:pt>
              </c:numCache>
            </c:numRef>
          </c:xVal>
          <c:yVal>
            <c:numRef>
              <c:f>Лист1!$L$2:$R$2</c:f>
              <c:numCache>
                <c:formatCode>General</c:formatCode>
                <c:ptCount val="7"/>
                <c:pt idx="0">
                  <c:v>10</c:v>
                </c:pt>
                <c:pt idx="1">
                  <c:v>2</c:v>
                </c:pt>
                <c:pt idx="2">
                  <c:v>1.0669999999999999</c:v>
                </c:pt>
                <c:pt idx="3">
                  <c:v>0.77700000000000002</c:v>
                </c:pt>
                <c:pt idx="4">
                  <c:v>0.58699999999999997</c:v>
                </c:pt>
                <c:pt idx="5">
                  <c:v>0.47899999999999998</c:v>
                </c:pt>
                <c:pt idx="6">
                  <c:v>0.38700000000000001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30944"/>
        <c:axId val="231490688"/>
      </c:scatterChart>
      <c:valAx>
        <c:axId val="3933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1/T,</a:t>
                </a:r>
                <a:r>
                  <a:rPr lang="en-US" baseline="0"/>
                  <a:t> 1/</a:t>
                </a:r>
                <a:r>
                  <a:rPr lang="ru-RU" baseline="0"/>
                  <a:t>мс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490688"/>
        <c:crosses val="autoZero"/>
        <c:crossBetween val="midCat"/>
      </c:valAx>
      <c:valAx>
        <c:axId val="23149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</a:t>
                </a:r>
                <a:r>
                  <a:rPr lang="ru-RU"/>
                  <a:t>(</a:t>
                </a:r>
                <a:r>
                  <a:rPr lang="en-US"/>
                  <a:t>nu</a:t>
                </a:r>
                <a:r>
                  <a:rPr lang="ru-RU"/>
                  <a:t>)</a:t>
                </a:r>
                <a:r>
                  <a:rPr lang="en-US"/>
                  <a:t>, </a:t>
                </a:r>
                <a:r>
                  <a:rPr lang="ru-RU"/>
                  <a:t>кГц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330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0087576552930883"/>
                  <c:y val="8.8154345290172062E-2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Лист1!$F$38:$L$38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55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Лист1!$F$41:$L$41</c:f>
              <c:numCache>
                <c:formatCode>General</c:formatCode>
                <c:ptCount val="7"/>
                <c:pt idx="0">
                  <c:v>4.9412183826148912E-2</c:v>
                </c:pt>
                <c:pt idx="1">
                  <c:v>0.12390220745312129</c:v>
                </c:pt>
                <c:pt idx="2">
                  <c:v>0.19810314167160639</c:v>
                </c:pt>
                <c:pt idx="3">
                  <c:v>0.27621087706771391</c:v>
                </c:pt>
                <c:pt idx="4">
                  <c:v>0.34923095266483839</c:v>
                </c:pt>
                <c:pt idx="5">
                  <c:v>0.42663334523384505</c:v>
                </c:pt>
                <c:pt idx="6">
                  <c:v>0.50184107376172948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48480"/>
        <c:axId val="137749056"/>
      </c:scatterChart>
      <c:valAx>
        <c:axId val="13774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m,</a:t>
                </a:r>
                <a:r>
                  <a:rPr lang="en-US" baseline="0"/>
                  <a:t> %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749056"/>
        <c:crosses val="autoZero"/>
        <c:crossBetween val="midCat"/>
      </c:valAx>
      <c:valAx>
        <c:axId val="137749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а_бок/а_осн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748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Лист1!$C$68:$I$68</c:f>
              <c:numCache>
                <c:formatCode>General</c:formatCode>
                <c:ptCount val="7"/>
                <c:pt idx="0">
                  <c:v>249.89999999999998</c:v>
                </c:pt>
                <c:pt idx="1">
                  <c:v>416.5</c:v>
                </c:pt>
                <c:pt idx="2">
                  <c:v>666.4</c:v>
                </c:pt>
                <c:pt idx="3">
                  <c:v>916.3</c:v>
                </c:pt>
                <c:pt idx="4">
                  <c:v>1082.8999999999999</c:v>
                </c:pt>
                <c:pt idx="5">
                  <c:v>1332.8</c:v>
                </c:pt>
                <c:pt idx="6">
                  <c:v>1582.7</c:v>
                </c:pt>
              </c:numCache>
            </c:numRef>
          </c:xVal>
          <c:yVal>
            <c:numRef>
              <c:f>Лист1!$C$67:$I$67</c:f>
              <c:numCache>
                <c:formatCode>General</c:formatCode>
                <c:ptCount val="7"/>
                <c:pt idx="0">
                  <c:v>6.8876712328767131E-2</c:v>
                </c:pt>
                <c:pt idx="1">
                  <c:v>5.1927424152290298E-2</c:v>
                </c:pt>
                <c:pt idx="2">
                  <c:v>0.5567051333068046</c:v>
                </c:pt>
                <c:pt idx="3">
                  <c:v>8.2092660072878715E-2</c:v>
                </c:pt>
                <c:pt idx="4">
                  <c:v>5.3783244680851064E-2</c:v>
                </c:pt>
                <c:pt idx="5">
                  <c:v>0.2788424683786892</c:v>
                </c:pt>
                <c:pt idx="6">
                  <c:v>8.4649709950914767E-2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53664"/>
        <c:axId val="137754240"/>
      </c:scatterChart>
      <c:valAx>
        <c:axId val="137753664"/>
        <c:scaling>
          <c:orientation val="minMax"/>
          <c:max val="1700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nu, </a:t>
                </a:r>
                <a:r>
                  <a:rPr lang="ru-RU"/>
                  <a:t>кГц (</a:t>
                </a:r>
                <a:r>
                  <a:rPr lang="en-US"/>
                  <a:t>nu_0 * n_</a:t>
                </a:r>
                <a:r>
                  <a:rPr lang="ru-RU"/>
                  <a:t>гармоники)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754240"/>
        <c:crosses val="autoZero"/>
        <c:crossBetween val="midCat"/>
      </c:valAx>
      <c:valAx>
        <c:axId val="13775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a_n_</a:t>
                </a:r>
                <a:r>
                  <a:rPr lang="ru-RU"/>
                  <a:t>фильтр/</a:t>
                </a:r>
                <a:r>
                  <a:rPr lang="en-US"/>
                  <a:t>a_n_</a:t>
                </a:r>
                <a:r>
                  <a:rPr lang="ru-RU"/>
                  <a:t>исх (</a:t>
                </a:r>
                <a:r>
                  <a:rPr lang="en-US"/>
                  <a:t>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753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2380</xdr:colOff>
      <xdr:row>6</xdr:row>
      <xdr:rowOff>30956</xdr:rowOff>
    </xdr:from>
    <xdr:to>
      <xdr:col>9</xdr:col>
      <xdr:colOff>40480</xdr:colOff>
      <xdr:row>21</xdr:row>
      <xdr:rowOff>59531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16</xdr:col>
      <xdr:colOff>561975</xdr:colOff>
      <xdr:row>21</xdr:row>
      <xdr:rowOff>28575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42</xdr:row>
      <xdr:rowOff>0</xdr:rowOff>
    </xdr:from>
    <xdr:to>
      <xdr:col>10</xdr:col>
      <xdr:colOff>685800</xdr:colOff>
      <xdr:row>57</xdr:row>
      <xdr:rowOff>28575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69</xdr:row>
      <xdr:rowOff>171450</xdr:rowOff>
    </xdr:from>
    <xdr:to>
      <xdr:col>6</xdr:col>
      <xdr:colOff>233362</xdr:colOff>
      <xdr:row>85</xdr:row>
      <xdr:rowOff>19050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abSelected="1" topLeftCell="A37" workbookViewId="0">
      <selection activeCell="B60" sqref="B60"/>
    </sheetView>
  </sheetViews>
  <sheetFormatPr defaultRowHeight="14.25" x14ac:dyDescent="0.45"/>
  <cols>
    <col min="2" max="2" width="24.46484375" customWidth="1"/>
    <col min="5" max="5" width="11.3984375" customWidth="1"/>
    <col min="11" max="11" width="10.796875" customWidth="1"/>
  </cols>
  <sheetData>
    <row r="1" spans="1:18" x14ac:dyDescent="0.45">
      <c r="A1" s="2" t="s">
        <v>0</v>
      </c>
    </row>
    <row r="2" spans="1:18" x14ac:dyDescent="0.45">
      <c r="B2" s="1" t="s">
        <v>3</v>
      </c>
      <c r="C2" s="1">
        <v>50</v>
      </c>
      <c r="D2" s="1">
        <v>40</v>
      </c>
      <c r="E2" s="1">
        <v>30</v>
      </c>
      <c r="F2" s="1">
        <v>20</v>
      </c>
      <c r="G2" s="1">
        <v>10</v>
      </c>
      <c r="H2" s="1">
        <v>5</v>
      </c>
      <c r="K2" s="1" t="s">
        <v>4</v>
      </c>
      <c r="L2" s="1">
        <v>10</v>
      </c>
      <c r="M2" s="1">
        <v>2</v>
      </c>
      <c r="N2" s="1">
        <v>1.0669999999999999</v>
      </c>
      <c r="O2" s="1">
        <v>0.77700000000000002</v>
      </c>
      <c r="P2" s="1">
        <v>0.58699999999999997</v>
      </c>
      <c r="Q2" s="1">
        <v>0.47899999999999998</v>
      </c>
      <c r="R2" s="1">
        <v>0.38700000000000001</v>
      </c>
    </row>
    <row r="3" spans="1:18" x14ac:dyDescent="0.45">
      <c r="B3" s="1" t="s">
        <v>1</v>
      </c>
      <c r="C3" s="1">
        <v>20</v>
      </c>
      <c r="D3" s="1">
        <v>25</v>
      </c>
      <c r="E3" s="1">
        <v>33.299999999999997</v>
      </c>
      <c r="F3" s="1">
        <v>50</v>
      </c>
      <c r="G3" s="1">
        <v>100</v>
      </c>
      <c r="H3" s="1">
        <v>200</v>
      </c>
      <c r="K3" s="1" t="s">
        <v>5</v>
      </c>
      <c r="L3" s="1">
        <v>0.2</v>
      </c>
      <c r="M3" s="1">
        <v>1</v>
      </c>
      <c r="N3" s="1">
        <v>1.8</v>
      </c>
      <c r="O3" s="1">
        <v>2.6</v>
      </c>
      <c r="P3" s="1">
        <v>3.4</v>
      </c>
      <c r="Q3" s="1">
        <v>4.2</v>
      </c>
      <c r="R3" s="1">
        <v>5</v>
      </c>
    </row>
    <row r="4" spans="1:18" x14ac:dyDescent="0.45">
      <c r="B4" s="1" t="s">
        <v>2</v>
      </c>
      <c r="C4" s="1">
        <f>1/C3</f>
        <v>0.05</v>
      </c>
      <c r="D4" s="1">
        <f t="shared" ref="D4:H4" si="0">1/D3</f>
        <v>0.04</v>
      </c>
      <c r="E4" s="1">
        <f t="shared" si="0"/>
        <v>3.0030030030030033E-2</v>
      </c>
      <c r="F4" s="1">
        <f t="shared" si="0"/>
        <v>0.02</v>
      </c>
      <c r="G4" s="1">
        <f t="shared" si="0"/>
        <v>0.01</v>
      </c>
      <c r="H4" s="1">
        <f t="shared" si="0"/>
        <v>5.0000000000000001E-3</v>
      </c>
      <c r="K4" s="1" t="s">
        <v>6</v>
      </c>
      <c r="L4" s="1">
        <f>1/L3</f>
        <v>5</v>
      </c>
      <c r="M4" s="1">
        <f t="shared" ref="M4:R4" si="1">1/M3</f>
        <v>1</v>
      </c>
      <c r="N4" s="1">
        <f t="shared" si="1"/>
        <v>0.55555555555555558</v>
      </c>
      <c r="O4" s="1">
        <f t="shared" si="1"/>
        <v>0.38461538461538458</v>
      </c>
      <c r="P4" s="1">
        <f t="shared" si="1"/>
        <v>0.29411764705882354</v>
      </c>
      <c r="Q4" s="1">
        <f t="shared" si="1"/>
        <v>0.23809523809523808</v>
      </c>
      <c r="R4" s="1">
        <f t="shared" si="1"/>
        <v>0.2</v>
      </c>
    </row>
    <row r="5" spans="1:18" x14ac:dyDescent="0.45">
      <c r="B5" t="s">
        <v>8</v>
      </c>
      <c r="K5" t="s">
        <v>9</v>
      </c>
    </row>
    <row r="24" spans="1:8" x14ac:dyDescent="0.45">
      <c r="A24" s="2" t="s">
        <v>7</v>
      </c>
    </row>
    <row r="25" spans="1:8" x14ac:dyDescent="0.45">
      <c r="B25" s="1" t="s">
        <v>10</v>
      </c>
      <c r="C25" s="1">
        <v>1</v>
      </c>
      <c r="D25" s="1">
        <v>2</v>
      </c>
      <c r="E25" s="1">
        <v>3</v>
      </c>
      <c r="F25" s="1">
        <v>4</v>
      </c>
      <c r="H25" t="s">
        <v>13</v>
      </c>
    </row>
    <row r="26" spans="1:8" x14ac:dyDescent="0.45">
      <c r="B26" s="1" t="s">
        <v>11</v>
      </c>
      <c r="C26" s="1">
        <v>50</v>
      </c>
      <c r="D26" s="1">
        <v>50</v>
      </c>
      <c r="E26" s="1">
        <v>50</v>
      </c>
      <c r="F26" s="1">
        <v>45</v>
      </c>
      <c r="H26" t="s">
        <v>14</v>
      </c>
    </row>
    <row r="27" spans="1:8" x14ac:dyDescent="0.45">
      <c r="B27" s="1" t="s">
        <v>12</v>
      </c>
      <c r="C27" s="1">
        <v>20</v>
      </c>
      <c r="D27" s="1">
        <v>10</v>
      </c>
      <c r="E27" s="1">
        <v>20</v>
      </c>
      <c r="F27" s="1">
        <v>18</v>
      </c>
      <c r="H27" t="s">
        <v>15</v>
      </c>
    </row>
    <row r="28" spans="1:8" x14ac:dyDescent="0.45">
      <c r="B28" s="1" t="s">
        <v>4</v>
      </c>
      <c r="C28" s="1">
        <v>1</v>
      </c>
      <c r="D28" s="1">
        <v>1</v>
      </c>
      <c r="E28" s="1">
        <v>0.5</v>
      </c>
      <c r="F28" s="1">
        <v>0.1</v>
      </c>
    </row>
    <row r="30" spans="1:8" x14ac:dyDescent="0.45">
      <c r="A30" s="2" t="s">
        <v>16</v>
      </c>
      <c r="B30" t="s">
        <v>17</v>
      </c>
    </row>
    <row r="32" spans="1:8" x14ac:dyDescent="0.45">
      <c r="B32" s="1" t="s">
        <v>10</v>
      </c>
      <c r="C32" s="1">
        <v>1</v>
      </c>
      <c r="D32" s="1">
        <v>2</v>
      </c>
      <c r="E32" s="1">
        <v>3</v>
      </c>
    </row>
    <row r="33" spans="1:12" x14ac:dyDescent="0.45">
      <c r="B33" s="1" t="s">
        <v>18</v>
      </c>
      <c r="C33" s="1">
        <v>313</v>
      </c>
      <c r="D33" s="1">
        <v>307.60000000000002</v>
      </c>
      <c r="E33" s="1">
        <v>297.10000000000002</v>
      </c>
    </row>
    <row r="34" spans="1:12" x14ac:dyDescent="0.45">
      <c r="B34" s="1" t="s">
        <v>19</v>
      </c>
      <c r="C34" s="1">
        <v>10</v>
      </c>
      <c r="D34" s="1">
        <v>15</v>
      </c>
      <c r="E34" s="1">
        <v>5</v>
      </c>
    </row>
    <row r="35" spans="1:12" x14ac:dyDescent="0.45">
      <c r="B35" s="1" t="s">
        <v>21</v>
      </c>
      <c r="C35" s="1">
        <v>1.7</v>
      </c>
      <c r="D35" s="1">
        <v>1.53</v>
      </c>
      <c r="E35" s="1">
        <v>2.0310000000000001</v>
      </c>
    </row>
    <row r="37" spans="1:12" x14ac:dyDescent="0.45">
      <c r="A37" s="2" t="s">
        <v>20</v>
      </c>
    </row>
    <row r="38" spans="1:12" x14ac:dyDescent="0.45">
      <c r="B38" s="1" t="s">
        <v>23</v>
      </c>
      <c r="C38" s="1">
        <v>1939.4</v>
      </c>
      <c r="E38" s="1" t="s">
        <v>22</v>
      </c>
      <c r="F38" s="1">
        <v>10</v>
      </c>
      <c r="G38" s="1">
        <v>25</v>
      </c>
      <c r="H38" s="1">
        <v>40</v>
      </c>
      <c r="I38" s="1">
        <v>55</v>
      </c>
      <c r="J38" s="1">
        <v>70</v>
      </c>
      <c r="K38" s="1">
        <v>85</v>
      </c>
      <c r="L38" s="1">
        <v>100</v>
      </c>
    </row>
    <row r="39" spans="1:12" x14ac:dyDescent="0.45">
      <c r="B39" s="1" t="s">
        <v>24</v>
      </c>
      <c r="C39" s="1">
        <v>725.52</v>
      </c>
      <c r="E39" s="1" t="s">
        <v>28</v>
      </c>
      <c r="F39" s="1">
        <v>41.61</v>
      </c>
      <c r="G39" s="1">
        <v>104.4</v>
      </c>
      <c r="H39" s="1">
        <v>167.1</v>
      </c>
      <c r="I39" s="1">
        <v>232.1</v>
      </c>
      <c r="J39" s="1">
        <v>292.89999999999998</v>
      </c>
      <c r="K39" s="1">
        <v>358.5</v>
      </c>
      <c r="L39" s="1">
        <v>422.5</v>
      </c>
    </row>
    <row r="40" spans="1:12" x14ac:dyDescent="0.45">
      <c r="B40" s="1" t="s">
        <v>25</v>
      </c>
      <c r="C40" s="1">
        <f>(C38-C39)/(C38+C39)</f>
        <v>0.45550335469732678</v>
      </c>
      <c r="E40" s="1" t="s">
        <v>27</v>
      </c>
      <c r="F40" s="1">
        <v>842.1</v>
      </c>
      <c r="G40" s="1">
        <v>842.6</v>
      </c>
      <c r="H40" s="1">
        <v>843.5</v>
      </c>
      <c r="I40" s="1">
        <v>840.3</v>
      </c>
      <c r="J40" s="1">
        <v>838.7</v>
      </c>
      <c r="K40" s="1">
        <v>840.3</v>
      </c>
      <c r="L40" s="1">
        <v>841.9</v>
      </c>
    </row>
    <row r="41" spans="1:12" x14ac:dyDescent="0.45">
      <c r="B41" s="1" t="s">
        <v>26</v>
      </c>
      <c r="C41" s="1">
        <v>0.5</v>
      </c>
      <c r="E41" s="1" t="s">
        <v>29</v>
      </c>
      <c r="F41" s="1">
        <f>F39/F40</f>
        <v>4.9412183826148912E-2</v>
      </c>
      <c r="G41" s="1">
        <f t="shared" ref="G41:L41" si="2">G39/G40</f>
        <v>0.12390220745312129</v>
      </c>
      <c r="H41" s="1">
        <f t="shared" si="2"/>
        <v>0.19810314167160639</v>
      </c>
      <c r="I41" s="1">
        <f t="shared" si="2"/>
        <v>0.27621087706771391</v>
      </c>
      <c r="J41" s="1">
        <f t="shared" si="2"/>
        <v>0.34923095266483839</v>
      </c>
      <c r="K41" s="1">
        <f t="shared" si="2"/>
        <v>0.42663334523384505</v>
      </c>
      <c r="L41" s="1">
        <f t="shared" si="2"/>
        <v>0.50184107376172948</v>
      </c>
    </row>
    <row r="59" spans="1:11" x14ac:dyDescent="0.45">
      <c r="A59" s="2" t="s">
        <v>30</v>
      </c>
      <c r="B59" t="s">
        <v>31</v>
      </c>
    </row>
    <row r="61" spans="1:11" x14ac:dyDescent="0.45">
      <c r="A61" s="2" t="s">
        <v>32</v>
      </c>
      <c r="B61" t="s">
        <v>39</v>
      </c>
    </row>
    <row r="63" spans="1:11" x14ac:dyDescent="0.45">
      <c r="B63" s="1" t="s">
        <v>10</v>
      </c>
      <c r="C63" s="1">
        <v>1</v>
      </c>
      <c r="D63" s="1">
        <v>2</v>
      </c>
      <c r="E63" s="1">
        <v>3</v>
      </c>
      <c r="F63" s="1">
        <v>4</v>
      </c>
      <c r="G63" s="1">
        <v>5</v>
      </c>
      <c r="H63" s="1">
        <v>6</v>
      </c>
      <c r="I63" s="1">
        <v>7</v>
      </c>
      <c r="K63" s="1" t="s">
        <v>36</v>
      </c>
    </row>
    <row r="64" spans="1:11" x14ac:dyDescent="0.45">
      <c r="B64" s="1" t="s">
        <v>34</v>
      </c>
      <c r="C64" s="1">
        <v>12.57</v>
      </c>
      <c r="D64" s="1">
        <v>8.7289999999999992</v>
      </c>
      <c r="E64" s="1">
        <v>139.9</v>
      </c>
      <c r="F64" s="1">
        <v>15.77</v>
      </c>
      <c r="G64" s="1">
        <v>8.0890000000000004</v>
      </c>
      <c r="H64" s="1">
        <v>72.75</v>
      </c>
      <c r="I64" s="1">
        <v>18.97</v>
      </c>
      <c r="K64" s="1">
        <v>83.3</v>
      </c>
    </row>
    <row r="65" spans="2:9" x14ac:dyDescent="0.45">
      <c r="B65" s="1" t="s">
        <v>35</v>
      </c>
      <c r="C65" s="1">
        <v>182.5</v>
      </c>
      <c r="D65" s="1">
        <v>168.1</v>
      </c>
      <c r="E65" s="1">
        <v>251.3</v>
      </c>
      <c r="F65" s="1">
        <v>192.1</v>
      </c>
      <c r="G65" s="1">
        <v>150.4</v>
      </c>
      <c r="H65" s="1">
        <v>260.89999999999998</v>
      </c>
      <c r="I65" s="1">
        <v>224.1</v>
      </c>
    </row>
    <row r="66" spans="2:9" x14ac:dyDescent="0.45">
      <c r="B66" s="1" t="s">
        <v>33</v>
      </c>
      <c r="C66" s="1">
        <v>3</v>
      </c>
      <c r="D66" s="1">
        <v>5</v>
      </c>
      <c r="E66" s="1">
        <v>8</v>
      </c>
      <c r="F66" s="1">
        <v>11</v>
      </c>
      <c r="G66" s="1">
        <v>13</v>
      </c>
      <c r="H66" s="1">
        <v>16</v>
      </c>
      <c r="I66" s="1">
        <v>19</v>
      </c>
    </row>
    <row r="67" spans="2:9" x14ac:dyDescent="0.45">
      <c r="B67" s="1" t="s">
        <v>38</v>
      </c>
      <c r="C67" s="1">
        <f>C64/C65</f>
        <v>6.8876712328767131E-2</v>
      </c>
      <c r="D67" s="1">
        <f t="shared" ref="D67:I67" si="3">D64/D65</f>
        <v>5.1927424152290298E-2</v>
      </c>
      <c r="E67" s="1">
        <f t="shared" si="3"/>
        <v>0.5567051333068046</v>
      </c>
      <c r="F67" s="1">
        <f t="shared" si="3"/>
        <v>8.2092660072878715E-2</v>
      </c>
      <c r="G67" s="1">
        <f t="shared" si="3"/>
        <v>5.3783244680851064E-2</v>
      </c>
      <c r="H67" s="1">
        <f t="shared" si="3"/>
        <v>0.2788424683786892</v>
      </c>
      <c r="I67" s="1">
        <f t="shared" si="3"/>
        <v>8.4649709950914767E-2</v>
      </c>
    </row>
    <row r="68" spans="2:9" x14ac:dyDescent="0.45">
      <c r="B68" s="1" t="s">
        <v>37</v>
      </c>
      <c r="C68" s="1">
        <f>$K$64*C66</f>
        <v>249.89999999999998</v>
      </c>
      <c r="D68" s="1">
        <f t="shared" ref="D68:I68" si="4">$K$64*D66</f>
        <v>416.5</v>
      </c>
      <c r="E68" s="1">
        <f t="shared" si="4"/>
        <v>666.4</v>
      </c>
      <c r="F68" s="1">
        <f t="shared" si="4"/>
        <v>916.3</v>
      </c>
      <c r="G68" s="1">
        <f t="shared" si="4"/>
        <v>1082.8999999999999</v>
      </c>
      <c r="H68" s="1">
        <f t="shared" si="4"/>
        <v>1332.8</v>
      </c>
      <c r="I68" s="1">
        <f t="shared" si="4"/>
        <v>1582.7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2023-10-09T17:41:12Z</dcterms:created>
  <dcterms:modified xsi:type="dcterms:W3CDTF">2023-10-09T18:58:38Z</dcterms:modified>
</cp:coreProperties>
</file>