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Y:\Студенты\4135к\Столяров Никита\7 лаба\"/>
    </mc:Choice>
  </mc:AlternateContent>
  <xr:revisionPtr revIDLastSave="0" documentId="13_ncr:1_{8545931E-1DAB-450B-947D-3E1AC976B6A2}" xr6:coauthVersionLast="47" xr6:coauthVersionMax="47" xr10:uidLastSave="{00000000-0000-0000-0000-000000000000}"/>
  <bookViews>
    <workbookView xWindow="4800" yWindow="165" windowWidth="14400" windowHeight="10755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1" hidden="1">Лист2!$K$1:$M$50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  <c r="AY5" i="3"/>
  <c r="AU9" i="3"/>
  <c r="AV8" i="3"/>
  <c r="AX6" i="3"/>
  <c r="N42" i="3"/>
  <c r="AW7" i="3"/>
  <c r="AT10" i="3"/>
  <c r="AS11" i="3"/>
  <c r="AR12" i="3"/>
  <c r="AQ13" i="3"/>
  <c r="AP14" i="3"/>
  <c r="AO15" i="3"/>
  <c r="AN16" i="3"/>
  <c r="AM17" i="3"/>
  <c r="AL18" i="3"/>
  <c r="AK19" i="3"/>
  <c r="AJ20" i="3"/>
  <c r="AI21" i="3"/>
  <c r="AH22" i="3"/>
  <c r="AG23" i="3"/>
  <c r="AF24" i="3"/>
  <c r="AE25" i="3"/>
  <c r="AD26" i="3"/>
  <c r="AC27" i="3"/>
  <c r="AB28" i="3"/>
  <c r="AA29" i="3"/>
  <c r="Z30" i="3"/>
  <c r="Y31" i="3"/>
  <c r="X32" i="3"/>
  <c r="W33" i="3"/>
  <c r="V34" i="3"/>
  <c r="U35" i="3"/>
  <c r="T36" i="3"/>
  <c r="S37" i="3"/>
  <c r="R38" i="3"/>
  <c r="Q39" i="3"/>
  <c r="P40" i="3"/>
  <c r="O41" i="3"/>
  <c r="M43" i="3"/>
  <c r="L44" i="3"/>
  <c r="K45" i="3"/>
  <c r="J46" i="3"/>
  <c r="I47" i="3"/>
  <c r="H48" i="3"/>
  <c r="G49" i="3"/>
  <c r="F50" i="3"/>
  <c r="E51" i="3"/>
  <c r="D52" i="3"/>
  <c r="U49" i="2"/>
  <c r="U48" i="2"/>
  <c r="T47" i="2"/>
  <c r="T46" i="2"/>
  <c r="T43" i="2"/>
  <c r="T42" i="2"/>
  <c r="S45" i="2"/>
  <c r="S44" i="2"/>
  <c r="T36" i="2"/>
  <c r="T35" i="2"/>
  <c r="S38" i="2"/>
  <c r="S37" i="2"/>
  <c r="R41" i="2"/>
  <c r="R40" i="2"/>
  <c r="S33" i="2"/>
  <c r="S32" i="2"/>
  <c r="S29" i="2"/>
  <c r="S28" i="2"/>
  <c r="R31" i="2"/>
  <c r="R30" i="2"/>
  <c r="Q34" i="2"/>
  <c r="Q35" i="2"/>
  <c r="N9" i="2"/>
  <c r="S26" i="2"/>
  <c r="S25" i="2"/>
  <c r="R25" i="2"/>
  <c r="R24" i="2"/>
  <c r="R21" i="2"/>
  <c r="R20" i="2"/>
  <c r="Q23" i="2"/>
  <c r="Q22" i="2"/>
  <c r="P28" i="2"/>
  <c r="P27" i="2"/>
  <c r="R17" i="2"/>
  <c r="R16" i="2"/>
  <c r="Q15" i="2"/>
  <c r="Q14" i="2"/>
  <c r="Q11" i="2"/>
  <c r="Q10" i="2"/>
  <c r="P13" i="2"/>
  <c r="P12" i="2"/>
  <c r="O19" i="2"/>
  <c r="O18" i="2"/>
  <c r="Q7" i="2"/>
  <c r="Q6" i="2"/>
  <c r="P6" i="2"/>
  <c r="P5" i="2"/>
  <c r="O4" i="2"/>
  <c r="O3" i="2"/>
  <c r="N8" i="2"/>
  <c r="I54" i="2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2" i="2"/>
  <c r="F54" i="2"/>
  <c r="D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G1" i="2"/>
  <c r="E2" i="1"/>
  <c r="F53" i="2" l="1"/>
  <c r="F54" i="1"/>
  <c r="J3" i="1"/>
  <c r="J2" i="1"/>
  <c r="F2" i="1"/>
  <c r="D51" i="1"/>
  <c r="E3" i="1" l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E52" i="1" l="1"/>
  <c r="F3" i="1"/>
  <c r="F53" i="1" s="1"/>
  <c r="M3" i="1" l="1"/>
  <c r="L3" i="1"/>
</calcChain>
</file>

<file path=xl/sharedStrings.xml><?xml version="1.0" encoding="utf-8"?>
<sst xmlns="http://schemas.openxmlformats.org/spreadsheetml/2006/main" count="284" uniqueCount="154">
  <si>
    <t>№</t>
  </si>
  <si>
    <t>Символ</t>
  </si>
  <si>
    <t>Код символа</t>
  </si>
  <si>
    <t>I</t>
  </si>
  <si>
    <t>а</t>
  </si>
  <si>
    <t>б</t>
  </si>
  <si>
    <t>в</t>
  </si>
  <si>
    <t>г</t>
  </si>
  <si>
    <t>д</t>
  </si>
  <si>
    <t>й</t>
  </si>
  <si>
    <t>ц</t>
  </si>
  <si>
    <t>у</t>
  </si>
  <si>
    <t>к</t>
  </si>
  <si>
    <t>е</t>
  </si>
  <si>
    <t>н</t>
  </si>
  <si>
    <t>ш</t>
  </si>
  <si>
    <t>щ</t>
  </si>
  <si>
    <t>з</t>
  </si>
  <si>
    <t>х</t>
  </si>
  <si>
    <t>ъ</t>
  </si>
  <si>
    <t>ф</t>
  </si>
  <si>
    <t>ы</t>
  </si>
  <si>
    <t>п</t>
  </si>
  <si>
    <t>р</t>
  </si>
  <si>
    <t>о</t>
  </si>
  <si>
    <t>л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</si>
  <si>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</si>
  <si>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</si>
  <si>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</si>
  <si>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</si>
  <si>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</si>
  <si>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</si>
  <si>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</si>
  <si>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</si>
  <si>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</si>
  <si>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ю</t>
  </si>
  <si>
    <t>.</t>
  </si>
  <si>
    <t>,</t>
  </si>
  <si>
    <t>:</t>
  </si>
  <si>
    <t>;</t>
  </si>
  <si>
    <t>-</t>
  </si>
  <si>
    <t xml:space="preserve"> </t>
  </si>
  <si>
    <t>(</t>
  </si>
  <si>
    <t>Всего символов в тексте</t>
  </si>
  <si>
    <t>Энтропия источника</t>
  </si>
  <si>
    <t>Полная вероятность</t>
  </si>
  <si>
    <t>Разрядность кода</t>
  </si>
  <si>
    <t xml:space="preserve"> Мера Хартли</t>
  </si>
  <si>
    <t>Стандартная кодовая 
таблица ASCII</t>
  </si>
  <si>
    <t>Неопределённость</t>
  </si>
  <si>
    <t>Абсолютная
избыточность</t>
  </si>
  <si>
    <t>Относительная
избыточность</t>
  </si>
  <si>
    <t>Вероятнисть вхождения
 символа</t>
  </si>
  <si>
    <t>Число вхождений
 символа в текст</t>
  </si>
  <si>
    <t>Максимальная энтропия</t>
  </si>
  <si>
    <t>Кодовая
Комбинация</t>
  </si>
  <si>
    <t>Вероятность вхождения
символа</t>
  </si>
  <si>
    <t>111</t>
  </si>
  <si>
    <t>110</t>
  </si>
  <si>
    <t>01011</t>
  </si>
  <si>
    <t>01010</t>
  </si>
  <si>
    <t>001101</t>
  </si>
  <si>
    <t>001110</t>
  </si>
  <si>
    <t>001011</t>
  </si>
  <si>
    <t>001010</t>
  </si>
  <si>
    <t>001001</t>
  </si>
  <si>
    <t>0010001</t>
  </si>
  <si>
    <t>0010000</t>
  </si>
  <si>
    <t>1011</t>
  </si>
  <si>
    <t>1010</t>
  </si>
  <si>
    <t>1001</t>
  </si>
  <si>
    <t>10000</t>
  </si>
  <si>
    <t>10001</t>
  </si>
  <si>
    <t>01111</t>
  </si>
  <si>
    <t>01110</t>
  </si>
  <si>
    <t>01101</t>
  </si>
  <si>
    <t>01100</t>
  </si>
  <si>
    <t>010011</t>
  </si>
  <si>
    <t>010010</t>
  </si>
  <si>
    <t>010001</t>
  </si>
  <si>
    <t>010000</t>
  </si>
  <si>
    <t>001111</t>
  </si>
  <si>
    <t>001100</t>
  </si>
  <si>
    <t>000111</t>
  </si>
  <si>
    <t>0001101</t>
  </si>
  <si>
    <t>0001100</t>
  </si>
  <si>
    <t>0001011</t>
  </si>
  <si>
    <t>0001010</t>
  </si>
  <si>
    <t>0001001</t>
  </si>
  <si>
    <t>0001000</t>
  </si>
  <si>
    <t>0000111</t>
  </si>
  <si>
    <t>0000110</t>
  </si>
  <si>
    <t>00001101</t>
  </si>
  <si>
    <t>0000101</t>
  </si>
  <si>
    <t>00001011</t>
  </si>
  <si>
    <t>000000000</t>
  </si>
  <si>
    <t>000000001</t>
  </si>
  <si>
    <t>000000010</t>
  </si>
  <si>
    <t>000000011</t>
  </si>
  <si>
    <t>00000010</t>
  </si>
  <si>
    <t>00000011</t>
  </si>
  <si>
    <t>00000000</t>
  </si>
  <si>
    <t>00000101</t>
  </si>
  <si>
    <t>00000110</t>
  </si>
  <si>
    <t>00000111</t>
  </si>
  <si>
    <t>0000100</t>
  </si>
  <si>
    <t>Шаг 1</t>
  </si>
  <si>
    <t>Кодирование</t>
  </si>
  <si>
    <t>Шаг 2</t>
  </si>
  <si>
    <t>Шаг 3</t>
  </si>
  <si>
    <t>Шаг 4</t>
  </si>
  <si>
    <t>Шаг 5</t>
  </si>
  <si>
    <t>Шаг 6</t>
  </si>
  <si>
    <t>Шаг 7</t>
  </si>
  <si>
    <t>Шаг 8</t>
  </si>
  <si>
    <t>Шаг 9</t>
  </si>
  <si>
    <t>Шаг 10</t>
  </si>
  <si>
    <t>Шаг 11</t>
  </si>
  <si>
    <t>Шаг 12</t>
  </si>
  <si>
    <t>Шаг 13</t>
  </si>
  <si>
    <t>Шаг 14</t>
  </si>
  <si>
    <t>Шаг 15</t>
  </si>
  <si>
    <t>Шаг 16</t>
  </si>
  <si>
    <t>Шаг 17</t>
  </si>
  <si>
    <t>Шаг 18</t>
  </si>
  <si>
    <t>Шаг 19</t>
  </si>
  <si>
    <t>Шаг 20</t>
  </si>
  <si>
    <t>Шаг 21</t>
  </si>
  <si>
    <t>Шаг 22</t>
  </si>
  <si>
    <t>Шаг 23</t>
  </si>
  <si>
    <t>Шаг 24</t>
  </si>
  <si>
    <t>Шаг 25</t>
  </si>
  <si>
    <t>Шаг 26</t>
  </si>
  <si>
    <t>Шаг 27</t>
  </si>
  <si>
    <t>Шаг 28</t>
  </si>
  <si>
    <t>Шаг 29</t>
  </si>
  <si>
    <t>Шаг 30</t>
  </si>
  <si>
    <t>Шаг 31</t>
  </si>
  <si>
    <t>Шаг 32</t>
  </si>
  <si>
    <t>Шаг 33</t>
  </si>
  <si>
    <t>Шаг 34</t>
  </si>
  <si>
    <t>Шаг 35</t>
  </si>
  <si>
    <t>Шаг 36</t>
  </si>
  <si>
    <t>Шаг 37</t>
  </si>
  <si>
    <t>Шаг 38</t>
  </si>
  <si>
    <t>Шаг 39</t>
  </si>
  <si>
    <t>Шаг 40</t>
  </si>
  <si>
    <t>Шаг 41</t>
  </si>
  <si>
    <t>Шаг 42</t>
  </si>
  <si>
    <t>Шаг 43</t>
  </si>
  <si>
    <t>Шаг 44</t>
  </si>
  <si>
    <t>Шаг 45</t>
  </si>
  <si>
    <t>Шаг 46</t>
  </si>
  <si>
    <t>Шаг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</si>
</sst>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212529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Fill="1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9" xfId="0" applyBorder="1"/>
    <xf numFmtId="0" fontId="0" fillId="0" borderId="17" xfId="0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/>
    <xf numFmtId="0" fontId="0" fillId="0" borderId="0" xfId="0" applyBorder="1"/>
    <xf numFmtId="0" fontId="0" fillId="0" borderId="18" xfId="0" applyBorder="1"/>
    <xf numFmtId="0" fontId="0" fillId="0" borderId="8" xfId="0" applyBorder="1" applyAlignment="1">
      <alignment wrapText="1"/>
    </xf>
    <xf numFmtId="49" fontId="0" fillId="0" borderId="12" xfId="0" applyNumberFormat="1" applyBorder="1"/>
    <xf numFmtId="49" fontId="0" fillId="0" borderId="1" xfId="0" applyNumberFormat="1" applyBorder="1"/>
    <xf numFmtId="49" fontId="0" fillId="0" borderId="6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1" xfId="0" applyFont="1" applyBorder="1"/>
    <xf numFmtId="0" fontId="0" fillId="0" borderId="10" xfId="0" applyFont="1" applyBorder="1"/>
    <xf numFmtId="0" fontId="0" fillId="0" borderId="22" xfId="0" applyFill="1" applyBorder="1"/>
    <xf numFmtId="0" fontId="0" fillId="0" borderId="0" xfId="0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"/>
  <sheetViews>
    <sheetView zoomScale="85" zoomScaleNormal="85" workbookViewId="0">
      <selection activeCell="G1" sqref="G1"/>
    </sheetView>
  </sheetViews>
  <sheetFormatPr defaultRowHeight="15" x14ac:dyDescent="0.25"/>
  <cols>
    <col min="1" max="1" width="9.140625" customWidth="1"/>
    <col min="3" max="3" width="12.5703125" customWidth="1"/>
    <col min="4" max="4" width="17.42578125" customWidth="1"/>
    <col min="5" max="5" width="23.42578125" customWidth="1"/>
    <col min="9" max="9" width="21.28515625" customWidth="1"/>
    <col min="10" max="10" width="19.5703125" customWidth="1"/>
    <col min="11" max="11" width="18.42578125" customWidth="1"/>
    <col min="12" max="12" width="14.28515625" customWidth="1"/>
    <col min="13" max="13" width="15.7109375" customWidth="1"/>
  </cols>
  <sheetData>
    <row r="1" spans="1:13" ht="30.75" thickBot="1" x14ac:dyDescent="0.3">
      <c r="A1" s="13" t="s">
        <v>0</v>
      </c>
      <c r="B1" s="14" t="s">
        <v>1</v>
      </c>
      <c r="C1" s="14" t="s">
        <v>2</v>
      </c>
      <c r="D1" s="17" t="s">
        <v>53</v>
      </c>
      <c r="E1" s="17" t="s">
        <v>52</v>
      </c>
      <c r="F1" s="15" t="s">
        <v>3</v>
      </c>
      <c r="G1">
        <f>SUM(D2:D50)</f>
        <v>184329</v>
      </c>
      <c r="I1" s="13"/>
      <c r="J1" s="14" t="s">
        <v>49</v>
      </c>
      <c r="K1" s="14" t="s">
        <v>46</v>
      </c>
      <c r="L1" s="17" t="s">
        <v>50</v>
      </c>
      <c r="M1" s="18" t="s">
        <v>51</v>
      </c>
    </row>
    <row r="2" spans="1:13" ht="30" x14ac:dyDescent="0.25">
      <c r="A2" s="10">
        <v>1</v>
      </c>
      <c r="B2" s="11">
        <v>0</v>
      </c>
      <c r="C2" s="11">
        <f>CODE(B2)</f>
        <v>48</v>
      </c>
      <c r="D2" s="11">
        <v>2447</v>
      </c>
      <c r="E2" s="11">
        <f>D2/G2</f>
        <v>1.3275176450802641E-2</v>
      </c>
      <c r="F2" s="12">
        <f>LOG(1/E2, 2)</f>
        <v>6.2351251526243079</v>
      </c>
      <c r="G2">
        <v>184329</v>
      </c>
      <c r="I2" s="16" t="s">
        <v>48</v>
      </c>
      <c r="J2" s="11">
        <f>LOG(256, 2)</f>
        <v>8</v>
      </c>
      <c r="K2" s="2">
        <v>8</v>
      </c>
      <c r="L2" s="21">
        <v>3.3488704560000002</v>
      </c>
      <c r="M2" s="22">
        <v>0.41860880700000003</v>
      </c>
    </row>
    <row r="3" spans="1:13" ht="15.75" thickBot="1" x14ac:dyDescent="0.3">
      <c r="A3" s="3">
        <v>2</v>
      </c>
      <c r="B3" s="1">
        <v>1</v>
      </c>
      <c r="C3" s="1">
        <f t="shared" ref="C3:C50" si="0">CODE(B3)</f>
        <v>49</v>
      </c>
      <c r="D3" s="1">
        <v>1726</v>
      </c>
      <c r="E3" s="1">
        <f t="shared" ref="E3:E50" si="1">D3/G3</f>
        <v>9.3636920940275269E-3</v>
      </c>
      <c r="F3" s="12">
        <f t="shared" ref="F3:F50" si="2">LOG(1/E3, 2)</f>
        <v>6.738706789524743</v>
      </c>
      <c r="G3">
        <v>184329</v>
      </c>
      <c r="I3" s="4" t="s">
        <v>47</v>
      </c>
      <c r="J3" s="5">
        <f>LOG(49,2)</f>
        <v>5.6147098441152083</v>
      </c>
      <c r="K3" s="5">
        <v>6</v>
      </c>
      <c r="L3" s="20">
        <f>F53 - F54</f>
        <v>0.92758897337485102</v>
      </c>
      <c r="M3" s="6">
        <f>(F53 - F54) / F53</f>
        <v>0.14178333935084894</v>
      </c>
    </row>
    <row r="4" spans="1:13" x14ac:dyDescent="0.25">
      <c r="A4" s="3">
        <v>3</v>
      </c>
      <c r="B4" s="1">
        <v>2</v>
      </c>
      <c r="C4" s="1">
        <f t="shared" si="0"/>
        <v>50</v>
      </c>
      <c r="D4" s="1">
        <v>1060</v>
      </c>
      <c r="E4" s="1">
        <f t="shared" si="1"/>
        <v>5.750587265161749E-3</v>
      </c>
      <c r="F4" s="12">
        <f t="shared" si="2"/>
        <v>7.4420749892531362</v>
      </c>
      <c r="G4">
        <v>184329</v>
      </c>
    </row>
    <row r="5" spans="1:13" x14ac:dyDescent="0.25">
      <c r="A5" s="3">
        <v>4</v>
      </c>
      <c r="B5" s="1">
        <v>3</v>
      </c>
      <c r="C5" s="1">
        <f t="shared" si="0"/>
        <v>51</v>
      </c>
      <c r="D5" s="1">
        <v>833</v>
      </c>
      <c r="E5" s="1">
        <f t="shared" si="1"/>
        <v>4.5190935772450348E-3</v>
      </c>
      <c r="F5" s="12">
        <f t="shared" si="2"/>
        <v>7.789750853338151</v>
      </c>
      <c r="G5">
        <v>184329</v>
      </c>
    </row>
    <row r="6" spans="1:13" x14ac:dyDescent="0.25">
      <c r="A6" s="3">
        <v>5</v>
      </c>
      <c r="B6" s="1">
        <v>4</v>
      </c>
      <c r="C6" s="1">
        <f t="shared" si="0"/>
        <v>52</v>
      </c>
      <c r="D6" s="1">
        <v>932</v>
      </c>
      <c r="E6" s="1">
        <f t="shared" si="1"/>
        <v>5.0561767274818394E-3</v>
      </c>
      <c r="F6" s="12">
        <f t="shared" si="2"/>
        <v>7.6277373940494178</v>
      </c>
      <c r="G6">
        <v>184329</v>
      </c>
    </row>
    <row r="7" spans="1:13" x14ac:dyDescent="0.25">
      <c r="A7" s="3">
        <v>6</v>
      </c>
      <c r="B7" s="1">
        <v>5</v>
      </c>
      <c r="C7" s="1">
        <f t="shared" si="0"/>
        <v>53</v>
      </c>
      <c r="D7" s="1">
        <v>598</v>
      </c>
      <c r="E7" s="1">
        <f t="shared" si="1"/>
        <v>3.2441992307233264E-3</v>
      </c>
      <c r="F7" s="12">
        <f t="shared" si="2"/>
        <v>8.2679218645055936</v>
      </c>
      <c r="G7">
        <v>184329</v>
      </c>
    </row>
    <row r="8" spans="1:13" x14ac:dyDescent="0.25">
      <c r="A8" s="3">
        <v>7</v>
      </c>
      <c r="B8" s="1">
        <v>6</v>
      </c>
      <c r="C8" s="1">
        <f t="shared" si="0"/>
        <v>54</v>
      </c>
      <c r="D8" s="1">
        <v>600</v>
      </c>
      <c r="E8" s="1">
        <f t="shared" si="1"/>
        <v>3.255049395374575E-3</v>
      </c>
      <c r="F8" s="12">
        <f t="shared" si="2"/>
        <v>8.2631048482078171</v>
      </c>
      <c r="G8">
        <v>184329</v>
      </c>
    </row>
    <row r="9" spans="1:13" x14ac:dyDescent="0.25">
      <c r="A9" s="3">
        <v>8</v>
      </c>
      <c r="B9" s="1">
        <v>7</v>
      </c>
      <c r="C9" s="1">
        <f t="shared" si="0"/>
        <v>55</v>
      </c>
      <c r="D9" s="1">
        <v>637</v>
      </c>
      <c r="E9" s="1">
        <f t="shared" si="1"/>
        <v>3.4557774414226737E-3</v>
      </c>
      <c r="F9" s="12">
        <f t="shared" si="2"/>
        <v>8.1767739764473983</v>
      </c>
      <c r="G9">
        <v>184329</v>
      </c>
    </row>
    <row r="10" spans="1:13" x14ac:dyDescent="0.25">
      <c r="A10" s="3">
        <v>9</v>
      </c>
      <c r="B10" s="1">
        <v>8</v>
      </c>
      <c r="C10" s="1">
        <f t="shared" si="0"/>
        <v>56</v>
      </c>
      <c r="D10" s="1">
        <v>461</v>
      </c>
      <c r="E10" s="1">
        <f t="shared" si="1"/>
        <v>2.5009629521127981E-3</v>
      </c>
      <c r="F10" s="12">
        <f t="shared" si="2"/>
        <v>8.6433005982743598</v>
      </c>
      <c r="G10">
        <v>184329</v>
      </c>
    </row>
    <row r="11" spans="1:13" x14ac:dyDescent="0.25">
      <c r="A11" s="3">
        <v>10</v>
      </c>
      <c r="B11" s="1">
        <v>9</v>
      </c>
      <c r="C11" s="1">
        <f t="shared" si="0"/>
        <v>57</v>
      </c>
      <c r="D11" s="1">
        <v>2439</v>
      </c>
      <c r="E11" s="1">
        <f t="shared" si="1"/>
        <v>1.3231775792197647E-2</v>
      </c>
      <c r="F11" s="12">
        <f t="shared" si="2"/>
        <v>6.2398494959075137</v>
      </c>
      <c r="G11">
        <v>184329</v>
      </c>
    </row>
    <row r="12" spans="1:13" x14ac:dyDescent="0.25">
      <c r="A12" s="3">
        <v>11</v>
      </c>
      <c r="B12" s="1" t="s">
        <v>9</v>
      </c>
      <c r="C12" s="1">
        <f t="shared" si="0"/>
        <v>233</v>
      </c>
      <c r="D12" s="1">
        <v>1940</v>
      </c>
      <c r="E12" s="1">
        <f t="shared" si="1"/>
        <v>1.0524659711711125E-2</v>
      </c>
      <c r="F12" s="12">
        <f t="shared" si="2"/>
        <v>6.570082601629208</v>
      </c>
      <c r="G12">
        <v>184329</v>
      </c>
    </row>
    <row r="13" spans="1:13" x14ac:dyDescent="0.25">
      <c r="A13" s="3">
        <v>12</v>
      </c>
      <c r="B13" s="1" t="s">
        <v>10</v>
      </c>
      <c r="C13" s="1">
        <f t="shared" si="0"/>
        <v>246</v>
      </c>
      <c r="D13" s="1">
        <v>1716</v>
      </c>
      <c r="E13" s="1">
        <f t="shared" si="1"/>
        <v>9.3094412707712838E-3</v>
      </c>
      <c r="F13" s="12">
        <f t="shared" si="2"/>
        <v>6.7470897012041515</v>
      </c>
      <c r="G13">
        <v>184329</v>
      </c>
    </row>
    <row r="14" spans="1:13" x14ac:dyDescent="0.25">
      <c r="A14" s="3">
        <v>13</v>
      </c>
      <c r="B14" s="1" t="s">
        <v>11</v>
      </c>
      <c r="C14" s="1">
        <f t="shared" si="0"/>
        <v>243</v>
      </c>
      <c r="D14" s="1">
        <v>3518</v>
      </c>
      <c r="E14" s="1">
        <f t="shared" si="1"/>
        <v>1.9085439621546258E-2</v>
      </c>
      <c r="F14" s="12">
        <f t="shared" si="2"/>
        <v>5.7113837712317368</v>
      </c>
      <c r="G14">
        <v>184329</v>
      </c>
    </row>
    <row r="15" spans="1:13" x14ac:dyDescent="0.25">
      <c r="A15" s="3">
        <v>14</v>
      </c>
      <c r="B15" s="1" t="s">
        <v>12</v>
      </c>
      <c r="C15" s="1">
        <f t="shared" si="0"/>
        <v>234</v>
      </c>
      <c r="D15" s="1">
        <v>3761</v>
      </c>
      <c r="E15" s="1">
        <f t="shared" si="1"/>
        <v>2.040373462667296E-2</v>
      </c>
      <c r="F15" s="12">
        <f t="shared" si="2"/>
        <v>5.6150229476633911</v>
      </c>
      <c r="G15">
        <v>184329</v>
      </c>
    </row>
    <row r="16" spans="1:13" x14ac:dyDescent="0.25">
      <c r="A16" s="3">
        <v>15</v>
      </c>
      <c r="B16" s="1" t="s">
        <v>13</v>
      </c>
      <c r="C16" s="1">
        <f t="shared" si="0"/>
        <v>229</v>
      </c>
      <c r="D16" s="1">
        <v>11806</v>
      </c>
      <c r="E16" s="1">
        <f t="shared" si="1"/>
        <v>6.4048521936320379E-2</v>
      </c>
      <c r="F16" s="12">
        <f t="shared" si="2"/>
        <v>3.9646909122561311</v>
      </c>
      <c r="G16">
        <v>184329</v>
      </c>
    </row>
    <row r="17" spans="1:7" x14ac:dyDescent="0.25">
      <c r="A17" s="3">
        <v>16</v>
      </c>
      <c r="B17" s="1" t="s">
        <v>14</v>
      </c>
      <c r="C17" s="1">
        <f t="shared" si="0"/>
        <v>237</v>
      </c>
      <c r="D17" s="1">
        <v>9628</v>
      </c>
      <c r="E17" s="1">
        <f t="shared" si="1"/>
        <v>5.2232692631110675E-2</v>
      </c>
      <c r="F17" s="12">
        <f t="shared" si="2"/>
        <v>4.2589031122292011</v>
      </c>
      <c r="G17">
        <v>184329</v>
      </c>
    </row>
    <row r="18" spans="1:7" x14ac:dyDescent="0.25">
      <c r="A18" s="3">
        <v>17</v>
      </c>
      <c r="B18" s="1" t="s">
        <v>7</v>
      </c>
      <c r="C18" s="1">
        <f t="shared" si="0"/>
        <v>227</v>
      </c>
      <c r="D18" s="1">
        <v>1822</v>
      </c>
      <c r="E18" s="1">
        <f t="shared" si="1"/>
        <v>9.8844999972874589E-3</v>
      </c>
      <c r="F18" s="12">
        <f t="shared" si="2"/>
        <v>6.6606162949016472</v>
      </c>
      <c r="G18">
        <v>184329</v>
      </c>
    </row>
    <row r="19" spans="1:7" x14ac:dyDescent="0.25">
      <c r="A19" s="3">
        <v>18</v>
      </c>
      <c r="B19" s="1" t="s">
        <v>15</v>
      </c>
      <c r="C19" s="1">
        <f t="shared" si="0"/>
        <v>248</v>
      </c>
      <c r="D19" s="1">
        <v>811</v>
      </c>
      <c r="E19" s="1">
        <f t="shared" si="1"/>
        <v>4.3997417660813004E-3</v>
      </c>
      <c r="F19" s="12">
        <f t="shared" si="2"/>
        <v>7.8283654344864244</v>
      </c>
      <c r="G19">
        <v>184329</v>
      </c>
    </row>
    <row r="20" spans="1:7" x14ac:dyDescent="0.25">
      <c r="A20" s="3">
        <v>19</v>
      </c>
      <c r="B20" s="1" t="s">
        <v>16</v>
      </c>
      <c r="C20" s="1">
        <f t="shared" si="0"/>
        <v>249</v>
      </c>
      <c r="D20" s="1">
        <v>455</v>
      </c>
      <c r="E20" s="1">
        <f t="shared" si="1"/>
        <v>2.4684124581590525E-3</v>
      </c>
      <c r="F20" s="12">
        <f t="shared" si="2"/>
        <v>8.6622008036176386</v>
      </c>
      <c r="G20">
        <v>184329</v>
      </c>
    </row>
    <row r="21" spans="1:7" x14ac:dyDescent="0.25">
      <c r="A21" s="3">
        <v>20</v>
      </c>
      <c r="B21" s="1" t="s">
        <v>17</v>
      </c>
      <c r="C21" s="1">
        <f t="shared" si="0"/>
        <v>231</v>
      </c>
      <c r="D21" s="1">
        <v>2221</v>
      </c>
      <c r="E21" s="1">
        <f t="shared" si="1"/>
        <v>1.2049107845211552E-2</v>
      </c>
      <c r="F21" s="12">
        <f t="shared" si="2"/>
        <v>6.3749298611567164</v>
      </c>
      <c r="G21">
        <v>184329</v>
      </c>
    </row>
    <row r="22" spans="1:7" x14ac:dyDescent="0.25">
      <c r="A22" s="3">
        <v>21</v>
      </c>
      <c r="B22" s="1" t="s">
        <v>18</v>
      </c>
      <c r="C22" s="1">
        <f t="shared" si="0"/>
        <v>245</v>
      </c>
      <c r="D22" s="1">
        <v>1227</v>
      </c>
      <c r="E22" s="1">
        <f t="shared" si="1"/>
        <v>6.6565760135410051E-3</v>
      </c>
      <c r="F22" s="12">
        <f t="shared" si="2"/>
        <v>7.2310040050407931</v>
      </c>
      <c r="G22">
        <v>184329</v>
      </c>
    </row>
    <row r="23" spans="1:7" x14ac:dyDescent="0.25">
      <c r="A23" s="3">
        <v>22</v>
      </c>
      <c r="B23" s="1" t="s">
        <v>19</v>
      </c>
      <c r="C23" s="1">
        <f t="shared" si="0"/>
        <v>250</v>
      </c>
      <c r="D23" s="1">
        <v>22</v>
      </c>
      <c r="E23" s="1">
        <f t="shared" si="1"/>
        <v>1.1935181116373441E-4</v>
      </c>
      <c r="F23" s="12">
        <f t="shared" si="2"/>
        <v>13.0324919200664</v>
      </c>
      <c r="G23">
        <v>184329</v>
      </c>
    </row>
    <row r="24" spans="1:7" x14ac:dyDescent="0.25">
      <c r="A24" s="3">
        <v>23</v>
      </c>
      <c r="B24" s="1" t="s">
        <v>20</v>
      </c>
      <c r="C24" s="1">
        <f t="shared" si="0"/>
        <v>244</v>
      </c>
      <c r="D24" s="1">
        <v>1025</v>
      </c>
      <c r="E24" s="1">
        <f t="shared" si="1"/>
        <v>5.5607093837648988E-3</v>
      </c>
      <c r="F24" s="12">
        <f t="shared" si="2"/>
        <v>7.4905153443108903</v>
      </c>
      <c r="G24">
        <v>184329</v>
      </c>
    </row>
    <row r="25" spans="1:7" x14ac:dyDescent="0.25">
      <c r="A25" s="3">
        <v>24</v>
      </c>
      <c r="B25" s="1" t="s">
        <v>21</v>
      </c>
      <c r="C25" s="1">
        <f t="shared" si="0"/>
        <v>251</v>
      </c>
      <c r="D25" s="1">
        <v>2333</v>
      </c>
      <c r="E25" s="1">
        <f t="shared" si="1"/>
        <v>1.2656717065681472E-2</v>
      </c>
      <c r="F25" s="12">
        <f t="shared" si="2"/>
        <v>6.3039529467194981</v>
      </c>
      <c r="G25">
        <v>184329</v>
      </c>
    </row>
    <row r="26" spans="1:7" x14ac:dyDescent="0.25">
      <c r="A26" s="3">
        <v>25</v>
      </c>
      <c r="B26" s="1" t="s">
        <v>6</v>
      </c>
      <c r="C26" s="1">
        <f t="shared" si="0"/>
        <v>226</v>
      </c>
      <c r="D26" s="1">
        <v>4671</v>
      </c>
      <c r="E26" s="1">
        <f t="shared" si="1"/>
        <v>2.5340559542991064E-2</v>
      </c>
      <c r="F26" s="12">
        <f t="shared" si="2"/>
        <v>5.3024078089035047</v>
      </c>
      <c r="G26">
        <v>184329</v>
      </c>
    </row>
    <row r="27" spans="1:7" x14ac:dyDescent="0.25">
      <c r="A27" s="3">
        <v>26</v>
      </c>
      <c r="B27" s="1" t="s">
        <v>4</v>
      </c>
      <c r="C27" s="1">
        <f t="shared" si="0"/>
        <v>224</v>
      </c>
      <c r="D27" s="1">
        <v>10322</v>
      </c>
      <c r="E27" s="1">
        <f t="shared" si="1"/>
        <v>5.5997699765093938E-2</v>
      </c>
      <c r="F27" s="12">
        <f t="shared" si="2"/>
        <v>4.1584886234196476</v>
      </c>
      <c r="G27">
        <v>184329</v>
      </c>
    </row>
    <row r="28" spans="1:7" x14ac:dyDescent="0.25">
      <c r="A28" s="3">
        <v>27</v>
      </c>
      <c r="B28" s="1" t="s">
        <v>22</v>
      </c>
      <c r="C28" s="1">
        <f t="shared" si="0"/>
        <v>239</v>
      </c>
      <c r="D28" s="1">
        <v>3452</v>
      </c>
      <c r="E28" s="1">
        <f t="shared" si="1"/>
        <v>1.8727384188055054E-2</v>
      </c>
      <c r="F28" s="12">
        <f t="shared" si="2"/>
        <v>5.738706789524743</v>
      </c>
      <c r="G28">
        <v>184329</v>
      </c>
    </row>
    <row r="29" spans="1:7" x14ac:dyDescent="0.25">
      <c r="A29" s="3">
        <v>28</v>
      </c>
      <c r="B29" s="1" t="s">
        <v>23</v>
      </c>
      <c r="C29" s="1">
        <f t="shared" si="0"/>
        <v>240</v>
      </c>
      <c r="D29" s="1">
        <v>6626</v>
      </c>
      <c r="E29" s="1">
        <f t="shared" si="1"/>
        <v>3.5946595489586557E-2</v>
      </c>
      <c r="F29" s="12">
        <f t="shared" si="2"/>
        <v>4.7980010506226831</v>
      </c>
      <c r="G29">
        <v>184329</v>
      </c>
    </row>
    <row r="30" spans="1:7" x14ac:dyDescent="0.25">
      <c r="A30" s="3">
        <v>29</v>
      </c>
      <c r="B30" s="1" t="s">
        <v>24</v>
      </c>
      <c r="C30" s="1">
        <f t="shared" si="0"/>
        <v>238</v>
      </c>
      <c r="D30" s="1">
        <v>11602</v>
      </c>
      <c r="E30" s="1">
        <f t="shared" si="1"/>
        <v>6.2941805141893029E-2</v>
      </c>
      <c r="F30" s="12">
        <f t="shared" si="2"/>
        <v>3.989837634717794</v>
      </c>
      <c r="G30">
        <v>184329</v>
      </c>
    </row>
    <row r="31" spans="1:7" x14ac:dyDescent="0.25">
      <c r="A31" s="3">
        <v>30</v>
      </c>
      <c r="B31" s="1" t="s">
        <v>25</v>
      </c>
      <c r="C31" s="1">
        <f t="shared" si="0"/>
        <v>235</v>
      </c>
      <c r="D31" s="1">
        <v>4868</v>
      </c>
      <c r="E31" s="1">
        <f t="shared" si="1"/>
        <v>2.6409300761139051E-2</v>
      </c>
      <c r="F31" s="12">
        <f t="shared" si="2"/>
        <v>5.2428100859899693</v>
      </c>
      <c r="G31">
        <v>184329</v>
      </c>
    </row>
    <row r="32" spans="1:7" x14ac:dyDescent="0.25">
      <c r="A32" s="3">
        <v>31</v>
      </c>
      <c r="B32" s="1" t="s">
        <v>8</v>
      </c>
      <c r="C32" s="1">
        <f t="shared" si="0"/>
        <v>228</v>
      </c>
      <c r="D32" s="1">
        <v>3238</v>
      </c>
      <c r="E32" s="1">
        <f t="shared" si="1"/>
        <v>1.7566416570371456E-2</v>
      </c>
      <c r="F32" s="12">
        <f t="shared" si="2"/>
        <v>5.8310362684011308</v>
      </c>
      <c r="G32">
        <v>184329</v>
      </c>
    </row>
    <row r="33" spans="1:7" x14ac:dyDescent="0.25">
      <c r="A33" s="3">
        <v>32</v>
      </c>
      <c r="B33" s="1" t="s">
        <v>26</v>
      </c>
      <c r="C33" s="1">
        <f t="shared" si="0"/>
        <v>230</v>
      </c>
      <c r="D33" s="1">
        <v>738</v>
      </c>
      <c r="E33" s="1">
        <f t="shared" si="1"/>
        <v>4.0037107563107273E-3</v>
      </c>
      <c r="F33" s="12">
        <f t="shared" si="2"/>
        <v>7.9644465326433016</v>
      </c>
      <c r="G33">
        <v>184329</v>
      </c>
    </row>
    <row r="34" spans="1:7" x14ac:dyDescent="0.25">
      <c r="A34" s="3">
        <v>33</v>
      </c>
      <c r="B34" s="1" t="s">
        <v>27</v>
      </c>
      <c r="C34" s="1">
        <f t="shared" si="0"/>
        <v>253</v>
      </c>
      <c r="D34" s="1">
        <v>235</v>
      </c>
      <c r="E34" s="1">
        <f t="shared" si="1"/>
        <v>1.2748943465217084E-3</v>
      </c>
      <c r="F34" s="12">
        <f t="shared" si="2"/>
        <v>9.6154065921386973</v>
      </c>
      <c r="G34">
        <v>184329</v>
      </c>
    </row>
    <row r="35" spans="1:7" x14ac:dyDescent="0.25">
      <c r="A35" s="3">
        <v>34</v>
      </c>
      <c r="B35" s="1" t="s">
        <v>28</v>
      </c>
      <c r="C35" s="1">
        <f t="shared" si="0"/>
        <v>255</v>
      </c>
      <c r="D35" s="1">
        <v>2907</v>
      </c>
      <c r="E35" s="1">
        <f t="shared" si="1"/>
        <v>1.5770714320589813E-2</v>
      </c>
      <c r="F35" s="12">
        <f t="shared" si="2"/>
        <v>5.9866081825674611</v>
      </c>
      <c r="G35">
        <v>184329</v>
      </c>
    </row>
    <row r="36" spans="1:7" x14ac:dyDescent="0.25">
      <c r="A36" s="3">
        <v>35</v>
      </c>
      <c r="B36" s="1" t="s">
        <v>29</v>
      </c>
      <c r="C36" s="1">
        <f t="shared" si="0"/>
        <v>247</v>
      </c>
      <c r="D36" s="1">
        <v>2666</v>
      </c>
      <c r="E36" s="1">
        <f t="shared" si="1"/>
        <v>1.4463269480114361E-2</v>
      </c>
      <c r="F36" s="12">
        <f t="shared" si="2"/>
        <v>6.1114624736147247</v>
      </c>
      <c r="G36">
        <v>184329</v>
      </c>
    </row>
    <row r="37" spans="1:7" x14ac:dyDescent="0.25">
      <c r="A37" s="3">
        <v>36</v>
      </c>
      <c r="B37" s="1" t="s">
        <v>30</v>
      </c>
      <c r="C37" s="1">
        <f t="shared" si="0"/>
        <v>241</v>
      </c>
      <c r="D37" s="1">
        <v>5457</v>
      </c>
      <c r="E37" s="1">
        <f t="shared" si="1"/>
        <v>2.9604674250931759E-2</v>
      </c>
      <c r="F37" s="12">
        <f t="shared" si="2"/>
        <v>5.078031210331055</v>
      </c>
      <c r="G37">
        <v>184329</v>
      </c>
    </row>
    <row r="38" spans="1:7" x14ac:dyDescent="0.25">
      <c r="A38" s="3">
        <v>37</v>
      </c>
      <c r="B38" s="1" t="s">
        <v>31</v>
      </c>
      <c r="C38" s="1">
        <f t="shared" si="0"/>
        <v>236</v>
      </c>
      <c r="D38" s="1">
        <v>5217</v>
      </c>
      <c r="E38" s="1">
        <f t="shared" si="1"/>
        <v>2.8302654492781926E-2</v>
      </c>
      <c r="F38" s="12">
        <f t="shared" si="2"/>
        <v>5.1429188206759546</v>
      </c>
      <c r="G38">
        <v>184329</v>
      </c>
    </row>
    <row r="39" spans="1:7" x14ac:dyDescent="0.25">
      <c r="A39" s="3">
        <v>38</v>
      </c>
      <c r="B39" s="1" t="s">
        <v>32</v>
      </c>
      <c r="C39" s="1">
        <f t="shared" si="0"/>
        <v>232</v>
      </c>
      <c r="D39" s="1">
        <v>12306</v>
      </c>
      <c r="E39" s="1">
        <f t="shared" si="1"/>
        <v>6.6761063099132531E-2</v>
      </c>
      <c r="F39" s="12">
        <f t="shared" si="2"/>
        <v>3.9048492615026893</v>
      </c>
      <c r="G39">
        <v>184329</v>
      </c>
    </row>
    <row r="40" spans="1:7" x14ac:dyDescent="0.25">
      <c r="A40" s="3">
        <v>39</v>
      </c>
      <c r="B40" s="1" t="s">
        <v>33</v>
      </c>
      <c r="C40" s="1">
        <f t="shared" si="0"/>
        <v>242</v>
      </c>
      <c r="D40" s="1">
        <v>7593</v>
      </c>
      <c r="E40" s="1">
        <f t="shared" si="1"/>
        <v>4.1192650098465247E-2</v>
      </c>
      <c r="F40" s="12">
        <f t="shared" si="2"/>
        <v>4.6014692458718569</v>
      </c>
      <c r="G40">
        <v>184329</v>
      </c>
    </row>
    <row r="41" spans="1:7" x14ac:dyDescent="0.25">
      <c r="A41" s="3">
        <v>40</v>
      </c>
      <c r="B41" s="1" t="s">
        <v>34</v>
      </c>
      <c r="C41" s="1">
        <f t="shared" si="0"/>
        <v>252</v>
      </c>
      <c r="D41" s="1">
        <v>1673</v>
      </c>
      <c r="E41" s="1">
        <f t="shared" si="1"/>
        <v>9.0761627307694402E-3</v>
      </c>
      <c r="F41" s="12">
        <f t="shared" si="2"/>
        <v>6.7837018086653451</v>
      </c>
      <c r="G41">
        <v>184329</v>
      </c>
    </row>
    <row r="42" spans="1:7" x14ac:dyDescent="0.25">
      <c r="A42" s="3">
        <v>41</v>
      </c>
      <c r="B42" s="1" t="s">
        <v>5</v>
      </c>
      <c r="C42" s="1">
        <f t="shared" si="0"/>
        <v>225</v>
      </c>
      <c r="D42" s="1">
        <v>1146</v>
      </c>
      <c r="E42" s="1">
        <f t="shared" si="1"/>
        <v>6.2171443451654379E-3</v>
      </c>
      <c r="F42" s="12">
        <f t="shared" si="2"/>
        <v>7.3295322099467937</v>
      </c>
      <c r="G42">
        <v>184329</v>
      </c>
    </row>
    <row r="43" spans="1:7" x14ac:dyDescent="0.25">
      <c r="A43" s="3">
        <v>42</v>
      </c>
      <c r="B43" s="1" t="s">
        <v>35</v>
      </c>
      <c r="C43" s="1">
        <f t="shared" si="0"/>
        <v>254</v>
      </c>
      <c r="D43" s="1">
        <v>908</v>
      </c>
      <c r="E43" s="1">
        <f t="shared" si="1"/>
        <v>4.9259747516668569E-3</v>
      </c>
      <c r="F43" s="12">
        <f t="shared" si="2"/>
        <v>7.6653750514127834</v>
      </c>
      <c r="G43">
        <v>184329</v>
      </c>
    </row>
    <row r="44" spans="1:7" x14ac:dyDescent="0.25">
      <c r="A44" s="3">
        <v>43</v>
      </c>
      <c r="B44" s="1" t="s">
        <v>36</v>
      </c>
      <c r="C44" s="1">
        <f t="shared" si="0"/>
        <v>46</v>
      </c>
      <c r="D44" s="1">
        <v>6205</v>
      </c>
      <c r="E44" s="1">
        <f t="shared" si="1"/>
        <v>3.3662635830498729E-2</v>
      </c>
      <c r="F44" s="12">
        <f t="shared" si="2"/>
        <v>4.8927080436859782</v>
      </c>
      <c r="G44">
        <v>184329</v>
      </c>
    </row>
    <row r="45" spans="1:7" x14ac:dyDescent="0.25">
      <c r="A45" s="3">
        <v>44</v>
      </c>
      <c r="B45" s="1" t="s">
        <v>37</v>
      </c>
      <c r="C45" s="1">
        <f t="shared" si="0"/>
        <v>44</v>
      </c>
      <c r="D45" s="1">
        <v>3678</v>
      </c>
      <c r="E45" s="1">
        <f t="shared" si="1"/>
        <v>1.9953452793646142E-2</v>
      </c>
      <c r="F45" s="12">
        <f t="shared" si="2"/>
        <v>5.64721777429176</v>
      </c>
      <c r="G45">
        <v>184329</v>
      </c>
    </row>
    <row r="46" spans="1:7" x14ac:dyDescent="0.25">
      <c r="A46" s="3">
        <v>45</v>
      </c>
      <c r="B46" s="1" t="s">
        <v>38</v>
      </c>
      <c r="C46" s="1">
        <f t="shared" si="0"/>
        <v>58</v>
      </c>
      <c r="D46" s="1">
        <v>781</v>
      </c>
      <c r="E46" s="1">
        <f t="shared" si="1"/>
        <v>4.2369892963125717E-3</v>
      </c>
      <c r="F46" s="12">
        <f t="shared" si="2"/>
        <v>7.882744800561718</v>
      </c>
      <c r="G46">
        <v>184329</v>
      </c>
    </row>
    <row r="47" spans="1:7" x14ac:dyDescent="0.25">
      <c r="A47" s="3">
        <v>46</v>
      </c>
      <c r="B47" s="1" t="s">
        <v>39</v>
      </c>
      <c r="C47" s="1">
        <f t="shared" si="0"/>
        <v>59</v>
      </c>
      <c r="D47" s="1">
        <v>667</v>
      </c>
      <c r="E47" s="1">
        <f t="shared" si="1"/>
        <v>3.6185299111914024E-3</v>
      </c>
      <c r="F47" s="12">
        <f t="shared" si="2"/>
        <v>8.1103805875191135</v>
      </c>
      <c r="G47">
        <v>184329</v>
      </c>
    </row>
    <row r="48" spans="1:7" x14ac:dyDescent="0.25">
      <c r="A48" s="3">
        <v>47</v>
      </c>
      <c r="B48" s="1" t="s">
        <v>40</v>
      </c>
      <c r="C48" s="1">
        <f t="shared" si="0"/>
        <v>45</v>
      </c>
      <c r="D48" s="1">
        <v>1058</v>
      </c>
      <c r="E48" s="1">
        <f t="shared" si="1"/>
        <v>5.7397371005105001E-3</v>
      </c>
      <c r="F48" s="12">
        <f t="shared" si="2"/>
        <v>7.4447996265896714</v>
      </c>
      <c r="G48">
        <v>184329</v>
      </c>
    </row>
    <row r="49" spans="1:7" x14ac:dyDescent="0.25">
      <c r="A49" s="3">
        <v>48</v>
      </c>
      <c r="B49" s="1" t="s">
        <v>42</v>
      </c>
      <c r="C49" s="1">
        <f t="shared" si="0"/>
        <v>40</v>
      </c>
      <c r="D49" s="1">
        <v>1554</v>
      </c>
      <c r="E49" s="1">
        <f t="shared" si="1"/>
        <v>8.4305779340201493E-3</v>
      </c>
      <c r="F49" s="12">
        <f t="shared" si="2"/>
        <v>6.8901527502959876</v>
      </c>
      <c r="G49">
        <v>184329</v>
      </c>
    </row>
    <row r="50" spans="1:7" ht="15.75" thickBot="1" x14ac:dyDescent="0.3">
      <c r="A50" s="3">
        <v>49</v>
      </c>
      <c r="B50" s="5" t="s">
        <v>41</v>
      </c>
      <c r="C50" s="5">
        <f t="shared" si="0"/>
        <v>32</v>
      </c>
      <c r="D50" s="5">
        <v>30743</v>
      </c>
      <c r="E50" s="5">
        <f t="shared" si="1"/>
        <v>0.1667833059366676</v>
      </c>
      <c r="F50" s="6">
        <f t="shared" si="2"/>
        <v>2.5839532044722908</v>
      </c>
      <c r="G50">
        <v>184329</v>
      </c>
    </row>
    <row r="51" spans="1:7" ht="17.25" customHeight="1" thickBot="1" x14ac:dyDescent="0.3">
      <c r="C51" s="7" t="s">
        <v>43</v>
      </c>
      <c r="D51" s="9">
        <f>SUM(D2:D50)</f>
        <v>184329</v>
      </c>
    </row>
    <row r="52" spans="1:7" ht="15.75" thickBot="1" x14ac:dyDescent="0.3">
      <c r="D52" s="8" t="s">
        <v>45</v>
      </c>
      <c r="E52" s="9">
        <f>SUM(E2:E50)</f>
        <v>0.99999999999999989</v>
      </c>
    </row>
    <row r="53" spans="1:7" ht="15.75" thickBot="1" x14ac:dyDescent="0.3">
      <c r="E53" s="9" t="s">
        <v>44</v>
      </c>
      <c r="F53" s="9">
        <f>AVERAGE(F2:F50)</f>
        <v>6.5422988174900603</v>
      </c>
    </row>
    <row r="54" spans="1:7" ht="15.75" thickBot="1" x14ac:dyDescent="0.3">
      <c r="E54" s="19" t="s">
        <v>54</v>
      </c>
      <c r="F54" s="9">
        <f>LOG(1/49, 2) * (-1)</f>
        <v>5.6147098441152092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4"/>
  <sheetViews>
    <sheetView topLeftCell="D1" zoomScale="85" zoomScaleNormal="85" workbookViewId="0">
      <selection activeCell="O13" sqref="O13"/>
    </sheetView>
  </sheetViews>
  <sheetFormatPr defaultRowHeight="15" x14ac:dyDescent="0.25"/>
  <cols>
    <col min="3" max="3" width="13" customWidth="1"/>
    <col min="5" max="5" width="13.140625" customWidth="1"/>
    <col min="12" max="12" width="15.5703125" customWidth="1"/>
    <col min="13" max="13" width="25.140625" customWidth="1"/>
  </cols>
  <sheetData>
    <row r="1" spans="1:19" ht="50.25" customHeight="1" thickBot="1" x14ac:dyDescent="0.3">
      <c r="A1" s="13" t="s">
        <v>0</v>
      </c>
      <c r="B1" s="14" t="s">
        <v>1</v>
      </c>
      <c r="C1" s="14" t="s">
        <v>2</v>
      </c>
      <c r="D1" s="17" t="s">
        <v>53</v>
      </c>
      <c r="E1" s="17" t="s">
        <v>52</v>
      </c>
      <c r="F1" s="15" t="s">
        <v>3</v>
      </c>
      <c r="G1">
        <f>SUM(D2:D50)</f>
        <v>184329</v>
      </c>
      <c r="K1" s="9" t="s">
        <v>1</v>
      </c>
      <c r="L1" s="25" t="s">
        <v>55</v>
      </c>
      <c r="M1" s="25" t="s">
        <v>56</v>
      </c>
    </row>
    <row r="2" spans="1:19" ht="15.75" thickBot="1" x14ac:dyDescent="0.3">
      <c r="A2" s="10">
        <v>1</v>
      </c>
      <c r="B2" s="11">
        <v>0</v>
      </c>
      <c r="C2" s="11">
        <f>CODE(B2)</f>
        <v>48</v>
      </c>
      <c r="D2" s="11">
        <v>2447</v>
      </c>
      <c r="E2" s="11">
        <f>D2/G2</f>
        <v>1.3275176450802641E-2</v>
      </c>
      <c r="F2" s="12">
        <f>LOG(1/E2, 2)</f>
        <v>6.2351251526243079</v>
      </c>
      <c r="G2">
        <v>184329</v>
      </c>
      <c r="K2" s="10" t="s">
        <v>41</v>
      </c>
      <c r="L2" s="26" t="s">
        <v>57</v>
      </c>
      <c r="M2" s="12">
        <v>0.16678330593666801</v>
      </c>
      <c r="N2" s="30"/>
      <c r="O2" s="30"/>
      <c r="P2" s="9"/>
    </row>
    <row r="3" spans="1:19" ht="15.75" thickBot="1" x14ac:dyDescent="0.3">
      <c r="A3" s="3">
        <v>2</v>
      </c>
      <c r="B3" s="1">
        <v>1</v>
      </c>
      <c r="C3" s="1">
        <f t="shared" ref="C3:C50" si="0">CODE(B3)</f>
        <v>49</v>
      </c>
      <c r="D3" s="1">
        <v>1726</v>
      </c>
      <c r="E3" s="1">
        <f t="shared" ref="E3:E50" si="1">D3/G3</f>
        <v>9.3636920940275269E-3</v>
      </c>
      <c r="F3" s="12">
        <f t="shared" ref="F3:F50" si="2">LOG(1/E3, 2)</f>
        <v>6.738706789524743</v>
      </c>
      <c r="G3">
        <v>184329</v>
      </c>
      <c r="K3" s="3" t="s">
        <v>32</v>
      </c>
      <c r="L3" s="27" t="s">
        <v>58</v>
      </c>
      <c r="M3" s="24">
        <v>6.6761063099132531E-2</v>
      </c>
      <c r="N3" s="31"/>
      <c r="O3" s="8">
        <f>SUM(M2:M3)</f>
        <v>0.23354436903580056</v>
      </c>
      <c r="P3" s="9"/>
    </row>
    <row r="4" spans="1:19" ht="15.75" thickBot="1" x14ac:dyDescent="0.3">
      <c r="A4" s="3">
        <v>3</v>
      </c>
      <c r="B4" s="1">
        <v>2</v>
      </c>
      <c r="C4" s="1">
        <f t="shared" si="0"/>
        <v>50</v>
      </c>
      <c r="D4" s="1">
        <v>1060</v>
      </c>
      <c r="E4" s="1">
        <f t="shared" si="1"/>
        <v>5.750587265161749E-3</v>
      </c>
      <c r="F4" s="12">
        <f t="shared" si="2"/>
        <v>7.4420749892531362</v>
      </c>
      <c r="G4">
        <v>184329</v>
      </c>
      <c r="K4" s="3" t="s">
        <v>13</v>
      </c>
      <c r="L4" s="27" t="s">
        <v>68</v>
      </c>
      <c r="M4" s="24">
        <v>6.4048521936320379E-2</v>
      </c>
      <c r="N4" s="31"/>
      <c r="O4" s="30">
        <f>SUM(M4:M8)</f>
        <v>0.27641336957288326</v>
      </c>
      <c r="Q4" s="9"/>
    </row>
    <row r="5" spans="1:19" ht="15.75" thickBot="1" x14ac:dyDescent="0.3">
      <c r="A5" s="3">
        <v>4</v>
      </c>
      <c r="B5" s="1">
        <v>3</v>
      </c>
      <c r="C5" s="1">
        <f t="shared" si="0"/>
        <v>51</v>
      </c>
      <c r="D5" s="1">
        <v>833</v>
      </c>
      <c r="E5" s="1">
        <f t="shared" si="1"/>
        <v>4.5190935772450348E-3</v>
      </c>
      <c r="F5" s="12">
        <f t="shared" si="2"/>
        <v>7.789750853338151</v>
      </c>
      <c r="G5">
        <v>184329</v>
      </c>
      <c r="K5" s="3" t="s">
        <v>24</v>
      </c>
      <c r="L5" s="27" t="s">
        <v>69</v>
      </c>
      <c r="M5" s="24">
        <v>6.2941805141893029E-2</v>
      </c>
      <c r="N5" s="31"/>
      <c r="O5" s="31"/>
      <c r="P5" s="29">
        <f>SUM(M4:M5)</f>
        <v>0.12699032707821339</v>
      </c>
      <c r="Q5" s="9"/>
    </row>
    <row r="6" spans="1:19" ht="15.75" thickBot="1" x14ac:dyDescent="0.3">
      <c r="A6" s="3">
        <v>5</v>
      </c>
      <c r="B6" s="1">
        <v>4</v>
      </c>
      <c r="C6" s="1">
        <f t="shared" si="0"/>
        <v>52</v>
      </c>
      <c r="D6" s="1">
        <v>932</v>
      </c>
      <c r="E6" s="1">
        <f t="shared" si="1"/>
        <v>5.0561767274818394E-3</v>
      </c>
      <c r="F6" s="12">
        <f t="shared" si="2"/>
        <v>7.6277373940494178</v>
      </c>
      <c r="G6">
        <v>184329</v>
      </c>
      <c r="K6" s="3" t="s">
        <v>4</v>
      </c>
      <c r="L6" s="27" t="s">
        <v>70</v>
      </c>
      <c r="M6" s="24">
        <v>5.5997699765093938E-2</v>
      </c>
      <c r="N6" s="31"/>
      <c r="O6" s="31"/>
      <c r="P6" s="30">
        <f>SUM(M6:M8)</f>
        <v>0.14942304249466987</v>
      </c>
      <c r="Q6" s="9">
        <f>SUM(M6)</f>
        <v>5.5997699765093938E-2</v>
      </c>
      <c r="R6" s="23"/>
    </row>
    <row r="7" spans="1:19" ht="15.75" thickBot="1" x14ac:dyDescent="0.3">
      <c r="A7" s="3">
        <v>6</v>
      </c>
      <c r="B7" s="1">
        <v>5</v>
      </c>
      <c r="C7" s="1">
        <f t="shared" si="0"/>
        <v>53</v>
      </c>
      <c r="D7" s="1">
        <v>598</v>
      </c>
      <c r="E7" s="1">
        <f t="shared" si="1"/>
        <v>3.2441992307233264E-3</v>
      </c>
      <c r="F7" s="12">
        <f t="shared" si="2"/>
        <v>8.2679218645055936</v>
      </c>
      <c r="G7">
        <v>184329</v>
      </c>
      <c r="K7" s="3" t="s">
        <v>14</v>
      </c>
      <c r="L7" s="27" t="s">
        <v>72</v>
      </c>
      <c r="M7" s="24">
        <v>5.2232692631110675E-2</v>
      </c>
      <c r="N7" s="31"/>
      <c r="O7" s="31"/>
      <c r="P7" s="31"/>
      <c r="Q7" s="30">
        <f>SUM(M7:M8)</f>
        <v>9.3425342729575922E-2</v>
      </c>
      <c r="R7" s="9"/>
    </row>
    <row r="8" spans="1:19" ht="15.75" thickBot="1" x14ac:dyDescent="0.3">
      <c r="A8" s="3">
        <v>7</v>
      </c>
      <c r="B8" s="1">
        <v>6</v>
      </c>
      <c r="C8" s="1">
        <f t="shared" si="0"/>
        <v>54</v>
      </c>
      <c r="D8" s="1">
        <v>600</v>
      </c>
      <c r="E8" s="1">
        <f t="shared" si="1"/>
        <v>3.255049395374575E-3</v>
      </c>
      <c r="F8" s="12">
        <f t="shared" si="2"/>
        <v>8.2631048482078171</v>
      </c>
      <c r="G8">
        <v>184329</v>
      </c>
      <c r="K8" s="3" t="s">
        <v>33</v>
      </c>
      <c r="L8" s="27" t="s">
        <v>71</v>
      </c>
      <c r="M8" s="24">
        <v>4.1192650098465247E-2</v>
      </c>
      <c r="N8" s="8">
        <f>SUM(M2:M8)</f>
        <v>0.50995773860868387</v>
      </c>
      <c r="O8" s="8"/>
      <c r="P8" s="8"/>
      <c r="Q8" s="8"/>
      <c r="R8" s="9"/>
    </row>
    <row r="9" spans="1:19" ht="15.75" thickBot="1" x14ac:dyDescent="0.3">
      <c r="A9" s="3">
        <v>8</v>
      </c>
      <c r="B9" s="1">
        <v>7</v>
      </c>
      <c r="C9" s="1">
        <f t="shared" si="0"/>
        <v>55</v>
      </c>
      <c r="D9" s="1">
        <v>637</v>
      </c>
      <c r="E9" s="1">
        <f t="shared" si="1"/>
        <v>3.4557774414226737E-3</v>
      </c>
      <c r="F9" s="12">
        <f t="shared" si="2"/>
        <v>8.1767739764473983</v>
      </c>
      <c r="G9">
        <v>184329</v>
      </c>
      <c r="K9" s="3" t="s">
        <v>23</v>
      </c>
      <c r="L9" s="27" t="s">
        <v>73</v>
      </c>
      <c r="M9" s="24">
        <v>3.5946595489586557E-2</v>
      </c>
      <c r="N9" s="30">
        <f>SUM(M9:M50)</f>
        <v>0.49004226139131657</v>
      </c>
      <c r="O9" s="30"/>
      <c r="P9" s="30"/>
      <c r="Q9" s="30"/>
      <c r="R9" s="9"/>
    </row>
    <row r="10" spans="1:19" ht="15.75" thickBot="1" x14ac:dyDescent="0.3">
      <c r="A10" s="3">
        <v>9</v>
      </c>
      <c r="B10" s="1">
        <v>8</v>
      </c>
      <c r="C10" s="1">
        <f t="shared" si="0"/>
        <v>56</v>
      </c>
      <c r="D10" s="1">
        <v>461</v>
      </c>
      <c r="E10" s="1">
        <f t="shared" si="1"/>
        <v>2.5009629521127981E-3</v>
      </c>
      <c r="F10" s="12">
        <f t="shared" si="2"/>
        <v>8.6433005982743598</v>
      </c>
      <c r="G10">
        <v>184329</v>
      </c>
      <c r="K10" s="3" t="s">
        <v>36</v>
      </c>
      <c r="L10" s="27" t="s">
        <v>74</v>
      </c>
      <c r="M10" s="24">
        <v>3.3662635830498729E-2</v>
      </c>
      <c r="N10" s="31"/>
      <c r="O10" s="31"/>
      <c r="P10" s="31"/>
      <c r="Q10" s="8">
        <f>SUM(M9:M10)</f>
        <v>6.9609231320085285E-2</v>
      </c>
      <c r="R10" s="9"/>
    </row>
    <row r="11" spans="1:19" ht="15.75" thickBot="1" x14ac:dyDescent="0.3">
      <c r="A11" s="3">
        <v>10</v>
      </c>
      <c r="B11" s="1">
        <v>9</v>
      </c>
      <c r="C11" s="1">
        <f t="shared" si="0"/>
        <v>57</v>
      </c>
      <c r="D11" s="1">
        <v>2439</v>
      </c>
      <c r="E11" s="1">
        <f t="shared" si="1"/>
        <v>1.3231775792197647E-2</v>
      </c>
      <c r="F11" s="12">
        <f t="shared" si="2"/>
        <v>6.2398494959075137</v>
      </c>
      <c r="G11">
        <v>184329</v>
      </c>
      <c r="K11" s="3" t="s">
        <v>30</v>
      </c>
      <c r="L11" s="27" t="s">
        <v>75</v>
      </c>
      <c r="M11" s="24">
        <v>2.9604674250931759E-2</v>
      </c>
      <c r="N11" s="31"/>
      <c r="O11" s="31"/>
      <c r="P11" s="31"/>
      <c r="Q11" s="30">
        <f>SUM(M11:M12)</f>
        <v>5.7907328743713682E-2</v>
      </c>
      <c r="R11" s="9"/>
    </row>
    <row r="12" spans="1:19" ht="15.75" thickBot="1" x14ac:dyDescent="0.3">
      <c r="A12" s="3">
        <v>11</v>
      </c>
      <c r="B12" s="1" t="s">
        <v>9</v>
      </c>
      <c r="C12" s="1">
        <f t="shared" si="0"/>
        <v>233</v>
      </c>
      <c r="D12" s="1">
        <v>1940</v>
      </c>
      <c r="E12" s="1">
        <f t="shared" si="1"/>
        <v>1.0524659711711125E-2</v>
      </c>
      <c r="F12" s="12">
        <f t="shared" si="2"/>
        <v>6.570082601629208</v>
      </c>
      <c r="G12">
        <v>184329</v>
      </c>
      <c r="K12" s="3" t="s">
        <v>31</v>
      </c>
      <c r="L12" s="27" t="s">
        <v>76</v>
      </c>
      <c r="M12" s="24">
        <v>2.8302654492781926E-2</v>
      </c>
      <c r="N12" s="31"/>
      <c r="O12" s="31"/>
      <c r="P12" s="8">
        <f>SUM(M9:M12)</f>
        <v>0.12751656006379897</v>
      </c>
      <c r="Q12" s="8"/>
      <c r="R12" s="9"/>
    </row>
    <row r="13" spans="1:19" ht="15.75" thickBot="1" x14ac:dyDescent="0.3">
      <c r="A13" s="3">
        <v>12</v>
      </c>
      <c r="B13" s="1" t="s">
        <v>10</v>
      </c>
      <c r="C13" s="1">
        <f t="shared" si="0"/>
        <v>246</v>
      </c>
      <c r="D13" s="1">
        <v>1716</v>
      </c>
      <c r="E13" s="1">
        <f t="shared" si="1"/>
        <v>9.3094412707712838E-3</v>
      </c>
      <c r="F13" s="12">
        <f t="shared" si="2"/>
        <v>6.7470897012041515</v>
      </c>
      <c r="G13">
        <v>184329</v>
      </c>
      <c r="K13" s="3" t="s">
        <v>25</v>
      </c>
      <c r="L13" s="27" t="s">
        <v>59</v>
      </c>
      <c r="M13" s="24">
        <v>2.6409300761139051E-2</v>
      </c>
      <c r="N13" s="31"/>
      <c r="O13" s="31"/>
      <c r="P13" s="30">
        <f>SUM(M13:M18)</f>
        <v>0.12991987153405052</v>
      </c>
      <c r="Q13" s="30"/>
      <c r="R13" s="9"/>
    </row>
    <row r="14" spans="1:19" ht="15.75" thickBot="1" x14ac:dyDescent="0.3">
      <c r="A14" s="3">
        <v>13</v>
      </c>
      <c r="B14" s="1" t="s">
        <v>11</v>
      </c>
      <c r="C14" s="1">
        <f t="shared" si="0"/>
        <v>243</v>
      </c>
      <c r="D14" s="1">
        <v>3518</v>
      </c>
      <c r="E14" s="1">
        <f t="shared" si="1"/>
        <v>1.9085439621546258E-2</v>
      </c>
      <c r="F14" s="12">
        <f t="shared" si="2"/>
        <v>5.7113837712317368</v>
      </c>
      <c r="G14">
        <v>184329</v>
      </c>
      <c r="K14" s="3" t="s">
        <v>6</v>
      </c>
      <c r="L14" s="27" t="s">
        <v>60</v>
      </c>
      <c r="M14" s="24">
        <v>2.5340559542991064E-2</v>
      </c>
      <c r="N14" s="31"/>
      <c r="O14" s="31"/>
      <c r="P14" s="31"/>
      <c r="Q14" s="8">
        <f>SUM(M13:M14)</f>
        <v>5.1749860304130119E-2</v>
      </c>
      <c r="R14" s="9"/>
    </row>
    <row r="15" spans="1:19" ht="15.75" thickBot="1" x14ac:dyDescent="0.3">
      <c r="A15" s="3">
        <v>14</v>
      </c>
      <c r="B15" s="1" t="s">
        <v>12</v>
      </c>
      <c r="C15" s="1">
        <f t="shared" si="0"/>
        <v>234</v>
      </c>
      <c r="D15" s="1">
        <v>3761</v>
      </c>
      <c r="E15" s="1">
        <f t="shared" si="1"/>
        <v>2.040373462667296E-2</v>
      </c>
      <c r="F15" s="12">
        <f t="shared" si="2"/>
        <v>5.6150229476633911</v>
      </c>
      <c r="G15">
        <v>184329</v>
      </c>
      <c r="K15" s="3" t="s">
        <v>12</v>
      </c>
      <c r="L15" s="27" t="s">
        <v>77</v>
      </c>
      <c r="M15" s="24">
        <v>2.040373462667296E-2</v>
      </c>
      <c r="N15" s="31"/>
      <c r="O15" s="31"/>
      <c r="P15" s="31"/>
      <c r="Q15" s="30">
        <f>SUM(M15:M18)</f>
        <v>7.8170011229920414E-2</v>
      </c>
      <c r="R15" s="30"/>
      <c r="S15" s="9"/>
    </row>
    <row r="16" spans="1:19" ht="15.75" thickBot="1" x14ac:dyDescent="0.3">
      <c r="A16" s="3">
        <v>15</v>
      </c>
      <c r="B16" s="1" t="s">
        <v>13</v>
      </c>
      <c r="C16" s="1">
        <f t="shared" si="0"/>
        <v>229</v>
      </c>
      <c r="D16" s="1">
        <v>11806</v>
      </c>
      <c r="E16" s="1">
        <f t="shared" si="1"/>
        <v>6.4048521936320379E-2</v>
      </c>
      <c r="F16" s="12">
        <f t="shared" si="2"/>
        <v>3.9646909122561311</v>
      </c>
      <c r="G16">
        <v>184329</v>
      </c>
      <c r="K16" s="3" t="s">
        <v>37</v>
      </c>
      <c r="L16" s="27" t="s">
        <v>78</v>
      </c>
      <c r="M16" s="24">
        <v>1.9953452793646142E-2</v>
      </c>
      <c r="N16" s="31"/>
      <c r="O16" s="31"/>
      <c r="P16" s="31"/>
      <c r="Q16" s="31"/>
      <c r="R16" s="8">
        <f>SUM(M15:M16)</f>
        <v>4.0357187420319102E-2</v>
      </c>
      <c r="S16" s="9"/>
    </row>
    <row r="17" spans="1:20" ht="15.75" thickBot="1" x14ac:dyDescent="0.3">
      <c r="A17" s="3">
        <v>16</v>
      </c>
      <c r="B17" s="1" t="s">
        <v>14</v>
      </c>
      <c r="C17" s="1">
        <f t="shared" si="0"/>
        <v>237</v>
      </c>
      <c r="D17" s="1">
        <v>9628</v>
      </c>
      <c r="E17" s="1">
        <f t="shared" si="1"/>
        <v>5.2232692631110675E-2</v>
      </c>
      <c r="F17" s="12">
        <f t="shared" si="2"/>
        <v>4.2589031122292011</v>
      </c>
      <c r="G17">
        <v>184329</v>
      </c>
      <c r="K17" s="3" t="s">
        <v>11</v>
      </c>
      <c r="L17" s="27" t="s">
        <v>79</v>
      </c>
      <c r="M17" s="24">
        <v>1.9085439621546258E-2</v>
      </c>
      <c r="N17" s="31"/>
      <c r="O17" s="31"/>
      <c r="P17" s="31"/>
      <c r="Q17" s="31"/>
      <c r="R17" s="30">
        <f>SUM(M17:M18)</f>
        <v>3.7812823809601312E-2</v>
      </c>
      <c r="S17" s="9"/>
    </row>
    <row r="18" spans="1:20" ht="15.75" thickBot="1" x14ac:dyDescent="0.3">
      <c r="A18" s="3">
        <v>17</v>
      </c>
      <c r="B18" s="1" t="s">
        <v>7</v>
      </c>
      <c r="C18" s="1">
        <f t="shared" si="0"/>
        <v>227</v>
      </c>
      <c r="D18" s="1">
        <v>1822</v>
      </c>
      <c r="E18" s="1">
        <f t="shared" si="1"/>
        <v>9.8844999972874589E-3</v>
      </c>
      <c r="F18" s="12">
        <f t="shared" si="2"/>
        <v>6.6606162949016472</v>
      </c>
      <c r="G18">
        <v>184329</v>
      </c>
      <c r="K18" s="3" t="s">
        <v>22</v>
      </c>
      <c r="L18" s="27" t="s">
        <v>80</v>
      </c>
      <c r="M18" s="24">
        <v>1.8727384188055054E-2</v>
      </c>
      <c r="N18" s="31"/>
      <c r="O18" s="8">
        <f>SUM(M9:M18)</f>
        <v>0.25743643159784951</v>
      </c>
      <c r="P18" s="8"/>
      <c r="Q18" s="8"/>
      <c r="R18" s="8"/>
      <c r="S18" s="9"/>
    </row>
    <row r="19" spans="1:20" ht="15.75" thickBot="1" x14ac:dyDescent="0.3">
      <c r="A19" s="3">
        <v>18</v>
      </c>
      <c r="B19" s="1" t="s">
        <v>15</v>
      </c>
      <c r="C19" s="1">
        <f t="shared" si="0"/>
        <v>248</v>
      </c>
      <c r="D19" s="1">
        <v>811</v>
      </c>
      <c r="E19" s="1">
        <f t="shared" si="1"/>
        <v>4.3997417660813004E-3</v>
      </c>
      <c r="F19" s="12">
        <f t="shared" si="2"/>
        <v>7.8283654344864244</v>
      </c>
      <c r="G19">
        <v>184329</v>
      </c>
      <c r="K19" s="3" t="s">
        <v>8</v>
      </c>
      <c r="L19" s="27" t="s">
        <v>81</v>
      </c>
      <c r="M19" s="24">
        <v>1.7566416570371456E-2</v>
      </c>
      <c r="N19" s="31"/>
      <c r="O19" s="30">
        <f>SUM(M19:M50)</f>
        <v>0.23260582979346717</v>
      </c>
      <c r="P19" s="30"/>
      <c r="Q19" s="30"/>
      <c r="R19" s="30"/>
      <c r="S19" s="9"/>
    </row>
    <row r="20" spans="1:20" ht="15.75" thickBot="1" x14ac:dyDescent="0.3">
      <c r="A20" s="3">
        <v>19</v>
      </c>
      <c r="B20" s="1" t="s">
        <v>16</v>
      </c>
      <c r="C20" s="1">
        <f t="shared" si="0"/>
        <v>249</v>
      </c>
      <c r="D20" s="1">
        <v>455</v>
      </c>
      <c r="E20" s="1">
        <f t="shared" si="1"/>
        <v>2.4684124581590525E-3</v>
      </c>
      <c r="F20" s="12">
        <f t="shared" si="2"/>
        <v>8.6622008036176386</v>
      </c>
      <c r="G20">
        <v>184329</v>
      </c>
      <c r="K20" s="3" t="s">
        <v>28</v>
      </c>
      <c r="L20" s="27" t="s">
        <v>62</v>
      </c>
      <c r="M20" s="24">
        <v>1.5770714320589813E-2</v>
      </c>
      <c r="N20" s="31"/>
      <c r="O20" s="31"/>
      <c r="P20" s="31"/>
      <c r="Q20" s="31"/>
      <c r="R20" s="8">
        <f>SUM(M19:M20)</f>
        <v>3.333713089096127E-2</v>
      </c>
      <c r="S20" s="9"/>
    </row>
    <row r="21" spans="1:20" ht="15.75" thickBot="1" x14ac:dyDescent="0.3">
      <c r="A21" s="3">
        <v>20</v>
      </c>
      <c r="B21" s="1" t="s">
        <v>17</v>
      </c>
      <c r="C21" s="1">
        <f t="shared" si="0"/>
        <v>231</v>
      </c>
      <c r="D21" s="1">
        <v>2221</v>
      </c>
      <c r="E21" s="1">
        <f t="shared" si="1"/>
        <v>1.2049107845211552E-2</v>
      </c>
      <c r="F21" s="12">
        <f t="shared" si="2"/>
        <v>6.3749298611567164</v>
      </c>
      <c r="G21">
        <v>184329</v>
      </c>
      <c r="K21" s="3" t="s">
        <v>29</v>
      </c>
      <c r="L21" s="27" t="s">
        <v>61</v>
      </c>
      <c r="M21" s="24">
        <v>1.4463269480114361E-2</v>
      </c>
      <c r="N21" s="31"/>
      <c r="O21" s="31"/>
      <c r="P21" s="31"/>
      <c r="Q21" s="31"/>
      <c r="R21" s="30">
        <f>SUM(M21:M22)</f>
        <v>2.7738445930917004E-2</v>
      </c>
      <c r="S21" s="9"/>
    </row>
    <row r="22" spans="1:20" ht="15.75" thickBot="1" x14ac:dyDescent="0.3">
      <c r="A22" s="3">
        <v>21</v>
      </c>
      <c r="B22" s="1" t="s">
        <v>18</v>
      </c>
      <c r="C22" s="1">
        <f t="shared" si="0"/>
        <v>245</v>
      </c>
      <c r="D22" s="1">
        <v>1227</v>
      </c>
      <c r="E22" s="1">
        <f t="shared" si="1"/>
        <v>6.6565760135410051E-3</v>
      </c>
      <c r="F22" s="12">
        <f t="shared" si="2"/>
        <v>7.2310040050407931</v>
      </c>
      <c r="G22">
        <v>184329</v>
      </c>
      <c r="K22" s="3">
        <v>0</v>
      </c>
      <c r="L22" s="27" t="s">
        <v>82</v>
      </c>
      <c r="M22" s="24">
        <v>1.3275176450802641E-2</v>
      </c>
      <c r="N22" s="31"/>
      <c r="O22" s="31"/>
      <c r="P22" s="31"/>
      <c r="Q22" s="8">
        <f>SUM(M19:M22)</f>
        <v>6.1075576821878266E-2</v>
      </c>
      <c r="R22" s="8"/>
      <c r="S22" s="9"/>
    </row>
    <row r="23" spans="1:20" ht="15.75" thickBot="1" x14ac:dyDescent="0.3">
      <c r="A23" s="3">
        <v>22</v>
      </c>
      <c r="B23" s="1" t="s">
        <v>19</v>
      </c>
      <c r="C23" s="1">
        <f t="shared" si="0"/>
        <v>250</v>
      </c>
      <c r="D23" s="1">
        <v>22</v>
      </c>
      <c r="E23" s="1">
        <f t="shared" si="1"/>
        <v>1.1935181116373441E-4</v>
      </c>
      <c r="F23" s="12">
        <f t="shared" si="2"/>
        <v>13.0324919200664</v>
      </c>
      <c r="G23">
        <v>184329</v>
      </c>
      <c r="K23" s="3">
        <v>9</v>
      </c>
      <c r="L23" s="27" t="s">
        <v>63</v>
      </c>
      <c r="M23" s="24">
        <v>1.3231775792197647E-2</v>
      </c>
      <c r="N23" s="31"/>
      <c r="O23" s="31"/>
      <c r="P23" s="31"/>
      <c r="Q23" s="30">
        <f>SUM(M23:M27)</f>
        <v>5.8346760412089256E-2</v>
      </c>
      <c r="R23" s="30"/>
      <c r="S23" s="9"/>
    </row>
    <row r="24" spans="1:20" ht="15.75" thickBot="1" x14ac:dyDescent="0.3">
      <c r="A24" s="3">
        <v>23</v>
      </c>
      <c r="B24" s="1" t="s">
        <v>20</v>
      </c>
      <c r="C24" s="1">
        <f t="shared" si="0"/>
        <v>244</v>
      </c>
      <c r="D24" s="1">
        <v>1025</v>
      </c>
      <c r="E24" s="1">
        <f t="shared" si="1"/>
        <v>5.5607093837648988E-3</v>
      </c>
      <c r="F24" s="12">
        <f t="shared" si="2"/>
        <v>7.4905153443108903</v>
      </c>
      <c r="G24">
        <v>184329</v>
      </c>
      <c r="K24" s="3" t="s">
        <v>21</v>
      </c>
      <c r="L24" s="27" t="s">
        <v>64</v>
      </c>
      <c r="M24" s="24">
        <v>1.2656717065681472E-2</v>
      </c>
      <c r="N24" s="31"/>
      <c r="O24" s="31"/>
      <c r="P24" s="31"/>
      <c r="Q24" s="31"/>
      <c r="R24" s="8">
        <f>SUM(M23:M24)</f>
        <v>2.5888492857879121E-2</v>
      </c>
      <c r="S24" s="9"/>
    </row>
    <row r="25" spans="1:20" ht="15.75" thickBot="1" x14ac:dyDescent="0.3">
      <c r="A25" s="3">
        <v>24</v>
      </c>
      <c r="B25" s="1" t="s">
        <v>21</v>
      </c>
      <c r="C25" s="1">
        <f t="shared" si="0"/>
        <v>251</v>
      </c>
      <c r="D25" s="1">
        <v>2333</v>
      </c>
      <c r="E25" s="1">
        <f t="shared" si="1"/>
        <v>1.2656717065681472E-2</v>
      </c>
      <c r="F25" s="12">
        <f t="shared" si="2"/>
        <v>6.3039529467194981</v>
      </c>
      <c r="G25">
        <v>184329</v>
      </c>
      <c r="K25" s="3" t="s">
        <v>17</v>
      </c>
      <c r="L25" s="27" t="s">
        <v>65</v>
      </c>
      <c r="M25" s="24">
        <v>1.2049107845211552E-2</v>
      </c>
      <c r="N25" s="31"/>
      <c r="O25" s="31"/>
      <c r="P25" s="31"/>
      <c r="Q25" s="31"/>
      <c r="R25" s="30">
        <f>SUM(M25:M27)</f>
        <v>3.2458267554210135E-2</v>
      </c>
      <c r="S25" s="9">
        <f>M25</f>
        <v>1.2049107845211552E-2</v>
      </c>
    </row>
    <row r="26" spans="1:20" ht="15.75" thickBot="1" x14ac:dyDescent="0.3">
      <c r="A26" s="3">
        <v>25</v>
      </c>
      <c r="B26" s="1" t="s">
        <v>6</v>
      </c>
      <c r="C26" s="1">
        <f t="shared" si="0"/>
        <v>226</v>
      </c>
      <c r="D26" s="1">
        <v>4671</v>
      </c>
      <c r="E26" s="1">
        <f t="shared" si="1"/>
        <v>2.5340559542991064E-2</v>
      </c>
      <c r="F26" s="12">
        <f t="shared" si="2"/>
        <v>5.3024078089035047</v>
      </c>
      <c r="G26">
        <v>184329</v>
      </c>
      <c r="K26" s="3" t="s">
        <v>9</v>
      </c>
      <c r="L26" s="27" t="s">
        <v>66</v>
      </c>
      <c r="M26" s="24">
        <v>1.0524659711711125E-2</v>
      </c>
      <c r="N26" s="31"/>
      <c r="O26" s="31"/>
      <c r="P26" s="31"/>
      <c r="Q26" s="31"/>
      <c r="R26" s="31"/>
      <c r="S26" s="30">
        <f>SUM(M26:M27)</f>
        <v>2.0409159708998585E-2</v>
      </c>
      <c r="T26" s="9"/>
    </row>
    <row r="27" spans="1:20" ht="15.75" thickBot="1" x14ac:dyDescent="0.3">
      <c r="A27" s="3">
        <v>26</v>
      </c>
      <c r="B27" s="1" t="s">
        <v>4</v>
      </c>
      <c r="C27" s="1">
        <f t="shared" si="0"/>
        <v>224</v>
      </c>
      <c r="D27" s="1">
        <v>10322</v>
      </c>
      <c r="E27" s="1">
        <f t="shared" si="1"/>
        <v>5.5997699765093938E-2</v>
      </c>
      <c r="F27" s="12">
        <f t="shared" si="2"/>
        <v>4.1584886234196476</v>
      </c>
      <c r="G27">
        <v>184329</v>
      </c>
      <c r="K27" s="3" t="s">
        <v>7</v>
      </c>
      <c r="L27" s="27" t="s">
        <v>67</v>
      </c>
      <c r="M27" s="24">
        <v>9.8844999972874589E-3</v>
      </c>
      <c r="N27" s="31"/>
      <c r="O27" s="31"/>
      <c r="P27" s="8">
        <f>SUM(M19:M27)</f>
        <v>0.11942233723396753</v>
      </c>
      <c r="Q27" s="8"/>
      <c r="R27" s="8"/>
      <c r="S27" s="8"/>
      <c r="T27" s="9"/>
    </row>
    <row r="28" spans="1:20" ht="15.75" thickBot="1" x14ac:dyDescent="0.3">
      <c r="A28" s="3">
        <v>27</v>
      </c>
      <c r="B28" s="1" t="s">
        <v>22</v>
      </c>
      <c r="C28" s="1">
        <f t="shared" si="0"/>
        <v>239</v>
      </c>
      <c r="D28" s="1">
        <v>3452</v>
      </c>
      <c r="E28" s="1">
        <f t="shared" si="1"/>
        <v>1.8727384188055054E-2</v>
      </c>
      <c r="F28" s="12">
        <f t="shared" si="2"/>
        <v>5.738706789524743</v>
      </c>
      <c r="G28">
        <v>184329</v>
      </c>
      <c r="K28" s="3">
        <v>1</v>
      </c>
      <c r="L28" s="27" t="s">
        <v>83</v>
      </c>
      <c r="M28" s="24">
        <v>9.3636920940275269E-3</v>
      </c>
      <c r="N28" s="31"/>
      <c r="O28" s="31"/>
      <c r="P28" s="30">
        <f>SUM(M28:M50)</f>
        <v>0.11318349255949958</v>
      </c>
      <c r="Q28" s="30"/>
      <c r="R28" s="30"/>
      <c r="S28" s="9">
        <f>M28</f>
        <v>9.3636920940275269E-3</v>
      </c>
    </row>
    <row r="29" spans="1:20" ht="15.75" thickBot="1" x14ac:dyDescent="0.3">
      <c r="A29" s="3">
        <v>28</v>
      </c>
      <c r="B29" s="1" t="s">
        <v>23</v>
      </c>
      <c r="C29" s="1">
        <f t="shared" si="0"/>
        <v>240</v>
      </c>
      <c r="D29" s="1">
        <v>6626</v>
      </c>
      <c r="E29" s="1">
        <f t="shared" si="1"/>
        <v>3.5946595489586557E-2</v>
      </c>
      <c r="F29" s="12">
        <f t="shared" si="2"/>
        <v>4.7980010506226831</v>
      </c>
      <c r="G29">
        <v>184329</v>
      </c>
      <c r="K29" s="3" t="s">
        <v>10</v>
      </c>
      <c r="L29" s="27" t="s">
        <v>84</v>
      </c>
      <c r="M29" s="24">
        <v>9.3094412707712838E-3</v>
      </c>
      <c r="N29" s="31"/>
      <c r="O29" s="31"/>
      <c r="P29" s="31"/>
      <c r="Q29" s="31"/>
      <c r="R29" s="31"/>
      <c r="S29" s="30">
        <f>SUM(M29:M30)</f>
        <v>1.8385604001540726E-2</v>
      </c>
      <c r="T29" s="9"/>
    </row>
    <row r="30" spans="1:20" ht="15.75" thickBot="1" x14ac:dyDescent="0.3">
      <c r="A30" s="3">
        <v>29</v>
      </c>
      <c r="B30" s="1" t="s">
        <v>24</v>
      </c>
      <c r="C30" s="1">
        <f t="shared" si="0"/>
        <v>238</v>
      </c>
      <c r="D30" s="1">
        <v>11602</v>
      </c>
      <c r="E30" s="1">
        <f t="shared" si="1"/>
        <v>6.2941805141893029E-2</v>
      </c>
      <c r="F30" s="12">
        <f t="shared" si="2"/>
        <v>3.989837634717794</v>
      </c>
      <c r="G30">
        <v>184329</v>
      </c>
      <c r="K30" s="3" t="s">
        <v>34</v>
      </c>
      <c r="L30" s="27" t="s">
        <v>85</v>
      </c>
      <c r="M30" s="24">
        <v>9.0761627307694402E-3</v>
      </c>
      <c r="N30" s="31"/>
      <c r="O30" s="31"/>
      <c r="P30" s="31"/>
      <c r="Q30" s="31"/>
      <c r="R30" s="8">
        <f>SUM(M28:M30)</f>
        <v>2.7749296095568251E-2</v>
      </c>
      <c r="S30" s="8"/>
      <c r="T30" s="9"/>
    </row>
    <row r="31" spans="1:20" ht="15.75" thickBot="1" x14ac:dyDescent="0.3">
      <c r="A31" s="3">
        <v>30</v>
      </c>
      <c r="B31" s="1" t="s">
        <v>25</v>
      </c>
      <c r="C31" s="1">
        <f t="shared" si="0"/>
        <v>235</v>
      </c>
      <c r="D31" s="1">
        <v>4868</v>
      </c>
      <c r="E31" s="1">
        <f t="shared" si="1"/>
        <v>2.6409300761139051E-2</v>
      </c>
      <c r="F31" s="12">
        <f t="shared" si="2"/>
        <v>5.2428100859899693</v>
      </c>
      <c r="G31">
        <v>184329</v>
      </c>
      <c r="K31" s="3" t="s">
        <v>42</v>
      </c>
      <c r="L31" s="27" t="s">
        <v>86</v>
      </c>
      <c r="M31" s="24">
        <v>8.4305779340201493E-3</v>
      </c>
      <c r="N31" s="31"/>
      <c r="O31" s="31"/>
      <c r="P31" s="31"/>
      <c r="Q31" s="31"/>
      <c r="R31" s="30">
        <f>SUM(M31:M34)</f>
        <v>2.705488555788834E-2</v>
      </c>
      <c r="S31" s="30"/>
      <c r="T31" s="9"/>
    </row>
    <row r="32" spans="1:20" ht="15.75" thickBot="1" x14ac:dyDescent="0.3">
      <c r="A32" s="3">
        <v>31</v>
      </c>
      <c r="B32" s="1" t="s">
        <v>8</v>
      </c>
      <c r="C32" s="1">
        <f t="shared" si="0"/>
        <v>228</v>
      </c>
      <c r="D32" s="1">
        <v>3238</v>
      </c>
      <c r="E32" s="1">
        <f t="shared" si="1"/>
        <v>1.7566416570371456E-2</v>
      </c>
      <c r="F32" s="12">
        <f t="shared" si="2"/>
        <v>5.8310362684011308</v>
      </c>
      <c r="G32">
        <v>184329</v>
      </c>
      <c r="K32" s="3" t="s">
        <v>18</v>
      </c>
      <c r="L32" s="27" t="s">
        <v>87</v>
      </c>
      <c r="M32" s="24">
        <v>6.6565760135410051E-3</v>
      </c>
      <c r="N32" s="31"/>
      <c r="O32" s="31"/>
      <c r="P32" s="31"/>
      <c r="Q32" s="31"/>
      <c r="R32" s="31"/>
      <c r="S32" s="8">
        <f>SUM(M31:M32)</f>
        <v>1.5087153947561154E-2</v>
      </c>
      <c r="T32" s="9"/>
    </row>
    <row r="33" spans="1:22" ht="15.75" thickBot="1" x14ac:dyDescent="0.3">
      <c r="A33" s="3">
        <v>32</v>
      </c>
      <c r="B33" s="1" t="s">
        <v>26</v>
      </c>
      <c r="C33" s="1">
        <f t="shared" si="0"/>
        <v>230</v>
      </c>
      <c r="D33" s="1">
        <v>738</v>
      </c>
      <c r="E33" s="1">
        <f t="shared" si="1"/>
        <v>4.0037107563107273E-3</v>
      </c>
      <c r="F33" s="12">
        <f t="shared" si="2"/>
        <v>7.9644465326433016</v>
      </c>
      <c r="G33">
        <v>184329</v>
      </c>
      <c r="K33" s="3" t="s">
        <v>5</v>
      </c>
      <c r="L33" s="27" t="s">
        <v>88</v>
      </c>
      <c r="M33" s="24">
        <v>6.2171443451654379E-3</v>
      </c>
      <c r="N33" s="31"/>
      <c r="O33" s="31"/>
      <c r="P33" s="31"/>
      <c r="Q33" s="31"/>
      <c r="R33" s="31"/>
      <c r="S33" s="30">
        <f>SUM(M33:M34)</f>
        <v>1.1967731610327187E-2</v>
      </c>
      <c r="T33" s="9"/>
    </row>
    <row r="34" spans="1:22" ht="15.75" thickBot="1" x14ac:dyDescent="0.3">
      <c r="A34" s="3">
        <v>33</v>
      </c>
      <c r="B34" s="1" t="s">
        <v>27</v>
      </c>
      <c r="C34" s="1">
        <f t="shared" si="0"/>
        <v>253</v>
      </c>
      <c r="D34" s="1">
        <v>235</v>
      </c>
      <c r="E34" s="1">
        <f t="shared" si="1"/>
        <v>1.2748943465217084E-3</v>
      </c>
      <c r="F34" s="12">
        <f t="shared" si="2"/>
        <v>9.6154065921386973</v>
      </c>
      <c r="G34">
        <v>184329</v>
      </c>
      <c r="K34" s="3">
        <v>2</v>
      </c>
      <c r="L34" s="27" t="s">
        <v>89</v>
      </c>
      <c r="M34" s="24">
        <v>5.750587265161749E-3</v>
      </c>
      <c r="N34" s="31"/>
      <c r="O34" s="31"/>
      <c r="P34" s="31"/>
      <c r="Q34" s="8">
        <f>SUM(M28:M34)</f>
        <v>5.4804181653456595E-2</v>
      </c>
      <c r="R34" s="8"/>
      <c r="S34" s="8"/>
      <c r="T34" s="9"/>
    </row>
    <row r="35" spans="1:22" ht="15.75" thickBot="1" x14ac:dyDescent="0.3">
      <c r="A35" s="3">
        <v>34</v>
      </c>
      <c r="B35" s="1" t="s">
        <v>28</v>
      </c>
      <c r="C35" s="1">
        <f t="shared" si="0"/>
        <v>255</v>
      </c>
      <c r="D35" s="1">
        <v>2907</v>
      </c>
      <c r="E35" s="1">
        <f t="shared" si="1"/>
        <v>1.5770714320589813E-2</v>
      </c>
      <c r="F35" s="12">
        <f t="shared" si="2"/>
        <v>5.9866081825674611</v>
      </c>
      <c r="G35">
        <v>184329</v>
      </c>
      <c r="K35" s="3" t="s">
        <v>40</v>
      </c>
      <c r="L35" s="27" t="s">
        <v>90</v>
      </c>
      <c r="M35" s="24">
        <v>5.7397371005105001E-3</v>
      </c>
      <c r="N35" s="31"/>
      <c r="O35" s="31"/>
      <c r="P35" s="31"/>
      <c r="Q35" s="32">
        <f>SUM(M35:M50)</f>
        <v>5.8379310906043008E-2</v>
      </c>
      <c r="R35" s="30"/>
      <c r="S35" s="30"/>
      <c r="T35" s="9">
        <f>M35</f>
        <v>5.7397371005105001E-3</v>
      </c>
    </row>
    <row r="36" spans="1:22" x14ac:dyDescent="0.25">
      <c r="A36" s="3">
        <v>35</v>
      </c>
      <c r="B36" s="1" t="s">
        <v>29</v>
      </c>
      <c r="C36" s="1">
        <f t="shared" si="0"/>
        <v>247</v>
      </c>
      <c r="D36" s="1">
        <v>2666</v>
      </c>
      <c r="E36" s="1">
        <f t="shared" si="1"/>
        <v>1.4463269480114361E-2</v>
      </c>
      <c r="F36" s="12">
        <f t="shared" si="2"/>
        <v>6.1114624736147247</v>
      </c>
      <c r="G36">
        <v>184329</v>
      </c>
      <c r="K36" s="3" t="s">
        <v>20</v>
      </c>
      <c r="L36" s="27" t="s">
        <v>91</v>
      </c>
      <c r="M36" s="24">
        <v>5.5607093837648988E-3</v>
      </c>
      <c r="N36" s="31"/>
      <c r="O36" s="31"/>
      <c r="P36" s="31"/>
      <c r="Q36" s="33"/>
      <c r="R36" s="31"/>
      <c r="S36" s="31"/>
      <c r="T36" s="30">
        <f>SUM(M36:M37)</f>
        <v>1.0616886111246738E-2</v>
      </c>
    </row>
    <row r="37" spans="1:22" ht="15.75" thickBot="1" x14ac:dyDescent="0.3">
      <c r="A37" s="3">
        <v>36</v>
      </c>
      <c r="B37" s="1" t="s">
        <v>30</v>
      </c>
      <c r="C37" s="1">
        <f t="shared" si="0"/>
        <v>241</v>
      </c>
      <c r="D37" s="1">
        <v>5457</v>
      </c>
      <c r="E37" s="1">
        <f t="shared" si="1"/>
        <v>2.9604674250931759E-2</v>
      </c>
      <c r="F37" s="12">
        <f t="shared" si="2"/>
        <v>5.078031210331055</v>
      </c>
      <c r="G37">
        <v>184329</v>
      </c>
      <c r="K37" s="3">
        <v>4</v>
      </c>
      <c r="L37" s="27" t="s">
        <v>92</v>
      </c>
      <c r="M37" s="24">
        <v>5.0561767274818394E-3</v>
      </c>
      <c r="N37" s="31"/>
      <c r="O37" s="31"/>
      <c r="P37" s="31"/>
      <c r="Q37" s="33"/>
      <c r="R37" s="31"/>
      <c r="S37" s="8">
        <f>SUM(M35:M37)</f>
        <v>1.6356623211757237E-2</v>
      </c>
      <c r="T37" s="8"/>
    </row>
    <row r="38" spans="1:22" ht="15.75" thickBot="1" x14ac:dyDescent="0.3">
      <c r="A38" s="3">
        <v>37</v>
      </c>
      <c r="B38" s="1" t="s">
        <v>31</v>
      </c>
      <c r="C38" s="1">
        <f t="shared" si="0"/>
        <v>236</v>
      </c>
      <c r="D38" s="1">
        <v>5217</v>
      </c>
      <c r="E38" s="1">
        <f t="shared" si="1"/>
        <v>2.8302654492781926E-2</v>
      </c>
      <c r="F38" s="12">
        <f t="shared" si="2"/>
        <v>5.1429188206759546</v>
      </c>
      <c r="G38">
        <v>184329</v>
      </c>
      <c r="K38" s="3" t="s">
        <v>35</v>
      </c>
      <c r="L38" s="27" t="s">
        <v>94</v>
      </c>
      <c r="M38" s="24">
        <v>4.9259747516668569E-3</v>
      </c>
      <c r="N38" s="31"/>
      <c r="O38" s="31"/>
      <c r="P38" s="31"/>
      <c r="Q38" s="33"/>
      <c r="R38" s="31"/>
      <c r="S38" s="30">
        <f>SUM(M38:M40)</f>
        <v>1.3844810094993193E-2</v>
      </c>
      <c r="T38" s="9"/>
    </row>
    <row r="39" spans="1:22" ht="15.75" thickBot="1" x14ac:dyDescent="0.3">
      <c r="A39" s="3">
        <v>38</v>
      </c>
      <c r="B39" s="1" t="s">
        <v>32</v>
      </c>
      <c r="C39" s="1">
        <f t="shared" si="0"/>
        <v>232</v>
      </c>
      <c r="D39" s="1">
        <v>12306</v>
      </c>
      <c r="E39" s="1">
        <f t="shared" si="1"/>
        <v>6.6761063099132531E-2</v>
      </c>
      <c r="F39" s="12">
        <f t="shared" si="2"/>
        <v>3.9048492615026893</v>
      </c>
      <c r="G39">
        <v>184329</v>
      </c>
      <c r="K39" s="3">
        <v>3</v>
      </c>
      <c r="L39" s="27" t="s">
        <v>93</v>
      </c>
      <c r="M39" s="24">
        <v>4.5190935772450348E-3</v>
      </c>
      <c r="N39" s="31"/>
      <c r="O39" s="31"/>
      <c r="P39" s="31"/>
      <c r="Q39" s="33"/>
      <c r="R39" s="31"/>
      <c r="S39" s="31"/>
      <c r="T39" s="9"/>
    </row>
    <row r="40" spans="1:22" ht="15.75" thickBot="1" x14ac:dyDescent="0.3">
      <c r="A40" s="3">
        <v>39</v>
      </c>
      <c r="B40" s="1" t="s">
        <v>33</v>
      </c>
      <c r="C40" s="1">
        <f t="shared" si="0"/>
        <v>242</v>
      </c>
      <c r="D40" s="1">
        <v>7593</v>
      </c>
      <c r="E40" s="1">
        <f t="shared" si="1"/>
        <v>4.1192650098465247E-2</v>
      </c>
      <c r="F40" s="12">
        <f t="shared" si="2"/>
        <v>4.6014692458718569</v>
      </c>
      <c r="G40">
        <v>184329</v>
      </c>
      <c r="K40" s="3" t="s">
        <v>15</v>
      </c>
      <c r="L40" s="27" t="s">
        <v>105</v>
      </c>
      <c r="M40" s="24">
        <v>4.3997417660813004E-3</v>
      </c>
      <c r="N40" s="31"/>
      <c r="O40" s="31"/>
      <c r="P40" s="31"/>
      <c r="Q40" s="33"/>
      <c r="R40" s="8">
        <f>SUM(M35:M40)</f>
        <v>3.020143330675043E-2</v>
      </c>
      <c r="S40" s="8"/>
    </row>
    <row r="41" spans="1:22" ht="15.75" thickBot="1" x14ac:dyDescent="0.3">
      <c r="A41" s="3">
        <v>40</v>
      </c>
      <c r="B41" s="1" t="s">
        <v>34</v>
      </c>
      <c r="C41" s="1">
        <f t="shared" si="0"/>
        <v>252</v>
      </c>
      <c r="D41" s="1">
        <v>1673</v>
      </c>
      <c r="E41" s="1">
        <f t="shared" si="1"/>
        <v>9.0761627307694402E-3</v>
      </c>
      <c r="F41" s="12">
        <f t="shared" si="2"/>
        <v>6.7837018086653451</v>
      </c>
      <c r="G41">
        <v>184329</v>
      </c>
      <c r="K41" s="3" t="s">
        <v>38</v>
      </c>
      <c r="L41" s="27" t="s">
        <v>104</v>
      </c>
      <c r="M41" s="24">
        <v>4.2369892963125717E-3</v>
      </c>
      <c r="N41" s="31"/>
      <c r="O41" s="31"/>
      <c r="P41" s="31"/>
      <c r="Q41" s="33"/>
      <c r="R41" s="30">
        <f>SUM(M41:M50)</f>
        <v>2.8177877599292567E-2</v>
      </c>
      <c r="S41" s="30"/>
      <c r="T41" s="30"/>
      <c r="U41" s="9"/>
    </row>
    <row r="42" spans="1:22" ht="15.75" thickBot="1" x14ac:dyDescent="0.3">
      <c r="A42" s="3">
        <v>41</v>
      </c>
      <c r="B42" s="1" t="s">
        <v>5</v>
      </c>
      <c r="C42" s="1">
        <f t="shared" si="0"/>
        <v>225</v>
      </c>
      <c r="D42" s="1">
        <v>1146</v>
      </c>
      <c r="E42" s="1">
        <f t="shared" si="1"/>
        <v>6.2171443451654379E-3</v>
      </c>
      <c r="F42" s="12">
        <f t="shared" si="2"/>
        <v>7.3295322099467937</v>
      </c>
      <c r="G42">
        <v>184329</v>
      </c>
      <c r="K42" s="3" t="s">
        <v>26</v>
      </c>
      <c r="L42" s="27" t="s">
        <v>103</v>
      </c>
      <c r="M42" s="24">
        <v>4.0037107563107273E-3</v>
      </c>
      <c r="N42" s="31"/>
      <c r="O42" s="31"/>
      <c r="P42" s="31"/>
      <c r="Q42" s="33"/>
      <c r="R42" s="31"/>
      <c r="S42" s="31"/>
      <c r="T42" s="8">
        <f>SUM(M41:M42)</f>
        <v>8.2407000526232982E-3</v>
      </c>
      <c r="U42" s="9"/>
    </row>
    <row r="43" spans="1:22" ht="15.75" thickBot="1" x14ac:dyDescent="0.3">
      <c r="A43" s="3">
        <v>42</v>
      </c>
      <c r="B43" s="1" t="s">
        <v>35</v>
      </c>
      <c r="C43" s="1">
        <f t="shared" si="0"/>
        <v>254</v>
      </c>
      <c r="D43" s="1">
        <v>908</v>
      </c>
      <c r="E43" s="1">
        <f t="shared" si="1"/>
        <v>4.9259747516668569E-3</v>
      </c>
      <c r="F43" s="12">
        <f t="shared" si="2"/>
        <v>7.6653750514127834</v>
      </c>
      <c r="G43">
        <v>184329</v>
      </c>
      <c r="K43" s="3" t="s">
        <v>39</v>
      </c>
      <c r="L43" s="27" t="s">
        <v>102</v>
      </c>
      <c r="M43" s="24">
        <v>3.6185299111914024E-3</v>
      </c>
      <c r="N43" s="31"/>
      <c r="O43" s="31"/>
      <c r="P43" s="31"/>
      <c r="Q43" s="33"/>
      <c r="R43" s="31"/>
      <c r="S43" s="31"/>
      <c r="T43" s="30">
        <f>SUM(M43:M44)</f>
        <v>7.0743073526140761E-3</v>
      </c>
      <c r="U43" s="9"/>
    </row>
    <row r="44" spans="1:22" ht="15.75" thickBot="1" x14ac:dyDescent="0.3">
      <c r="A44" s="3">
        <v>43</v>
      </c>
      <c r="B44" s="1" t="s">
        <v>36</v>
      </c>
      <c r="C44" s="1">
        <f t="shared" si="0"/>
        <v>46</v>
      </c>
      <c r="D44" s="1">
        <v>6205</v>
      </c>
      <c r="E44" s="1">
        <f t="shared" si="1"/>
        <v>3.3662635830498729E-2</v>
      </c>
      <c r="F44" s="12">
        <f t="shared" si="2"/>
        <v>4.8927080436859782</v>
      </c>
      <c r="G44">
        <v>184329</v>
      </c>
      <c r="K44" s="3">
        <v>7</v>
      </c>
      <c r="L44" s="27" t="s">
        <v>101</v>
      </c>
      <c r="M44" s="24">
        <v>3.4557774414226737E-3</v>
      </c>
      <c r="N44" s="31"/>
      <c r="O44" s="31"/>
      <c r="P44" s="31"/>
      <c r="Q44" s="33"/>
      <c r="R44" s="31"/>
      <c r="S44" s="8">
        <f>SUM(M42:M44)</f>
        <v>1.1078018108924803E-2</v>
      </c>
      <c r="T44" s="8"/>
      <c r="U44" s="9"/>
    </row>
    <row r="45" spans="1:22" ht="15.75" thickBot="1" x14ac:dyDescent="0.3">
      <c r="A45" s="3">
        <v>44</v>
      </c>
      <c r="B45" s="1" t="s">
        <v>37</v>
      </c>
      <c r="C45" s="1">
        <f t="shared" si="0"/>
        <v>44</v>
      </c>
      <c r="D45" s="1">
        <v>3678</v>
      </c>
      <c r="E45" s="1">
        <f t="shared" si="1"/>
        <v>1.9953452793646142E-2</v>
      </c>
      <c r="F45" s="12">
        <f t="shared" si="2"/>
        <v>5.64721777429176</v>
      </c>
      <c r="G45">
        <v>184329</v>
      </c>
      <c r="K45" s="3">
        <v>6</v>
      </c>
      <c r="L45" s="27" t="s">
        <v>100</v>
      </c>
      <c r="M45" s="24">
        <v>3.255049395374575E-3</v>
      </c>
      <c r="N45" s="31"/>
      <c r="O45" s="31"/>
      <c r="P45" s="31"/>
      <c r="Q45" s="33"/>
      <c r="R45" s="31"/>
      <c r="S45" s="30">
        <f>SUM(M45:M50)</f>
        <v>1.2862870194055194E-2</v>
      </c>
      <c r="T45" s="30"/>
      <c r="U45" s="9"/>
    </row>
    <row r="46" spans="1:22" ht="15.75" thickBot="1" x14ac:dyDescent="0.3">
      <c r="A46" s="3">
        <v>45</v>
      </c>
      <c r="B46" s="1" t="s">
        <v>38</v>
      </c>
      <c r="C46" s="1">
        <f t="shared" si="0"/>
        <v>58</v>
      </c>
      <c r="D46" s="1">
        <v>781</v>
      </c>
      <c r="E46" s="1">
        <f t="shared" si="1"/>
        <v>4.2369892963125717E-3</v>
      </c>
      <c r="F46" s="12">
        <f t="shared" si="2"/>
        <v>7.882744800561718</v>
      </c>
      <c r="G46">
        <v>184329</v>
      </c>
      <c r="K46" s="3">
        <v>5</v>
      </c>
      <c r="L46" s="27" t="s">
        <v>99</v>
      </c>
      <c r="M46" s="24">
        <v>3.2441992307233264E-3</v>
      </c>
      <c r="N46" s="31"/>
      <c r="O46" s="31"/>
      <c r="P46" s="31"/>
      <c r="Q46" s="33"/>
      <c r="R46" s="31"/>
      <c r="S46" s="31"/>
      <c r="T46" s="8">
        <f>SUM(M45:M46)</f>
        <v>6.4992486260979018E-3</v>
      </c>
      <c r="U46" s="9"/>
    </row>
    <row r="47" spans="1:22" ht="15.75" thickBot="1" x14ac:dyDescent="0.3">
      <c r="A47" s="3">
        <v>46</v>
      </c>
      <c r="B47" s="1" t="s">
        <v>39</v>
      </c>
      <c r="C47" s="1">
        <f t="shared" si="0"/>
        <v>59</v>
      </c>
      <c r="D47" s="1">
        <v>667</v>
      </c>
      <c r="E47" s="1">
        <f t="shared" si="1"/>
        <v>3.6185299111914024E-3</v>
      </c>
      <c r="F47" s="12">
        <f t="shared" si="2"/>
        <v>8.1103805875191135</v>
      </c>
      <c r="G47">
        <v>184329</v>
      </c>
      <c r="K47" s="3">
        <v>8</v>
      </c>
      <c r="L47" s="27" t="s">
        <v>98</v>
      </c>
      <c r="M47" s="24">
        <v>2.5009629521127981E-3</v>
      </c>
      <c r="N47" s="31"/>
      <c r="O47" s="31"/>
      <c r="P47" s="31"/>
      <c r="Q47" s="33"/>
      <c r="R47" s="31"/>
      <c r="S47" s="31"/>
      <c r="T47" s="30">
        <f>SUM(M47:M50)</f>
        <v>6.363621567957293E-3</v>
      </c>
      <c r="U47" s="30"/>
      <c r="V47" s="9"/>
    </row>
    <row r="48" spans="1:22" ht="15.75" thickBot="1" x14ac:dyDescent="0.3">
      <c r="A48" s="3">
        <v>47</v>
      </c>
      <c r="B48" s="1" t="s">
        <v>40</v>
      </c>
      <c r="C48" s="1">
        <f t="shared" si="0"/>
        <v>45</v>
      </c>
      <c r="D48" s="1">
        <v>1058</v>
      </c>
      <c r="E48" s="1">
        <f t="shared" si="1"/>
        <v>5.7397371005105001E-3</v>
      </c>
      <c r="F48" s="12">
        <f t="shared" si="2"/>
        <v>7.4447996265896714</v>
      </c>
      <c r="G48">
        <v>184329</v>
      </c>
      <c r="K48" s="3" t="s">
        <v>16</v>
      </c>
      <c r="L48" s="27" t="s">
        <v>97</v>
      </c>
      <c r="M48" s="24">
        <v>2.4684124581590525E-3</v>
      </c>
      <c r="N48" s="31"/>
      <c r="O48" s="31"/>
      <c r="P48" s="31"/>
      <c r="Q48" s="33"/>
      <c r="R48" s="31"/>
      <c r="S48" s="31"/>
      <c r="T48" s="31"/>
      <c r="U48" s="8">
        <f>SUM(M47:M48)</f>
        <v>4.969375410271851E-3</v>
      </c>
      <c r="V48" s="9"/>
    </row>
    <row r="49" spans="1:22" ht="15.75" thickBot="1" x14ac:dyDescent="0.3">
      <c r="A49" s="3">
        <v>48</v>
      </c>
      <c r="B49" s="1" t="s">
        <v>42</v>
      </c>
      <c r="C49" s="1">
        <f t="shared" si="0"/>
        <v>40</v>
      </c>
      <c r="D49" s="1">
        <v>1554</v>
      </c>
      <c r="E49" s="1">
        <f t="shared" si="1"/>
        <v>8.4305779340201493E-3</v>
      </c>
      <c r="F49" s="12">
        <f t="shared" si="2"/>
        <v>6.8901527502959876</v>
      </c>
      <c r="G49">
        <v>184329</v>
      </c>
      <c r="K49" s="3" t="s">
        <v>27</v>
      </c>
      <c r="L49" s="27" t="s">
        <v>96</v>
      </c>
      <c r="M49" s="24">
        <v>1.2748943465217084E-3</v>
      </c>
      <c r="N49" s="31"/>
      <c r="O49" s="31"/>
      <c r="P49" s="31"/>
      <c r="Q49" s="33"/>
      <c r="R49" s="31"/>
      <c r="S49" s="31"/>
      <c r="T49" s="31"/>
      <c r="U49" s="30">
        <f>SUM(M49:M50)</f>
        <v>1.3942461576854424E-3</v>
      </c>
      <c r="V49" s="9"/>
    </row>
    <row r="50" spans="1:22" ht="15.75" thickBot="1" x14ac:dyDescent="0.3">
      <c r="A50" s="3">
        <v>49</v>
      </c>
      <c r="B50" s="5" t="s">
        <v>41</v>
      </c>
      <c r="C50" s="5">
        <f t="shared" si="0"/>
        <v>32</v>
      </c>
      <c r="D50" s="5">
        <v>30743</v>
      </c>
      <c r="E50" s="5">
        <f t="shared" si="1"/>
        <v>0.1667833059366676</v>
      </c>
      <c r="F50" s="6">
        <f t="shared" si="2"/>
        <v>2.5839532044722908</v>
      </c>
      <c r="G50">
        <v>184329</v>
      </c>
      <c r="K50" s="4" t="s">
        <v>19</v>
      </c>
      <c r="L50" s="28" t="s">
        <v>95</v>
      </c>
      <c r="M50" s="6">
        <v>1.19351811163734E-4</v>
      </c>
      <c r="N50" s="8"/>
      <c r="O50" s="8"/>
      <c r="P50" s="8"/>
      <c r="Q50" s="34"/>
      <c r="R50" s="8"/>
      <c r="S50" s="8"/>
      <c r="T50" s="8"/>
      <c r="U50" s="8"/>
      <c r="V50" s="9"/>
    </row>
    <row r="51" spans="1:22" ht="15.75" thickBot="1" x14ac:dyDescent="0.3">
      <c r="C51" s="7" t="s">
        <v>43</v>
      </c>
      <c r="D51" s="9">
        <f>SUM(D2:D50)</f>
        <v>184329</v>
      </c>
    </row>
    <row r="52" spans="1:22" ht="15.75" thickBot="1" x14ac:dyDescent="0.3">
      <c r="D52" s="8" t="s">
        <v>45</v>
      </c>
      <c r="E52" s="9">
        <f>SUM(E2:E50)</f>
        <v>0.99999999999999989</v>
      </c>
    </row>
    <row r="53" spans="1:22" ht="15.75" thickBot="1" x14ac:dyDescent="0.3">
      <c r="E53" s="9" t="s">
        <v>44</v>
      </c>
      <c r="F53" s="9">
        <f>AVERAGE(F2:F50)</f>
        <v>6.5422988174900603</v>
      </c>
    </row>
    <row r="54" spans="1:22" ht="15.75" thickBot="1" x14ac:dyDescent="0.3">
      <c r="E54" s="19" t="s">
        <v>54</v>
      </c>
      <c r="F54" s="9">
        <f>LOG(1/49, 2) * (-1)</f>
        <v>5.6147098441152092</v>
      </c>
      <c r="I54">
        <f>LOG(49,2)</f>
        <v>5.6147098441152083</v>
      </c>
    </row>
  </sheetData>
  <autoFilter ref="K1:M50" xr:uid="{00000000-0009-0000-0000-000001000000}">
    <sortState xmlns:xlrd2="http://schemas.microsoft.com/office/spreadsheetml/2017/richdata2" ref="K2:M50">
      <sortCondition descending="1" ref="M1:M50"/>
    </sortState>
  </autoFilter>
  <sortState xmlns:xlrd2="http://schemas.microsoft.com/office/spreadsheetml/2017/richdata2" ref="A2:E50">
    <sortCondition descending="1" ref="E2:E50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174F-0CD7-4113-83A6-C259458E46EF}">
  <dimension ref="A1:AY54"/>
  <sheetViews>
    <sheetView tabSelected="1" topLeftCell="A3" zoomScale="115" zoomScaleNormal="115" workbookViewId="0">
      <selection activeCell="A10" sqref="A10"/>
    </sheetView>
  </sheetViews>
  <sheetFormatPr defaultRowHeight="15" x14ac:dyDescent="0.25"/>
  <cols>
    <col min="1" max="1" width="14.140625" customWidth="1"/>
  </cols>
  <sheetData>
    <row r="1" spans="1:51" ht="15.75" thickBot="1" x14ac:dyDescent="0.3"/>
    <row r="2" spans="1:51" ht="75.75" thickBot="1" x14ac:dyDescent="0.3">
      <c r="A2" t="s">
        <v>107</v>
      </c>
      <c r="B2" s="9" t="s">
        <v>1</v>
      </c>
      <c r="C2" s="18" t="s">
        <v>52</v>
      </c>
      <c r="D2" s="23" t="s">
        <v>106</v>
      </c>
      <c r="E2" s="36" t="s">
        <v>108</v>
      </c>
      <c r="F2" s="23" t="s">
        <v>109</v>
      </c>
      <c r="G2" s="36" t="s">
        <v>110</v>
      </c>
      <c r="H2" s="23" t="s">
        <v>111</v>
      </c>
      <c r="I2" s="36" t="s">
        <v>112</v>
      </c>
      <c r="J2" s="23" t="s">
        <v>113</v>
      </c>
      <c r="K2" s="23" t="s">
        <v>114</v>
      </c>
      <c r="L2" s="36" t="s">
        <v>115</v>
      </c>
      <c r="M2" s="23" t="s">
        <v>116</v>
      </c>
      <c r="N2" s="36" t="s">
        <v>117</v>
      </c>
      <c r="O2" s="23" t="s">
        <v>118</v>
      </c>
      <c r="P2" s="36" t="s">
        <v>119</v>
      </c>
      <c r="Q2" s="23" t="s">
        <v>120</v>
      </c>
      <c r="R2" s="23" t="s">
        <v>121</v>
      </c>
      <c r="S2" s="36" t="s">
        <v>122</v>
      </c>
      <c r="T2" s="23" t="s">
        <v>123</v>
      </c>
      <c r="U2" s="36" t="s">
        <v>124</v>
      </c>
      <c r="V2" s="23" t="s">
        <v>125</v>
      </c>
      <c r="W2" s="36" t="s">
        <v>126</v>
      </c>
      <c r="X2" s="23" t="s">
        <v>127</v>
      </c>
      <c r="Y2" s="23" t="s">
        <v>128</v>
      </c>
      <c r="Z2" s="36" t="s">
        <v>129</v>
      </c>
      <c r="AA2" s="23" t="s">
        <v>130</v>
      </c>
      <c r="AB2" s="36" t="s">
        <v>131</v>
      </c>
      <c r="AC2" s="23" t="s">
        <v>132</v>
      </c>
      <c r="AD2" s="36" t="s">
        <v>133</v>
      </c>
      <c r="AE2" s="23" t="s">
        <v>134</v>
      </c>
      <c r="AF2" s="23" t="s">
        <v>135</v>
      </c>
      <c r="AG2" s="36" t="s">
        <v>136</v>
      </c>
      <c r="AH2" s="23" t="s">
        <v>137</v>
      </c>
      <c r="AI2" s="36" t="s">
        <v>138</v>
      </c>
      <c r="AJ2" s="23" t="s">
        <v>139</v>
      </c>
      <c r="AK2" s="36" t="s">
        <v>140</v>
      </c>
      <c r="AL2" s="23" t="s">
        <v>141</v>
      </c>
      <c r="AM2" s="23" t="s">
        <v>142</v>
      </c>
      <c r="AN2" s="36" t="s">
        <v>143</v>
      </c>
      <c r="AO2" s="23" t="s">
        <v>144</v>
      </c>
      <c r="AP2" s="36" t="s">
        <v>145</v>
      </c>
      <c r="AQ2" s="23" t="s">
        <v>146</v>
      </c>
      <c r="AR2" s="36" t="s">
        <v>147</v>
      </c>
      <c r="AS2" s="23" t="s">
        <v>148</v>
      </c>
      <c r="AT2" s="23" t="s">
        <v>149</v>
      </c>
      <c r="AU2" s="36" t="s">
        <v>150</v>
      </c>
      <c r="AV2" s="23" t="s">
        <v>151</v>
      </c>
      <c r="AW2" s="36" t="s">
        <v>152</v>
      </c>
      <c r="AX2" s="23" t="s">
        <v>153</v>
      </c>
    </row>
    <row r="3" spans="1:51" x14ac:dyDescent="0.25">
      <c r="A3">
        <v>111</v>
      </c>
      <c r="B3" s="11" t="s">
        <v>41</v>
      </c>
      <c r="C3" s="12">
        <v>0.16678330593666801</v>
      </c>
      <c r="D3" s="12">
        <v>0.16678330593666801</v>
      </c>
      <c r="E3" s="12">
        <v>0.16678330593666801</v>
      </c>
      <c r="F3" s="12">
        <v>0.16678330593666801</v>
      </c>
      <c r="G3" s="12">
        <v>0.16678330593666801</v>
      </c>
      <c r="H3" s="12">
        <v>0.16678330593666801</v>
      </c>
      <c r="I3" s="12">
        <v>0.16678330593666801</v>
      </c>
      <c r="J3" s="12">
        <v>0.16678330593666801</v>
      </c>
      <c r="K3" s="12">
        <v>0.16678330593666801</v>
      </c>
      <c r="L3" s="12">
        <v>0.16678330593666801</v>
      </c>
      <c r="M3" s="12">
        <v>0.16678330593666801</v>
      </c>
      <c r="N3" s="12">
        <v>0.16678330593666801</v>
      </c>
      <c r="O3" s="12">
        <v>0.16678330593666801</v>
      </c>
      <c r="P3" s="12">
        <v>0.16678330593666801</v>
      </c>
      <c r="Q3" s="12">
        <v>0.16678330593666801</v>
      </c>
      <c r="R3" s="12">
        <v>0.16678330593666801</v>
      </c>
      <c r="S3" s="12">
        <v>0.16678330593666801</v>
      </c>
      <c r="T3" s="12">
        <v>0.16678330593666801</v>
      </c>
      <c r="U3" s="12">
        <v>0.16678330593666801</v>
      </c>
      <c r="V3" s="12">
        <v>0.16678330593666801</v>
      </c>
      <c r="W3" s="12">
        <v>0.16678330593666801</v>
      </c>
      <c r="X3" s="12">
        <v>0.16678330593666801</v>
      </c>
      <c r="Y3" s="12">
        <v>0.16678330593666801</v>
      </c>
      <c r="Z3" s="12">
        <v>0.16678330593666801</v>
      </c>
      <c r="AA3" s="12">
        <v>0.16678330593666801</v>
      </c>
      <c r="AB3" s="12">
        <v>0.16678330593666801</v>
      </c>
      <c r="AC3" s="12">
        <v>0.16678330593666801</v>
      </c>
      <c r="AD3" s="12">
        <v>0.16678330593666801</v>
      </c>
      <c r="AE3" s="12">
        <v>0.16678330593666801</v>
      </c>
      <c r="AF3" s="12">
        <v>0.16678330593666801</v>
      </c>
      <c r="AG3" s="12">
        <v>0.16678330593666801</v>
      </c>
      <c r="AH3" s="12">
        <v>0.16678330593666801</v>
      </c>
      <c r="AI3" s="12">
        <v>0.16678330593666801</v>
      </c>
      <c r="AJ3" s="12">
        <v>0.16678330593666801</v>
      </c>
      <c r="AK3" s="12">
        <v>0.16678330593666801</v>
      </c>
      <c r="AL3" s="12">
        <v>0.16678330593666801</v>
      </c>
      <c r="AM3" s="12">
        <v>0.16678330593666801</v>
      </c>
      <c r="AN3" s="12">
        <v>0.16678330593666801</v>
      </c>
      <c r="AO3" s="12">
        <v>0.16678330593666801</v>
      </c>
      <c r="AP3" s="12">
        <v>0.16678330593666801</v>
      </c>
      <c r="AQ3" s="12">
        <v>0.16678330593666801</v>
      </c>
      <c r="AR3" s="12">
        <v>0.16678330593666801</v>
      </c>
      <c r="AS3" s="12">
        <v>0.16678330593666801</v>
      </c>
      <c r="AT3" s="12">
        <v>0.16678330593666801</v>
      </c>
      <c r="AU3" s="12">
        <v>0.16678330593666801</v>
      </c>
      <c r="AV3" s="12">
        <v>0.16678330593666801</v>
      </c>
      <c r="AW3" s="12">
        <v>0.16678330593666801</v>
      </c>
      <c r="AX3" s="12">
        <v>0.16678330593666801</v>
      </c>
      <c r="AY3" s="35">
        <v>1</v>
      </c>
    </row>
    <row r="4" spans="1:51" x14ac:dyDescent="0.25">
      <c r="A4">
        <v>1010</v>
      </c>
      <c r="B4" s="1" t="s">
        <v>32</v>
      </c>
      <c r="C4" s="24">
        <v>6.6761063099132531E-2</v>
      </c>
      <c r="D4" s="24">
        <v>6.6761063099132531E-2</v>
      </c>
      <c r="E4" s="24">
        <v>6.6761063099132531E-2</v>
      </c>
      <c r="F4" s="24">
        <v>6.6761063099132531E-2</v>
      </c>
      <c r="G4" s="24">
        <v>6.6761063099132531E-2</v>
      </c>
      <c r="H4" s="24">
        <v>6.6761063099132531E-2</v>
      </c>
      <c r="I4" s="24">
        <v>6.6761063099132531E-2</v>
      </c>
      <c r="J4" s="24">
        <v>6.6761063099132531E-2</v>
      </c>
      <c r="K4" s="24">
        <v>6.6761063099132531E-2</v>
      </c>
      <c r="L4" s="24">
        <v>6.6761063099132531E-2</v>
      </c>
      <c r="M4" s="24">
        <v>6.6761063099132531E-2</v>
      </c>
      <c r="N4" s="24">
        <v>6.6761063099132531E-2</v>
      </c>
      <c r="O4" s="24">
        <v>6.6761063099132531E-2</v>
      </c>
      <c r="P4" s="24">
        <v>6.6761063099132531E-2</v>
      </c>
      <c r="Q4" s="24">
        <v>6.6761063099132531E-2</v>
      </c>
      <c r="R4" s="24">
        <v>6.6761063099132531E-2</v>
      </c>
      <c r="S4" s="24">
        <v>6.6761063099132531E-2</v>
      </c>
      <c r="T4" s="24">
        <v>6.6761063099132531E-2</v>
      </c>
      <c r="U4" s="24">
        <v>6.6761063099132531E-2</v>
      </c>
      <c r="V4" s="24">
        <v>6.6761063099132531E-2</v>
      </c>
      <c r="W4" s="24">
        <v>6.6761063099132531E-2</v>
      </c>
      <c r="X4" s="24">
        <v>6.6761063099132531E-2</v>
      </c>
      <c r="Y4" s="24">
        <v>6.6761063099132531E-2</v>
      </c>
      <c r="Z4" s="24">
        <v>6.6761063099132531E-2</v>
      </c>
      <c r="AA4" s="24">
        <v>6.6761063099132531E-2</v>
      </c>
      <c r="AB4" s="24">
        <v>6.6761063099132531E-2</v>
      </c>
      <c r="AC4" s="24">
        <v>6.6761063099132531E-2</v>
      </c>
      <c r="AD4" s="24">
        <v>6.6761063099132531E-2</v>
      </c>
      <c r="AE4" s="24">
        <v>6.6761063099132531E-2</v>
      </c>
      <c r="AF4" s="24">
        <v>6.6761063099132531E-2</v>
      </c>
      <c r="AG4" s="24">
        <v>6.6761063099132531E-2</v>
      </c>
      <c r="AH4" s="24">
        <v>6.6761063099132531E-2</v>
      </c>
      <c r="AI4" s="24">
        <v>6.9609231320085285E-2</v>
      </c>
      <c r="AJ4" s="24">
        <v>7.3764844381513497E-2</v>
      </c>
      <c r="AK4" s="24">
        <v>7.9189926707137787E-2</v>
      </c>
      <c r="AL4" s="24">
        <v>8.4495657221598339E-2</v>
      </c>
      <c r="AM4" s="24">
        <v>0.10227907708499476</v>
      </c>
      <c r="AN4" s="24">
        <v>0.10891395276923327</v>
      </c>
      <c r="AO4" s="24">
        <v>0.12084913388560671</v>
      </c>
      <c r="AP4" s="24">
        <v>0.12735380759403023</v>
      </c>
      <c r="AQ4" s="24">
        <v>0.13637029441921783</v>
      </c>
      <c r="AR4" s="24">
        <v>0.1529547710886513</v>
      </c>
      <c r="AS4" s="24">
        <v>0.18677473430659308</v>
      </c>
      <c r="AT4" s="24">
        <v>0.22976308665483997</v>
      </c>
      <c r="AU4" s="24">
        <v>0.26372410201324803</v>
      </c>
      <c r="AV4" s="24">
        <v>0.33972950539524438</v>
      </c>
      <c r="AW4" s="24">
        <v>0.49348718866808799</v>
      </c>
      <c r="AX4">
        <v>0.83321669406333232</v>
      </c>
    </row>
    <row r="5" spans="1:51" x14ac:dyDescent="0.25">
      <c r="A5">
        <v>1001</v>
      </c>
      <c r="B5" s="1" t="s">
        <v>13</v>
      </c>
      <c r="C5" s="24">
        <v>6.4048521936320379E-2</v>
      </c>
      <c r="D5" s="24">
        <v>6.4048521936320379E-2</v>
      </c>
      <c r="E5" s="24">
        <v>6.4048521936320379E-2</v>
      </c>
      <c r="F5" s="24">
        <v>6.4048521936320379E-2</v>
      </c>
      <c r="G5" s="24">
        <v>6.4048521936320379E-2</v>
      </c>
      <c r="H5" s="24">
        <v>6.4048521936320379E-2</v>
      </c>
      <c r="I5" s="24">
        <v>6.4048521936320379E-2</v>
      </c>
      <c r="J5" s="24">
        <v>6.4048521936320379E-2</v>
      </c>
      <c r="K5" s="24">
        <v>6.4048521936320379E-2</v>
      </c>
      <c r="L5" s="24">
        <v>6.4048521936320379E-2</v>
      </c>
      <c r="M5" s="24">
        <v>6.4048521936320379E-2</v>
      </c>
      <c r="N5" s="24">
        <v>6.4048521936320379E-2</v>
      </c>
      <c r="O5" s="24">
        <v>6.4048521936320379E-2</v>
      </c>
      <c r="P5" s="24">
        <v>6.4048521936320379E-2</v>
      </c>
      <c r="Q5" s="24">
        <v>6.4048521936320379E-2</v>
      </c>
      <c r="R5" s="24">
        <v>6.4048521936320379E-2</v>
      </c>
      <c r="S5" s="24">
        <v>6.4048521936320379E-2</v>
      </c>
      <c r="T5" s="24">
        <v>6.4048521936320379E-2</v>
      </c>
      <c r="U5" s="24">
        <v>6.4048521936320379E-2</v>
      </c>
      <c r="V5" s="24">
        <v>6.4048521936320379E-2</v>
      </c>
      <c r="W5" s="24">
        <v>6.4048521936320379E-2</v>
      </c>
      <c r="X5" s="24">
        <v>6.4048521936320379E-2</v>
      </c>
      <c r="Y5" s="24">
        <v>6.4048521936320379E-2</v>
      </c>
      <c r="Z5" s="24">
        <v>6.4048521936320379E-2</v>
      </c>
      <c r="AA5" s="24">
        <v>6.4048521936320379E-2</v>
      </c>
      <c r="AB5" s="24">
        <v>6.4048521936320379E-2</v>
      </c>
      <c r="AC5" s="24">
        <v>6.4048521936320379E-2</v>
      </c>
      <c r="AD5" s="24">
        <v>6.4048521936320379E-2</v>
      </c>
      <c r="AE5" s="24">
        <v>6.4048521936320379E-2</v>
      </c>
      <c r="AF5" s="24">
        <v>6.4048521936320379E-2</v>
      </c>
      <c r="AG5" s="24">
        <v>6.4048521936320379E-2</v>
      </c>
      <c r="AH5" s="24">
        <v>6.4048521936320379E-2</v>
      </c>
      <c r="AI5" s="24">
        <v>6.6761063099132531E-2</v>
      </c>
      <c r="AJ5" s="24">
        <v>6.9609231320085285E-2</v>
      </c>
      <c r="AK5" s="24">
        <v>7.3764844381513497E-2</v>
      </c>
      <c r="AL5" s="24">
        <v>7.9189926707137787E-2</v>
      </c>
      <c r="AM5" s="24">
        <v>8.4495657221598339E-2</v>
      </c>
      <c r="AN5" s="24">
        <v>0.10227907708499476</v>
      </c>
      <c r="AO5" s="24">
        <v>0.10891395276923327</v>
      </c>
      <c r="AP5" s="24">
        <v>0.12084913388560671</v>
      </c>
      <c r="AQ5" s="24">
        <v>0.12735380759403023</v>
      </c>
      <c r="AR5" s="24">
        <v>0.13637029441921783</v>
      </c>
      <c r="AS5" s="24">
        <v>0.1529547710886513</v>
      </c>
      <c r="AT5" s="24">
        <v>0.18677473430659308</v>
      </c>
      <c r="AU5" s="24">
        <v>0.22976308665483997</v>
      </c>
      <c r="AV5" s="24">
        <v>0.26372410201324803</v>
      </c>
      <c r="AW5" s="23">
        <v>0.33972950539524438</v>
      </c>
      <c r="AY5">
        <f>SUM(AX3:AX4)</f>
        <v>1.0000000000000004</v>
      </c>
    </row>
    <row r="6" spans="1:51" x14ac:dyDescent="0.25">
      <c r="A6">
        <v>1000</v>
      </c>
      <c r="B6" s="1" t="s">
        <v>24</v>
      </c>
      <c r="C6" s="24">
        <v>6.2941805141893029E-2</v>
      </c>
      <c r="D6" s="24">
        <v>6.2941805141893029E-2</v>
      </c>
      <c r="E6" s="24">
        <v>6.2941805141893029E-2</v>
      </c>
      <c r="F6" s="24">
        <v>6.2941805141893029E-2</v>
      </c>
      <c r="G6" s="24">
        <v>6.2941805141893029E-2</v>
      </c>
      <c r="H6" s="24">
        <v>6.2941805141893029E-2</v>
      </c>
      <c r="I6" s="24">
        <v>6.2941805141893029E-2</v>
      </c>
      <c r="J6" s="24">
        <v>6.2941805141893029E-2</v>
      </c>
      <c r="K6" s="24">
        <v>6.2941805141893029E-2</v>
      </c>
      <c r="L6" s="24">
        <v>6.2941805141893029E-2</v>
      </c>
      <c r="M6" s="24">
        <v>6.2941805141893029E-2</v>
      </c>
      <c r="N6" s="24">
        <v>6.2941805141893029E-2</v>
      </c>
      <c r="O6" s="24">
        <v>6.2941805141893029E-2</v>
      </c>
      <c r="P6" s="24">
        <v>6.2941805141893029E-2</v>
      </c>
      <c r="Q6" s="24">
        <v>6.2941805141893029E-2</v>
      </c>
      <c r="R6" s="24">
        <v>6.2941805141893029E-2</v>
      </c>
      <c r="S6" s="24">
        <v>6.2941805141893029E-2</v>
      </c>
      <c r="T6" s="24">
        <v>6.2941805141893029E-2</v>
      </c>
      <c r="U6" s="24">
        <v>6.2941805141893029E-2</v>
      </c>
      <c r="V6" s="24">
        <v>6.2941805141893029E-2</v>
      </c>
      <c r="W6" s="24">
        <v>6.2941805141893029E-2</v>
      </c>
      <c r="X6" s="24">
        <v>6.2941805141893029E-2</v>
      </c>
      <c r="Y6" s="24">
        <v>6.2941805141893029E-2</v>
      </c>
      <c r="Z6" s="24">
        <v>6.2941805141893029E-2</v>
      </c>
      <c r="AA6" s="24">
        <v>6.2941805141893029E-2</v>
      </c>
      <c r="AB6" s="24">
        <v>6.2941805141893029E-2</v>
      </c>
      <c r="AC6" s="24">
        <v>6.2941805141893029E-2</v>
      </c>
      <c r="AD6" s="24">
        <v>6.2941805141893029E-2</v>
      </c>
      <c r="AE6" s="24">
        <v>6.2941805141893029E-2</v>
      </c>
      <c r="AF6" s="24">
        <v>6.2941805141893029E-2</v>
      </c>
      <c r="AG6" s="24">
        <v>6.2941805141893029E-2</v>
      </c>
      <c r="AH6" s="24">
        <v>6.3305285657709848E-2</v>
      </c>
      <c r="AI6" s="24">
        <v>6.4048521936320379E-2</v>
      </c>
      <c r="AJ6" s="24">
        <v>6.6761063099132531E-2</v>
      </c>
      <c r="AK6" s="24">
        <v>6.9609231320085285E-2</v>
      </c>
      <c r="AL6" s="24">
        <v>7.3764844381513497E-2</v>
      </c>
      <c r="AM6" s="24">
        <v>7.9189926707137787E-2</v>
      </c>
      <c r="AN6" s="24">
        <v>8.4495657221598339E-2</v>
      </c>
      <c r="AO6" s="24">
        <v>0.10227907708499476</v>
      </c>
      <c r="AP6" s="24">
        <v>0.10891395276923327</v>
      </c>
      <c r="AQ6" s="24">
        <v>0.12084913388560671</v>
      </c>
      <c r="AR6" s="24">
        <v>0.12735380759403023</v>
      </c>
      <c r="AS6" s="24">
        <v>0.13637029441921783</v>
      </c>
      <c r="AT6" s="24">
        <v>0.1529547710886513</v>
      </c>
      <c r="AU6" s="24">
        <v>0.18677473430659308</v>
      </c>
      <c r="AV6" s="23">
        <v>0.22976308665483997</v>
      </c>
      <c r="AX6">
        <f>SUM(AW4:AW5)</f>
        <v>0.83321669406333232</v>
      </c>
    </row>
    <row r="7" spans="1:51" x14ac:dyDescent="0.25">
      <c r="A7">
        <v>101</v>
      </c>
      <c r="B7" s="1" t="s">
        <v>4</v>
      </c>
      <c r="C7" s="24">
        <v>5.5997699765093938E-2</v>
      </c>
      <c r="D7" s="24">
        <v>5.5997699765093938E-2</v>
      </c>
      <c r="E7" s="24">
        <v>5.5997699765093938E-2</v>
      </c>
      <c r="F7" s="24">
        <v>5.5997699765093938E-2</v>
      </c>
      <c r="G7" s="24">
        <v>5.5997699765093938E-2</v>
      </c>
      <c r="H7" s="24">
        <v>5.5997699765093938E-2</v>
      </c>
      <c r="I7" s="24">
        <v>5.5997699765093938E-2</v>
      </c>
      <c r="J7" s="24">
        <v>5.5997699765093938E-2</v>
      </c>
      <c r="K7" s="24">
        <v>5.5997699765093938E-2</v>
      </c>
      <c r="L7" s="24">
        <v>5.5997699765093938E-2</v>
      </c>
      <c r="M7" s="24">
        <v>5.5997699765093938E-2</v>
      </c>
      <c r="N7" s="24">
        <v>5.5997699765093938E-2</v>
      </c>
      <c r="O7" s="24">
        <v>5.5997699765093938E-2</v>
      </c>
      <c r="P7" s="24">
        <v>5.5997699765093938E-2</v>
      </c>
      <c r="Q7" s="24">
        <v>5.5997699765093938E-2</v>
      </c>
      <c r="R7" s="24">
        <v>5.5997699765093938E-2</v>
      </c>
      <c r="S7" s="24">
        <v>5.5997699765093938E-2</v>
      </c>
      <c r="T7" s="24">
        <v>5.5997699765093938E-2</v>
      </c>
      <c r="U7" s="24">
        <v>5.5997699765093938E-2</v>
      </c>
      <c r="V7" s="24">
        <v>5.5997699765093938E-2</v>
      </c>
      <c r="W7" s="24">
        <v>5.5997699765093938E-2</v>
      </c>
      <c r="X7" s="24">
        <v>5.5997699765093938E-2</v>
      </c>
      <c r="Y7" s="24">
        <v>5.5997699765093938E-2</v>
      </c>
      <c r="Z7" s="24">
        <v>5.5997699765093938E-2</v>
      </c>
      <c r="AA7" s="24">
        <v>5.5997699765093938E-2</v>
      </c>
      <c r="AB7" s="24">
        <v>5.5997699765093938E-2</v>
      </c>
      <c r="AC7" s="24">
        <v>5.5997699765093938E-2</v>
      </c>
      <c r="AD7" s="24">
        <v>5.5997699765093938E-2</v>
      </c>
      <c r="AE7" s="24">
        <v>5.5997699765093938E-2</v>
      </c>
      <c r="AF7" s="24">
        <v>5.5997699765093938E-2</v>
      </c>
      <c r="AG7" s="24">
        <v>5.7907328743713682E-2</v>
      </c>
      <c r="AH7" s="24">
        <v>6.2941805141893029E-2</v>
      </c>
      <c r="AI7" s="24">
        <v>6.3305285657709848E-2</v>
      </c>
      <c r="AJ7" s="24">
        <v>6.4048521936320379E-2</v>
      </c>
      <c r="AK7" s="24">
        <v>6.6761063099132531E-2</v>
      </c>
      <c r="AL7" s="24">
        <v>6.9609231320085285E-2</v>
      </c>
      <c r="AM7" s="24">
        <v>7.3764844381513497E-2</v>
      </c>
      <c r="AN7" s="24">
        <v>7.9189926707137787E-2</v>
      </c>
      <c r="AO7" s="24">
        <v>8.4495657221598339E-2</v>
      </c>
      <c r="AP7" s="24">
        <v>0.10227907708499476</v>
      </c>
      <c r="AQ7" s="24">
        <v>0.10891395276923327</v>
      </c>
      <c r="AR7" s="24">
        <v>0.12084913388560671</v>
      </c>
      <c r="AS7" s="24">
        <v>0.12735380759403023</v>
      </c>
      <c r="AT7" s="24">
        <v>0.13637029441921783</v>
      </c>
      <c r="AU7" s="23">
        <v>0.1529547710886513</v>
      </c>
      <c r="AW7">
        <f>SUM(AV5:AV6)</f>
        <v>0.49348718866808799</v>
      </c>
    </row>
    <row r="8" spans="1:51" x14ac:dyDescent="0.25">
      <c r="A8" s="37">
        <v>11</v>
      </c>
      <c r="B8" s="1" t="s">
        <v>14</v>
      </c>
      <c r="C8" s="24">
        <v>5.2232692631110675E-2</v>
      </c>
      <c r="D8" s="24">
        <v>5.2232692631110675E-2</v>
      </c>
      <c r="E8" s="24">
        <v>5.2232692631110675E-2</v>
      </c>
      <c r="F8" s="24">
        <v>5.2232692631110675E-2</v>
      </c>
      <c r="G8" s="24">
        <v>5.2232692631110675E-2</v>
      </c>
      <c r="H8" s="24">
        <v>5.2232692631110675E-2</v>
      </c>
      <c r="I8" s="24">
        <v>5.2232692631110675E-2</v>
      </c>
      <c r="J8" s="24">
        <v>5.2232692631110675E-2</v>
      </c>
      <c r="K8" s="24">
        <v>5.2232692631110675E-2</v>
      </c>
      <c r="L8" s="24">
        <v>5.2232692631110675E-2</v>
      </c>
      <c r="M8" s="24">
        <v>5.2232692631110675E-2</v>
      </c>
      <c r="N8" s="24">
        <v>5.2232692631110675E-2</v>
      </c>
      <c r="O8" s="24">
        <v>5.2232692631110675E-2</v>
      </c>
      <c r="P8" s="24">
        <v>5.2232692631110675E-2</v>
      </c>
      <c r="Q8" s="24">
        <v>5.2232692631110675E-2</v>
      </c>
      <c r="R8" s="24">
        <v>5.2232692631110675E-2</v>
      </c>
      <c r="S8" s="24">
        <v>5.2232692631110675E-2</v>
      </c>
      <c r="T8" s="24">
        <v>5.2232692631110675E-2</v>
      </c>
      <c r="U8" s="24">
        <v>5.2232692631110675E-2</v>
      </c>
      <c r="V8" s="24">
        <v>5.2232692631110675E-2</v>
      </c>
      <c r="W8" s="24">
        <v>5.2232692631110675E-2</v>
      </c>
      <c r="X8" s="24">
        <v>5.2232692631110675E-2</v>
      </c>
      <c r="Y8" s="24">
        <v>5.2232692631110675E-2</v>
      </c>
      <c r="Z8" s="24">
        <v>5.2232692631110675E-2</v>
      </c>
      <c r="AA8" s="24">
        <v>5.2232692631110675E-2</v>
      </c>
      <c r="AB8" s="24">
        <v>5.2232692631110675E-2</v>
      </c>
      <c r="AC8" s="24">
        <v>5.2232692631110675E-2</v>
      </c>
      <c r="AD8" s="24">
        <v>5.2232692631110675E-2</v>
      </c>
      <c r="AE8" s="24">
        <v>5.2232692631110675E-2</v>
      </c>
      <c r="AF8" s="24">
        <v>5.2916253004139338E-2</v>
      </c>
      <c r="AG8" s="24">
        <v>5.5997699765093938E-2</v>
      </c>
      <c r="AH8" s="24">
        <v>5.7907328743713682E-2</v>
      </c>
      <c r="AI8" s="24">
        <v>6.2941805141893029E-2</v>
      </c>
      <c r="AJ8" s="24">
        <v>6.3305285657709848E-2</v>
      </c>
      <c r="AK8" s="24">
        <v>6.4048521936320379E-2</v>
      </c>
      <c r="AL8" s="24">
        <v>6.6761063099132531E-2</v>
      </c>
      <c r="AM8" s="24">
        <v>6.9609231320085285E-2</v>
      </c>
      <c r="AN8" s="24">
        <v>7.3764844381513497E-2</v>
      </c>
      <c r="AO8" s="24">
        <v>7.9189926707137787E-2</v>
      </c>
      <c r="AP8" s="24">
        <v>8.4495657221598339E-2</v>
      </c>
      <c r="AQ8" s="24">
        <v>0.10227907708499476</v>
      </c>
      <c r="AR8" s="24">
        <v>0.10891395276923327</v>
      </c>
      <c r="AS8" s="24">
        <v>0.12084913388560671</v>
      </c>
      <c r="AT8" s="23">
        <v>0.12735380759403023</v>
      </c>
      <c r="AV8">
        <f>SUM(AU6:AU7)</f>
        <v>0.33972950539524438</v>
      </c>
    </row>
    <row r="9" spans="1:51" x14ac:dyDescent="0.25">
      <c r="A9">
        <v>0</v>
      </c>
      <c r="B9" s="1" t="s">
        <v>33</v>
      </c>
      <c r="C9" s="24">
        <v>4.1192650098465247E-2</v>
      </c>
      <c r="D9" s="24">
        <v>4.1192650098465247E-2</v>
      </c>
      <c r="E9" s="24">
        <v>4.1192650098465247E-2</v>
      </c>
      <c r="F9" s="24">
        <v>4.1192650098465247E-2</v>
      </c>
      <c r="G9" s="24">
        <v>4.1192650098465247E-2</v>
      </c>
      <c r="H9" s="24">
        <v>4.1192650098465247E-2</v>
      </c>
      <c r="I9" s="24">
        <v>4.1192650098465247E-2</v>
      </c>
      <c r="J9" s="24">
        <v>4.1192650098465247E-2</v>
      </c>
      <c r="K9" s="24">
        <v>4.1192650098465247E-2</v>
      </c>
      <c r="L9" s="24">
        <v>4.1192650098465247E-2</v>
      </c>
      <c r="M9" s="24">
        <v>4.1192650098465247E-2</v>
      </c>
      <c r="N9" s="24">
        <v>4.1192650098465247E-2</v>
      </c>
      <c r="O9" s="24">
        <v>4.1192650098465247E-2</v>
      </c>
      <c r="P9" s="24">
        <v>4.1192650098465247E-2</v>
      </c>
      <c r="Q9" s="24">
        <v>4.1192650098465247E-2</v>
      </c>
      <c r="R9" s="24">
        <v>4.1192650098465247E-2</v>
      </c>
      <c r="S9" s="24">
        <v>4.1192650098465247E-2</v>
      </c>
      <c r="T9" s="24">
        <v>4.1192650098465247E-2</v>
      </c>
      <c r="U9" s="24">
        <v>4.1192650098465247E-2</v>
      </c>
      <c r="V9" s="24">
        <v>4.1192650098465247E-2</v>
      </c>
      <c r="W9" s="24">
        <v>4.1192650098465247E-2</v>
      </c>
      <c r="X9" s="24">
        <v>4.1192650098465247E-2</v>
      </c>
      <c r="Y9" s="24">
        <v>4.1192650098465247E-2</v>
      </c>
      <c r="Z9" s="24">
        <v>4.1192650098465247E-2</v>
      </c>
      <c r="AA9" s="24">
        <v>4.1192650098465247E-2</v>
      </c>
      <c r="AB9" s="24">
        <v>4.1192650098465247E-2</v>
      </c>
      <c r="AC9" s="24">
        <v>4.1192650098465247E-2</v>
      </c>
      <c r="AD9" s="24">
        <v>4.3303007123133092E-2</v>
      </c>
      <c r="AE9" s="24">
        <v>5.0046384453884082E-2</v>
      </c>
      <c r="AF9" s="24">
        <v>5.2232692631110675E-2</v>
      </c>
      <c r="AG9" s="24">
        <v>5.2916253004139338E-2</v>
      </c>
      <c r="AH9" s="24">
        <v>5.5997699765093938E-2</v>
      </c>
      <c r="AI9" s="24">
        <v>5.7907328743713682E-2</v>
      </c>
      <c r="AJ9" s="24">
        <v>6.2941805141893029E-2</v>
      </c>
      <c r="AK9" s="24">
        <v>6.3305285657709848E-2</v>
      </c>
      <c r="AL9" s="24">
        <v>6.4048521936320379E-2</v>
      </c>
      <c r="AM9" s="24">
        <v>6.6761063099132531E-2</v>
      </c>
      <c r="AN9" s="24">
        <v>6.9609231320085285E-2</v>
      </c>
      <c r="AO9" s="24">
        <v>7.3764844381513497E-2</v>
      </c>
      <c r="AP9" s="24">
        <v>7.9189926707137787E-2</v>
      </c>
      <c r="AQ9" s="24">
        <v>8.4495657221598339E-2</v>
      </c>
      <c r="AR9" s="24">
        <v>0.10227907708499476</v>
      </c>
      <c r="AS9" s="23">
        <v>0.10891395276923327</v>
      </c>
      <c r="AU9">
        <f>SUM(AT7:AT8)</f>
        <v>0.26372410201324803</v>
      </c>
    </row>
    <row r="10" spans="1:51" x14ac:dyDescent="0.25">
      <c r="B10" s="1" t="s">
        <v>23</v>
      </c>
      <c r="C10" s="24">
        <v>3.5946595489586557E-2</v>
      </c>
      <c r="D10" s="24">
        <v>3.5946595489586557E-2</v>
      </c>
      <c r="E10" s="24">
        <v>3.5946595489586557E-2</v>
      </c>
      <c r="F10" s="24">
        <v>3.5946595489586557E-2</v>
      </c>
      <c r="G10" s="24">
        <v>3.5946595489586557E-2</v>
      </c>
      <c r="H10" s="24">
        <v>3.5946595489586557E-2</v>
      </c>
      <c r="I10" s="24">
        <v>3.5946595489586557E-2</v>
      </c>
      <c r="J10" s="24">
        <v>3.5946595489586557E-2</v>
      </c>
      <c r="K10" s="24">
        <v>3.5946595489586557E-2</v>
      </c>
      <c r="L10" s="24">
        <v>3.5946595489586557E-2</v>
      </c>
      <c r="M10" s="24">
        <v>3.5946595489586557E-2</v>
      </c>
      <c r="N10" s="24">
        <v>3.5946595489586557E-2</v>
      </c>
      <c r="O10" s="24">
        <v>3.5946595489586557E-2</v>
      </c>
      <c r="P10" s="24">
        <v>3.5946595489586557E-2</v>
      </c>
      <c r="Q10" s="24">
        <v>3.5946595489586557E-2</v>
      </c>
      <c r="R10" s="24">
        <v>3.5946595489586557E-2</v>
      </c>
      <c r="S10" s="24">
        <v>3.5946595489586557E-2</v>
      </c>
      <c r="T10" s="24">
        <v>3.5946595489586557E-2</v>
      </c>
      <c r="U10" s="24">
        <v>3.5946595489586557E-2</v>
      </c>
      <c r="V10" s="24">
        <v>3.5946595489586557E-2</v>
      </c>
      <c r="W10" s="24">
        <v>3.5946595489586557E-2</v>
      </c>
      <c r="X10" s="24">
        <v>3.5946595489586557E-2</v>
      </c>
      <c r="Y10" s="24">
        <v>3.5946595489586557E-2</v>
      </c>
      <c r="Z10" s="24">
        <v>3.5952020571912185E-2</v>
      </c>
      <c r="AA10" s="24">
        <v>3.7812823809601312E-2</v>
      </c>
      <c r="AB10" s="24">
        <v>3.8832739286818678E-2</v>
      </c>
      <c r="AC10" s="24">
        <v>4.0357187420319102E-2</v>
      </c>
      <c r="AD10" s="24">
        <v>4.1192650098465247E-2</v>
      </c>
      <c r="AE10" s="24">
        <v>4.3303007123133092E-2</v>
      </c>
      <c r="AF10" s="24">
        <v>5.0046384453884082E-2</v>
      </c>
      <c r="AG10" s="24">
        <v>5.2232692631110675E-2</v>
      </c>
      <c r="AH10" s="24">
        <v>5.2916253004139338E-2</v>
      </c>
      <c r="AI10" s="24">
        <v>5.5997699765093938E-2</v>
      </c>
      <c r="AJ10" s="24">
        <v>5.7907328743713682E-2</v>
      </c>
      <c r="AK10" s="24">
        <v>6.2941805141893029E-2</v>
      </c>
      <c r="AL10" s="24">
        <v>6.3305285657709848E-2</v>
      </c>
      <c r="AM10" s="24">
        <v>6.4048521936320379E-2</v>
      </c>
      <c r="AN10" s="24">
        <v>6.6761063099132531E-2</v>
      </c>
      <c r="AO10" s="24">
        <v>6.9609231320085285E-2</v>
      </c>
      <c r="AP10" s="24">
        <v>7.3764844381513497E-2</v>
      </c>
      <c r="AQ10" s="24">
        <v>7.9189926707137787E-2</v>
      </c>
      <c r="AR10" s="23">
        <v>8.4495657221598339E-2</v>
      </c>
      <c r="AT10">
        <f>SUM(AS8:AS9)</f>
        <v>0.22976308665483997</v>
      </c>
    </row>
    <row r="11" spans="1:51" x14ac:dyDescent="0.25">
      <c r="B11" s="1" t="s">
        <v>36</v>
      </c>
      <c r="C11" s="24">
        <v>3.3662635830498729E-2</v>
      </c>
      <c r="D11" s="24">
        <v>3.3662635830498729E-2</v>
      </c>
      <c r="E11" s="24">
        <v>3.3662635830498729E-2</v>
      </c>
      <c r="F11" s="24">
        <v>3.3662635830498729E-2</v>
      </c>
      <c r="G11" s="24">
        <v>3.3662635830498729E-2</v>
      </c>
      <c r="H11" s="24">
        <v>3.3662635830498729E-2</v>
      </c>
      <c r="I11" s="24">
        <v>3.3662635830498729E-2</v>
      </c>
      <c r="J11" s="24">
        <v>3.3662635830498729E-2</v>
      </c>
      <c r="K11" s="24">
        <v>3.3662635830498729E-2</v>
      </c>
      <c r="L11" s="24">
        <v>3.3662635830498729E-2</v>
      </c>
      <c r="M11" s="24">
        <v>3.3662635830498729E-2</v>
      </c>
      <c r="N11" s="24">
        <v>3.3662635830498729E-2</v>
      </c>
      <c r="O11" s="24">
        <v>3.3662635830498729E-2</v>
      </c>
      <c r="P11" s="24">
        <v>3.3662635830498729E-2</v>
      </c>
      <c r="Q11" s="24">
        <v>3.3662635830498729E-2</v>
      </c>
      <c r="R11" s="24">
        <v>3.3662635830498729E-2</v>
      </c>
      <c r="S11" s="24">
        <v>3.3662635830498729E-2</v>
      </c>
      <c r="T11" s="24">
        <v>3.3662635830498729E-2</v>
      </c>
      <c r="U11" s="24">
        <v>3.3662635830498729E-2</v>
      </c>
      <c r="V11" s="24">
        <v>3.3662635830498729E-2</v>
      </c>
      <c r="W11" s="24">
        <v>3.3662635830498729E-2</v>
      </c>
      <c r="X11" s="24">
        <v>3.3662635830498729E-2</v>
      </c>
      <c r="Y11" s="24">
        <v>3.3662635830498729E-2</v>
      </c>
      <c r="Z11" s="24">
        <v>3.5946595489586557E-2</v>
      </c>
      <c r="AA11" s="24">
        <v>3.5952020571912185E-2</v>
      </c>
      <c r="AB11" s="24">
        <v>3.7812823809601312E-2</v>
      </c>
      <c r="AC11" s="24">
        <v>3.8832739286818678E-2</v>
      </c>
      <c r="AD11" s="24">
        <v>4.0357187420319102E-2</v>
      </c>
      <c r="AE11" s="24">
        <v>4.1192650098465247E-2</v>
      </c>
      <c r="AF11" s="24">
        <v>4.3303007123133092E-2</v>
      </c>
      <c r="AG11" s="24">
        <v>5.0046384453884082E-2</v>
      </c>
      <c r="AH11" s="24">
        <v>5.2232692631110675E-2</v>
      </c>
      <c r="AI11" s="24">
        <v>5.2916253004139338E-2</v>
      </c>
      <c r="AJ11" s="24">
        <v>5.5997699765093938E-2</v>
      </c>
      <c r="AK11" s="24">
        <v>5.7907328743713682E-2</v>
      </c>
      <c r="AL11" s="24">
        <v>6.2941805141893029E-2</v>
      </c>
      <c r="AM11" s="24">
        <v>6.3305285657709848E-2</v>
      </c>
      <c r="AN11" s="24">
        <v>6.4048521936320379E-2</v>
      </c>
      <c r="AO11" s="24">
        <v>6.6761063099132531E-2</v>
      </c>
      <c r="AP11" s="24">
        <v>6.9609231320085285E-2</v>
      </c>
      <c r="AQ11" s="23">
        <v>7.3764844381513497E-2</v>
      </c>
      <c r="AS11">
        <f>SUM(AR9:AR10)</f>
        <v>0.18677473430659308</v>
      </c>
    </row>
    <row r="12" spans="1:51" x14ac:dyDescent="0.25">
      <c r="B12" s="1" t="s">
        <v>30</v>
      </c>
      <c r="C12" s="24">
        <v>2.9604674250931759E-2</v>
      </c>
      <c r="D12" s="24">
        <v>2.9604674250931759E-2</v>
      </c>
      <c r="E12" s="24">
        <v>2.9604674250931759E-2</v>
      </c>
      <c r="F12" s="24">
        <v>2.9604674250931759E-2</v>
      </c>
      <c r="G12" s="24">
        <v>2.9604674250931759E-2</v>
      </c>
      <c r="H12" s="24">
        <v>2.9604674250931759E-2</v>
      </c>
      <c r="I12" s="24">
        <v>2.9604674250931759E-2</v>
      </c>
      <c r="J12" s="24">
        <v>2.9604674250931759E-2</v>
      </c>
      <c r="K12" s="24">
        <v>2.9604674250931759E-2</v>
      </c>
      <c r="L12" s="24">
        <v>2.9604674250931759E-2</v>
      </c>
      <c r="M12" s="24">
        <v>2.9604674250931759E-2</v>
      </c>
      <c r="N12" s="24">
        <v>2.9604674250931759E-2</v>
      </c>
      <c r="O12" s="24">
        <v>2.9604674250931759E-2</v>
      </c>
      <c r="P12" s="24">
        <v>2.9604674250931759E-2</v>
      </c>
      <c r="Q12" s="24">
        <v>2.9604674250931759E-2</v>
      </c>
      <c r="R12" s="24">
        <v>2.9604674250931759E-2</v>
      </c>
      <c r="S12" s="24">
        <v>2.9604674250931759E-2</v>
      </c>
      <c r="T12" s="24">
        <v>2.9604674250931759E-2</v>
      </c>
      <c r="U12" s="24">
        <v>2.9604674250931759E-2</v>
      </c>
      <c r="V12" s="24">
        <v>2.9604674250931759E-2</v>
      </c>
      <c r="W12" s="24">
        <v>2.9604674250931759E-2</v>
      </c>
      <c r="X12" s="24">
        <v>3.0185158059773558E-2</v>
      </c>
      <c r="Y12" s="24">
        <v>3.3120127597936297E-2</v>
      </c>
      <c r="Z12" s="24">
        <v>3.3662635830498729E-2</v>
      </c>
      <c r="AA12" s="24">
        <v>3.5946595489586557E-2</v>
      </c>
      <c r="AB12" s="24">
        <v>3.5952020571912185E-2</v>
      </c>
      <c r="AC12" s="24">
        <v>3.7812823809601312E-2</v>
      </c>
      <c r="AD12" s="24">
        <v>3.8832739286818678E-2</v>
      </c>
      <c r="AE12" s="24">
        <v>4.0357187420319102E-2</v>
      </c>
      <c r="AF12" s="24">
        <v>4.1192650098465247E-2</v>
      </c>
      <c r="AG12" s="24">
        <v>4.3303007123133092E-2</v>
      </c>
      <c r="AH12" s="24">
        <v>5.0046384453884082E-2</v>
      </c>
      <c r="AI12" s="24">
        <v>5.2232692631110675E-2</v>
      </c>
      <c r="AJ12" s="24">
        <v>5.2916253004139338E-2</v>
      </c>
      <c r="AK12" s="24">
        <v>5.5997699765093938E-2</v>
      </c>
      <c r="AL12" s="24">
        <v>5.7907328743713682E-2</v>
      </c>
      <c r="AM12" s="24">
        <v>6.2941805141893029E-2</v>
      </c>
      <c r="AN12" s="24">
        <v>6.3305285657709848E-2</v>
      </c>
      <c r="AO12" s="24">
        <v>6.4048521936320379E-2</v>
      </c>
      <c r="AP12" s="23">
        <v>6.6761063099132531E-2</v>
      </c>
      <c r="AR12">
        <f>SUM(AQ10:AQ11)</f>
        <v>0.1529547710886513</v>
      </c>
    </row>
    <row r="13" spans="1:51" x14ac:dyDescent="0.25">
      <c r="B13" s="1" t="s">
        <v>31</v>
      </c>
      <c r="C13" s="24">
        <v>2.8302654492781926E-2</v>
      </c>
      <c r="D13" s="24">
        <v>2.8302654492781926E-2</v>
      </c>
      <c r="E13" s="24">
        <v>2.8302654492781926E-2</v>
      </c>
      <c r="F13" s="24">
        <v>2.8302654492781926E-2</v>
      </c>
      <c r="G13" s="24">
        <v>2.8302654492781926E-2</v>
      </c>
      <c r="H13" s="24">
        <v>2.8302654492781926E-2</v>
      </c>
      <c r="I13" s="24">
        <v>2.8302654492781926E-2</v>
      </c>
      <c r="J13" s="24">
        <v>2.8302654492781926E-2</v>
      </c>
      <c r="K13" s="24">
        <v>2.8302654492781926E-2</v>
      </c>
      <c r="L13" s="24">
        <v>2.8302654492781926E-2</v>
      </c>
      <c r="M13" s="24">
        <v>2.8302654492781926E-2</v>
      </c>
      <c r="N13" s="24">
        <v>2.8302654492781926E-2</v>
      </c>
      <c r="O13" s="24">
        <v>2.8302654492781926E-2</v>
      </c>
      <c r="P13" s="24">
        <v>2.8302654492781926E-2</v>
      </c>
      <c r="Q13" s="24">
        <v>2.8302654492781926E-2</v>
      </c>
      <c r="R13" s="24">
        <v>2.8302654492781926E-2</v>
      </c>
      <c r="S13" s="24">
        <v>2.8302654492781926E-2</v>
      </c>
      <c r="T13" s="24">
        <v>2.8302654492781926E-2</v>
      </c>
      <c r="U13" s="24">
        <v>2.8302654492781926E-2</v>
      </c>
      <c r="V13" s="24">
        <v>2.8302654492781926E-2</v>
      </c>
      <c r="W13" s="24">
        <v>2.8302654492781926E-2</v>
      </c>
      <c r="X13" s="24">
        <v>2.9604674250931759E-2</v>
      </c>
      <c r="Y13" s="24">
        <v>3.0185158059773558E-2</v>
      </c>
      <c r="Z13" s="24">
        <v>3.3120127597936297E-2</v>
      </c>
      <c r="AA13" s="24">
        <v>3.3662635830498729E-2</v>
      </c>
      <c r="AB13" s="24">
        <v>3.5946595489586557E-2</v>
      </c>
      <c r="AC13" s="24">
        <v>3.5952020571912185E-2</v>
      </c>
      <c r="AD13" s="24">
        <v>3.7812823809601312E-2</v>
      </c>
      <c r="AE13" s="24">
        <v>3.8832739286818678E-2</v>
      </c>
      <c r="AF13" s="24">
        <v>4.0357187420319102E-2</v>
      </c>
      <c r="AG13" s="24">
        <v>4.1192650098465247E-2</v>
      </c>
      <c r="AH13" s="24">
        <v>4.3303007123133092E-2</v>
      </c>
      <c r="AI13" s="24">
        <v>5.0046384453884082E-2</v>
      </c>
      <c r="AJ13" s="24">
        <v>5.2232692631110675E-2</v>
      </c>
      <c r="AK13" s="24">
        <v>5.2916253004139338E-2</v>
      </c>
      <c r="AL13" s="24">
        <v>5.5997699765093938E-2</v>
      </c>
      <c r="AM13" s="24">
        <v>5.7907328743713682E-2</v>
      </c>
      <c r="AN13" s="24">
        <v>6.2941805141893029E-2</v>
      </c>
      <c r="AO13" s="23">
        <v>6.3305285657709848E-2</v>
      </c>
      <c r="AQ13">
        <f>SUM(AP11:AP12)</f>
        <v>0.13637029441921783</v>
      </c>
    </row>
    <row r="14" spans="1:51" x14ac:dyDescent="0.25">
      <c r="B14" s="1" t="s">
        <v>25</v>
      </c>
      <c r="C14" s="24">
        <v>2.6409300761139051E-2</v>
      </c>
      <c r="D14" s="24">
        <v>2.6409300761139051E-2</v>
      </c>
      <c r="E14" s="24">
        <v>2.6409300761139051E-2</v>
      </c>
      <c r="F14" s="24">
        <v>2.6409300761139051E-2</v>
      </c>
      <c r="G14" s="24">
        <v>2.6409300761139051E-2</v>
      </c>
      <c r="H14" s="24">
        <v>2.6409300761139051E-2</v>
      </c>
      <c r="I14" s="24">
        <v>2.6409300761139051E-2</v>
      </c>
      <c r="J14" s="24">
        <v>2.6409300761139051E-2</v>
      </c>
      <c r="K14" s="24">
        <v>2.6409300761139051E-2</v>
      </c>
      <c r="L14" s="24">
        <v>2.6409300761139051E-2</v>
      </c>
      <c r="M14" s="24">
        <v>2.6409300761139051E-2</v>
      </c>
      <c r="N14" s="24">
        <v>2.6409300761139051E-2</v>
      </c>
      <c r="O14" s="24">
        <v>2.6409300761139051E-2</v>
      </c>
      <c r="P14" s="24">
        <v>2.6409300761139051E-2</v>
      </c>
      <c r="Q14" s="24">
        <v>2.6409300761139051E-2</v>
      </c>
      <c r="R14" s="24">
        <v>2.6409300761139051E-2</v>
      </c>
      <c r="S14" s="24">
        <v>2.6409300761139051E-2</v>
      </c>
      <c r="T14" s="24">
        <v>2.6409300761139051E-2</v>
      </c>
      <c r="U14" s="24">
        <v>2.6409300761139051E-2</v>
      </c>
      <c r="V14" s="24">
        <v>2.6409300761139051E-2</v>
      </c>
      <c r="W14" s="24">
        <v>2.6506952243000287E-2</v>
      </c>
      <c r="X14" s="24">
        <v>2.8302654492781926E-2</v>
      </c>
      <c r="Y14" s="24">
        <v>2.9604674250931759E-2</v>
      </c>
      <c r="Z14" s="24">
        <v>3.0185158059773558E-2</v>
      </c>
      <c r="AA14" s="24">
        <v>3.3120127597936297E-2</v>
      </c>
      <c r="AB14" s="24">
        <v>3.3662635830498729E-2</v>
      </c>
      <c r="AC14" s="24">
        <v>3.5946595489586557E-2</v>
      </c>
      <c r="AD14" s="24">
        <v>3.5952020571912185E-2</v>
      </c>
      <c r="AE14" s="24">
        <v>3.7812823809601312E-2</v>
      </c>
      <c r="AF14" s="24">
        <v>3.8832739286818678E-2</v>
      </c>
      <c r="AG14" s="24">
        <v>4.0357187420319102E-2</v>
      </c>
      <c r="AH14" s="24">
        <v>4.1192650098465247E-2</v>
      </c>
      <c r="AI14" s="24">
        <v>4.3303007123133092E-2</v>
      </c>
      <c r="AJ14" s="24">
        <v>5.0046384453884082E-2</v>
      </c>
      <c r="AK14" s="24">
        <v>5.2232692631110675E-2</v>
      </c>
      <c r="AL14" s="24">
        <v>5.2916253004139338E-2</v>
      </c>
      <c r="AM14" s="24">
        <v>5.5997699765093938E-2</v>
      </c>
      <c r="AN14" s="23">
        <v>5.7907328743713682E-2</v>
      </c>
      <c r="AP14">
        <f>SUM(AO12:AO13)</f>
        <v>0.12735380759403023</v>
      </c>
    </row>
    <row r="15" spans="1:51" x14ac:dyDescent="0.25">
      <c r="B15" s="1" t="s">
        <v>6</v>
      </c>
      <c r="C15" s="24">
        <v>2.5340559542991064E-2</v>
      </c>
      <c r="D15" s="24">
        <v>2.5340559542991064E-2</v>
      </c>
      <c r="E15" s="24">
        <v>2.5340559542991064E-2</v>
      </c>
      <c r="F15" s="24">
        <v>2.5340559542991064E-2</v>
      </c>
      <c r="G15" s="24">
        <v>2.5340559542991064E-2</v>
      </c>
      <c r="H15" s="24">
        <v>2.5340559542991064E-2</v>
      </c>
      <c r="I15" s="24">
        <v>2.5340559542991064E-2</v>
      </c>
      <c r="J15" s="24">
        <v>2.5340559542991064E-2</v>
      </c>
      <c r="K15" s="24">
        <v>2.5340559542991064E-2</v>
      </c>
      <c r="L15" s="24">
        <v>2.5340559542991064E-2</v>
      </c>
      <c r="M15" s="24">
        <v>2.5340559542991064E-2</v>
      </c>
      <c r="N15" s="24">
        <v>2.5340559542991064E-2</v>
      </c>
      <c r="O15" s="24">
        <v>2.5340559542991064E-2</v>
      </c>
      <c r="P15" s="24">
        <v>2.5340559542991064E-2</v>
      </c>
      <c r="Q15" s="24">
        <v>2.5340559542991064E-2</v>
      </c>
      <c r="R15" s="24">
        <v>2.5340559542991064E-2</v>
      </c>
      <c r="S15" s="24">
        <v>2.5340559542991064E-2</v>
      </c>
      <c r="T15" s="24">
        <v>2.5340559542991064E-2</v>
      </c>
      <c r="U15" s="24">
        <v>2.5340559542991064E-2</v>
      </c>
      <c r="V15" s="24">
        <v>2.5340559542991064E-2</v>
      </c>
      <c r="W15" s="24">
        <v>2.6409300761139051E-2</v>
      </c>
      <c r="X15" s="24">
        <v>2.6506952243000287E-2</v>
      </c>
      <c r="Y15" s="24">
        <v>2.8302654492781926E-2</v>
      </c>
      <c r="Z15" s="24">
        <v>2.9604674250931759E-2</v>
      </c>
      <c r="AA15" s="24">
        <v>3.0185158059773558E-2</v>
      </c>
      <c r="AB15" s="24">
        <v>3.3120127597936297E-2</v>
      </c>
      <c r="AC15" s="24">
        <v>3.3662635830498729E-2</v>
      </c>
      <c r="AD15" s="24">
        <v>3.5946595489586557E-2</v>
      </c>
      <c r="AE15" s="24">
        <v>3.5952020571912185E-2</v>
      </c>
      <c r="AF15" s="24">
        <v>3.7812823809601312E-2</v>
      </c>
      <c r="AG15" s="24">
        <v>3.8832739286818678E-2</v>
      </c>
      <c r="AH15" s="24">
        <v>4.0357187420319102E-2</v>
      </c>
      <c r="AI15" s="24">
        <v>4.1192650098465247E-2</v>
      </c>
      <c r="AJ15" s="24">
        <v>4.3303007123133092E-2</v>
      </c>
      <c r="AK15" s="24">
        <v>5.0046384453884082E-2</v>
      </c>
      <c r="AL15" s="24">
        <v>5.2232692631110675E-2</v>
      </c>
      <c r="AM15" s="23">
        <v>5.2916253004139338E-2</v>
      </c>
      <c r="AO15">
        <f>SUM(AN13:AN14)</f>
        <v>0.12084913388560671</v>
      </c>
    </row>
    <row r="16" spans="1:51" x14ac:dyDescent="0.25">
      <c r="B16" s="1" t="s">
        <v>12</v>
      </c>
      <c r="C16" s="24">
        <v>2.040373462667296E-2</v>
      </c>
      <c r="D16" s="24">
        <v>2.040373462667296E-2</v>
      </c>
      <c r="E16" s="24">
        <v>2.040373462667296E-2</v>
      </c>
      <c r="F16" s="24">
        <v>2.040373462667296E-2</v>
      </c>
      <c r="G16" s="24">
        <v>2.040373462667296E-2</v>
      </c>
      <c r="H16" s="24">
        <v>2.040373462667296E-2</v>
      </c>
      <c r="I16" s="24">
        <v>2.040373462667296E-2</v>
      </c>
      <c r="J16" s="24">
        <v>2.040373462667296E-2</v>
      </c>
      <c r="K16" s="24">
        <v>2.040373462667296E-2</v>
      </c>
      <c r="L16" s="24">
        <v>2.040373462667296E-2</v>
      </c>
      <c r="M16" s="24">
        <v>2.040373462667296E-2</v>
      </c>
      <c r="N16" s="24">
        <v>2.040373462667296E-2</v>
      </c>
      <c r="O16" s="24">
        <v>2.040373462667296E-2</v>
      </c>
      <c r="P16" s="24">
        <v>2.040373462667296E-2</v>
      </c>
      <c r="Q16" s="24">
        <v>2.040373462667296E-2</v>
      </c>
      <c r="R16" s="24">
        <v>2.040373462667296E-2</v>
      </c>
      <c r="S16" s="24">
        <v>2.040373462667296E-2</v>
      </c>
      <c r="T16" s="24">
        <v>2.0506811190859821E-2</v>
      </c>
      <c r="U16" s="24">
        <v>2.2796195932273274E-2</v>
      </c>
      <c r="V16" s="24">
        <v>2.4705824910893022E-2</v>
      </c>
      <c r="W16" s="24">
        <v>2.5340559542991064E-2</v>
      </c>
      <c r="X16" s="24">
        <v>2.6409300761139051E-2</v>
      </c>
      <c r="Y16" s="24">
        <v>2.6506952243000287E-2</v>
      </c>
      <c r="Z16" s="24">
        <v>2.8302654492781926E-2</v>
      </c>
      <c r="AA16" s="24">
        <v>2.9604674250931759E-2</v>
      </c>
      <c r="AB16" s="24">
        <v>3.0185158059773558E-2</v>
      </c>
      <c r="AC16" s="24">
        <v>3.3120127597936297E-2</v>
      </c>
      <c r="AD16" s="24">
        <v>3.3662635830498729E-2</v>
      </c>
      <c r="AE16" s="24">
        <v>3.5946595489586557E-2</v>
      </c>
      <c r="AF16" s="24">
        <v>3.5952020571912185E-2</v>
      </c>
      <c r="AG16" s="24">
        <v>3.7812823809601312E-2</v>
      </c>
      <c r="AH16" s="24">
        <v>3.8832739286818678E-2</v>
      </c>
      <c r="AI16" s="24">
        <v>4.0357187420319102E-2</v>
      </c>
      <c r="AJ16" s="24">
        <v>4.1192650098465247E-2</v>
      </c>
      <c r="AK16" s="24">
        <v>4.3303007123133092E-2</v>
      </c>
      <c r="AL16" s="23">
        <v>5.0046384453884082E-2</v>
      </c>
      <c r="AN16">
        <f>SUM(AM14:AM15)</f>
        <v>0.10891395276923327</v>
      </c>
    </row>
    <row r="17" spans="2:39" x14ac:dyDescent="0.25">
      <c r="B17" s="1" t="s">
        <v>37</v>
      </c>
      <c r="C17" s="24">
        <v>1.9953452793646142E-2</v>
      </c>
      <c r="D17" s="24">
        <v>1.9953452793646142E-2</v>
      </c>
      <c r="E17" s="24">
        <v>1.9953452793646142E-2</v>
      </c>
      <c r="F17" s="24">
        <v>1.9953452793646142E-2</v>
      </c>
      <c r="G17" s="24">
        <v>1.9953452793646142E-2</v>
      </c>
      <c r="H17" s="24">
        <v>1.9953452793646142E-2</v>
      </c>
      <c r="I17" s="24">
        <v>1.9953452793646142E-2</v>
      </c>
      <c r="J17" s="24">
        <v>1.9953452793646142E-2</v>
      </c>
      <c r="K17" s="24">
        <v>1.9953452793646142E-2</v>
      </c>
      <c r="L17" s="24">
        <v>1.9953452793646142E-2</v>
      </c>
      <c r="M17" s="24">
        <v>1.9953452793646142E-2</v>
      </c>
      <c r="N17" s="24">
        <v>1.9953452793646142E-2</v>
      </c>
      <c r="O17" s="24">
        <v>1.9953452793646142E-2</v>
      </c>
      <c r="P17" s="24">
        <v>1.9953452793646142E-2</v>
      </c>
      <c r="Q17" s="24">
        <v>1.9953452793646142E-2</v>
      </c>
      <c r="R17" s="24">
        <v>1.9953452793646142E-2</v>
      </c>
      <c r="S17" s="24">
        <v>1.9953452793646142E-2</v>
      </c>
      <c r="T17" s="24">
        <v>2.040373462667296E-2</v>
      </c>
      <c r="U17" s="24">
        <v>2.0506811190859821E-2</v>
      </c>
      <c r="V17" s="24">
        <v>2.2796195932273274E-2</v>
      </c>
      <c r="W17" s="24">
        <v>2.4705824910893022E-2</v>
      </c>
      <c r="X17" s="24">
        <v>2.5340559542991064E-2</v>
      </c>
      <c r="Y17" s="24">
        <v>2.6409300761139051E-2</v>
      </c>
      <c r="Z17" s="24">
        <v>2.6506952243000287E-2</v>
      </c>
      <c r="AA17" s="24">
        <v>2.8302654492781926E-2</v>
      </c>
      <c r="AB17" s="24">
        <v>2.9604674250931759E-2</v>
      </c>
      <c r="AC17" s="24">
        <v>3.0185158059773558E-2</v>
      </c>
      <c r="AD17" s="24">
        <v>3.3120127597936297E-2</v>
      </c>
      <c r="AE17" s="24">
        <v>3.3662635830498729E-2</v>
      </c>
      <c r="AF17" s="24">
        <v>3.5946595489586557E-2</v>
      </c>
      <c r="AG17" s="24">
        <v>3.5952020571912185E-2</v>
      </c>
      <c r="AH17" s="24">
        <v>3.7812823809601312E-2</v>
      </c>
      <c r="AI17" s="24">
        <v>3.8832739286818678E-2</v>
      </c>
      <c r="AJ17" s="24">
        <v>4.0357187420319102E-2</v>
      </c>
      <c r="AK17" s="23">
        <v>4.1192650098465247E-2</v>
      </c>
      <c r="AM17">
        <f>SUM(AL15:AL16)</f>
        <v>0.10227907708499476</v>
      </c>
    </row>
    <row r="18" spans="2:39" x14ac:dyDescent="0.25">
      <c r="B18" s="1" t="s">
        <v>11</v>
      </c>
      <c r="C18" s="24">
        <v>1.9085439621546258E-2</v>
      </c>
      <c r="D18" s="24">
        <v>1.9085439621546258E-2</v>
      </c>
      <c r="E18" s="24">
        <v>1.9085439621546258E-2</v>
      </c>
      <c r="F18" s="24">
        <v>1.9085439621546258E-2</v>
      </c>
      <c r="G18" s="24">
        <v>1.9085439621546258E-2</v>
      </c>
      <c r="H18" s="24">
        <v>1.9085439621546258E-2</v>
      </c>
      <c r="I18" s="24">
        <v>1.9085439621546258E-2</v>
      </c>
      <c r="J18" s="24">
        <v>1.9085439621546258E-2</v>
      </c>
      <c r="K18" s="24">
        <v>1.9085439621546258E-2</v>
      </c>
      <c r="L18" s="24">
        <v>1.9085439621546258E-2</v>
      </c>
      <c r="M18" s="24">
        <v>1.9085439621546258E-2</v>
      </c>
      <c r="N18" s="24">
        <v>1.9085439621546258E-2</v>
      </c>
      <c r="O18" s="24">
        <v>1.958454719550369E-2</v>
      </c>
      <c r="P18" s="24">
        <v>1.958454719550369E-2</v>
      </c>
      <c r="Q18" s="24">
        <v>1.958454719550369E-2</v>
      </c>
      <c r="R18" s="24">
        <v>1.958454719550369E-2</v>
      </c>
      <c r="S18" s="24">
        <v>1.958454719550369E-2</v>
      </c>
      <c r="T18" s="24">
        <v>1.9953452793646142E-2</v>
      </c>
      <c r="U18" s="24">
        <v>2.040373462667296E-2</v>
      </c>
      <c r="V18" s="24">
        <v>2.0506811190859821E-2</v>
      </c>
      <c r="W18" s="24">
        <v>2.2796195932273274E-2</v>
      </c>
      <c r="X18" s="24">
        <v>2.4705824910893022E-2</v>
      </c>
      <c r="Y18" s="24">
        <v>2.5340559542991064E-2</v>
      </c>
      <c r="Z18" s="24">
        <v>2.6409300761139051E-2</v>
      </c>
      <c r="AA18" s="24">
        <v>2.6506952243000287E-2</v>
      </c>
      <c r="AB18" s="24">
        <v>2.8302654492781926E-2</v>
      </c>
      <c r="AC18" s="24">
        <v>2.9604674250931759E-2</v>
      </c>
      <c r="AD18" s="24">
        <v>3.0185158059773558E-2</v>
      </c>
      <c r="AE18" s="24">
        <v>3.3120127597936297E-2</v>
      </c>
      <c r="AF18" s="24">
        <v>3.3662635830498729E-2</v>
      </c>
      <c r="AG18" s="24">
        <v>3.5946595489586557E-2</v>
      </c>
      <c r="AH18" s="24">
        <v>3.5952020571912185E-2</v>
      </c>
      <c r="AI18" s="24">
        <v>3.7812823809601312E-2</v>
      </c>
      <c r="AJ18" s="23">
        <v>3.8832739286818678E-2</v>
      </c>
      <c r="AL18">
        <f>SUM(AK16:AK17)</f>
        <v>8.4495657221598339E-2</v>
      </c>
    </row>
    <row r="19" spans="2:39" x14ac:dyDescent="0.25">
      <c r="B19" s="1" t="s">
        <v>22</v>
      </c>
      <c r="C19" s="24">
        <v>1.8727384188055054E-2</v>
      </c>
      <c r="D19" s="24">
        <v>1.8727384188055054E-2</v>
      </c>
      <c r="E19" s="24">
        <v>1.8727384188055054E-2</v>
      </c>
      <c r="F19" s="24">
        <v>1.8727384188055054E-2</v>
      </c>
      <c r="G19" s="24">
        <v>1.8727384188055054E-2</v>
      </c>
      <c r="H19" s="24">
        <v>1.8727384188055054E-2</v>
      </c>
      <c r="I19" s="24">
        <v>1.8727384188055054E-2</v>
      </c>
      <c r="J19" s="24">
        <v>1.8727384188055054E-2</v>
      </c>
      <c r="K19" s="24">
        <v>1.8727384188055054E-2</v>
      </c>
      <c r="L19" s="24">
        <v>1.8727384188055054E-2</v>
      </c>
      <c r="M19" s="24">
        <v>1.8727384188055054E-2</v>
      </c>
      <c r="N19" s="24">
        <v>1.8727384188055054E-2</v>
      </c>
      <c r="O19" s="24">
        <v>1.9085439621546258E-2</v>
      </c>
      <c r="P19" s="24">
        <v>1.9085439621546258E-2</v>
      </c>
      <c r="Q19" s="24">
        <v>1.9085439621546258E-2</v>
      </c>
      <c r="R19" s="24">
        <v>1.9085439621546258E-2</v>
      </c>
      <c r="S19" s="24">
        <v>1.9248192091314988E-2</v>
      </c>
      <c r="T19" s="24">
        <v>1.958454719550369E-2</v>
      </c>
      <c r="U19" s="24">
        <v>1.9953452793646142E-2</v>
      </c>
      <c r="V19" s="24">
        <v>2.040373462667296E-2</v>
      </c>
      <c r="W19" s="24">
        <v>2.0506811190859821E-2</v>
      </c>
      <c r="X19" s="24">
        <v>2.2796195932273274E-2</v>
      </c>
      <c r="Y19" s="24">
        <v>2.4705824910893022E-2</v>
      </c>
      <c r="Z19" s="24">
        <v>2.5340559542991064E-2</v>
      </c>
      <c r="AA19" s="24">
        <v>2.6409300761139051E-2</v>
      </c>
      <c r="AB19" s="24">
        <v>2.6506952243000287E-2</v>
      </c>
      <c r="AC19" s="24">
        <v>2.8302654492781926E-2</v>
      </c>
      <c r="AD19" s="24">
        <v>2.9604674250931759E-2</v>
      </c>
      <c r="AE19" s="24">
        <v>3.0185158059773558E-2</v>
      </c>
      <c r="AF19" s="24">
        <v>3.3120127597936297E-2</v>
      </c>
      <c r="AG19" s="24">
        <v>3.3662635830498729E-2</v>
      </c>
      <c r="AH19" s="24">
        <v>3.5946595489586557E-2</v>
      </c>
      <c r="AI19" s="23">
        <v>3.5952020571912185E-2</v>
      </c>
      <c r="AK19">
        <f>SUM(AJ17:AJ18)</f>
        <v>7.9189926707137787E-2</v>
      </c>
    </row>
    <row r="20" spans="2:39" x14ac:dyDescent="0.25">
      <c r="B20" s="1" t="s">
        <v>8</v>
      </c>
      <c r="C20" s="24">
        <v>1.7566416570371456E-2</v>
      </c>
      <c r="D20" s="24">
        <v>1.7566416570371456E-2</v>
      </c>
      <c r="E20" s="24">
        <v>1.7566416570371456E-2</v>
      </c>
      <c r="F20" s="24">
        <v>1.7566416570371456E-2</v>
      </c>
      <c r="G20" s="24">
        <v>1.7566416570371456E-2</v>
      </c>
      <c r="H20" s="24">
        <v>1.7566416570371456E-2</v>
      </c>
      <c r="I20" s="24">
        <v>1.7566416570371456E-2</v>
      </c>
      <c r="J20" s="24">
        <v>1.7566416570371456E-2</v>
      </c>
      <c r="K20" s="24">
        <v>1.7566416570371456E-2</v>
      </c>
      <c r="L20" s="24">
        <v>1.7566416570371456E-2</v>
      </c>
      <c r="M20" s="24">
        <v>1.7566416570371456E-2</v>
      </c>
      <c r="N20" s="24">
        <v>1.7566416570371456E-2</v>
      </c>
      <c r="O20" s="24">
        <v>1.8727384188055054E-2</v>
      </c>
      <c r="P20" s="24">
        <v>1.8727384188055054E-2</v>
      </c>
      <c r="Q20" s="24">
        <v>1.8727384188055054E-2</v>
      </c>
      <c r="R20" s="24">
        <v>1.8727384188055054E-2</v>
      </c>
      <c r="S20" s="24">
        <v>1.9085439621546258E-2</v>
      </c>
      <c r="T20" s="24">
        <v>1.9248192091314988E-2</v>
      </c>
      <c r="U20" s="24">
        <v>1.958454719550369E-2</v>
      </c>
      <c r="V20" s="24">
        <v>1.9953452793646142E-2</v>
      </c>
      <c r="W20" s="24">
        <v>2.040373462667296E-2</v>
      </c>
      <c r="X20" s="24">
        <v>2.0506811190859821E-2</v>
      </c>
      <c r="Y20" s="24">
        <v>2.2796195932273274E-2</v>
      </c>
      <c r="Z20" s="24">
        <v>2.4705824910893022E-2</v>
      </c>
      <c r="AA20" s="24">
        <v>2.5340559542991064E-2</v>
      </c>
      <c r="AB20" s="24">
        <v>2.6409300761139051E-2</v>
      </c>
      <c r="AC20" s="24">
        <v>2.6506952243000287E-2</v>
      </c>
      <c r="AD20" s="24">
        <v>2.8302654492781926E-2</v>
      </c>
      <c r="AE20" s="24">
        <v>2.9604674250931759E-2</v>
      </c>
      <c r="AF20" s="24">
        <v>3.0185158059773558E-2</v>
      </c>
      <c r="AG20" s="24">
        <v>3.3120127597936297E-2</v>
      </c>
      <c r="AH20" s="23">
        <v>3.3662635830498729E-2</v>
      </c>
      <c r="AJ20">
        <f>SUM(AI18:AI19)</f>
        <v>7.3764844381513497E-2</v>
      </c>
    </row>
    <row r="21" spans="2:39" x14ac:dyDescent="0.25">
      <c r="B21" s="1" t="s">
        <v>28</v>
      </c>
      <c r="C21" s="24">
        <v>1.5770714320589813E-2</v>
      </c>
      <c r="D21" s="24">
        <v>1.5770714320589813E-2</v>
      </c>
      <c r="E21" s="24">
        <v>1.5770714320589813E-2</v>
      </c>
      <c r="F21" s="24">
        <v>1.5770714320589813E-2</v>
      </c>
      <c r="G21" s="24">
        <v>1.5770714320589813E-2</v>
      </c>
      <c r="H21" s="24">
        <v>1.5770714320589813E-2</v>
      </c>
      <c r="I21" s="24">
        <v>1.5770714320589813E-2</v>
      </c>
      <c r="J21" s="24">
        <v>1.5770714320589813E-2</v>
      </c>
      <c r="K21" s="24">
        <v>1.5770714320589813E-2</v>
      </c>
      <c r="L21" s="24">
        <v>1.5770714320589813E-2</v>
      </c>
      <c r="M21" s="24">
        <v>1.5770714320589813E-2</v>
      </c>
      <c r="N21" s="24">
        <v>1.5770714320589813E-2</v>
      </c>
      <c r="O21" s="24">
        <v>1.7566416570371456E-2</v>
      </c>
      <c r="P21" s="24">
        <v>1.7566416570371456E-2</v>
      </c>
      <c r="Q21" s="24">
        <v>1.7566416570371456E-2</v>
      </c>
      <c r="R21" s="24">
        <v>1.8385604001540726E-2</v>
      </c>
      <c r="S21" s="24">
        <v>1.8727384188055054E-2</v>
      </c>
      <c r="T21" s="24">
        <v>1.9085439621546258E-2</v>
      </c>
      <c r="U21" s="24">
        <v>1.9248192091314988E-2</v>
      </c>
      <c r="V21" s="24">
        <v>1.958454719550369E-2</v>
      </c>
      <c r="W21" s="24">
        <v>1.9953452793646142E-2</v>
      </c>
      <c r="X21" s="24">
        <v>2.040373462667296E-2</v>
      </c>
      <c r="Y21" s="24">
        <v>2.0506811190859821E-2</v>
      </c>
      <c r="Z21" s="24">
        <v>2.2796195932273274E-2</v>
      </c>
      <c r="AA21" s="24">
        <v>2.4705824910893022E-2</v>
      </c>
      <c r="AB21" s="24">
        <v>2.5340559542991064E-2</v>
      </c>
      <c r="AC21" s="24">
        <v>2.6409300761139051E-2</v>
      </c>
      <c r="AD21" s="24">
        <v>2.6506952243000287E-2</v>
      </c>
      <c r="AE21" s="24">
        <v>2.8302654492781926E-2</v>
      </c>
      <c r="AF21" s="24">
        <v>2.9604674250931759E-2</v>
      </c>
      <c r="AG21" s="23">
        <v>3.0185158059773558E-2</v>
      </c>
      <c r="AI21">
        <f>SUM(AH19:AH20)</f>
        <v>6.9609231320085285E-2</v>
      </c>
    </row>
    <row r="22" spans="2:39" x14ac:dyDescent="0.25">
      <c r="B22" s="1" t="s">
        <v>29</v>
      </c>
      <c r="C22" s="24">
        <v>1.4463269480114361E-2</v>
      </c>
      <c r="D22" s="24">
        <v>1.4463269480114361E-2</v>
      </c>
      <c r="E22" s="24">
        <v>1.4463269480114361E-2</v>
      </c>
      <c r="F22" s="24">
        <v>1.4463269480114361E-2</v>
      </c>
      <c r="G22" s="24">
        <v>1.4463269480114361E-2</v>
      </c>
      <c r="H22" s="24">
        <v>1.4463269480114361E-2</v>
      </c>
      <c r="I22" s="24">
        <v>1.4463269480114361E-2</v>
      </c>
      <c r="J22" s="24">
        <v>1.4463269480114361E-2</v>
      </c>
      <c r="K22" s="24">
        <v>1.4463269480114361E-2</v>
      </c>
      <c r="L22" s="24">
        <v>1.4463269480114361E-2</v>
      </c>
      <c r="M22" s="24">
        <v>1.4463269480114361E-2</v>
      </c>
      <c r="N22" s="24">
        <v>1.4463269480114361E-2</v>
      </c>
      <c r="O22" s="24">
        <v>1.5770714320589813E-2</v>
      </c>
      <c r="P22" s="24">
        <v>1.5770714320589813E-2</v>
      </c>
      <c r="Q22" s="24">
        <v>1.7349413277346487E-2</v>
      </c>
      <c r="R22" s="24">
        <v>1.7566416570371456E-2</v>
      </c>
      <c r="S22" s="24">
        <v>1.8385604001540726E-2</v>
      </c>
      <c r="T22" s="24">
        <v>1.8727384188055054E-2</v>
      </c>
      <c r="U22" s="24">
        <v>1.9085439621546258E-2</v>
      </c>
      <c r="V22" s="24">
        <v>1.9248192091314988E-2</v>
      </c>
      <c r="W22" s="24">
        <v>1.958454719550369E-2</v>
      </c>
      <c r="X22" s="24">
        <v>1.9953452793646142E-2</v>
      </c>
      <c r="Y22" s="24">
        <v>2.040373462667296E-2</v>
      </c>
      <c r="Z22" s="24">
        <v>2.0506811190859821E-2</v>
      </c>
      <c r="AA22" s="24">
        <v>2.2796195932273274E-2</v>
      </c>
      <c r="AB22" s="24">
        <v>2.4705824910893022E-2</v>
      </c>
      <c r="AC22" s="24">
        <v>2.5340559542991064E-2</v>
      </c>
      <c r="AD22" s="24">
        <v>2.6409300761139051E-2</v>
      </c>
      <c r="AE22" s="24">
        <v>2.6506952243000287E-2</v>
      </c>
      <c r="AF22" s="23">
        <v>2.8302654492781926E-2</v>
      </c>
      <c r="AH22">
        <f>SUM(AG20:AG21)</f>
        <v>6.3305285657709848E-2</v>
      </c>
    </row>
    <row r="23" spans="2:39" x14ac:dyDescent="0.25">
      <c r="B23" s="1">
        <v>0</v>
      </c>
      <c r="C23" s="24">
        <v>1.3275176450802641E-2</v>
      </c>
      <c r="D23" s="24">
        <v>1.3275176450802641E-2</v>
      </c>
      <c r="E23" s="24">
        <v>1.3275176450802641E-2</v>
      </c>
      <c r="F23" s="24">
        <v>1.3275176450802641E-2</v>
      </c>
      <c r="G23" s="24">
        <v>1.3275176450802641E-2</v>
      </c>
      <c r="H23" s="24">
        <v>1.3275176450802641E-2</v>
      </c>
      <c r="I23" s="24">
        <v>1.3275176450802641E-2</v>
      </c>
      <c r="J23" s="24">
        <v>1.3275176450802641E-2</v>
      </c>
      <c r="K23" s="24">
        <v>1.3275176450802641E-2</v>
      </c>
      <c r="L23" s="24">
        <v>1.3275176450802641E-2</v>
      </c>
      <c r="M23" s="24">
        <v>1.3275176450802641E-2</v>
      </c>
      <c r="N23" s="24">
        <v>1.3275176450802641E-2</v>
      </c>
      <c r="O23" s="24">
        <v>1.4463269480114361E-2</v>
      </c>
      <c r="P23" s="24">
        <v>1.5721888579659195E-2</v>
      </c>
      <c r="Q23" s="24">
        <v>1.5770714320589813E-2</v>
      </c>
      <c r="R23" s="24">
        <v>1.7349413277346487E-2</v>
      </c>
      <c r="S23" s="24">
        <v>1.7566416570371456E-2</v>
      </c>
      <c r="T23" s="24">
        <v>1.8385604001540726E-2</v>
      </c>
      <c r="U23" s="24">
        <v>1.8727384188055054E-2</v>
      </c>
      <c r="V23" s="24">
        <v>1.9085439621546258E-2</v>
      </c>
      <c r="W23" s="24">
        <v>1.9248192091314988E-2</v>
      </c>
      <c r="X23" s="24">
        <v>1.958454719550369E-2</v>
      </c>
      <c r="Y23" s="24">
        <v>1.9953452793646142E-2</v>
      </c>
      <c r="Z23" s="24">
        <v>2.040373462667296E-2</v>
      </c>
      <c r="AA23" s="24">
        <v>2.0506811190859821E-2</v>
      </c>
      <c r="AB23" s="24">
        <v>2.2796195932273274E-2</v>
      </c>
      <c r="AC23" s="24">
        <v>2.4705824910893022E-2</v>
      </c>
      <c r="AD23" s="24">
        <v>2.5340559542991064E-2</v>
      </c>
      <c r="AE23" s="23">
        <v>2.6409300761139051E-2</v>
      </c>
      <c r="AG23">
        <f>SUM(AF21:AF22)</f>
        <v>5.7907328743713682E-2</v>
      </c>
    </row>
    <row r="24" spans="2:39" x14ac:dyDescent="0.25">
      <c r="B24" s="1">
        <v>9</v>
      </c>
      <c r="C24" s="24">
        <v>1.3231775792197647E-2</v>
      </c>
      <c r="D24" s="24">
        <v>1.3231775792197647E-2</v>
      </c>
      <c r="E24" s="24">
        <v>1.3231775792197647E-2</v>
      </c>
      <c r="F24" s="24">
        <v>1.3231775792197647E-2</v>
      </c>
      <c r="G24" s="24">
        <v>1.3231775792197647E-2</v>
      </c>
      <c r="H24" s="24">
        <v>1.3231775792197647E-2</v>
      </c>
      <c r="I24" s="24">
        <v>1.3231775792197647E-2</v>
      </c>
      <c r="J24" s="24">
        <v>1.3231775792197647E-2</v>
      </c>
      <c r="K24" s="24">
        <v>1.3231775792197647E-2</v>
      </c>
      <c r="L24" s="24">
        <v>1.3231775792197647E-2</v>
      </c>
      <c r="M24" s="24">
        <v>1.3231775792197647E-2</v>
      </c>
      <c r="N24" s="24">
        <v>1.3231775792197647E-2</v>
      </c>
      <c r="O24" s="24">
        <v>1.3275176450802641E-2</v>
      </c>
      <c r="P24" s="24">
        <v>1.4463269480114361E-2</v>
      </c>
      <c r="Q24" s="24">
        <v>1.5721888579659195E-2</v>
      </c>
      <c r="R24" s="24">
        <v>1.5770714320589813E-2</v>
      </c>
      <c r="S24" s="24">
        <v>1.7349413277346487E-2</v>
      </c>
      <c r="T24" s="24">
        <v>1.7566416570371456E-2</v>
      </c>
      <c r="U24" s="24">
        <v>1.8385604001540726E-2</v>
      </c>
      <c r="V24" s="24">
        <v>1.8727384188055054E-2</v>
      </c>
      <c r="W24" s="24">
        <v>1.9085439621546258E-2</v>
      </c>
      <c r="X24" s="24">
        <v>1.9248192091314988E-2</v>
      </c>
      <c r="Y24" s="24">
        <v>1.958454719550369E-2</v>
      </c>
      <c r="Z24" s="24">
        <v>1.9953452793646142E-2</v>
      </c>
      <c r="AA24" s="24">
        <v>2.040373462667296E-2</v>
      </c>
      <c r="AB24" s="24">
        <v>2.0506811190859821E-2</v>
      </c>
      <c r="AC24" s="24">
        <v>2.2796195932273274E-2</v>
      </c>
      <c r="AD24" s="23">
        <v>2.4705824910893022E-2</v>
      </c>
      <c r="AF24">
        <f>SUM(AE22:AE23)</f>
        <v>5.2916253004139338E-2</v>
      </c>
    </row>
    <row r="25" spans="2:39" x14ac:dyDescent="0.25">
      <c r="B25" s="1" t="s">
        <v>21</v>
      </c>
      <c r="C25" s="24">
        <v>1.2656717065681472E-2</v>
      </c>
      <c r="D25" s="24">
        <v>1.2656717065681472E-2</v>
      </c>
      <c r="E25" s="24">
        <v>1.2656717065681472E-2</v>
      </c>
      <c r="F25" s="24">
        <v>1.2656717065681472E-2</v>
      </c>
      <c r="G25" s="24">
        <v>1.2656717065681472E-2</v>
      </c>
      <c r="H25" s="24">
        <v>1.2656717065681472E-2</v>
      </c>
      <c r="I25" s="24">
        <v>1.2656717065681472E-2</v>
      </c>
      <c r="J25" s="24">
        <v>1.2656717065681472E-2</v>
      </c>
      <c r="K25" s="24">
        <v>1.2656717065681472E-2</v>
      </c>
      <c r="L25" s="24">
        <v>1.2656717065681472E-2</v>
      </c>
      <c r="M25" s="24">
        <v>1.2656717065681472E-2</v>
      </c>
      <c r="N25" s="24">
        <v>1.2656717065681472E-2</v>
      </c>
      <c r="O25" s="24">
        <v>1.3231775792197647E-2</v>
      </c>
      <c r="P25" s="24">
        <v>1.3275176450802641E-2</v>
      </c>
      <c r="Q25" s="24">
        <v>1.4463269480114361E-2</v>
      </c>
      <c r="R25" s="24">
        <v>1.5721888579659195E-2</v>
      </c>
      <c r="S25" s="24">
        <v>1.5770714320589813E-2</v>
      </c>
      <c r="T25" s="24">
        <v>1.7349413277346487E-2</v>
      </c>
      <c r="U25" s="24">
        <v>1.7566416570371456E-2</v>
      </c>
      <c r="V25" s="24">
        <v>1.8385604001540726E-2</v>
      </c>
      <c r="W25" s="24">
        <v>1.8727384188055054E-2</v>
      </c>
      <c r="X25" s="24">
        <v>1.9085439621546258E-2</v>
      </c>
      <c r="Y25" s="24">
        <v>1.9248192091314988E-2</v>
      </c>
      <c r="Z25" s="24">
        <v>1.958454719550369E-2</v>
      </c>
      <c r="AA25" s="24">
        <v>1.9953452793646142E-2</v>
      </c>
      <c r="AB25" s="24">
        <v>2.040373462667296E-2</v>
      </c>
      <c r="AC25" s="23">
        <v>2.0506811190859821E-2</v>
      </c>
      <c r="AE25">
        <f>SUM(AD23:AD24)</f>
        <v>5.0046384453884082E-2</v>
      </c>
    </row>
    <row r="26" spans="2:39" x14ac:dyDescent="0.25">
      <c r="B26" s="1" t="s">
        <v>17</v>
      </c>
      <c r="C26" s="24">
        <v>1.2049107845211552E-2</v>
      </c>
      <c r="D26" s="24">
        <v>1.2049107845211552E-2</v>
      </c>
      <c r="E26" s="24">
        <v>1.2049107845211552E-2</v>
      </c>
      <c r="F26" s="24">
        <v>1.2049107845211552E-2</v>
      </c>
      <c r="G26" s="24">
        <v>1.2049107845211552E-2</v>
      </c>
      <c r="H26" s="24">
        <v>1.2049107845211552E-2</v>
      </c>
      <c r="I26" s="24">
        <v>1.2049107845211552E-2</v>
      </c>
      <c r="J26" s="24">
        <v>1.2049107845211552E-2</v>
      </c>
      <c r="K26" s="24">
        <v>1.2049107845211552E-2</v>
      </c>
      <c r="L26" s="24">
        <v>1.2049107845211552E-2</v>
      </c>
      <c r="M26" s="24">
        <v>1.2049107845211552E-2</v>
      </c>
      <c r="N26" s="24">
        <v>1.2049107845211552E-2</v>
      </c>
      <c r="O26" s="24">
        <v>1.2656717065681472E-2</v>
      </c>
      <c r="P26" s="24">
        <v>1.3231775792197647E-2</v>
      </c>
      <c r="Q26" s="24">
        <v>1.3275176450802641E-2</v>
      </c>
      <c r="R26" s="24">
        <v>1.4463269480114361E-2</v>
      </c>
      <c r="S26" s="24">
        <v>1.5721888579659195E-2</v>
      </c>
      <c r="T26" s="24">
        <v>1.5770714320589813E-2</v>
      </c>
      <c r="U26" s="24">
        <v>1.7349413277346487E-2</v>
      </c>
      <c r="V26" s="24">
        <v>1.7566416570371456E-2</v>
      </c>
      <c r="W26" s="24">
        <v>1.8385604001540726E-2</v>
      </c>
      <c r="X26" s="24">
        <v>1.8727384188055054E-2</v>
      </c>
      <c r="Y26" s="24">
        <v>1.9085439621546258E-2</v>
      </c>
      <c r="Z26" s="24">
        <v>1.9248192091314988E-2</v>
      </c>
      <c r="AA26" s="24">
        <v>1.958454719550369E-2</v>
      </c>
      <c r="AB26" s="23">
        <v>1.9953452793646142E-2</v>
      </c>
      <c r="AD26">
        <f>SUM(AC24:AC25)</f>
        <v>4.3303007123133092E-2</v>
      </c>
    </row>
    <row r="27" spans="2:39" x14ac:dyDescent="0.25">
      <c r="B27" s="1" t="s">
        <v>9</v>
      </c>
      <c r="C27" s="24">
        <v>1.0524659711711125E-2</v>
      </c>
      <c r="D27" s="24">
        <v>1.0524659711711125E-2</v>
      </c>
      <c r="E27" s="24">
        <v>1.0524659711711125E-2</v>
      </c>
      <c r="F27" s="24">
        <v>1.0524659711711125E-2</v>
      </c>
      <c r="G27" s="24">
        <v>1.0524659711711125E-2</v>
      </c>
      <c r="H27" s="24">
        <v>1.0524659711711125E-2</v>
      </c>
      <c r="I27" s="24">
        <v>1.0524659711711125E-2</v>
      </c>
      <c r="J27" s="24">
        <v>1.0524659711711125E-2</v>
      </c>
      <c r="K27" s="24">
        <v>1.0524659711711125E-2</v>
      </c>
      <c r="L27" s="24">
        <v>1.13004464842754E-2</v>
      </c>
      <c r="M27" s="24">
        <v>1.1495749447997874E-2</v>
      </c>
      <c r="N27" s="24">
        <v>1.1495749447997874E-2</v>
      </c>
      <c r="O27" s="24">
        <v>1.2049107845211552E-2</v>
      </c>
      <c r="P27" s="24">
        <v>1.2656717065681472E-2</v>
      </c>
      <c r="Q27" s="24">
        <v>1.3231775792197647E-2</v>
      </c>
      <c r="R27" s="24">
        <v>1.3275176450802641E-2</v>
      </c>
      <c r="S27" s="24">
        <v>1.4463269480114361E-2</v>
      </c>
      <c r="T27" s="24">
        <v>1.5721888579659195E-2</v>
      </c>
      <c r="U27" s="24">
        <v>1.5770714320589813E-2</v>
      </c>
      <c r="V27" s="24">
        <v>1.7349413277346487E-2</v>
      </c>
      <c r="W27" s="24">
        <v>1.7566416570371456E-2</v>
      </c>
      <c r="X27" s="24">
        <v>1.8385604001540726E-2</v>
      </c>
      <c r="Y27" s="24">
        <v>1.8727384188055054E-2</v>
      </c>
      <c r="Z27" s="24">
        <v>1.9085439621546258E-2</v>
      </c>
      <c r="AA27" s="23">
        <v>1.9248192091314988E-2</v>
      </c>
      <c r="AC27">
        <f>SUM(AB25:AB26)</f>
        <v>4.0357187420319102E-2</v>
      </c>
    </row>
    <row r="28" spans="2:39" x14ac:dyDescent="0.25">
      <c r="B28" s="1" t="s">
        <v>7</v>
      </c>
      <c r="C28" s="24">
        <v>9.8844999972874589E-3</v>
      </c>
      <c r="D28" s="24">
        <v>9.8844999972874589E-3</v>
      </c>
      <c r="E28" s="24">
        <v>9.8844999972874589E-3</v>
      </c>
      <c r="F28" s="24">
        <v>9.8844999972874589E-3</v>
      </c>
      <c r="G28" s="24">
        <v>9.8844999972874589E-3</v>
      </c>
      <c r="H28" s="24">
        <v>9.8844999972874589E-3</v>
      </c>
      <c r="I28" s="24">
        <v>9.8844999972874589E-3</v>
      </c>
      <c r="J28" s="24">
        <v>9.8844999972874589E-3</v>
      </c>
      <c r="K28" s="24">
        <v>9.9821514791486963E-3</v>
      </c>
      <c r="L28" s="24">
        <v>1.0524659711711125E-2</v>
      </c>
      <c r="M28" s="24">
        <v>1.13004464842754E-2</v>
      </c>
      <c r="N28" s="24">
        <v>1.13004464842754E-2</v>
      </c>
      <c r="O28" s="24">
        <v>1.1495749447997874E-2</v>
      </c>
      <c r="P28" s="24">
        <v>1.2049107845211552E-2</v>
      </c>
      <c r="Q28" s="24">
        <v>1.2656717065681472E-2</v>
      </c>
      <c r="R28" s="24">
        <v>1.3231775792197647E-2</v>
      </c>
      <c r="S28" s="24">
        <v>1.3275176450802641E-2</v>
      </c>
      <c r="T28" s="24">
        <v>1.4463269480114361E-2</v>
      </c>
      <c r="U28" s="24">
        <v>1.5721888579659195E-2</v>
      </c>
      <c r="V28" s="24">
        <v>1.5770714320589813E-2</v>
      </c>
      <c r="W28" s="24">
        <v>1.7349413277346487E-2</v>
      </c>
      <c r="X28" s="24">
        <v>1.7566416570371456E-2</v>
      </c>
      <c r="Y28" s="24">
        <v>1.8385604001540726E-2</v>
      </c>
      <c r="Z28" s="23">
        <v>1.8727384188055054E-2</v>
      </c>
      <c r="AB28">
        <f>SUM(AA26:AA27)</f>
        <v>3.8832739286818678E-2</v>
      </c>
    </row>
    <row r="29" spans="2:39" x14ac:dyDescent="0.25">
      <c r="B29" s="1">
        <v>1</v>
      </c>
      <c r="C29" s="24">
        <v>9.3636920940275269E-3</v>
      </c>
      <c r="D29" s="24">
        <v>9.3636920940275269E-3</v>
      </c>
      <c r="E29" s="24">
        <v>9.3636920940275269E-3</v>
      </c>
      <c r="F29" s="24">
        <v>9.3636920940275269E-3</v>
      </c>
      <c r="G29" s="24">
        <v>9.3636920940275269E-3</v>
      </c>
      <c r="H29" s="24">
        <v>9.3636920940275269E-3</v>
      </c>
      <c r="I29" s="24">
        <v>9.3636920940275269E-3</v>
      </c>
      <c r="J29" s="24">
        <v>9.3636920940275269E-3</v>
      </c>
      <c r="K29" s="24">
        <v>9.8844999972874589E-3</v>
      </c>
      <c r="L29" s="24">
        <v>9.9821514791486963E-3</v>
      </c>
      <c r="M29" s="24">
        <v>1.0524659711711125E-2</v>
      </c>
      <c r="N29" s="24">
        <v>1.0524659711711125E-2</v>
      </c>
      <c r="O29" s="24">
        <v>1.13004464842754E-2</v>
      </c>
      <c r="P29" s="24">
        <v>1.1495749447997874E-2</v>
      </c>
      <c r="Q29" s="24">
        <v>1.2049107845211552E-2</v>
      </c>
      <c r="R29" s="24">
        <v>1.2656717065681472E-2</v>
      </c>
      <c r="S29" s="24">
        <v>1.3231775792197647E-2</v>
      </c>
      <c r="T29" s="24">
        <v>1.3275176450802641E-2</v>
      </c>
      <c r="U29" s="24">
        <v>1.4463269480114361E-2</v>
      </c>
      <c r="V29" s="24">
        <v>1.5721888579659195E-2</v>
      </c>
      <c r="W29" s="24">
        <v>1.5770714320589813E-2</v>
      </c>
      <c r="X29" s="24">
        <v>1.7349413277346487E-2</v>
      </c>
      <c r="Y29" s="23">
        <v>1.7566416570371456E-2</v>
      </c>
      <c r="AA29">
        <f>SUM(Z27:Z28)</f>
        <v>3.7812823809601312E-2</v>
      </c>
    </row>
    <row r="30" spans="2:39" x14ac:dyDescent="0.25">
      <c r="B30" s="1" t="s">
        <v>10</v>
      </c>
      <c r="C30" s="24">
        <v>9.3094412707712838E-3</v>
      </c>
      <c r="D30" s="24">
        <v>9.3094412707712838E-3</v>
      </c>
      <c r="E30" s="24">
        <v>9.3094412707712838E-3</v>
      </c>
      <c r="F30" s="24">
        <v>9.3094412707712838E-3</v>
      </c>
      <c r="G30" s="24">
        <v>9.3094412707712838E-3</v>
      </c>
      <c r="H30" s="24">
        <v>9.3094412707712838E-3</v>
      </c>
      <c r="I30" s="24">
        <v>9.3094412707712838E-3</v>
      </c>
      <c r="J30" s="24">
        <v>9.3094412707712838E-3</v>
      </c>
      <c r="K30" s="24">
        <v>9.3636920940275269E-3</v>
      </c>
      <c r="L30" s="24">
        <v>9.8844999972874589E-3</v>
      </c>
      <c r="M30" s="24">
        <v>9.9821514791486963E-3</v>
      </c>
      <c r="N30" s="24">
        <v>9.9821514791486963E-3</v>
      </c>
      <c r="O30" s="24">
        <v>1.0524659711711125E-2</v>
      </c>
      <c r="P30" s="24">
        <v>1.13004464842754E-2</v>
      </c>
      <c r="Q30" s="24">
        <v>1.1495749447997874E-2</v>
      </c>
      <c r="R30" s="24">
        <v>1.2049107845211552E-2</v>
      </c>
      <c r="S30" s="24">
        <v>1.2656717065681472E-2</v>
      </c>
      <c r="T30" s="24">
        <v>1.3231775792197647E-2</v>
      </c>
      <c r="U30" s="24">
        <v>1.3275176450802641E-2</v>
      </c>
      <c r="V30" s="24">
        <v>1.4463269480114361E-2</v>
      </c>
      <c r="W30" s="24">
        <v>1.5721888579659195E-2</v>
      </c>
      <c r="X30" s="23">
        <v>1.5770714320589813E-2</v>
      </c>
      <c r="Z30">
        <f>SUM(Y28:Y29)</f>
        <v>3.5952020571912185E-2</v>
      </c>
    </row>
    <row r="31" spans="2:39" x14ac:dyDescent="0.25">
      <c r="B31" s="1" t="s">
        <v>34</v>
      </c>
      <c r="C31" s="24">
        <v>9.0761627307694402E-3</v>
      </c>
      <c r="D31" s="24">
        <v>9.0761627307694402E-3</v>
      </c>
      <c r="E31" s="24">
        <v>9.0761627307694402E-3</v>
      </c>
      <c r="F31" s="24">
        <v>9.0761627307694402E-3</v>
      </c>
      <c r="G31" s="24">
        <v>9.0761627307694402E-3</v>
      </c>
      <c r="H31" s="24">
        <v>9.0761627307694402E-3</v>
      </c>
      <c r="I31" s="24">
        <v>9.0761627307694402E-3</v>
      </c>
      <c r="J31" s="24">
        <v>9.0761627307694402E-3</v>
      </c>
      <c r="K31" s="24">
        <v>9.3094412707712838E-3</v>
      </c>
      <c r="L31" s="24">
        <v>9.3636920940275269E-3</v>
      </c>
      <c r="M31" s="24">
        <v>9.8844999972874589E-3</v>
      </c>
      <c r="N31" s="24">
        <v>9.8844999972874589E-3</v>
      </c>
      <c r="O31" s="24">
        <v>9.9821514791486963E-3</v>
      </c>
      <c r="P31" s="24">
        <v>1.0524659711711125E-2</v>
      </c>
      <c r="Q31" s="24">
        <v>1.13004464842754E-2</v>
      </c>
      <c r="R31" s="24">
        <v>1.1495749447997874E-2</v>
      </c>
      <c r="S31" s="24">
        <v>1.2049107845211552E-2</v>
      </c>
      <c r="T31" s="24">
        <v>1.2656717065681472E-2</v>
      </c>
      <c r="U31" s="24">
        <v>1.3231775792197647E-2</v>
      </c>
      <c r="V31" s="24">
        <v>1.3275176450802641E-2</v>
      </c>
      <c r="W31" s="23">
        <v>1.4463269480114361E-2</v>
      </c>
      <c r="Y31">
        <f>SUM(X29:X30)</f>
        <v>3.3120127597936297E-2</v>
      </c>
    </row>
    <row r="32" spans="2:39" x14ac:dyDescent="0.25">
      <c r="B32" s="1" t="s">
        <v>42</v>
      </c>
      <c r="C32" s="24">
        <v>8.4305779340201493E-3</v>
      </c>
      <c r="D32" s="24">
        <v>8.4305779340201493E-3</v>
      </c>
      <c r="E32" s="24">
        <v>8.4305779340201493E-3</v>
      </c>
      <c r="F32" s="24">
        <v>8.4305779340201493E-3</v>
      </c>
      <c r="G32" s="24">
        <v>8.4305779340201493E-3</v>
      </c>
      <c r="H32" s="24">
        <v>8.4305779340201493E-3</v>
      </c>
      <c r="I32" s="24">
        <v>8.4305779340201493E-3</v>
      </c>
      <c r="J32" s="24">
        <v>8.9188353433263361E-3</v>
      </c>
      <c r="K32" s="24">
        <v>9.0761627307694402E-3</v>
      </c>
      <c r="L32" s="24">
        <v>9.3094412707712838E-3</v>
      </c>
      <c r="M32" s="24">
        <v>9.3636920940275269E-3</v>
      </c>
      <c r="N32" s="24">
        <v>9.3636920940275269E-3</v>
      </c>
      <c r="O32" s="24">
        <v>9.8844999972874589E-3</v>
      </c>
      <c r="P32" s="24">
        <v>9.9821514791486963E-3</v>
      </c>
      <c r="Q32" s="24">
        <v>1.0524659711711125E-2</v>
      </c>
      <c r="R32" s="24">
        <v>1.13004464842754E-2</v>
      </c>
      <c r="S32" s="24">
        <v>1.1495749447997874E-2</v>
      </c>
      <c r="T32" s="24">
        <v>1.2049107845211552E-2</v>
      </c>
      <c r="U32" s="24">
        <v>1.2656717065681472E-2</v>
      </c>
      <c r="V32" s="23">
        <v>1.3231775792197647E-2</v>
      </c>
      <c r="X32">
        <f>SUM(W30:W31)</f>
        <v>3.0185158059773558E-2</v>
      </c>
    </row>
    <row r="33" spans="1:23" x14ac:dyDescent="0.25">
      <c r="B33" s="1" t="s">
        <v>18</v>
      </c>
      <c r="C33" s="24">
        <v>6.6565760135410051E-3</v>
      </c>
      <c r="D33" s="24">
        <v>6.6565760135410051E-3</v>
      </c>
      <c r="E33" s="24">
        <v>6.6565760135410051E-3</v>
      </c>
      <c r="F33" s="24">
        <v>6.6565760135410051E-3</v>
      </c>
      <c r="G33" s="24">
        <v>6.7108268367972491E-3</v>
      </c>
      <c r="H33" s="24">
        <v>7.4811885270358973E-3</v>
      </c>
      <c r="I33" s="24">
        <v>8.2407000526232982E-3</v>
      </c>
      <c r="J33" s="24">
        <v>8.4305779340201493E-3</v>
      </c>
      <c r="K33" s="24">
        <v>8.9188353433263361E-3</v>
      </c>
      <c r="L33" s="24">
        <v>9.0761627307694402E-3</v>
      </c>
      <c r="M33" s="24">
        <v>9.3094412707712838E-3</v>
      </c>
      <c r="N33" s="24">
        <v>9.3094412707712838E-3</v>
      </c>
      <c r="O33" s="24">
        <v>9.3636920940275269E-3</v>
      </c>
      <c r="P33" s="24">
        <v>9.8844999972874589E-3</v>
      </c>
      <c r="Q33" s="24">
        <v>9.9821514791486963E-3</v>
      </c>
      <c r="R33" s="24">
        <v>1.0524659711711125E-2</v>
      </c>
      <c r="S33" s="24">
        <v>1.13004464842754E-2</v>
      </c>
      <c r="T33" s="24">
        <v>1.1495749447997874E-2</v>
      </c>
      <c r="U33" s="23">
        <v>1.2049107845211552E-2</v>
      </c>
      <c r="W33">
        <f>SUM(V31:V32)</f>
        <v>2.6506952243000287E-2</v>
      </c>
    </row>
    <row r="34" spans="1:23" x14ac:dyDescent="0.25">
      <c r="B34" s="1" t="s">
        <v>5</v>
      </c>
      <c r="C34" s="24">
        <v>6.2171443451654379E-3</v>
      </c>
      <c r="D34" s="24">
        <v>6.2171443451654379E-3</v>
      </c>
      <c r="E34" s="24">
        <v>6.2171443451654379E-3</v>
      </c>
      <c r="F34" s="24">
        <v>6.2171443451654379E-3</v>
      </c>
      <c r="G34" s="24">
        <v>6.6565760135410051E-3</v>
      </c>
      <c r="H34" s="24">
        <v>6.7108268367972491E-3</v>
      </c>
      <c r="I34" s="24">
        <v>7.4811885270358973E-3</v>
      </c>
      <c r="J34" s="24">
        <v>8.2407000526232982E-3</v>
      </c>
      <c r="K34" s="24">
        <v>8.4305779340201493E-3</v>
      </c>
      <c r="L34" s="24">
        <v>8.9188353433263361E-3</v>
      </c>
      <c r="M34" s="24">
        <v>9.0761627307694402E-3</v>
      </c>
      <c r="N34" s="24">
        <v>9.0761627307694402E-3</v>
      </c>
      <c r="O34" s="24">
        <v>9.3094412707712838E-3</v>
      </c>
      <c r="P34" s="24">
        <v>9.3636920940275269E-3</v>
      </c>
      <c r="Q34" s="24">
        <v>9.8844999972874589E-3</v>
      </c>
      <c r="R34" s="24">
        <v>9.9821514791486963E-3</v>
      </c>
      <c r="S34" s="24">
        <v>1.0524659711711125E-2</v>
      </c>
      <c r="T34" s="23">
        <v>1.13004464842754E-2</v>
      </c>
      <c r="V34">
        <f>SUM(U32:U33)</f>
        <v>2.4705824910893022E-2</v>
      </c>
    </row>
    <row r="35" spans="1:23" x14ac:dyDescent="0.25">
      <c r="B35" s="1">
        <v>2</v>
      </c>
      <c r="C35" s="24">
        <v>5.750587265161749E-3</v>
      </c>
      <c r="D35" s="24">
        <v>5.750587265161749E-3</v>
      </c>
      <c r="E35" s="24">
        <v>5.750587265161749E-3</v>
      </c>
      <c r="F35" s="24">
        <v>5.750587265161749E-3</v>
      </c>
      <c r="G35" s="24">
        <v>6.2171443451654379E-3</v>
      </c>
      <c r="H35" s="24">
        <v>6.6565760135410051E-3</v>
      </c>
      <c r="I35" s="24">
        <v>6.7108268367972491E-3</v>
      </c>
      <c r="J35" s="24">
        <v>7.4811885270358973E-3</v>
      </c>
      <c r="K35" s="24">
        <v>8.2407000526232982E-3</v>
      </c>
      <c r="L35" s="24">
        <v>8.4305779340201493E-3</v>
      </c>
      <c r="M35" s="24">
        <v>8.9188353433263361E-3</v>
      </c>
      <c r="N35" s="24">
        <v>8.9188353433263361E-3</v>
      </c>
      <c r="O35" s="24">
        <v>9.0761627307694402E-3</v>
      </c>
      <c r="P35" s="24">
        <v>9.3094412707712838E-3</v>
      </c>
      <c r="Q35" s="24">
        <v>9.3636920940275269E-3</v>
      </c>
      <c r="R35" s="24">
        <v>9.8844999972874589E-3</v>
      </c>
      <c r="S35" s="23">
        <v>9.9821514791486963E-3</v>
      </c>
      <c r="U35">
        <f>SUM(T33:T34)</f>
        <v>2.2796195932273274E-2</v>
      </c>
    </row>
    <row r="36" spans="1:23" x14ac:dyDescent="0.25">
      <c r="A36">
        <v>1011</v>
      </c>
      <c r="B36" s="1" t="s">
        <v>40</v>
      </c>
      <c r="C36" s="24">
        <v>5.7397371005105001E-3</v>
      </c>
      <c r="D36" s="24">
        <v>5.7397371005105001E-3</v>
      </c>
      <c r="E36" s="24">
        <v>5.7397371005105001E-3</v>
      </c>
      <c r="F36" s="24">
        <v>5.7451621828361246E-3</v>
      </c>
      <c r="G36" s="24">
        <v>5.750587265161749E-3</v>
      </c>
      <c r="H36" s="24">
        <v>6.2171443451654379E-3</v>
      </c>
      <c r="I36" s="24">
        <v>6.6565760135410051E-3</v>
      </c>
      <c r="J36" s="24">
        <v>6.7108268367972491E-3</v>
      </c>
      <c r="K36" s="24">
        <v>7.4811885270358973E-3</v>
      </c>
      <c r="L36" s="24">
        <v>8.2407000526232982E-3</v>
      </c>
      <c r="M36" s="24">
        <v>8.4305779340201493E-3</v>
      </c>
      <c r="N36" s="24">
        <v>8.4305779340201493E-3</v>
      </c>
      <c r="O36" s="24">
        <v>8.9188353433263361E-3</v>
      </c>
      <c r="P36" s="24">
        <v>9.0761627307694402E-3</v>
      </c>
      <c r="Q36" s="24">
        <v>9.3094412707712838E-3</v>
      </c>
      <c r="R36" s="23">
        <v>9.3636920940275269E-3</v>
      </c>
      <c r="T36">
        <f>SUM(S34:S35)</f>
        <v>2.0506811190859821E-2</v>
      </c>
    </row>
    <row r="37" spans="1:23" x14ac:dyDescent="0.25">
      <c r="A37">
        <v>1010</v>
      </c>
      <c r="B37" s="1" t="s">
        <v>20</v>
      </c>
      <c r="C37" s="24">
        <v>5.5607093837648988E-3</v>
      </c>
      <c r="D37" s="24">
        <v>5.5607093837648988E-3</v>
      </c>
      <c r="E37" s="24">
        <v>5.5607093837648988E-3</v>
      </c>
      <c r="F37" s="24">
        <v>5.7397371005105001E-3</v>
      </c>
      <c r="G37" s="24">
        <v>5.7451621828361246E-3</v>
      </c>
      <c r="H37" s="24">
        <v>5.750587265161749E-3</v>
      </c>
      <c r="I37" s="24">
        <v>6.2171443451654379E-3</v>
      </c>
      <c r="J37" s="24">
        <v>6.6565760135410051E-3</v>
      </c>
      <c r="K37" s="24">
        <v>6.7108268367972491E-3</v>
      </c>
      <c r="L37" s="24">
        <v>7.4811885270358973E-3</v>
      </c>
      <c r="M37" s="24">
        <v>8.2407000526232982E-3</v>
      </c>
      <c r="N37" s="24">
        <v>8.2407000526232982E-3</v>
      </c>
      <c r="O37" s="24">
        <v>8.4305779340201493E-3</v>
      </c>
      <c r="P37" s="24">
        <v>8.9188353433263361E-3</v>
      </c>
      <c r="Q37" s="23">
        <v>9.0761627307694402E-3</v>
      </c>
      <c r="S37">
        <f>SUM(R35:R36)</f>
        <v>1.9248192091314988E-2</v>
      </c>
    </row>
    <row r="38" spans="1:23" x14ac:dyDescent="0.25">
      <c r="A38">
        <v>10111101</v>
      </c>
      <c r="B38" s="1">
        <v>4</v>
      </c>
      <c r="C38" s="24">
        <v>5.0561767274818394E-3</v>
      </c>
      <c r="D38" s="24">
        <v>5.0561767274818394E-3</v>
      </c>
      <c r="E38" s="24">
        <v>5.0561767274818394E-3</v>
      </c>
      <c r="F38" s="24">
        <v>5.5607093837648988E-3</v>
      </c>
      <c r="G38" s="24">
        <v>5.7397371005105001E-3</v>
      </c>
      <c r="H38" s="24">
        <v>5.7451621828361246E-3</v>
      </c>
      <c r="I38" s="24">
        <v>5.750587265161749E-3</v>
      </c>
      <c r="J38" s="24">
        <v>6.2171443451654379E-3</v>
      </c>
      <c r="K38" s="24">
        <v>6.6565760135410051E-3</v>
      </c>
      <c r="L38" s="24">
        <v>6.7108268367972491E-3</v>
      </c>
      <c r="M38" s="24">
        <v>7.4811885270358973E-3</v>
      </c>
      <c r="N38" s="24">
        <v>7.4811885270358973E-3</v>
      </c>
      <c r="O38" s="24">
        <v>8.2407000526232982E-3</v>
      </c>
      <c r="P38" s="23">
        <v>8.4305779340201493E-3</v>
      </c>
      <c r="R38">
        <f>SUM(Q36:Q37)</f>
        <v>1.8385604001540726E-2</v>
      </c>
    </row>
    <row r="39" spans="1:23" x14ac:dyDescent="0.25">
      <c r="B39" s="1" t="s">
        <v>35</v>
      </c>
      <c r="C39" s="24">
        <v>4.9259747516668569E-3</v>
      </c>
      <c r="D39" s="24">
        <v>4.9259747516668569E-3</v>
      </c>
      <c r="E39" s="24">
        <v>4.9259747516668569E-3</v>
      </c>
      <c r="F39" s="24">
        <v>5.0561767274818394E-3</v>
      </c>
      <c r="G39" s="24">
        <v>5.5607093837648988E-3</v>
      </c>
      <c r="H39" s="24">
        <v>5.7397371005105001E-3</v>
      </c>
      <c r="I39" s="24">
        <v>5.7451621828361246E-3</v>
      </c>
      <c r="J39" s="24">
        <v>5.750587265161749E-3</v>
      </c>
      <c r="K39" s="24">
        <v>6.2171443451654379E-3</v>
      </c>
      <c r="L39" s="24">
        <v>6.6565760135410051E-3</v>
      </c>
      <c r="M39" s="24">
        <v>6.7108268367972491E-3</v>
      </c>
      <c r="N39" s="24">
        <v>6.7108268367972491E-3</v>
      </c>
      <c r="O39" s="23">
        <v>7.4811885270358973E-3</v>
      </c>
      <c r="Q39">
        <f>SUM(P37:P38)</f>
        <v>1.7349413277346487E-2</v>
      </c>
    </row>
    <row r="40" spans="1:23" x14ac:dyDescent="0.25">
      <c r="A40">
        <v>1101</v>
      </c>
      <c r="B40" s="1">
        <v>3</v>
      </c>
      <c r="C40" s="24">
        <v>4.5190935772450348E-3</v>
      </c>
      <c r="D40" s="24">
        <v>4.5190935772450348E-3</v>
      </c>
      <c r="E40" s="24">
        <v>4.5190935772450348E-3</v>
      </c>
      <c r="F40" s="24">
        <v>4.9259747516668569E-3</v>
      </c>
      <c r="G40" s="24">
        <v>5.0561767274818394E-3</v>
      </c>
      <c r="H40" s="24">
        <v>5.5607093837648988E-3</v>
      </c>
      <c r="I40" s="24">
        <v>5.7397371005105001E-3</v>
      </c>
      <c r="J40" s="24">
        <v>5.7451621828361246E-3</v>
      </c>
      <c r="K40" s="24">
        <v>5.750587265161749E-3</v>
      </c>
      <c r="L40" s="24">
        <v>6.2171443451654379E-3</v>
      </c>
      <c r="M40" s="24">
        <v>6.6565760135410051E-3</v>
      </c>
      <c r="N40">
        <v>1.2873720358706443E-2</v>
      </c>
      <c r="P40">
        <f>SUM(O38:O39)</f>
        <v>1.5721888579659195E-2</v>
      </c>
    </row>
    <row r="41" spans="1:23" x14ac:dyDescent="0.25">
      <c r="A41">
        <v>10111100</v>
      </c>
      <c r="B41" s="1" t="s">
        <v>15</v>
      </c>
      <c r="C41" s="24">
        <v>4.3997417660813004E-3</v>
      </c>
      <c r="D41" s="24">
        <v>4.3997417660813004E-3</v>
      </c>
      <c r="E41" s="24">
        <v>4.3997417660813004E-3</v>
      </c>
      <c r="F41" s="24">
        <v>4.5190935772450348E-3</v>
      </c>
      <c r="G41" s="24">
        <v>4.9259747516668569E-3</v>
      </c>
      <c r="H41" s="24">
        <v>5.0561767274818394E-3</v>
      </c>
      <c r="I41" s="24">
        <v>5.5607093837648988E-3</v>
      </c>
      <c r="J41" s="24">
        <v>5.7397371005105001E-3</v>
      </c>
      <c r="K41" s="24">
        <v>5.7451621828361246E-3</v>
      </c>
      <c r="L41" s="24">
        <v>5.750587265161749E-3</v>
      </c>
      <c r="M41" s="23">
        <v>6.2171443451654379E-3</v>
      </c>
      <c r="O41">
        <f>SUM(N39:N40)</f>
        <v>1.958454719550369E-2</v>
      </c>
    </row>
    <row r="42" spans="1:23" x14ac:dyDescent="0.25">
      <c r="A42">
        <v>1111101</v>
      </c>
      <c r="B42" s="1" t="s">
        <v>38</v>
      </c>
      <c r="C42" s="24">
        <v>4.2369892963125717E-3</v>
      </c>
      <c r="D42" s="24">
        <v>4.2369892963125717E-3</v>
      </c>
      <c r="E42" s="24">
        <v>4.2369892963125717E-3</v>
      </c>
      <c r="F42" s="24">
        <v>4.3997417660813004E-3</v>
      </c>
      <c r="G42" s="24">
        <v>4.5190935772450348E-3</v>
      </c>
      <c r="H42" s="24">
        <v>4.9259747516668569E-3</v>
      </c>
      <c r="I42" s="24">
        <v>5.0561767274818394E-3</v>
      </c>
      <c r="J42" s="24">
        <v>5.5607093837648988E-3</v>
      </c>
      <c r="K42" s="24">
        <v>5.7397371005105001E-3</v>
      </c>
      <c r="L42" s="23">
        <v>5.7451621828361246E-3</v>
      </c>
      <c r="N42">
        <f>SUM(M40:M41)</f>
        <v>1.2873720358706443E-2</v>
      </c>
    </row>
    <row r="43" spans="1:23" x14ac:dyDescent="0.25">
      <c r="A43">
        <v>1111100</v>
      </c>
      <c r="B43" s="1" t="s">
        <v>26</v>
      </c>
      <c r="C43" s="24">
        <v>4.0037107563107273E-3</v>
      </c>
      <c r="D43" s="24">
        <v>4.0037107563107273E-3</v>
      </c>
      <c r="E43" s="24">
        <v>4.0037107563107273E-3</v>
      </c>
      <c r="F43" s="24">
        <v>4.2369892963125717E-3</v>
      </c>
      <c r="G43" s="24">
        <v>4.3997417660813004E-3</v>
      </c>
      <c r="H43" s="24">
        <v>4.5190935772450348E-3</v>
      </c>
      <c r="I43" s="24">
        <v>4.9259747516668569E-3</v>
      </c>
      <c r="J43" s="24">
        <v>5.0561767274818394E-3</v>
      </c>
      <c r="K43" s="23">
        <v>5.5607093837648988E-3</v>
      </c>
      <c r="M43">
        <f>SUM(L41:L42)</f>
        <v>1.1495749447997874E-2</v>
      </c>
    </row>
    <row r="44" spans="1:23" x14ac:dyDescent="0.25">
      <c r="A44">
        <v>1101010</v>
      </c>
      <c r="B44" s="1" t="s">
        <v>39</v>
      </c>
      <c r="C44" s="24">
        <v>3.6185299111914024E-3</v>
      </c>
      <c r="D44" s="24">
        <v>3.6185299111914024E-3</v>
      </c>
      <c r="E44" s="24">
        <v>3.8626586158444949E-3</v>
      </c>
      <c r="F44" s="24">
        <v>4.0037107563107273E-3</v>
      </c>
      <c r="G44" s="24">
        <v>4.2369892963125717E-3</v>
      </c>
      <c r="H44" s="24">
        <v>4.3997417660813004E-3</v>
      </c>
      <c r="I44" s="24">
        <v>4.5190935772450348E-3</v>
      </c>
      <c r="J44" s="23">
        <v>4.9259747516668569E-3</v>
      </c>
      <c r="L44">
        <f>SUM(K42:K43)</f>
        <v>1.13004464842754E-2</v>
      </c>
    </row>
    <row r="45" spans="1:23" x14ac:dyDescent="0.25">
      <c r="A45">
        <v>1101000</v>
      </c>
      <c r="B45" s="1">
        <v>7</v>
      </c>
      <c r="C45" s="24">
        <v>3.4557774414226737E-3</v>
      </c>
      <c r="D45" s="24">
        <v>3.4557774414226737E-3</v>
      </c>
      <c r="E45" s="24">
        <v>3.6185299111914024E-3</v>
      </c>
      <c r="F45" s="24">
        <v>3.8626586158444949E-3</v>
      </c>
      <c r="G45" s="24">
        <v>4.0037107563107273E-3</v>
      </c>
      <c r="H45" s="24">
        <v>4.2369892963125717E-3</v>
      </c>
      <c r="I45" s="23">
        <v>4.3997417660813004E-3</v>
      </c>
      <c r="K45">
        <f>SUM(J43:J44)</f>
        <v>9.9821514791486963E-3</v>
      </c>
    </row>
    <row r="46" spans="1:23" x14ac:dyDescent="0.25">
      <c r="B46" s="1">
        <v>6</v>
      </c>
      <c r="C46" s="24">
        <v>3.255049395374575E-3</v>
      </c>
      <c r="D46" s="24">
        <v>3.255049395374575E-3</v>
      </c>
      <c r="E46" s="24">
        <v>3.4557774414226737E-3</v>
      </c>
      <c r="F46" s="24">
        <v>3.6185299111914024E-3</v>
      </c>
      <c r="G46" s="24">
        <v>3.8626586158444949E-3</v>
      </c>
      <c r="H46" s="23">
        <v>4.0037107563107273E-3</v>
      </c>
      <c r="J46">
        <f>SUM(I44:I45)</f>
        <v>8.9188353433263361E-3</v>
      </c>
    </row>
    <row r="47" spans="1:23" x14ac:dyDescent="0.25">
      <c r="B47" s="1">
        <v>5</v>
      </c>
      <c r="C47" s="24">
        <v>3.2441992307233264E-3</v>
      </c>
      <c r="D47" s="24">
        <v>3.2441992307233264E-3</v>
      </c>
      <c r="E47" s="24">
        <v>3.255049395374575E-3</v>
      </c>
      <c r="F47" s="24">
        <v>3.4557774414226737E-3</v>
      </c>
      <c r="G47" s="23">
        <v>3.6185299111914024E-3</v>
      </c>
      <c r="H47" s="23"/>
      <c r="I47" s="23">
        <f>SUM(H45:H46)</f>
        <v>8.2407000526232982E-3</v>
      </c>
    </row>
    <row r="48" spans="1:23" x14ac:dyDescent="0.25">
      <c r="A48">
        <v>1101001</v>
      </c>
      <c r="B48" s="1">
        <v>8</v>
      </c>
      <c r="C48" s="24">
        <v>2.5009629521127981E-3</v>
      </c>
      <c r="D48" s="24">
        <v>2.5009629521127981E-3</v>
      </c>
      <c r="E48" s="24">
        <v>3.2441992307233264E-3</v>
      </c>
      <c r="F48" s="23">
        <v>3.255049395374575E-3</v>
      </c>
      <c r="H48">
        <f>SUM(G46:G47)</f>
        <v>7.4811885270358973E-3</v>
      </c>
    </row>
    <row r="49" spans="1:7" x14ac:dyDescent="0.25">
      <c r="A49">
        <v>11010111</v>
      </c>
      <c r="B49" s="1" t="s">
        <v>16</v>
      </c>
      <c r="C49" s="24">
        <v>2.4684124581590525E-3</v>
      </c>
      <c r="D49" s="24">
        <v>2.4684124581590525E-3</v>
      </c>
      <c r="E49" s="23">
        <v>2.5009629521127981E-3</v>
      </c>
      <c r="G49">
        <f>SUM(F47:F48)</f>
        <v>6.7108268367972491E-3</v>
      </c>
    </row>
    <row r="50" spans="1:7" x14ac:dyDescent="0.25">
      <c r="A50">
        <v>110101101</v>
      </c>
      <c r="B50" s="1" t="s">
        <v>27</v>
      </c>
      <c r="C50" s="24">
        <v>1.2748943465217084E-3</v>
      </c>
      <c r="D50">
        <v>1.3942461576854424E-3</v>
      </c>
      <c r="F50">
        <f>SUM(E48:E49)</f>
        <v>5.7451621828361246E-3</v>
      </c>
    </row>
    <row r="51" spans="1:7" ht="15.75" thickBot="1" x14ac:dyDescent="0.3">
      <c r="A51">
        <v>110101100</v>
      </c>
      <c r="B51" s="5" t="s">
        <v>19</v>
      </c>
      <c r="C51" s="6">
        <v>1.19351811163734E-4</v>
      </c>
      <c r="E51">
        <f>SUM(D49:D50)</f>
        <v>3.8626586158444949E-3</v>
      </c>
    </row>
    <row r="52" spans="1:7" x14ac:dyDescent="0.25">
      <c r="A52" s="23"/>
      <c r="B52" s="23"/>
      <c r="C52" s="23"/>
      <c r="D52">
        <f>SUM(C50:C51)</f>
        <v>1.3942461576854424E-3</v>
      </c>
    </row>
    <row r="53" spans="1:7" x14ac:dyDescent="0.25">
      <c r="A53" s="23"/>
      <c r="B53" s="23"/>
      <c r="C53" s="23"/>
    </row>
    <row r="54" spans="1:7" x14ac:dyDescent="0.25">
      <c r="A54" s="23"/>
      <c r="B54" s="23"/>
      <c r="C54" s="23"/>
    </row>
  </sheetData>
  <sortState xmlns:xlrd2="http://schemas.microsoft.com/office/spreadsheetml/2017/richdata2" ref="AW4:AW5">
    <sortCondition descending="1" ref="AW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 LAR</dc:creator>
  <cp:lastModifiedBy>Студент</cp:lastModifiedBy>
  <dcterms:created xsi:type="dcterms:W3CDTF">2021-12-22T09:47:01Z</dcterms:created>
  <dcterms:modified xsi:type="dcterms:W3CDTF">2021-12-23T14:22:47Z</dcterms:modified>
</cp:coreProperties>
</file>