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HEFT ELToDv2.2 2017\Analysis &amp; Profiles\"/>
    </mc:Choice>
  </mc:AlternateContent>
  <bookViews>
    <workbookView xWindow="0" yWindow="0" windowWidth="28800" windowHeight="12435" activeTab="1"/>
  </bookViews>
  <sheets>
    <sheet name="Corridor Diagram" sheetId="1" r:id="rId1"/>
    <sheet name="OD_T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Q21" i="1"/>
  <c r="T20" i="1"/>
  <c r="Q20" i="1"/>
  <c r="T19" i="1"/>
  <c r="Q19" i="1"/>
  <c r="T23" i="1" l="1"/>
  <c r="U23" i="1" s="1"/>
  <c r="Q23" i="1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2" i="2"/>
  <c r="T25" i="1" l="1"/>
  <c r="Q25" i="1"/>
  <c r="T24" i="1"/>
  <c r="Q24" i="1"/>
  <c r="T22" i="1"/>
  <c r="Q22" i="1"/>
  <c r="U20" i="1" l="1"/>
  <c r="U21" i="1"/>
  <c r="U22" i="1"/>
  <c r="U24" i="1"/>
  <c r="U25" i="1"/>
  <c r="U19" i="1"/>
</calcChain>
</file>

<file path=xl/sharedStrings.xml><?xml version="1.0" encoding="utf-8"?>
<sst xmlns="http://schemas.openxmlformats.org/spreadsheetml/2006/main" count="284" uniqueCount="182">
  <si>
    <t>Mile Post - Description</t>
  </si>
  <si>
    <t>Eligible Trips</t>
  </si>
  <si>
    <t>SB</t>
  </si>
  <si>
    <t>NB</t>
  </si>
  <si>
    <t>from TAZ</t>
  </si>
  <si>
    <t>to TAZ</t>
  </si>
  <si>
    <t>Both Dir</t>
  </si>
  <si>
    <t>GPL</t>
  </si>
  <si>
    <t>EL</t>
  </si>
  <si>
    <t>Notes</t>
  </si>
  <si>
    <t>TAZ</t>
  </si>
  <si>
    <t>47 - NW 27th Avenue from Turnpike North</t>
  </si>
  <si>
    <t>47 - MIRAMAR PLAZA</t>
  </si>
  <si>
    <t>47 - HEFT to/from Turnpike South</t>
  </si>
  <si>
    <t>End Project</t>
  </si>
  <si>
    <t>47 - NW 27th Avenue (University Drive)</t>
  </si>
  <si>
    <t>Exit 1,2</t>
  </si>
  <si>
    <t>43 - NW 57th Avenue (Red Road)</t>
  </si>
  <si>
    <t>TAZ: 1,2 entry</t>
  </si>
  <si>
    <t xml:space="preserve"> I-75 exit</t>
  </si>
  <si>
    <t>seg1</t>
  </si>
  <si>
    <t>Entry I-75</t>
  </si>
  <si>
    <t>39 - Interstate 75</t>
  </si>
  <si>
    <t>A</t>
  </si>
  <si>
    <t>B</t>
  </si>
  <si>
    <t>PULL</t>
  </si>
  <si>
    <t>Seg</t>
  </si>
  <si>
    <t>Exit I-75</t>
  </si>
  <si>
    <t>Segments</t>
  </si>
  <si>
    <t>South Bound</t>
  </si>
  <si>
    <t>North Bound</t>
  </si>
  <si>
    <t>Total</t>
  </si>
  <si>
    <t>WB/SB</t>
  </si>
  <si>
    <t>E</t>
  </si>
  <si>
    <t>Between NW 57th Ave &amp; I-75</t>
  </si>
  <si>
    <t>I-75 Add</t>
  </si>
  <si>
    <t>OTAZ</t>
  </si>
  <si>
    <t>DTAZ</t>
  </si>
  <si>
    <t>NB + SB</t>
  </si>
  <si>
    <t>EB/NB</t>
  </si>
  <si>
    <t>TAZ 3 entry</t>
  </si>
  <si>
    <t>Exit 3</t>
  </si>
  <si>
    <t>1-2</t>
  </si>
  <si>
    <t>2-1</t>
  </si>
  <si>
    <t>G</t>
  </si>
  <si>
    <t>exit 9</t>
  </si>
  <si>
    <t>14-33</t>
  </si>
  <si>
    <t>33-14</t>
  </si>
  <si>
    <t>NW 170th St</t>
  </si>
  <si>
    <t>17,20-33</t>
  </si>
  <si>
    <t>33-20,16-17</t>
  </si>
  <si>
    <t>moved to okechobee plaza</t>
  </si>
  <si>
    <t>20-33</t>
  </si>
  <si>
    <t>33-20</t>
  </si>
  <si>
    <t>Entry 10 - 13</t>
  </si>
  <si>
    <t>1-23</t>
  </si>
  <si>
    <t>26-33</t>
  </si>
  <si>
    <t>33-26</t>
  </si>
  <si>
    <t>23-1</t>
  </si>
  <si>
    <t>35 - Okeechobee Road (US 27)</t>
  </si>
  <si>
    <t>1-25</t>
  </si>
  <si>
    <t>30-33</t>
  </si>
  <si>
    <t>33-30</t>
  </si>
  <si>
    <t>28-1</t>
  </si>
  <si>
    <t>Just south of NW 41st St</t>
  </si>
  <si>
    <t>NW 138th St</t>
  </si>
  <si>
    <t>34 - NW 106th Street</t>
  </si>
  <si>
    <t>North of Bird Road Plaza (at SW 40th St)</t>
  </si>
  <si>
    <t>actually north of slip ramps so it is in the segment</t>
  </si>
  <si>
    <t>32 - OKEECHOBEE PLAZA</t>
  </si>
  <si>
    <t>seg2</t>
  </si>
  <si>
    <r>
      <t xml:space="preserve">31 - NW 74th Street </t>
    </r>
    <r>
      <rPr>
        <i/>
        <sz val="10"/>
        <rFont val="Arial"/>
        <family val="2"/>
      </rPr>
      <t>(access to/from east only)</t>
    </r>
  </si>
  <si>
    <t>move to south of coral reef dr (152nd)</t>
  </si>
  <si>
    <t>exit 14</t>
  </si>
  <si>
    <t>Entry 14-15,18-19</t>
  </si>
  <si>
    <t>29 - NW 41st Street</t>
  </si>
  <si>
    <t>Exit 14</t>
  </si>
  <si>
    <t>move to Homestead plaza</t>
  </si>
  <si>
    <t>TAZ: 9 - 14 entry</t>
  </si>
  <si>
    <t>27 - NW 12th Street (Beacon Tradeport)</t>
  </si>
  <si>
    <t>seg3</t>
  </si>
  <si>
    <t>exit SR-836</t>
  </si>
  <si>
    <t>Entry SR-836</t>
  </si>
  <si>
    <t>between SW 137th Av and Biscayne Dr (SW 288th St)</t>
  </si>
  <si>
    <t>26 - SR 836 (Dolphin Expressway)</t>
  </si>
  <si>
    <t>16,17</t>
  </si>
  <si>
    <t>entry SR-836</t>
  </si>
  <si>
    <t>Exit SR-836</t>
  </si>
  <si>
    <t>25 - Tamiami Trail (US 41 / SW 8th Street)</t>
  </si>
  <si>
    <t>23 - Bird Road (SW 40th Street)</t>
  </si>
  <si>
    <t>22 - BIRD ROAD PLAZA</t>
  </si>
  <si>
    <t>seg4 (2)</t>
  </si>
  <si>
    <t>exit 20</t>
  </si>
  <si>
    <t>Entry 20</t>
  </si>
  <si>
    <t>20 - Kendall Drive (SW 88th Street)</t>
  </si>
  <si>
    <t>seg5 (4)</t>
  </si>
  <si>
    <t>Entry 21</t>
  </si>
  <si>
    <t>seg 5 was here</t>
  </si>
  <si>
    <t>19 - Snapper Creek Service Area</t>
  </si>
  <si>
    <t>exit 21</t>
  </si>
  <si>
    <t>19 - SW 120th Street</t>
  </si>
  <si>
    <t>Exit 22</t>
  </si>
  <si>
    <t>TAZ: 15,18 - 22 entry</t>
  </si>
  <si>
    <t>17 - Don Shula Expressway (SR 874)</t>
  </si>
  <si>
    <t>SR-874 Entry</t>
  </si>
  <si>
    <t>16 - Coral Reef Drive (SW 152nd Street &amp; SW 117th Ave.)</t>
  </si>
  <si>
    <t>SW 184th St (north ramps)</t>
  </si>
  <si>
    <t>seg6 (1)</t>
  </si>
  <si>
    <t>seg 6 was here</t>
  </si>
  <si>
    <t>13 - Quail Roost Drive (Eureka Drive)</t>
  </si>
  <si>
    <t>SW 186th St (south ramps)</t>
  </si>
  <si>
    <t>TAZ 24, 25 entry</t>
  </si>
  <si>
    <t>Exit 25</t>
  </si>
  <si>
    <t>12 - Caribbean Boulevard (US 1) / Government Center</t>
  </si>
  <si>
    <t>exit 26</t>
  </si>
  <si>
    <t>Entry 26-29</t>
  </si>
  <si>
    <t>SW 211th St</t>
  </si>
  <si>
    <t>11 - Hainlin Mill Drive (SW 216th Street)</t>
  </si>
  <si>
    <t>10 - HOMESTEAD PLAZA</t>
  </si>
  <si>
    <t>seg7 (2)</t>
  </si>
  <si>
    <t>9 - Allapattah Road (SW 112th Avenue)</t>
  </si>
  <si>
    <t>TAZ 26-29 entry</t>
  </si>
  <si>
    <t>Exit 29</t>
  </si>
  <si>
    <t>exit 30</t>
  </si>
  <si>
    <t>Entry 30-31</t>
  </si>
  <si>
    <t>6 - Tallahassee Road (SW 137th Avenue)</t>
  </si>
  <si>
    <t>seg8</t>
  </si>
  <si>
    <t>5 - Biscayne Drive (SW 288th Street)</t>
  </si>
  <si>
    <t>exit 32</t>
  </si>
  <si>
    <t>Entry 32 - 33</t>
  </si>
  <si>
    <t>2 - Campbell Drive (SW 312th Street)</t>
  </si>
  <si>
    <t>0 - South Dixie Highway (US 1)</t>
  </si>
  <si>
    <t>(prev seg)</t>
  </si>
  <si>
    <t>21-33</t>
  </si>
  <si>
    <t>Turnpike Mainline</t>
  </si>
  <si>
    <t>NW 27th Ave</t>
  </si>
  <si>
    <t>NW 57th Ave (Red Rd)</t>
  </si>
  <si>
    <t>I-75 NB (N of HEFT)</t>
  </si>
  <si>
    <t>I-75 SB (N of HEFT)</t>
  </si>
  <si>
    <t>NW 186th St</t>
  </si>
  <si>
    <t>I-75 SB (S of HEFT)</t>
  </si>
  <si>
    <t>I-75 NB (S of HEFT)</t>
  </si>
  <si>
    <t>Okeechobee Rd</t>
  </si>
  <si>
    <t>NW 106th St</t>
  </si>
  <si>
    <t>NW 74th St</t>
  </si>
  <si>
    <t>NW 41st St</t>
  </si>
  <si>
    <t>NW 12th St</t>
  </si>
  <si>
    <t>SR 836 WB</t>
  </si>
  <si>
    <t>SR 836 EB</t>
  </si>
  <si>
    <t>US 41/SW 8th St</t>
  </si>
  <si>
    <t>Bird Rd/SW 40th St</t>
  </si>
  <si>
    <t>SW 88th St</t>
  </si>
  <si>
    <t>Plaza entrance/exit (S of Killian)</t>
  </si>
  <si>
    <t>SW 120th St</t>
  </si>
  <si>
    <t>SR 874 (Don Shula)</t>
  </si>
  <si>
    <t>SW 152nd St</t>
  </si>
  <si>
    <t>SW 186th St/Quail Roost</t>
  </si>
  <si>
    <t>US 1</t>
  </si>
  <si>
    <t>SW 216th St</t>
  </si>
  <si>
    <t>SW 112th Av</t>
  </si>
  <si>
    <t>SW 137th Av</t>
  </si>
  <si>
    <t>Biscayne Dr/SW 288th St</t>
  </si>
  <si>
    <t>Campbell Dr/SW 312th St</t>
  </si>
  <si>
    <t>US 1 (End S. HEFT)</t>
  </si>
  <si>
    <t>SOV</t>
  </si>
  <si>
    <t>incorrect Ods</t>
  </si>
  <si>
    <t>33-21</t>
  </si>
  <si>
    <t>4,5</t>
  </si>
  <si>
    <t>6,7,8</t>
  </si>
  <si>
    <t>9-33</t>
  </si>
  <si>
    <t>33-10</t>
  </si>
  <si>
    <t>1-9</t>
  </si>
  <si>
    <t>9-1</t>
  </si>
  <si>
    <t>1-17</t>
  </si>
  <si>
    <t>17-1</t>
  </si>
  <si>
    <t xml:space="preserve">Segment 1 </t>
  </si>
  <si>
    <t xml:space="preserve">Segment 2 </t>
  </si>
  <si>
    <t xml:space="preserve">Segment 3 </t>
  </si>
  <si>
    <t xml:space="preserve">Segment 4 </t>
  </si>
  <si>
    <t xml:space="preserve">Segment 5 </t>
  </si>
  <si>
    <t xml:space="preserve">Segment 6 </t>
  </si>
  <si>
    <t xml:space="preserve">Segment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</si>
</sst>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&quot;$&quot;#,##0.00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rgb="FFFFC000"/>
      <name val="Arial"/>
      <family val="2"/>
    </font>
    <font>
      <b/>
      <sz val="10"/>
      <color rgb="FFFFC000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 diagonalUp="1">
      <left style="thick">
        <color indexed="64"/>
      </left>
      <right style="thick">
        <color indexed="64"/>
      </right>
      <top/>
      <bottom/>
      <diagonal style="thick">
        <color indexed="64"/>
      </diagonal>
    </border>
    <border diagonalDown="1">
      <left/>
      <right style="thick">
        <color indexed="64"/>
      </right>
      <top/>
      <bottom/>
      <diagonal style="thick">
        <color indexed="64"/>
      </diagonal>
    </border>
    <border diagonalUp="1">
      <left style="thick">
        <color indexed="64"/>
      </left>
      <right/>
      <top/>
      <bottom/>
      <diagonal style="thick">
        <color indexed="64"/>
      </diagonal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>
      <left/>
      <right style="thick">
        <color indexed="64"/>
      </right>
      <top style="thick">
        <color indexed="64"/>
      </top>
      <bottom/>
      <diagonal/>
    </border>
    <border diagonalUp="1">
      <left/>
      <right/>
      <top style="thick">
        <color indexed="64"/>
      </top>
      <bottom/>
      <diagonal style="thick">
        <color indexed="64"/>
      </diagonal>
    </border>
    <border diagonalDown="1">
      <left style="thick">
        <color indexed="64"/>
      </left>
      <right/>
      <top/>
      <bottom/>
      <diagonal style="thick">
        <color rgb="FFFF0000"/>
      </diagonal>
    </border>
    <border diagonalUp="1">
      <left/>
      <right style="thick">
        <color indexed="64"/>
      </right>
      <top/>
      <bottom/>
      <diagonal style="thick">
        <color rgb="FFFF00FF"/>
      </diagonal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>
      <left/>
      <right style="thick">
        <color rgb="FF00B050"/>
      </right>
      <top/>
      <bottom style="thick">
        <color indexed="64"/>
      </bottom>
      <diagonal/>
    </border>
    <border>
      <left style="thick">
        <color rgb="FF00B050"/>
      </left>
      <right style="thick">
        <color indexed="64"/>
      </right>
      <top/>
      <bottom style="thick">
        <color indexed="64"/>
      </bottom>
      <diagonal/>
    </border>
    <border diagonalDown="1">
      <left/>
      <right/>
      <top/>
      <bottom style="thick">
        <color indexed="64"/>
      </bottom>
      <diagonal style="thick">
        <color indexed="64"/>
      </diagonal>
    </border>
    <border>
      <left/>
      <right style="thick">
        <color rgb="FF00B050"/>
      </right>
      <top/>
      <bottom/>
      <diagonal/>
    </border>
    <border>
      <left style="thick">
        <color rgb="FF00B050"/>
      </left>
      <right style="thick">
        <color indexed="64"/>
      </right>
      <top/>
      <bottom/>
      <diagonal/>
    </border>
    <border diagonalUp="1">
      <left/>
      <right/>
      <top/>
      <bottom/>
      <diagonal style="thick">
        <color indexed="64"/>
      </diagonal>
    </border>
    <border>
      <left/>
      <right/>
      <top/>
      <bottom style="thick">
        <color rgb="FFFF00FF"/>
      </bottom>
      <diagonal/>
    </border>
    <border>
      <left/>
      <right style="thick">
        <color indexed="64"/>
      </right>
      <top/>
      <bottom style="thick">
        <color rgb="FFFF00FF"/>
      </bottom>
      <diagonal/>
    </border>
    <border diagonalUp="1">
      <left style="thick">
        <color indexed="64"/>
      </left>
      <right style="thick">
        <color rgb="FF00B050"/>
      </right>
      <top/>
      <bottom/>
      <diagonal style="thick">
        <color rgb="FFFF00FF"/>
      </diagonal>
    </border>
    <border diagonalDown="1">
      <left style="thick">
        <color rgb="FF00B050"/>
      </left>
      <right style="thick">
        <color indexed="64"/>
      </right>
      <top/>
      <bottom/>
      <diagonal style="thick">
        <color rgb="FFFF0000"/>
      </diagonal>
    </border>
    <border>
      <left style="thick">
        <color indexed="64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indexed="64"/>
      </top>
      <bottom style="thick">
        <color rgb="FFFF0000"/>
      </bottom>
      <diagonal/>
    </border>
    <border diagonalDown="1">
      <left/>
      <right style="thick">
        <color indexed="64"/>
      </right>
      <top/>
      <bottom style="thick">
        <color rgb="FFFF0000"/>
      </bottom>
      <diagonal style="thick">
        <color indexed="64"/>
      </diagonal>
    </border>
    <border>
      <left style="thick">
        <color indexed="64"/>
      </left>
      <right style="thick">
        <color rgb="FF00B050"/>
      </right>
      <top style="thick">
        <color indexed="64"/>
      </top>
      <bottom/>
      <diagonal/>
    </border>
    <border diagonalUp="1">
      <left style="thick">
        <color indexed="64"/>
      </left>
      <right/>
      <top style="thick">
        <color indexed="64"/>
      </top>
      <bottom style="thick">
        <color rgb="FFFF00FF"/>
      </bottom>
      <diagonal style="thick">
        <color indexed="64"/>
      </diagonal>
    </border>
    <border>
      <left/>
      <right/>
      <top style="thick">
        <color indexed="64"/>
      </top>
      <bottom style="thick">
        <color rgb="FFFF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ck">
        <color indexed="64"/>
      </left>
      <right style="thick">
        <color rgb="FF00B050"/>
      </right>
      <top/>
      <bottom/>
      <diagonal style="thick">
        <color rgb="FFFF0000"/>
      </diagonal>
    </border>
    <border diagonalUp="1">
      <left style="thick">
        <color rgb="FF00B050"/>
      </left>
      <right style="thick">
        <color indexed="64"/>
      </right>
      <top/>
      <bottom/>
      <diagonal style="thick">
        <color rgb="FFFF00FF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ck">
        <color indexed="64"/>
      </right>
      <top style="thick">
        <color indexed="64"/>
      </top>
      <bottom style="thick">
        <color rgb="FFFF0000"/>
      </bottom>
      <diagonal style="thick">
        <color indexed="64"/>
      </diagonal>
    </border>
    <border diagonalUp="1">
      <left style="thick">
        <color rgb="FF00B050"/>
      </left>
      <right style="thick">
        <color indexed="64"/>
      </right>
      <top/>
      <bottom style="thick">
        <color indexed="64"/>
      </bottom>
      <diagonal style="thick">
        <color rgb="FFFF00FF"/>
      </diagonal>
    </border>
    <border>
      <left/>
      <right style="thick">
        <color rgb="FF00B050"/>
      </right>
      <top style="thick">
        <color indexed="64"/>
      </top>
      <bottom/>
      <diagonal/>
    </border>
    <border diagonalUp="1">
      <left style="thick">
        <color indexed="64"/>
      </left>
      <right style="thick">
        <color rgb="FF00B050"/>
      </right>
      <top/>
      <bottom style="thick">
        <color indexed="64"/>
      </bottom>
      <diagonal style="thick">
        <color rgb="FFFF00FF"/>
      </diagonal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rgb="FF00B05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B050"/>
      </left>
      <right style="thick">
        <color indexed="64"/>
      </right>
      <top style="thick">
        <color indexed="64"/>
      </top>
      <bottom/>
      <diagonal/>
    </border>
    <border diagonalUp="1">
      <left/>
      <right/>
      <top/>
      <bottom style="thick">
        <color indexed="64"/>
      </bottom>
      <diagonal style="thick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3" fillId="0" borderId="0"/>
    <xf numFmtId="0" fontId="3" fillId="0" borderId="0"/>
  </cellStyleXfs>
  <cellXfs count="194">
    <xf numFmtId="0" fontId="0" fillId="0" borderId="0" xfId="0"/>
    <xf numFmtId="3" fontId="4" fillId="0" borderId="0" xfId="3" applyNumberFormat="1" applyFont="1" applyFill="1" applyBorder="1" applyAlignment="1">
      <alignment horizontal="left"/>
    </xf>
    <xf numFmtId="3" fontId="4" fillId="0" borderId="0" xfId="3" applyNumberFormat="1" applyFont="1" applyFill="1" applyAlignment="1">
      <alignment horizontal="centerContinuous"/>
    </xf>
    <xf numFmtId="3" fontId="4" fillId="0" borderId="0" xfId="3" applyNumberFormat="1" applyFont="1" applyFill="1" applyBorder="1" applyAlignment="1">
      <alignment horizontal="centerContinuous"/>
    </xf>
    <xf numFmtId="3" fontId="5" fillId="0" borderId="0" xfId="3" applyNumberFormat="1" applyFont="1" applyFill="1" applyBorder="1" applyAlignment="1">
      <alignment horizontal="centerContinuous"/>
    </xf>
    <xf numFmtId="3" fontId="4" fillId="0" borderId="0" xfId="3" applyFont="1" applyFill="1" applyAlignment="1"/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Fill="1" applyBorder="1" applyAlignment="1" applyProtection="1">
      <protection locked="0"/>
    </xf>
    <xf numFmtId="3" fontId="5" fillId="2" borderId="0" xfId="3" applyFont="1" applyFill="1" applyAlignment="1"/>
    <xf numFmtId="3" fontId="4" fillId="0" borderId="0" xfId="3" applyNumberFormat="1" applyFont="1" applyFill="1" applyBorder="1"/>
    <xf numFmtId="3" fontId="6" fillId="0" borderId="0" xfId="0" applyNumberFormat="1" applyFont="1" applyFill="1" applyBorder="1" applyAlignment="1" applyProtection="1">
      <alignment horizontal="right"/>
      <protection locked="0"/>
    </xf>
    <xf numFmtId="3" fontId="7" fillId="0" borderId="0" xfId="0" applyNumberFormat="1" applyFont="1" applyFill="1" applyBorder="1" applyAlignment="1" applyProtection="1">
      <alignment horizontal="right"/>
      <protection locked="0"/>
    </xf>
    <xf numFmtId="3" fontId="8" fillId="0" borderId="0" xfId="0" applyNumberFormat="1" applyFont="1" applyFill="1" applyBorder="1" applyAlignment="1" applyProtection="1">
      <alignment horizontal="right"/>
      <protection locked="0"/>
    </xf>
    <xf numFmtId="164" fontId="0" fillId="0" borderId="0" xfId="2" applyNumberFormat="1" applyFont="1"/>
    <xf numFmtId="165" fontId="4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 applyProtection="1">
      <protection locked="0"/>
    </xf>
    <xf numFmtId="3" fontId="6" fillId="0" borderId="2" xfId="0" applyNumberFormat="1" applyFont="1" applyFill="1" applyBorder="1" applyAlignment="1" applyProtection="1">
      <protection locked="0"/>
    </xf>
    <xf numFmtId="3" fontId="6" fillId="3" borderId="0" xfId="0" applyNumberFormat="1" applyFont="1" applyFill="1" applyBorder="1" applyAlignment="1" applyProtection="1">
      <protection locked="0"/>
    </xf>
    <xf numFmtId="3" fontId="6" fillId="0" borderId="3" xfId="0" applyNumberFormat="1" applyFont="1" applyFill="1" applyBorder="1" applyAlignment="1" applyProtection="1">
      <protection locked="0"/>
    </xf>
    <xf numFmtId="3" fontId="6" fillId="0" borderId="0" xfId="0" applyNumberFormat="1" applyFont="1" applyFill="1" applyAlignment="1" applyProtection="1">
      <protection locked="0"/>
    </xf>
    <xf numFmtId="3" fontId="4" fillId="0" borderId="0" xfId="3" applyNumberFormat="1" applyFont="1" applyFill="1" applyBorder="1" applyAlignment="1"/>
    <xf numFmtId="3" fontId="9" fillId="0" borderId="0" xfId="3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3" fontId="6" fillId="0" borderId="5" xfId="0" applyNumberFormat="1" applyFont="1" applyFill="1" applyBorder="1" applyAlignment="1">
      <alignment horizontal="center"/>
    </xf>
    <xf numFmtId="3" fontId="6" fillId="0" borderId="6" xfId="0" applyNumberFormat="1" applyFont="1" applyFill="1" applyBorder="1" applyAlignment="1" applyProtection="1">
      <protection locked="0"/>
    </xf>
    <xf numFmtId="3" fontId="5" fillId="4" borderId="0" xfId="3" applyFont="1" applyFill="1" applyBorder="1"/>
    <xf numFmtId="3" fontId="10" fillId="0" borderId="0" xfId="3" applyFont="1" applyFill="1" applyBorder="1" applyAlignment="1">
      <alignment horizontal="center"/>
    </xf>
    <xf numFmtId="165" fontId="4" fillId="0" borderId="7" xfId="0" applyNumberFormat="1" applyFont="1" applyFill="1" applyBorder="1" applyAlignment="1">
      <alignment horizontal="center"/>
    </xf>
    <xf numFmtId="3" fontId="6" fillId="0" borderId="8" xfId="0" applyNumberFormat="1" applyFont="1" applyFill="1" applyBorder="1" applyAlignment="1" applyProtection="1">
      <protection locked="0"/>
    </xf>
    <xf numFmtId="3" fontId="6" fillId="0" borderId="9" xfId="0" applyNumberFormat="1" applyFont="1" applyFill="1" applyBorder="1" applyAlignment="1" applyProtection="1">
      <protection locked="0"/>
    </xf>
    <xf numFmtId="3" fontId="6" fillId="3" borderId="9" xfId="0" applyNumberFormat="1" applyFont="1" applyFill="1" applyBorder="1" applyAlignment="1" applyProtection="1">
      <protection locked="0"/>
    </xf>
    <xf numFmtId="3" fontId="6" fillId="0" borderId="10" xfId="0" applyNumberFormat="1" applyFont="1" applyFill="1" applyBorder="1" applyAlignment="1">
      <alignment horizontal="center"/>
    </xf>
    <xf numFmtId="3" fontId="6" fillId="0" borderId="11" xfId="0" applyNumberFormat="1" applyFont="1" applyFill="1" applyBorder="1" applyAlignment="1">
      <alignment horizontal="center"/>
    </xf>
    <xf numFmtId="3" fontId="6" fillId="0" borderId="12" xfId="0" applyNumberFormat="1" applyFont="1" applyFill="1" applyBorder="1" applyAlignment="1">
      <alignment horizontal="center"/>
    </xf>
    <xf numFmtId="3" fontId="6" fillId="0" borderId="13" xfId="0" applyNumberFormat="1" applyFont="1" applyFill="1" applyBorder="1" applyAlignment="1" applyProtection="1">
      <protection locked="0"/>
    </xf>
    <xf numFmtId="3" fontId="6" fillId="0" borderId="10" xfId="0" applyNumberFormat="1" applyFont="1" applyFill="1" applyBorder="1" applyAlignment="1" applyProtection="1">
      <protection locked="0"/>
    </xf>
    <xf numFmtId="3" fontId="5" fillId="0" borderId="0" xfId="3" applyNumberFormat="1" applyFont="1" applyFill="1" applyBorder="1" applyAlignment="1"/>
    <xf numFmtId="3" fontId="10" fillId="0" borderId="0" xfId="3" applyNumberFormat="1" applyFont="1" applyFill="1" applyBorder="1" applyAlignment="1">
      <alignment horizontal="center"/>
    </xf>
    <xf numFmtId="165" fontId="5" fillId="0" borderId="0" xfId="0" applyNumberFormat="1" applyFont="1" applyFill="1" applyAlignment="1">
      <alignment horizontal="center"/>
    </xf>
    <xf numFmtId="3" fontId="5" fillId="0" borderId="1" xfId="0" applyNumberFormat="1" applyFont="1" applyFill="1" applyBorder="1" applyAlignment="1" applyProtection="1">
      <protection locked="0"/>
    </xf>
    <xf numFmtId="3" fontId="5" fillId="0" borderId="14" xfId="0" applyNumberFormat="1" applyFont="1" applyFill="1" applyBorder="1" applyAlignment="1" applyProtection="1">
      <protection locked="0"/>
    </xf>
    <xf numFmtId="3" fontId="5" fillId="0" borderId="0" xfId="0" applyNumberFormat="1" applyFont="1" applyFill="1" applyBorder="1" applyAlignment="1" applyProtection="1">
      <protection locked="0"/>
    </xf>
    <xf numFmtId="3" fontId="5" fillId="0" borderId="15" xfId="0" applyNumberFormat="1" applyFont="1" applyFill="1" applyBorder="1" applyAlignment="1" applyProtection="1">
      <protection locked="0"/>
    </xf>
    <xf numFmtId="3" fontId="5" fillId="0" borderId="0" xfId="0" applyNumberFormat="1" applyFont="1" applyFill="1" applyAlignment="1" applyProtection="1">
      <protection locked="0"/>
    </xf>
    <xf numFmtId="3" fontId="6" fillId="0" borderId="9" xfId="0" applyNumberFormat="1" applyFont="1" applyFill="1" applyBorder="1" applyAlignment="1">
      <alignment horizontal="center"/>
    </xf>
    <xf numFmtId="3" fontId="6" fillId="0" borderId="16" xfId="0" applyNumberFormat="1" applyFont="1" applyFill="1" applyBorder="1" applyAlignment="1">
      <alignment horizontal="center"/>
    </xf>
    <xf numFmtId="3" fontId="6" fillId="0" borderId="17" xfId="0" applyNumberFormat="1" applyFont="1" applyFill="1" applyBorder="1" applyAlignment="1">
      <alignment horizontal="center"/>
    </xf>
    <xf numFmtId="3" fontId="6" fillId="5" borderId="9" xfId="0" applyNumberFormat="1" applyFont="1" applyFill="1" applyBorder="1" applyAlignment="1">
      <alignment horizontal="center"/>
    </xf>
    <xf numFmtId="3" fontId="6" fillId="5" borderId="17" xfId="0" applyNumberFormat="1" applyFont="1" applyFill="1" applyBorder="1" applyAlignment="1">
      <alignment horizontal="center"/>
    </xf>
    <xf numFmtId="3" fontId="6" fillId="0" borderId="18" xfId="0" applyNumberFormat="1" applyFont="1" applyFill="1" applyBorder="1" applyAlignment="1">
      <alignment horizontal="center"/>
    </xf>
    <xf numFmtId="3" fontId="6" fillId="0" borderId="19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3" fontId="6" fillId="0" borderId="20" xfId="0" applyNumberFormat="1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center"/>
    </xf>
    <xf numFmtId="3" fontId="6" fillId="5" borderId="20" xfId="0" applyNumberFormat="1" applyFont="1" applyFill="1" applyBorder="1" applyAlignment="1">
      <alignment horizontal="center"/>
    </xf>
    <xf numFmtId="3" fontId="6" fillId="0" borderId="21" xfId="0" applyNumberFormat="1" applyFont="1" applyFill="1" applyBorder="1" applyAlignment="1">
      <alignment horizontal="center"/>
    </xf>
    <xf numFmtId="3" fontId="6" fillId="0" borderId="22" xfId="0" applyNumberFormat="1" applyFont="1" applyFill="1" applyBorder="1" applyAlignment="1" applyProtection="1">
      <protection locked="0"/>
    </xf>
    <xf numFmtId="3" fontId="5" fillId="0" borderId="0" xfId="3" applyNumberFormat="1" applyFont="1" applyFill="1" applyBorder="1" applyAlignment="1">
      <alignment vertical="top"/>
    </xf>
    <xf numFmtId="3" fontId="10" fillId="0" borderId="0" xfId="3" applyNumberFormat="1" applyFont="1" applyFill="1" applyBorder="1" applyAlignment="1"/>
    <xf numFmtId="165" fontId="5" fillId="0" borderId="23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 applyProtection="1">
      <protection locked="0"/>
    </xf>
    <xf numFmtId="3" fontId="5" fillId="0" borderId="25" xfId="0" applyNumberFormat="1" applyFont="1" applyFill="1" applyBorder="1" applyAlignment="1" applyProtection="1">
      <protection locked="0"/>
    </xf>
    <xf numFmtId="3" fontId="5" fillId="5" borderId="0" xfId="0" applyNumberFormat="1" applyFont="1" applyFill="1" applyBorder="1" applyAlignment="1" applyProtection="1">
      <protection locked="0"/>
    </xf>
    <xf numFmtId="3" fontId="5" fillId="5" borderId="20" xfId="0" applyNumberFormat="1" applyFont="1" applyFill="1" applyBorder="1" applyAlignment="1" applyProtection="1">
      <protection locked="0"/>
    </xf>
    <xf numFmtId="3" fontId="5" fillId="0" borderId="26" xfId="0" applyNumberFormat="1" applyFont="1" applyFill="1" applyBorder="1" applyAlignment="1" applyProtection="1">
      <protection locked="0"/>
    </xf>
    <xf numFmtId="3" fontId="5" fillId="0" borderId="27" xfId="0" applyNumberFormat="1" applyFont="1" applyFill="1" applyBorder="1" applyAlignment="1" applyProtection="1">
      <protection locked="0"/>
    </xf>
    <xf numFmtId="3" fontId="5" fillId="0" borderId="28" xfId="0" applyNumberFormat="1" applyFont="1" applyFill="1" applyBorder="1" applyAlignment="1" applyProtection="1">
      <protection locked="0"/>
    </xf>
    <xf numFmtId="3" fontId="0" fillId="0" borderId="0" xfId="0" applyNumberFormat="1"/>
    <xf numFmtId="0" fontId="0" fillId="0" borderId="0" xfId="0" applyAlignment="1">
      <alignment horizontal="center"/>
    </xf>
    <xf numFmtId="3" fontId="6" fillId="0" borderId="29" xfId="0" applyNumberFormat="1" applyFont="1" applyFill="1" applyBorder="1" applyAlignment="1">
      <alignment horizontal="center"/>
    </xf>
    <xf numFmtId="3" fontId="6" fillId="0" borderId="30" xfId="0" applyNumberFormat="1" applyFont="1" applyFill="1" applyBorder="1" applyAlignment="1">
      <alignment horizontal="center"/>
    </xf>
    <xf numFmtId="3" fontId="5" fillId="0" borderId="31" xfId="0" applyNumberFormat="1" applyFont="1" applyFill="1" applyBorder="1" applyAlignment="1" applyProtection="1">
      <protection locked="0"/>
    </xf>
    <xf numFmtId="3" fontId="6" fillId="0" borderId="32" xfId="0" applyNumberFormat="1" applyFont="1" applyFill="1" applyBorder="1" applyAlignment="1" applyProtection="1">
      <protection locked="0"/>
    </xf>
    <xf numFmtId="3" fontId="6" fillId="0" borderId="33" xfId="0" applyNumberFormat="1" applyFont="1" applyFill="1" applyBorder="1" applyAlignment="1" applyProtection="1">
      <protection locked="0"/>
    </xf>
    <xf numFmtId="0" fontId="2" fillId="3" borderId="38" xfId="0" applyFont="1" applyFill="1" applyBorder="1" applyAlignment="1">
      <alignment horizontal="center"/>
    </xf>
    <xf numFmtId="3" fontId="5" fillId="0" borderId="39" xfId="0" applyNumberFormat="1" applyFont="1" applyFill="1" applyBorder="1" applyAlignment="1" applyProtection="1">
      <protection locked="0"/>
    </xf>
    <xf numFmtId="3" fontId="5" fillId="0" borderId="40" xfId="0" applyNumberFormat="1" applyFont="1" applyFill="1" applyBorder="1" applyAlignment="1" applyProtection="1">
      <protection locked="0"/>
    </xf>
    <xf numFmtId="0" fontId="2" fillId="6" borderId="35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3" fontId="0" fillId="0" borderId="34" xfId="0" applyNumberFormat="1" applyBorder="1"/>
    <xf numFmtId="0" fontId="0" fillId="0" borderId="42" xfId="0" quotePrefix="1" applyBorder="1"/>
    <xf numFmtId="0" fontId="0" fillId="0" borderId="0" xfId="0" quotePrefix="1" applyBorder="1"/>
    <xf numFmtId="166" fontId="0" fillId="0" borderId="43" xfId="1" applyNumberFormat="1" applyFont="1" applyBorder="1"/>
    <xf numFmtId="166" fontId="0" fillId="0" borderId="34" xfId="1" applyNumberFormat="1" applyFont="1" applyBorder="1"/>
    <xf numFmtId="3" fontId="5" fillId="6" borderId="0" xfId="0" applyNumberFormat="1" applyFont="1" applyFill="1" applyBorder="1" applyAlignment="1" applyProtection="1">
      <protection locked="0"/>
    </xf>
    <xf numFmtId="3" fontId="0" fillId="0" borderId="44" xfId="0" applyNumberFormat="1" applyBorder="1"/>
    <xf numFmtId="16" fontId="0" fillId="0" borderId="42" xfId="0" quotePrefix="1" applyNumberFormat="1" applyBorder="1"/>
    <xf numFmtId="0" fontId="0" fillId="0" borderId="0" xfId="0" applyBorder="1"/>
    <xf numFmtId="166" fontId="0" fillId="0" borderId="44" xfId="1" applyNumberFormat="1" applyFont="1" applyBorder="1"/>
    <xf numFmtId="3" fontId="5" fillId="0" borderId="0" xfId="3" applyNumberFormat="1" applyFont="1" applyFill="1" applyBorder="1"/>
    <xf numFmtId="3" fontId="6" fillId="6" borderId="9" xfId="0" applyNumberFormat="1" applyFont="1" applyFill="1" applyBorder="1" applyAlignment="1">
      <alignment horizontal="center"/>
    </xf>
    <xf numFmtId="3" fontId="6" fillId="6" borderId="0" xfId="0" applyNumberFormat="1" applyFont="1" applyFill="1" applyBorder="1" applyAlignment="1">
      <alignment horizontal="center"/>
    </xf>
    <xf numFmtId="3" fontId="5" fillId="0" borderId="20" xfId="0" applyNumberFormat="1" applyFont="1" applyFill="1" applyBorder="1" applyAlignment="1" applyProtection="1">
      <protection locked="0"/>
    </xf>
    <xf numFmtId="3" fontId="6" fillId="0" borderId="0" xfId="0" applyNumberFormat="1" applyFont="1" applyFill="1" applyAlignment="1">
      <alignment horizontal="center"/>
    </xf>
    <xf numFmtId="3" fontId="0" fillId="0" borderId="41" xfId="0" applyNumberFormat="1" applyBorder="1"/>
    <xf numFmtId="16" fontId="0" fillId="0" borderId="45" xfId="0" quotePrefix="1" applyNumberFormat="1" applyBorder="1"/>
    <xf numFmtId="0" fontId="0" fillId="0" borderId="46" xfId="0" quotePrefix="1" applyBorder="1"/>
    <xf numFmtId="166" fontId="0" fillId="0" borderId="47" xfId="1" applyNumberFormat="1" applyFont="1" applyBorder="1"/>
    <xf numFmtId="166" fontId="0" fillId="0" borderId="41" xfId="1" applyNumberFormat="1" applyFont="1" applyBorder="1"/>
    <xf numFmtId="3" fontId="5" fillId="0" borderId="21" xfId="0" applyNumberFormat="1" applyFont="1" applyFill="1" applyBorder="1" applyAlignment="1" applyProtection="1">
      <protection locked="0"/>
    </xf>
    <xf numFmtId="165" fontId="4" fillId="0" borderId="0" xfId="0" applyNumberFormat="1" applyFont="1" applyFill="1" applyAlignment="1">
      <alignment horizontal="center"/>
    </xf>
    <xf numFmtId="3" fontId="6" fillId="0" borderId="20" xfId="0" applyNumberFormat="1" applyFont="1" applyFill="1" applyBorder="1" applyAlignment="1" applyProtection="1">
      <protection locked="0"/>
    </xf>
    <xf numFmtId="3" fontId="6" fillId="6" borderId="0" xfId="0" applyNumberFormat="1" applyFont="1" applyFill="1" applyBorder="1" applyAlignment="1" applyProtection="1">
      <protection locked="0"/>
    </xf>
    <xf numFmtId="3" fontId="6" fillId="0" borderId="21" xfId="0" applyNumberFormat="1" applyFont="1" applyFill="1" applyBorder="1" applyAlignment="1" applyProtection="1">
      <protection locked="0"/>
    </xf>
    <xf numFmtId="165" fontId="5" fillId="0" borderId="0" xfId="0" applyNumberFormat="1" applyFont="1" applyFill="1" applyBorder="1" applyAlignment="1">
      <alignment horizontal="center"/>
    </xf>
    <xf numFmtId="0" fontId="4" fillId="0" borderId="0" xfId="4" applyNumberFormat="1" applyFont="1" applyFill="1" applyBorder="1" applyAlignment="1"/>
    <xf numFmtId="3" fontId="11" fillId="0" borderId="0" xfId="0" applyNumberFormat="1" applyFont="1" applyBorder="1"/>
    <xf numFmtId="3" fontId="5" fillId="7" borderId="0" xfId="0" applyNumberFormat="1" applyFont="1" applyFill="1" applyBorder="1" applyAlignment="1" applyProtection="1">
      <protection locked="0"/>
    </xf>
    <xf numFmtId="3" fontId="6" fillId="7" borderId="9" xfId="0" applyNumberFormat="1" applyFont="1" applyFill="1" applyBorder="1" applyAlignment="1">
      <alignment horizontal="center"/>
    </xf>
    <xf numFmtId="3" fontId="6" fillId="7" borderId="0" xfId="0" applyNumberFormat="1" applyFont="1" applyFill="1" applyBorder="1" applyAlignment="1">
      <alignment horizontal="center"/>
    </xf>
    <xf numFmtId="3" fontId="5" fillId="8" borderId="0" xfId="0" applyNumberFormat="1" applyFont="1" applyFill="1" applyBorder="1" applyAlignment="1" applyProtection="1">
      <protection locked="0"/>
    </xf>
    <xf numFmtId="3" fontId="6" fillId="8" borderId="9" xfId="0" applyNumberFormat="1" applyFont="1" applyFill="1" applyBorder="1" applyAlignment="1">
      <alignment horizontal="center"/>
    </xf>
    <xf numFmtId="3" fontId="6" fillId="0" borderId="48" xfId="0" applyNumberFormat="1" applyFont="1" applyFill="1" applyBorder="1" applyAlignment="1">
      <alignment horizontal="center"/>
    </xf>
    <xf numFmtId="3" fontId="6" fillId="8" borderId="0" xfId="0" applyNumberFormat="1" applyFont="1" applyFill="1" applyBorder="1" applyAlignment="1">
      <alignment horizontal="center"/>
    </xf>
    <xf numFmtId="3" fontId="5" fillId="0" borderId="0" xfId="0" applyNumberFormat="1" applyFont="1" applyFill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3" fontId="5" fillId="0" borderId="20" xfId="0" applyNumberFormat="1" applyFont="1" applyFill="1" applyBorder="1" applyAlignment="1">
      <alignment horizontal="center"/>
    </xf>
    <xf numFmtId="3" fontId="5" fillId="8" borderId="0" xfId="0" applyNumberFormat="1" applyFont="1" applyFill="1" applyBorder="1" applyAlignment="1">
      <alignment horizontal="center"/>
    </xf>
    <xf numFmtId="3" fontId="5" fillId="0" borderId="21" xfId="0" applyNumberFormat="1" applyFont="1" applyFill="1" applyBorder="1" applyAlignment="1">
      <alignment horizontal="center"/>
    </xf>
    <xf numFmtId="3" fontId="6" fillId="8" borderId="0" xfId="0" applyNumberFormat="1" applyFont="1" applyFill="1" applyBorder="1" applyAlignment="1" applyProtection="1">
      <protection locked="0"/>
    </xf>
    <xf numFmtId="3" fontId="5" fillId="0" borderId="49" xfId="0" applyNumberFormat="1" applyFont="1" applyFill="1" applyBorder="1" applyAlignment="1" applyProtection="1">
      <protection locked="0"/>
    </xf>
    <xf numFmtId="3" fontId="6" fillId="0" borderId="50" xfId="0" applyNumberFormat="1" applyFont="1" applyFill="1" applyBorder="1" applyAlignment="1">
      <alignment horizontal="center"/>
    </xf>
    <xf numFmtId="3" fontId="6" fillId="9" borderId="10" xfId="0" applyNumberFormat="1" applyFont="1" applyFill="1" applyBorder="1" applyAlignment="1">
      <alignment horizontal="center"/>
    </xf>
    <xf numFmtId="3" fontId="5" fillId="9" borderId="0" xfId="0" applyNumberFormat="1" applyFont="1" applyFill="1" applyBorder="1" applyAlignment="1" applyProtection="1">
      <protection locked="0"/>
    </xf>
    <xf numFmtId="3" fontId="6" fillId="9" borderId="9" xfId="0" applyNumberFormat="1" applyFont="1" applyFill="1" applyBorder="1" applyAlignment="1">
      <alignment horizontal="center"/>
    </xf>
    <xf numFmtId="3" fontId="6" fillId="9" borderId="0" xfId="0" applyNumberFormat="1" applyFont="1" applyFill="1" applyBorder="1" applyAlignment="1">
      <alignment horizontal="center"/>
    </xf>
    <xf numFmtId="3" fontId="6" fillId="0" borderId="51" xfId="0" applyNumberFormat="1" applyFont="1" applyFill="1" applyBorder="1" applyAlignment="1">
      <alignment horizontal="center"/>
    </xf>
    <xf numFmtId="3" fontId="6" fillId="10" borderId="9" xfId="0" applyNumberFormat="1" applyFont="1" applyFill="1" applyBorder="1" applyAlignment="1">
      <alignment horizontal="center"/>
    </xf>
    <xf numFmtId="3" fontId="6" fillId="0" borderId="52" xfId="0" applyNumberFormat="1" applyFont="1" applyFill="1" applyBorder="1" applyAlignment="1">
      <alignment horizontal="center"/>
    </xf>
    <xf numFmtId="3" fontId="6" fillId="0" borderId="53" xfId="0" applyNumberFormat="1" applyFont="1" applyFill="1" applyBorder="1" applyAlignment="1">
      <alignment horizontal="center"/>
    </xf>
    <xf numFmtId="3" fontId="6" fillId="0" borderId="52" xfId="0" applyNumberFormat="1" applyFont="1" applyFill="1" applyBorder="1" applyAlignment="1" applyProtection="1">
      <protection locked="0"/>
    </xf>
    <xf numFmtId="3" fontId="6" fillId="10" borderId="0" xfId="0" applyNumberFormat="1" applyFont="1" applyFill="1" applyBorder="1" applyAlignment="1">
      <alignment horizontal="center"/>
    </xf>
    <xf numFmtId="3" fontId="6" fillId="10" borderId="10" xfId="0" applyNumberFormat="1" applyFont="1" applyFill="1" applyBorder="1" applyAlignment="1">
      <alignment horizontal="center"/>
    </xf>
    <xf numFmtId="3" fontId="6" fillId="0" borderId="54" xfId="0" applyNumberFormat="1" applyFont="1" applyFill="1" applyBorder="1" applyAlignment="1">
      <alignment horizontal="center"/>
    </xf>
    <xf numFmtId="3" fontId="6" fillId="10" borderId="0" xfId="0" applyNumberFormat="1" applyFont="1" applyFill="1" applyBorder="1" applyAlignment="1" applyProtection="1">
      <protection locked="0"/>
    </xf>
    <xf numFmtId="3" fontId="5" fillId="10" borderId="0" xfId="0" applyNumberFormat="1" applyFont="1" applyFill="1" applyBorder="1" applyAlignment="1" applyProtection="1">
      <protection locked="0"/>
    </xf>
    <xf numFmtId="3" fontId="6" fillId="11" borderId="0" xfId="0" applyNumberFormat="1" applyFont="1" applyFill="1" applyBorder="1" applyAlignment="1">
      <alignment horizontal="center"/>
    </xf>
    <xf numFmtId="3" fontId="6" fillId="11" borderId="9" xfId="0" applyNumberFormat="1" applyFont="1" applyFill="1" applyBorder="1" applyAlignment="1">
      <alignment horizontal="center"/>
    </xf>
    <xf numFmtId="3" fontId="5" fillId="11" borderId="0" xfId="0" applyNumberFormat="1" applyFont="1" applyFill="1" applyBorder="1" applyAlignment="1" applyProtection="1">
      <protection locked="0"/>
    </xf>
    <xf numFmtId="3" fontId="5" fillId="0" borderId="9" xfId="0" applyNumberFormat="1" applyFont="1" applyFill="1" applyBorder="1" applyAlignment="1">
      <alignment horizontal="center"/>
    </xf>
    <xf numFmtId="3" fontId="5" fillId="0" borderId="55" xfId="0" applyNumberFormat="1" applyFont="1" applyFill="1" applyBorder="1" applyAlignment="1">
      <alignment horizontal="center"/>
    </xf>
    <xf numFmtId="3" fontId="5" fillId="0" borderId="17" xfId="0" applyNumberFormat="1" applyFont="1" applyFill="1" applyBorder="1" applyAlignment="1">
      <alignment horizontal="center"/>
    </xf>
    <xf numFmtId="3" fontId="5" fillId="0" borderId="18" xfId="0" applyNumberFormat="1" applyFont="1" applyFill="1" applyBorder="1" applyAlignment="1">
      <alignment horizontal="center"/>
    </xf>
    <xf numFmtId="3" fontId="5" fillId="0" borderId="19" xfId="0" applyNumberFormat="1" applyFont="1" applyFill="1" applyBorder="1" applyAlignment="1" applyProtection="1">
      <protection locked="0"/>
    </xf>
    <xf numFmtId="3" fontId="5" fillId="0" borderId="9" xfId="0" applyNumberFormat="1" applyFont="1" applyFill="1" applyBorder="1" applyAlignment="1" applyProtection="1">
      <protection locked="0"/>
    </xf>
    <xf numFmtId="3" fontId="4" fillId="0" borderId="0" xfId="3" applyFont="1" applyFill="1" applyBorder="1" applyAlignment="1"/>
    <xf numFmtId="0" fontId="0" fillId="0" borderId="0" xfId="0" applyAlignment="1">
      <alignment textRotation="45"/>
    </xf>
    <xf numFmtId="1" fontId="0" fillId="0" borderId="0" xfId="0" applyNumberFormat="1"/>
    <xf numFmtId="0" fontId="2" fillId="12" borderId="0" xfId="0" applyFont="1" applyFill="1"/>
    <xf numFmtId="1" fontId="0" fillId="12" borderId="56" xfId="0" applyNumberFormat="1" applyFill="1" applyBorder="1"/>
    <xf numFmtId="1" fontId="0" fillId="0" borderId="57" xfId="0" applyNumberFormat="1" applyBorder="1"/>
    <xf numFmtId="1" fontId="0" fillId="0" borderId="58" xfId="0" applyNumberFormat="1" applyBorder="1"/>
    <xf numFmtId="1" fontId="0" fillId="0" borderId="59" xfId="0" applyNumberFormat="1" applyBorder="1"/>
    <xf numFmtId="1" fontId="0" fillId="12" borderId="0" xfId="0" applyNumberFormat="1" applyFill="1" applyBorder="1"/>
    <xf numFmtId="1" fontId="0" fillId="0" borderId="0" xfId="0" applyNumberFormat="1" applyBorder="1"/>
    <xf numFmtId="1" fontId="0" fillId="0" borderId="60" xfId="0" applyNumberFormat="1" applyBorder="1"/>
    <xf numFmtId="1" fontId="0" fillId="0" borderId="61" xfId="0" applyNumberFormat="1" applyBorder="1"/>
    <xf numFmtId="1" fontId="0" fillId="0" borderId="62" xfId="0" applyNumberFormat="1" applyBorder="1"/>
    <xf numFmtId="1" fontId="0" fillId="12" borderId="63" xfId="0" applyNumberFormat="1" applyFill="1" applyBorder="1"/>
    <xf numFmtId="0" fontId="0" fillId="0" borderId="42" xfId="0" applyBorder="1"/>
    <xf numFmtId="3" fontId="5" fillId="0" borderId="2" xfId="0" applyNumberFormat="1" applyFont="1" applyFill="1" applyBorder="1" applyAlignment="1" applyProtection="1">
      <protection locked="0"/>
    </xf>
    <xf numFmtId="3" fontId="6" fillId="0" borderId="64" xfId="0" applyNumberFormat="1" applyFont="1" applyFill="1" applyBorder="1" applyAlignment="1" applyProtection="1">
      <protection locked="0"/>
    </xf>
    <xf numFmtId="3" fontId="6" fillId="0" borderId="31" xfId="0" applyNumberFormat="1" applyFont="1" applyFill="1" applyBorder="1" applyAlignment="1">
      <alignment horizontal="center"/>
    </xf>
    <xf numFmtId="3" fontId="12" fillId="0" borderId="44" xfId="0" applyNumberFormat="1" applyFont="1" applyBorder="1"/>
    <xf numFmtId="16" fontId="12" fillId="0" borderId="42" xfId="0" quotePrefix="1" applyNumberFormat="1" applyFont="1" applyBorder="1"/>
    <xf numFmtId="0" fontId="12" fillId="0" borderId="0" xfId="0" applyFont="1" applyBorder="1"/>
    <xf numFmtId="166" fontId="12" fillId="0" borderId="43" xfId="1" applyNumberFormat="1" applyFont="1" applyBorder="1"/>
    <xf numFmtId="0" fontId="12" fillId="0" borderId="0" xfId="0" quotePrefix="1" applyFont="1"/>
    <xf numFmtId="166" fontId="12" fillId="0" borderId="0" xfId="1" applyNumberFormat="1" applyFont="1"/>
    <xf numFmtId="166" fontId="12" fillId="0" borderId="42" xfId="0" applyNumberFormat="1" applyFont="1" applyBorder="1"/>
    <xf numFmtId="0" fontId="12" fillId="0" borderId="0" xfId="0" quotePrefix="1" applyFont="1" applyBorder="1"/>
    <xf numFmtId="3" fontId="0" fillId="0" borderId="65" xfId="0" applyNumberFormat="1" applyBorder="1"/>
    <xf numFmtId="16" fontId="0" fillId="0" borderId="65" xfId="0" quotePrefix="1" applyNumberFormat="1" applyBorder="1"/>
    <xf numFmtId="166" fontId="0" fillId="0" borderId="0" xfId="1" applyNumberFormat="1" applyFont="1" applyBorder="1"/>
    <xf numFmtId="0" fontId="0" fillId="0" borderId="65" xfId="0" quotePrefix="1" applyBorder="1"/>
    <xf numFmtId="166" fontId="0" fillId="0" borderId="65" xfId="1" applyNumberFormat="1" applyFont="1" applyBorder="1"/>
    <xf numFmtId="166" fontId="0" fillId="0" borderId="0" xfId="1" applyNumberFormat="1" applyFont="1"/>
    <xf numFmtId="0" fontId="2" fillId="3" borderId="35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3" fontId="10" fillId="0" borderId="0" xfId="3" applyNumberFormat="1" applyFont="1" applyFill="1" applyBorder="1" applyAlignment="1">
      <alignment horizontal="center" wrapText="1"/>
    </xf>
    <xf numFmtId="0" fontId="2" fillId="3" borderId="34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_Summary" xfId="3"/>
    <cellStyle name="Normal_Toll 2010 2026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55</xdr:row>
      <xdr:rowOff>133350</xdr:rowOff>
    </xdr:from>
    <xdr:to>
      <xdr:col>9</xdr:col>
      <xdr:colOff>76200</xdr:colOff>
      <xdr:row>57</xdr:row>
      <xdr:rowOff>57150</xdr:rowOff>
    </xdr:to>
    <xdr:sp macro="" textlink="">
      <xdr:nvSpPr>
        <xdr:cNvPr id="2" name="Oval 63"/>
        <xdr:cNvSpPr>
          <a:spLocks noChangeArrowheads="1"/>
        </xdr:cNvSpPr>
      </xdr:nvSpPr>
      <xdr:spPr bwMode="auto">
        <a:xfrm>
          <a:off x="4181475" y="10915650"/>
          <a:ext cx="1076325" cy="333375"/>
        </a:xfrm>
        <a:prstGeom prst="ellips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78317</xdr:colOff>
      <xdr:row>7</xdr:row>
      <xdr:rowOff>105834</xdr:rowOff>
    </xdr:from>
    <xdr:to>
      <xdr:col>9</xdr:col>
      <xdr:colOff>202142</xdr:colOff>
      <xdr:row>7</xdr:row>
      <xdr:rowOff>105834</xdr:rowOff>
    </xdr:to>
    <xdr:sp macro="" textlink="">
      <xdr:nvSpPr>
        <xdr:cNvPr id="3" name="Line 64"/>
        <xdr:cNvSpPr>
          <a:spLocks noChangeShapeType="1"/>
        </xdr:cNvSpPr>
      </xdr:nvSpPr>
      <xdr:spPr bwMode="auto">
        <a:xfrm>
          <a:off x="4088342" y="1439334"/>
          <a:ext cx="1295400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57150</xdr:colOff>
      <xdr:row>30</xdr:row>
      <xdr:rowOff>95250</xdr:rowOff>
    </xdr:from>
    <xdr:to>
      <xdr:col>9</xdr:col>
      <xdr:colOff>180975</xdr:colOff>
      <xdr:row>30</xdr:row>
      <xdr:rowOff>95250</xdr:rowOff>
    </xdr:to>
    <xdr:sp macro="" textlink="">
      <xdr:nvSpPr>
        <xdr:cNvPr id="4" name="Line 65"/>
        <xdr:cNvSpPr>
          <a:spLocks noChangeShapeType="1"/>
        </xdr:cNvSpPr>
      </xdr:nvSpPr>
      <xdr:spPr bwMode="auto">
        <a:xfrm>
          <a:off x="4067175" y="5943600"/>
          <a:ext cx="1295400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57150</xdr:colOff>
      <xdr:row>72</xdr:row>
      <xdr:rowOff>95250</xdr:rowOff>
    </xdr:from>
    <xdr:to>
      <xdr:col>9</xdr:col>
      <xdr:colOff>180975</xdr:colOff>
      <xdr:row>72</xdr:row>
      <xdr:rowOff>95250</xdr:rowOff>
    </xdr:to>
    <xdr:sp macro="" textlink="">
      <xdr:nvSpPr>
        <xdr:cNvPr id="5" name="Line 66"/>
        <xdr:cNvSpPr>
          <a:spLocks noChangeShapeType="1"/>
        </xdr:cNvSpPr>
      </xdr:nvSpPr>
      <xdr:spPr bwMode="auto">
        <a:xfrm>
          <a:off x="4067175" y="14287500"/>
          <a:ext cx="1295400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10</xdr:row>
      <xdr:rowOff>66675</xdr:rowOff>
    </xdr:from>
    <xdr:to>
      <xdr:col>9</xdr:col>
      <xdr:colOff>161925</xdr:colOff>
      <xdr:row>10</xdr:row>
      <xdr:rowOff>161925</xdr:rowOff>
    </xdr:to>
    <xdr:sp macro="" textlink="">
      <xdr:nvSpPr>
        <xdr:cNvPr id="6" name="Line 67"/>
        <xdr:cNvSpPr>
          <a:spLocks noChangeShapeType="1"/>
        </xdr:cNvSpPr>
      </xdr:nvSpPr>
      <xdr:spPr bwMode="auto">
        <a:xfrm>
          <a:off x="5257800" y="19812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10</xdr:row>
      <xdr:rowOff>57150</xdr:rowOff>
    </xdr:from>
    <xdr:to>
      <xdr:col>4</xdr:col>
      <xdr:colOff>152400</xdr:colOff>
      <xdr:row>10</xdr:row>
      <xdr:rowOff>152400</xdr:rowOff>
    </xdr:to>
    <xdr:sp macro="" textlink="">
      <xdr:nvSpPr>
        <xdr:cNvPr id="7" name="Line 68"/>
        <xdr:cNvSpPr>
          <a:spLocks noChangeShapeType="1"/>
        </xdr:cNvSpPr>
      </xdr:nvSpPr>
      <xdr:spPr bwMode="auto">
        <a:xfrm flipH="1">
          <a:off x="4076700" y="19716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6</xdr:row>
      <xdr:rowOff>38100</xdr:rowOff>
    </xdr:from>
    <xdr:to>
      <xdr:col>4</xdr:col>
      <xdr:colOff>161925</xdr:colOff>
      <xdr:row>6</xdr:row>
      <xdr:rowOff>133350</xdr:rowOff>
    </xdr:to>
    <xdr:sp macro="" textlink="">
      <xdr:nvSpPr>
        <xdr:cNvPr id="8" name="Line 69"/>
        <xdr:cNvSpPr>
          <a:spLocks noChangeShapeType="1"/>
        </xdr:cNvSpPr>
      </xdr:nvSpPr>
      <xdr:spPr bwMode="auto">
        <a:xfrm>
          <a:off x="4086225" y="11811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13</xdr:row>
      <xdr:rowOff>66675</xdr:rowOff>
    </xdr:from>
    <xdr:to>
      <xdr:col>9</xdr:col>
      <xdr:colOff>161925</xdr:colOff>
      <xdr:row>13</xdr:row>
      <xdr:rowOff>161925</xdr:rowOff>
    </xdr:to>
    <xdr:sp macro="" textlink="">
      <xdr:nvSpPr>
        <xdr:cNvPr id="9" name="Line 70"/>
        <xdr:cNvSpPr>
          <a:spLocks noChangeShapeType="1"/>
        </xdr:cNvSpPr>
      </xdr:nvSpPr>
      <xdr:spPr bwMode="auto">
        <a:xfrm>
          <a:off x="5257800" y="25717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13</xdr:row>
      <xdr:rowOff>57150</xdr:rowOff>
    </xdr:from>
    <xdr:to>
      <xdr:col>4</xdr:col>
      <xdr:colOff>152400</xdr:colOff>
      <xdr:row>13</xdr:row>
      <xdr:rowOff>152400</xdr:rowOff>
    </xdr:to>
    <xdr:sp macro="" textlink="">
      <xdr:nvSpPr>
        <xdr:cNvPr id="10" name="Line 71"/>
        <xdr:cNvSpPr>
          <a:spLocks noChangeShapeType="1"/>
        </xdr:cNvSpPr>
      </xdr:nvSpPr>
      <xdr:spPr bwMode="auto">
        <a:xfrm flipH="1">
          <a:off x="4076700" y="25622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23</xdr:row>
      <xdr:rowOff>38100</xdr:rowOff>
    </xdr:from>
    <xdr:to>
      <xdr:col>4</xdr:col>
      <xdr:colOff>161925</xdr:colOff>
      <xdr:row>23</xdr:row>
      <xdr:rowOff>133350</xdr:rowOff>
    </xdr:to>
    <xdr:sp macro="" textlink="">
      <xdr:nvSpPr>
        <xdr:cNvPr id="11" name="Line 72"/>
        <xdr:cNvSpPr>
          <a:spLocks noChangeShapeType="1"/>
        </xdr:cNvSpPr>
      </xdr:nvSpPr>
      <xdr:spPr bwMode="auto">
        <a:xfrm>
          <a:off x="4086225" y="45148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89535</xdr:colOff>
      <xdr:row>23</xdr:row>
      <xdr:rowOff>38100</xdr:rowOff>
    </xdr:from>
    <xdr:to>
      <xdr:col>9</xdr:col>
      <xdr:colOff>175260</xdr:colOff>
      <xdr:row>23</xdr:row>
      <xdr:rowOff>133350</xdr:rowOff>
    </xdr:to>
    <xdr:sp macro="" textlink="">
      <xdr:nvSpPr>
        <xdr:cNvPr id="12" name="Line 73"/>
        <xdr:cNvSpPr>
          <a:spLocks noChangeShapeType="1"/>
        </xdr:cNvSpPr>
      </xdr:nvSpPr>
      <xdr:spPr bwMode="auto">
        <a:xfrm flipH="1">
          <a:off x="5423535" y="432054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27</xdr:row>
      <xdr:rowOff>38100</xdr:rowOff>
    </xdr:from>
    <xdr:to>
      <xdr:col>4</xdr:col>
      <xdr:colOff>161925</xdr:colOff>
      <xdr:row>27</xdr:row>
      <xdr:rowOff>133350</xdr:rowOff>
    </xdr:to>
    <xdr:sp macro="" textlink="">
      <xdr:nvSpPr>
        <xdr:cNvPr id="13" name="Line 74"/>
        <xdr:cNvSpPr>
          <a:spLocks noChangeShapeType="1"/>
        </xdr:cNvSpPr>
      </xdr:nvSpPr>
      <xdr:spPr bwMode="auto">
        <a:xfrm>
          <a:off x="4086225" y="52959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27</xdr:row>
      <xdr:rowOff>38100</xdr:rowOff>
    </xdr:from>
    <xdr:to>
      <xdr:col>9</xdr:col>
      <xdr:colOff>152400</xdr:colOff>
      <xdr:row>27</xdr:row>
      <xdr:rowOff>133350</xdr:rowOff>
    </xdr:to>
    <xdr:sp macro="" textlink="">
      <xdr:nvSpPr>
        <xdr:cNvPr id="14" name="Line 75"/>
        <xdr:cNvSpPr>
          <a:spLocks noChangeShapeType="1"/>
        </xdr:cNvSpPr>
      </xdr:nvSpPr>
      <xdr:spPr bwMode="auto">
        <a:xfrm flipH="1">
          <a:off x="5248275" y="52959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36</xdr:row>
      <xdr:rowOff>66675</xdr:rowOff>
    </xdr:from>
    <xdr:to>
      <xdr:col>9</xdr:col>
      <xdr:colOff>161925</xdr:colOff>
      <xdr:row>36</xdr:row>
      <xdr:rowOff>161925</xdr:rowOff>
    </xdr:to>
    <xdr:sp macro="" textlink="">
      <xdr:nvSpPr>
        <xdr:cNvPr id="15" name="Line 76"/>
        <xdr:cNvSpPr>
          <a:spLocks noChangeShapeType="1"/>
        </xdr:cNvSpPr>
      </xdr:nvSpPr>
      <xdr:spPr bwMode="auto">
        <a:xfrm>
          <a:off x="5257800" y="70866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36</xdr:row>
      <xdr:rowOff>57150</xdr:rowOff>
    </xdr:from>
    <xdr:to>
      <xdr:col>4</xdr:col>
      <xdr:colOff>152400</xdr:colOff>
      <xdr:row>36</xdr:row>
      <xdr:rowOff>152400</xdr:rowOff>
    </xdr:to>
    <xdr:sp macro="" textlink="">
      <xdr:nvSpPr>
        <xdr:cNvPr id="16" name="Line 77"/>
        <xdr:cNvSpPr>
          <a:spLocks noChangeShapeType="1"/>
        </xdr:cNvSpPr>
      </xdr:nvSpPr>
      <xdr:spPr bwMode="auto">
        <a:xfrm flipH="1">
          <a:off x="4076700" y="70770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39</xdr:row>
      <xdr:rowOff>66675</xdr:rowOff>
    </xdr:from>
    <xdr:to>
      <xdr:col>9</xdr:col>
      <xdr:colOff>161925</xdr:colOff>
      <xdr:row>39</xdr:row>
      <xdr:rowOff>161925</xdr:rowOff>
    </xdr:to>
    <xdr:sp macro="" textlink="">
      <xdr:nvSpPr>
        <xdr:cNvPr id="17" name="Line 78"/>
        <xdr:cNvSpPr>
          <a:spLocks noChangeShapeType="1"/>
        </xdr:cNvSpPr>
      </xdr:nvSpPr>
      <xdr:spPr bwMode="auto">
        <a:xfrm>
          <a:off x="5257800" y="76771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39</xdr:row>
      <xdr:rowOff>57150</xdr:rowOff>
    </xdr:from>
    <xdr:to>
      <xdr:col>4</xdr:col>
      <xdr:colOff>152400</xdr:colOff>
      <xdr:row>39</xdr:row>
      <xdr:rowOff>152400</xdr:rowOff>
    </xdr:to>
    <xdr:sp macro="" textlink="">
      <xdr:nvSpPr>
        <xdr:cNvPr id="18" name="Line 79"/>
        <xdr:cNvSpPr>
          <a:spLocks noChangeShapeType="1"/>
        </xdr:cNvSpPr>
      </xdr:nvSpPr>
      <xdr:spPr bwMode="auto">
        <a:xfrm flipH="1">
          <a:off x="4076700" y="76676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44</xdr:row>
      <xdr:rowOff>38100</xdr:rowOff>
    </xdr:from>
    <xdr:to>
      <xdr:col>4</xdr:col>
      <xdr:colOff>161925</xdr:colOff>
      <xdr:row>44</xdr:row>
      <xdr:rowOff>133350</xdr:rowOff>
    </xdr:to>
    <xdr:sp macro="" textlink="">
      <xdr:nvSpPr>
        <xdr:cNvPr id="19" name="Line 80"/>
        <xdr:cNvSpPr>
          <a:spLocks noChangeShapeType="1"/>
        </xdr:cNvSpPr>
      </xdr:nvSpPr>
      <xdr:spPr bwMode="auto">
        <a:xfrm>
          <a:off x="4086225" y="86677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44</xdr:row>
      <xdr:rowOff>38100</xdr:rowOff>
    </xdr:from>
    <xdr:to>
      <xdr:col>9</xdr:col>
      <xdr:colOff>152400</xdr:colOff>
      <xdr:row>44</xdr:row>
      <xdr:rowOff>133350</xdr:rowOff>
    </xdr:to>
    <xdr:sp macro="" textlink="">
      <xdr:nvSpPr>
        <xdr:cNvPr id="20" name="Line 81"/>
        <xdr:cNvSpPr>
          <a:spLocks noChangeShapeType="1"/>
        </xdr:cNvSpPr>
      </xdr:nvSpPr>
      <xdr:spPr bwMode="auto">
        <a:xfrm flipH="1">
          <a:off x="5248275" y="86677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47</xdr:row>
      <xdr:rowOff>38100</xdr:rowOff>
    </xdr:from>
    <xdr:to>
      <xdr:col>4</xdr:col>
      <xdr:colOff>161925</xdr:colOff>
      <xdr:row>47</xdr:row>
      <xdr:rowOff>133350</xdr:rowOff>
    </xdr:to>
    <xdr:sp macro="" textlink="">
      <xdr:nvSpPr>
        <xdr:cNvPr id="21" name="Line 82"/>
        <xdr:cNvSpPr>
          <a:spLocks noChangeShapeType="1"/>
        </xdr:cNvSpPr>
      </xdr:nvSpPr>
      <xdr:spPr bwMode="auto">
        <a:xfrm>
          <a:off x="4086225" y="92583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47</xdr:row>
      <xdr:rowOff>38100</xdr:rowOff>
    </xdr:from>
    <xdr:to>
      <xdr:col>9</xdr:col>
      <xdr:colOff>152400</xdr:colOff>
      <xdr:row>47</xdr:row>
      <xdr:rowOff>133350</xdr:rowOff>
    </xdr:to>
    <xdr:sp macro="" textlink="">
      <xdr:nvSpPr>
        <xdr:cNvPr id="22" name="Line 83"/>
        <xdr:cNvSpPr>
          <a:spLocks noChangeShapeType="1"/>
        </xdr:cNvSpPr>
      </xdr:nvSpPr>
      <xdr:spPr bwMode="auto">
        <a:xfrm flipH="1">
          <a:off x="5248275" y="92583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53</xdr:row>
      <xdr:rowOff>66675</xdr:rowOff>
    </xdr:from>
    <xdr:to>
      <xdr:col>9</xdr:col>
      <xdr:colOff>161925</xdr:colOff>
      <xdr:row>53</xdr:row>
      <xdr:rowOff>161925</xdr:rowOff>
    </xdr:to>
    <xdr:sp macro="" textlink="">
      <xdr:nvSpPr>
        <xdr:cNvPr id="23" name="Line 84"/>
        <xdr:cNvSpPr>
          <a:spLocks noChangeShapeType="1"/>
        </xdr:cNvSpPr>
      </xdr:nvSpPr>
      <xdr:spPr bwMode="auto">
        <a:xfrm>
          <a:off x="5257800" y="104584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53</xdr:row>
      <xdr:rowOff>57150</xdr:rowOff>
    </xdr:from>
    <xdr:to>
      <xdr:col>4</xdr:col>
      <xdr:colOff>152400</xdr:colOff>
      <xdr:row>53</xdr:row>
      <xdr:rowOff>152400</xdr:rowOff>
    </xdr:to>
    <xdr:sp macro="" textlink="">
      <xdr:nvSpPr>
        <xdr:cNvPr id="24" name="Line 85"/>
        <xdr:cNvSpPr>
          <a:spLocks noChangeShapeType="1"/>
        </xdr:cNvSpPr>
      </xdr:nvSpPr>
      <xdr:spPr bwMode="auto">
        <a:xfrm flipH="1">
          <a:off x="4076700" y="10448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57</xdr:row>
      <xdr:rowOff>66675</xdr:rowOff>
    </xdr:from>
    <xdr:to>
      <xdr:col>9</xdr:col>
      <xdr:colOff>161925</xdr:colOff>
      <xdr:row>57</xdr:row>
      <xdr:rowOff>161925</xdr:rowOff>
    </xdr:to>
    <xdr:sp macro="" textlink="">
      <xdr:nvSpPr>
        <xdr:cNvPr id="25" name="Line 86"/>
        <xdr:cNvSpPr>
          <a:spLocks noChangeShapeType="1"/>
        </xdr:cNvSpPr>
      </xdr:nvSpPr>
      <xdr:spPr bwMode="auto">
        <a:xfrm>
          <a:off x="5257800" y="112585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57</xdr:row>
      <xdr:rowOff>57150</xdr:rowOff>
    </xdr:from>
    <xdr:to>
      <xdr:col>4</xdr:col>
      <xdr:colOff>152400</xdr:colOff>
      <xdr:row>57</xdr:row>
      <xdr:rowOff>152400</xdr:rowOff>
    </xdr:to>
    <xdr:sp macro="" textlink="">
      <xdr:nvSpPr>
        <xdr:cNvPr id="26" name="Line 87"/>
        <xdr:cNvSpPr>
          <a:spLocks noChangeShapeType="1"/>
        </xdr:cNvSpPr>
      </xdr:nvSpPr>
      <xdr:spPr bwMode="auto">
        <a:xfrm flipH="1">
          <a:off x="4076700" y="112490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62</xdr:row>
      <xdr:rowOff>66675</xdr:rowOff>
    </xdr:from>
    <xdr:to>
      <xdr:col>9</xdr:col>
      <xdr:colOff>161925</xdr:colOff>
      <xdr:row>62</xdr:row>
      <xdr:rowOff>161925</xdr:rowOff>
    </xdr:to>
    <xdr:sp macro="" textlink="">
      <xdr:nvSpPr>
        <xdr:cNvPr id="27" name="Line 88"/>
        <xdr:cNvSpPr>
          <a:spLocks noChangeShapeType="1"/>
        </xdr:cNvSpPr>
      </xdr:nvSpPr>
      <xdr:spPr bwMode="auto">
        <a:xfrm>
          <a:off x="5257800" y="122682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62</xdr:row>
      <xdr:rowOff>57150</xdr:rowOff>
    </xdr:from>
    <xdr:to>
      <xdr:col>4</xdr:col>
      <xdr:colOff>152400</xdr:colOff>
      <xdr:row>62</xdr:row>
      <xdr:rowOff>152400</xdr:rowOff>
    </xdr:to>
    <xdr:sp macro="" textlink="">
      <xdr:nvSpPr>
        <xdr:cNvPr id="28" name="Line 89"/>
        <xdr:cNvSpPr>
          <a:spLocks noChangeShapeType="1"/>
        </xdr:cNvSpPr>
      </xdr:nvSpPr>
      <xdr:spPr bwMode="auto">
        <a:xfrm flipH="1">
          <a:off x="4076700" y="122586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75</xdr:row>
      <xdr:rowOff>66675</xdr:rowOff>
    </xdr:from>
    <xdr:to>
      <xdr:col>9</xdr:col>
      <xdr:colOff>161925</xdr:colOff>
      <xdr:row>75</xdr:row>
      <xdr:rowOff>161925</xdr:rowOff>
    </xdr:to>
    <xdr:sp macro="" textlink="">
      <xdr:nvSpPr>
        <xdr:cNvPr id="29" name="Line 90"/>
        <xdr:cNvSpPr>
          <a:spLocks noChangeShapeType="1"/>
        </xdr:cNvSpPr>
      </xdr:nvSpPr>
      <xdr:spPr bwMode="auto">
        <a:xfrm>
          <a:off x="5257800" y="148399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75</xdr:row>
      <xdr:rowOff>57150</xdr:rowOff>
    </xdr:from>
    <xdr:to>
      <xdr:col>4</xdr:col>
      <xdr:colOff>152400</xdr:colOff>
      <xdr:row>75</xdr:row>
      <xdr:rowOff>152400</xdr:rowOff>
    </xdr:to>
    <xdr:sp macro="" textlink="">
      <xdr:nvSpPr>
        <xdr:cNvPr id="30" name="Line 91"/>
        <xdr:cNvSpPr>
          <a:spLocks noChangeShapeType="1"/>
        </xdr:cNvSpPr>
      </xdr:nvSpPr>
      <xdr:spPr bwMode="auto">
        <a:xfrm flipH="1">
          <a:off x="4076700" y="14830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81</xdr:row>
      <xdr:rowOff>66675</xdr:rowOff>
    </xdr:from>
    <xdr:to>
      <xdr:col>9</xdr:col>
      <xdr:colOff>161925</xdr:colOff>
      <xdr:row>81</xdr:row>
      <xdr:rowOff>161925</xdr:rowOff>
    </xdr:to>
    <xdr:sp macro="" textlink="">
      <xdr:nvSpPr>
        <xdr:cNvPr id="31" name="Line 92"/>
        <xdr:cNvSpPr>
          <a:spLocks noChangeShapeType="1"/>
        </xdr:cNvSpPr>
      </xdr:nvSpPr>
      <xdr:spPr bwMode="auto">
        <a:xfrm>
          <a:off x="5257800" y="160401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81</xdr:row>
      <xdr:rowOff>57150</xdr:rowOff>
    </xdr:from>
    <xdr:to>
      <xdr:col>4</xdr:col>
      <xdr:colOff>152400</xdr:colOff>
      <xdr:row>81</xdr:row>
      <xdr:rowOff>152400</xdr:rowOff>
    </xdr:to>
    <xdr:sp macro="" textlink="">
      <xdr:nvSpPr>
        <xdr:cNvPr id="32" name="Line 93"/>
        <xdr:cNvSpPr>
          <a:spLocks noChangeShapeType="1"/>
        </xdr:cNvSpPr>
      </xdr:nvSpPr>
      <xdr:spPr bwMode="auto">
        <a:xfrm flipH="1">
          <a:off x="4076700" y="160305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84</xdr:row>
      <xdr:rowOff>66675</xdr:rowOff>
    </xdr:from>
    <xdr:to>
      <xdr:col>9</xdr:col>
      <xdr:colOff>161925</xdr:colOff>
      <xdr:row>84</xdr:row>
      <xdr:rowOff>161925</xdr:rowOff>
    </xdr:to>
    <xdr:sp macro="" textlink="">
      <xdr:nvSpPr>
        <xdr:cNvPr id="33" name="Line 94"/>
        <xdr:cNvSpPr>
          <a:spLocks noChangeShapeType="1"/>
        </xdr:cNvSpPr>
      </xdr:nvSpPr>
      <xdr:spPr bwMode="auto">
        <a:xfrm>
          <a:off x="5257800" y="166306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84</xdr:row>
      <xdr:rowOff>57150</xdr:rowOff>
    </xdr:from>
    <xdr:to>
      <xdr:col>4</xdr:col>
      <xdr:colOff>152400</xdr:colOff>
      <xdr:row>84</xdr:row>
      <xdr:rowOff>152400</xdr:rowOff>
    </xdr:to>
    <xdr:sp macro="" textlink="">
      <xdr:nvSpPr>
        <xdr:cNvPr id="34" name="Line 95"/>
        <xdr:cNvSpPr>
          <a:spLocks noChangeShapeType="1"/>
        </xdr:cNvSpPr>
      </xdr:nvSpPr>
      <xdr:spPr bwMode="auto">
        <a:xfrm flipH="1">
          <a:off x="4076700" y="166211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57150</xdr:colOff>
      <xdr:row>50</xdr:row>
      <xdr:rowOff>95250</xdr:rowOff>
    </xdr:from>
    <xdr:to>
      <xdr:col>9</xdr:col>
      <xdr:colOff>180975</xdr:colOff>
      <xdr:row>50</xdr:row>
      <xdr:rowOff>95250</xdr:rowOff>
    </xdr:to>
    <xdr:sp macro="" textlink="">
      <xdr:nvSpPr>
        <xdr:cNvPr id="35" name="Line 96"/>
        <xdr:cNvSpPr>
          <a:spLocks noChangeShapeType="1"/>
        </xdr:cNvSpPr>
      </xdr:nvSpPr>
      <xdr:spPr bwMode="auto">
        <a:xfrm>
          <a:off x="4067175" y="9906000"/>
          <a:ext cx="1295400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95250</xdr:rowOff>
    </xdr:to>
    <xdr:sp macro="" textlink="">
      <xdr:nvSpPr>
        <xdr:cNvPr id="36" name="Line 193"/>
        <xdr:cNvSpPr>
          <a:spLocks noChangeShapeType="1"/>
        </xdr:cNvSpPr>
      </xdr:nvSpPr>
      <xdr:spPr bwMode="auto">
        <a:xfrm>
          <a:off x="4010025" y="571500"/>
          <a:ext cx="0" cy="95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</xdr:spPr>
    </xdr:sp>
    <xdr:clientData/>
  </xdr:twoCellAnchor>
  <xdr:twoCellAnchor>
    <xdr:from>
      <xdr:col>10</xdr:col>
      <xdr:colOff>0</xdr:colOff>
      <xdr:row>2</xdr:row>
      <xdr:rowOff>190500</xdr:rowOff>
    </xdr:from>
    <xdr:to>
      <xdr:col>10</xdr:col>
      <xdr:colOff>0</xdr:colOff>
      <xdr:row>3</xdr:row>
      <xdr:rowOff>85725</xdr:rowOff>
    </xdr:to>
    <xdr:sp macro="" textlink="">
      <xdr:nvSpPr>
        <xdr:cNvPr id="37" name="Line 194"/>
        <xdr:cNvSpPr>
          <a:spLocks noChangeShapeType="1"/>
        </xdr:cNvSpPr>
      </xdr:nvSpPr>
      <xdr:spPr bwMode="auto">
        <a:xfrm flipV="1">
          <a:off x="5419725" y="57150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</xdr:spPr>
    </xdr:sp>
    <xdr:clientData/>
  </xdr:twoCellAnchor>
  <xdr:twoCellAnchor>
    <xdr:from>
      <xdr:col>9</xdr:col>
      <xdr:colOff>76200</xdr:colOff>
      <xdr:row>33</xdr:row>
      <xdr:rowOff>66675</xdr:rowOff>
    </xdr:from>
    <xdr:to>
      <xdr:col>9</xdr:col>
      <xdr:colOff>161925</xdr:colOff>
      <xdr:row>33</xdr:row>
      <xdr:rowOff>161925</xdr:rowOff>
    </xdr:to>
    <xdr:sp macro="" textlink="">
      <xdr:nvSpPr>
        <xdr:cNvPr id="38" name="Line 203"/>
        <xdr:cNvSpPr>
          <a:spLocks noChangeShapeType="1"/>
        </xdr:cNvSpPr>
      </xdr:nvSpPr>
      <xdr:spPr bwMode="auto">
        <a:xfrm>
          <a:off x="5257800" y="64960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33</xdr:row>
      <xdr:rowOff>57150</xdr:rowOff>
    </xdr:from>
    <xdr:to>
      <xdr:col>4</xdr:col>
      <xdr:colOff>152400</xdr:colOff>
      <xdr:row>33</xdr:row>
      <xdr:rowOff>152400</xdr:rowOff>
    </xdr:to>
    <xdr:sp macro="" textlink="">
      <xdr:nvSpPr>
        <xdr:cNvPr id="39" name="Line 204"/>
        <xdr:cNvSpPr>
          <a:spLocks noChangeShapeType="1"/>
        </xdr:cNvSpPr>
      </xdr:nvSpPr>
      <xdr:spPr bwMode="auto">
        <a:xfrm flipH="1">
          <a:off x="4076700" y="64865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177800</xdr:colOff>
      <xdr:row>4</xdr:row>
      <xdr:rowOff>12700</xdr:rowOff>
    </xdr:from>
    <xdr:to>
      <xdr:col>10</xdr:col>
      <xdr:colOff>139700</xdr:colOff>
      <xdr:row>10</xdr:row>
      <xdr:rowOff>22225</xdr:rowOff>
    </xdr:to>
    <xdr:grpSp>
      <xdr:nvGrpSpPr>
        <xdr:cNvPr id="40" name="Group 207"/>
        <xdr:cNvGrpSpPr>
          <a:grpSpLocks/>
        </xdr:cNvGrpSpPr>
      </xdr:nvGrpSpPr>
      <xdr:grpSpPr bwMode="auto">
        <a:xfrm>
          <a:off x="5359400" y="774700"/>
          <a:ext cx="200025" cy="1162050"/>
          <a:chOff x="435" y="3086"/>
          <a:chExt cx="10" cy="127"/>
        </a:xfrm>
      </xdr:grpSpPr>
      <xdr:sp macro="" textlink="">
        <xdr:nvSpPr>
          <xdr:cNvPr id="41" name="Text Box 208"/>
          <xdr:cNvSpPr txBox="1">
            <a:spLocks noChangeArrowheads="1"/>
          </xdr:cNvSpPr>
        </xdr:nvSpPr>
        <xdr:spPr bwMode="auto">
          <a:xfrm>
            <a:off x="435" y="3086"/>
            <a:ext cx="7" cy="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(Total)</a:t>
            </a:r>
          </a:p>
        </xdr:txBody>
      </xdr:sp>
      <xdr:sp macro="" textlink="">
        <xdr:nvSpPr>
          <xdr:cNvPr id="42" name="Text Box 209"/>
          <xdr:cNvSpPr txBox="1">
            <a:spLocks noChangeArrowheads="1"/>
          </xdr:cNvSpPr>
        </xdr:nvSpPr>
        <xdr:spPr bwMode="auto">
          <a:xfrm>
            <a:off x="435" y="3128"/>
            <a:ext cx="7" cy="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(Ramp)</a:t>
            </a:r>
          </a:p>
        </xdr:txBody>
      </xdr:sp>
      <xdr:sp macro="" textlink="">
        <xdr:nvSpPr>
          <xdr:cNvPr id="43" name="Text Box 210"/>
          <xdr:cNvSpPr txBox="1">
            <a:spLocks noChangeArrowheads="1"/>
          </xdr:cNvSpPr>
        </xdr:nvSpPr>
        <xdr:spPr bwMode="auto">
          <a:xfrm>
            <a:off x="435" y="3170"/>
            <a:ext cx="7" cy="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(Ramp)</a:t>
            </a:r>
          </a:p>
        </xdr:txBody>
      </xdr:sp>
      <xdr:sp macro="" textlink="">
        <xdr:nvSpPr>
          <xdr:cNvPr id="44" name="Text Box 211"/>
          <xdr:cNvSpPr txBox="1">
            <a:spLocks noChangeArrowheads="1"/>
          </xdr:cNvSpPr>
        </xdr:nvSpPr>
        <xdr:spPr bwMode="auto">
          <a:xfrm>
            <a:off x="435" y="3149"/>
            <a:ext cx="7" cy="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(Plaza)</a:t>
            </a:r>
          </a:p>
        </xdr:txBody>
      </xdr:sp>
      <xdr:sp macro="" textlink="">
        <xdr:nvSpPr>
          <xdr:cNvPr id="45" name="Text Box 212"/>
          <xdr:cNvSpPr txBox="1">
            <a:spLocks noChangeArrowheads="1"/>
          </xdr:cNvSpPr>
        </xdr:nvSpPr>
        <xdr:spPr bwMode="auto">
          <a:xfrm>
            <a:off x="435" y="3191"/>
            <a:ext cx="10" cy="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(Frontage)</a:t>
            </a:r>
          </a:p>
        </xdr:txBody>
      </xdr:sp>
    </xdr:grpSp>
    <xdr:clientData/>
  </xdr:twoCellAnchor>
  <xdr:twoCellAnchor>
    <xdr:from>
      <xdr:col>56</xdr:col>
      <xdr:colOff>298450</xdr:colOff>
      <xdr:row>7</xdr:row>
      <xdr:rowOff>100542</xdr:rowOff>
    </xdr:from>
    <xdr:to>
      <xdr:col>58</xdr:col>
      <xdr:colOff>379941</xdr:colOff>
      <xdr:row>7</xdr:row>
      <xdr:rowOff>100542</xdr:rowOff>
    </xdr:to>
    <xdr:sp macro="" textlink="">
      <xdr:nvSpPr>
        <xdr:cNvPr id="46" name="Line 64"/>
        <xdr:cNvSpPr>
          <a:spLocks noChangeShapeType="1"/>
        </xdr:cNvSpPr>
      </xdr:nvSpPr>
      <xdr:spPr bwMode="auto">
        <a:xfrm>
          <a:off x="34893250" y="1434042"/>
          <a:ext cx="1300691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140480</xdr:colOff>
      <xdr:row>14</xdr:row>
      <xdr:rowOff>106168</xdr:rowOff>
    </xdr:from>
    <xdr:to>
      <xdr:col>10</xdr:col>
      <xdr:colOff>19663</xdr:colOff>
      <xdr:row>14</xdr:row>
      <xdr:rowOff>106168</xdr:rowOff>
    </xdr:to>
    <xdr:sp macro="" textlink="">
      <xdr:nvSpPr>
        <xdr:cNvPr id="47" name="Line 64"/>
        <xdr:cNvSpPr>
          <a:spLocks noChangeShapeType="1"/>
        </xdr:cNvSpPr>
      </xdr:nvSpPr>
      <xdr:spPr bwMode="auto">
        <a:xfrm>
          <a:off x="4271322" y="2721031"/>
          <a:ext cx="1326983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128693</xdr:colOff>
      <xdr:row>37</xdr:row>
      <xdr:rowOff>126152</xdr:rowOff>
    </xdr:from>
    <xdr:to>
      <xdr:col>10</xdr:col>
      <xdr:colOff>8678</xdr:colOff>
      <xdr:row>37</xdr:row>
      <xdr:rowOff>126152</xdr:rowOff>
    </xdr:to>
    <xdr:sp macro="" textlink="">
      <xdr:nvSpPr>
        <xdr:cNvPr id="48" name="Line 64"/>
        <xdr:cNvSpPr>
          <a:spLocks noChangeShapeType="1"/>
        </xdr:cNvSpPr>
      </xdr:nvSpPr>
      <xdr:spPr bwMode="auto">
        <a:xfrm>
          <a:off x="4258733" y="7029872"/>
          <a:ext cx="1327785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127000</xdr:colOff>
      <xdr:row>79</xdr:row>
      <xdr:rowOff>127000</xdr:rowOff>
    </xdr:from>
    <xdr:to>
      <xdr:col>10</xdr:col>
      <xdr:colOff>7408</xdr:colOff>
      <xdr:row>79</xdr:row>
      <xdr:rowOff>127000</xdr:rowOff>
    </xdr:to>
    <xdr:sp macro="" textlink="">
      <xdr:nvSpPr>
        <xdr:cNvPr id="49" name="Line 64"/>
        <xdr:cNvSpPr>
          <a:spLocks noChangeShapeType="1"/>
        </xdr:cNvSpPr>
      </xdr:nvSpPr>
      <xdr:spPr bwMode="auto">
        <a:xfrm>
          <a:off x="4137025" y="15700375"/>
          <a:ext cx="1290108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148167</xdr:colOff>
      <xdr:row>63</xdr:row>
      <xdr:rowOff>95251</xdr:rowOff>
    </xdr:from>
    <xdr:to>
      <xdr:col>10</xdr:col>
      <xdr:colOff>28575</xdr:colOff>
      <xdr:row>63</xdr:row>
      <xdr:rowOff>95251</xdr:rowOff>
    </xdr:to>
    <xdr:sp macro="" textlink="">
      <xdr:nvSpPr>
        <xdr:cNvPr id="50" name="Line 64"/>
        <xdr:cNvSpPr>
          <a:spLocks noChangeShapeType="1"/>
        </xdr:cNvSpPr>
      </xdr:nvSpPr>
      <xdr:spPr bwMode="auto">
        <a:xfrm>
          <a:off x="4158192" y="12496801"/>
          <a:ext cx="1290108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59532</xdr:colOff>
      <xdr:row>53</xdr:row>
      <xdr:rowOff>166687</xdr:rowOff>
    </xdr:from>
    <xdr:to>
      <xdr:col>9</xdr:col>
      <xdr:colOff>183357</xdr:colOff>
      <xdr:row>53</xdr:row>
      <xdr:rowOff>166687</xdr:rowOff>
    </xdr:to>
    <xdr:sp macro="" textlink="">
      <xdr:nvSpPr>
        <xdr:cNvPr id="51" name="Line 64"/>
        <xdr:cNvSpPr>
          <a:spLocks noChangeShapeType="1"/>
        </xdr:cNvSpPr>
      </xdr:nvSpPr>
      <xdr:spPr bwMode="auto">
        <a:xfrm>
          <a:off x="4069557" y="10558462"/>
          <a:ext cx="1295400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99"/>
  <sheetViews>
    <sheetView view="pageBreakPreview" topLeftCell="A7" zoomScale="70" zoomScaleNormal="85" zoomScaleSheetLayoutView="70" workbookViewId="0">
      <selection activeCell="AB13" sqref="AB13"/>
    </sheetView>
  </sheetViews>
  <sheetFormatPr defaultRowHeight="15" x14ac:dyDescent="0.25"/>
  <cols>
    <col min="1" max="1" width="35.42578125" style="5" customWidth="1"/>
    <col min="2" max="2" width="13.42578125" style="5" customWidth="1"/>
    <col min="3" max="3" width="6" style="5" customWidth="1"/>
    <col min="4" max="4" width="5.28515625" style="5" customWidth="1"/>
    <col min="5" max="5" width="4.85546875" style="5" customWidth="1"/>
    <col min="6" max="6" width="3.140625" style="5" customWidth="1"/>
    <col min="7" max="7" width="3.140625" style="153" customWidth="1"/>
    <col min="8" max="8" width="3.140625" style="5" customWidth="1"/>
    <col min="9" max="9" width="3.28515625" style="5" customWidth="1"/>
    <col min="10" max="10" width="3.5703125" style="5" customWidth="1"/>
    <col min="11" max="11" width="5.5703125" style="5" customWidth="1"/>
    <col min="12" max="12" width="5.42578125" style="13" customWidth="1"/>
    <col min="13" max="13" width="12.7109375" customWidth="1"/>
    <col min="14" max="14" width="14.7109375" customWidth="1"/>
    <col min="15" max="15" width="12.140625" customWidth="1"/>
    <col min="16" max="16" width="14.85546875" customWidth="1"/>
    <col min="17" max="17" width="9.7109375" customWidth="1"/>
    <col min="18" max="18" width="9.85546875" customWidth="1"/>
    <col min="19" max="19" width="10.7109375" customWidth="1"/>
    <col min="20" max="20" width="11.140625" bestFit="1" customWidth="1"/>
    <col min="21" max="21" width="12.28515625" bestFit="1" customWidth="1"/>
  </cols>
  <sheetData>
    <row r="1" spans="1:26" x14ac:dyDescent="0.25">
      <c r="A1" s="1" t="s">
        <v>0</v>
      </c>
      <c r="B1" s="1"/>
      <c r="C1" s="1"/>
      <c r="D1" s="2"/>
      <c r="E1" s="2"/>
      <c r="F1" s="2"/>
      <c r="G1" s="3"/>
      <c r="H1" s="2"/>
      <c r="I1" s="2"/>
      <c r="J1" s="2"/>
      <c r="K1" s="2"/>
      <c r="L1" s="188" t="s">
        <v>1</v>
      </c>
      <c r="M1" s="188"/>
      <c r="N1" s="188"/>
    </row>
    <row r="2" spans="1:26" x14ac:dyDescent="0.25">
      <c r="A2" s="4"/>
      <c r="B2" s="4"/>
      <c r="C2" s="4"/>
      <c r="E2" s="189" t="s">
        <v>2</v>
      </c>
      <c r="F2" s="189"/>
      <c r="G2" s="6"/>
      <c r="H2" s="189" t="s">
        <v>3</v>
      </c>
      <c r="I2" s="189"/>
      <c r="J2" s="7"/>
      <c r="K2" s="7"/>
      <c r="L2" s="8" t="s">
        <v>4</v>
      </c>
      <c r="M2" s="8" t="s">
        <v>5</v>
      </c>
      <c r="N2" s="8" t="s">
        <v>6</v>
      </c>
    </row>
    <row r="3" spans="1:26" x14ac:dyDescent="0.25">
      <c r="A3" s="9"/>
      <c r="B3" s="9"/>
      <c r="C3" s="9"/>
      <c r="D3" s="10"/>
      <c r="E3" s="11" t="s">
        <v>7</v>
      </c>
      <c r="F3" s="12" t="s">
        <v>8</v>
      </c>
      <c r="G3" s="12"/>
      <c r="H3" s="12" t="s">
        <v>8</v>
      </c>
      <c r="I3" s="11" t="s">
        <v>7</v>
      </c>
      <c r="J3" s="7"/>
      <c r="K3" s="7"/>
    </row>
    <row r="4" spans="1:26" x14ac:dyDescent="0.25">
      <c r="A4" s="9"/>
      <c r="B4" s="9"/>
      <c r="C4" s="9"/>
      <c r="D4" s="14"/>
      <c r="E4" s="15"/>
      <c r="F4" s="16"/>
      <c r="G4" s="7"/>
      <c r="H4" s="17"/>
      <c r="I4" s="15"/>
      <c r="J4" s="18"/>
      <c r="K4" s="19"/>
    </row>
    <row r="5" spans="1:26" x14ac:dyDescent="0.25">
      <c r="A5" s="20"/>
      <c r="B5" s="20" t="s">
        <v>9</v>
      </c>
      <c r="C5" s="21" t="s">
        <v>10</v>
      </c>
      <c r="D5" s="14"/>
      <c r="E5" s="15"/>
      <c r="F5" s="16"/>
      <c r="G5" s="7"/>
      <c r="H5" s="17"/>
      <c r="I5" s="15"/>
      <c r="J5" s="18"/>
      <c r="K5" s="19"/>
      <c r="L5" s="21" t="s">
        <v>10</v>
      </c>
      <c r="M5" s="20" t="s">
        <v>9</v>
      </c>
    </row>
    <row r="6" spans="1:26" x14ac:dyDescent="0.25">
      <c r="A6" s="9"/>
      <c r="B6" s="9"/>
      <c r="C6" s="21">
        <v>1</v>
      </c>
      <c r="D6" s="14"/>
      <c r="E6" s="15"/>
      <c r="F6" s="16"/>
      <c r="G6" s="7"/>
      <c r="H6" s="17"/>
      <c r="I6" s="15"/>
      <c r="J6" s="18"/>
      <c r="K6" s="19"/>
      <c r="L6" s="21">
        <v>1</v>
      </c>
    </row>
    <row r="7" spans="1:26" x14ac:dyDescent="0.25">
      <c r="A7" s="9" t="s">
        <v>11</v>
      </c>
      <c r="B7" s="9"/>
      <c r="C7" s="21"/>
      <c r="D7" s="14"/>
      <c r="E7" s="22"/>
      <c r="F7" s="23"/>
      <c r="G7" s="24"/>
      <c r="H7" s="25"/>
      <c r="I7" s="26"/>
      <c r="J7" s="18"/>
      <c r="K7" s="19"/>
      <c r="L7" s="21"/>
    </row>
    <row r="8" spans="1:26" x14ac:dyDescent="0.25">
      <c r="A8" s="9" t="s">
        <v>12</v>
      </c>
      <c r="B8" s="9"/>
      <c r="C8" s="21"/>
      <c r="D8" s="14"/>
      <c r="E8" s="15"/>
      <c r="F8" s="16"/>
      <c r="G8" s="7"/>
      <c r="H8" s="17"/>
      <c r="I8" s="15"/>
      <c r="J8" s="18"/>
      <c r="K8" s="19"/>
      <c r="L8" s="21"/>
    </row>
    <row r="9" spans="1:26" x14ac:dyDescent="0.25">
      <c r="A9" s="9" t="s">
        <v>13</v>
      </c>
      <c r="B9" s="9"/>
      <c r="C9" s="21"/>
      <c r="D9" s="15"/>
      <c r="E9" s="27"/>
      <c r="F9" s="23"/>
      <c r="G9" s="24"/>
      <c r="H9" s="25"/>
      <c r="I9" s="24"/>
      <c r="J9" s="28"/>
      <c r="K9" s="19"/>
      <c r="L9" s="21"/>
    </row>
    <row r="10" spans="1:26" ht="15.75" thickBot="1" x14ac:dyDescent="0.3">
      <c r="A10" s="29" t="s">
        <v>14</v>
      </c>
      <c r="B10" s="29"/>
      <c r="C10" s="30">
        <v>2</v>
      </c>
      <c r="D10" s="31"/>
      <c r="E10" s="15"/>
      <c r="F10" s="32"/>
      <c r="G10" s="33"/>
      <c r="H10" s="34"/>
      <c r="I10" s="7"/>
      <c r="J10" s="32"/>
      <c r="K10" s="19"/>
      <c r="L10" s="30">
        <v>2</v>
      </c>
    </row>
    <row r="11" spans="1:26" ht="15.75" thickTop="1" x14ac:dyDescent="0.25">
      <c r="A11" s="20" t="s">
        <v>15</v>
      </c>
      <c r="B11" s="20"/>
      <c r="C11" s="21"/>
      <c r="D11" s="35"/>
      <c r="E11" s="36"/>
      <c r="F11" s="35"/>
      <c r="G11" s="35"/>
      <c r="H11" s="35"/>
      <c r="I11" s="37"/>
      <c r="J11" s="38"/>
      <c r="K11" s="39"/>
      <c r="L11" s="21"/>
    </row>
    <row r="12" spans="1:26" x14ac:dyDescent="0.25">
      <c r="A12" s="40"/>
      <c r="B12" s="40"/>
      <c r="C12" s="41"/>
      <c r="D12" s="42"/>
      <c r="E12" s="43"/>
      <c r="F12" s="44"/>
      <c r="G12" s="45"/>
      <c r="H12" s="45"/>
      <c r="I12" s="46"/>
      <c r="J12" s="47"/>
      <c r="K12" s="47"/>
      <c r="L12" s="41"/>
      <c r="M12" t="s">
        <v>16</v>
      </c>
    </row>
    <row r="13" spans="1:26" ht="15.75" thickBot="1" x14ac:dyDescent="0.3">
      <c r="A13" s="20" t="s">
        <v>17</v>
      </c>
      <c r="B13" s="190" t="s">
        <v>18</v>
      </c>
      <c r="C13" s="41">
        <v>3</v>
      </c>
      <c r="D13" s="48"/>
      <c r="E13" s="49"/>
      <c r="F13" s="50"/>
      <c r="G13" s="51"/>
      <c r="H13" s="52"/>
      <c r="I13" s="53"/>
      <c r="J13" s="54"/>
      <c r="K13" s="33"/>
      <c r="L13" s="41">
        <v>3</v>
      </c>
      <c r="M13" s="55"/>
    </row>
    <row r="14" spans="1:26" ht="15.75" thickTop="1" x14ac:dyDescent="0.25">
      <c r="A14" s="20"/>
      <c r="B14" s="190"/>
      <c r="C14" s="20"/>
      <c r="D14" s="24"/>
      <c r="E14" s="27"/>
      <c r="F14" s="170"/>
      <c r="G14" s="57"/>
      <c r="H14" s="58"/>
      <c r="I14" s="59"/>
      <c r="J14" s="60"/>
      <c r="K14" s="7"/>
      <c r="L14" s="20"/>
      <c r="M14" s="55"/>
    </row>
    <row r="15" spans="1:26" ht="14.45" customHeight="1" x14ac:dyDescent="0.25">
      <c r="A15" s="61"/>
      <c r="B15" s="55" t="s">
        <v>19</v>
      </c>
      <c r="C15" s="62"/>
      <c r="D15" s="112" t="s">
        <v>20</v>
      </c>
      <c r="E15" s="43"/>
      <c r="G15" s="66"/>
      <c r="H15" s="67"/>
      <c r="J15" s="168"/>
      <c r="K15" s="45"/>
      <c r="L15" s="62"/>
      <c r="M15" s="55" t="s">
        <v>21</v>
      </c>
      <c r="P15" s="71"/>
    </row>
    <row r="16" spans="1:26" ht="15.75" thickBot="1" x14ac:dyDescent="0.3">
      <c r="A16" s="20" t="s">
        <v>22</v>
      </c>
      <c r="B16" s="55"/>
      <c r="C16" s="62"/>
      <c r="D16" s="48"/>
      <c r="E16" s="49"/>
      <c r="F16" s="50"/>
      <c r="G16" s="51"/>
      <c r="H16" s="52"/>
      <c r="I16" s="53"/>
      <c r="J16" s="169"/>
      <c r="K16" s="33"/>
      <c r="L16" s="62"/>
      <c r="M16" s="55"/>
      <c r="P16" s="71"/>
      <c r="W16" t="s">
        <v>23</v>
      </c>
      <c r="X16" t="s">
        <v>24</v>
      </c>
      <c r="Y16" t="s">
        <v>25</v>
      </c>
      <c r="Z16" s="72" t="s">
        <v>26</v>
      </c>
    </row>
    <row r="17" spans="1:30" ht="16.5" thickTop="1" thickBot="1" x14ac:dyDescent="0.3">
      <c r="B17"/>
      <c r="C17" s="191" t="s">
        <v>167</v>
      </c>
      <c r="D17" s="73"/>
      <c r="E17" s="74"/>
      <c r="F17" s="75"/>
      <c r="G17" s="66"/>
      <c r="H17" s="58"/>
      <c r="I17" s="59"/>
      <c r="J17" s="76"/>
      <c r="K17" s="77"/>
      <c r="L17" s="191" t="s">
        <v>168</v>
      </c>
      <c r="M17" t="s">
        <v>27</v>
      </c>
      <c r="N17" s="192" t="s">
        <v>28</v>
      </c>
      <c r="O17" s="185" t="s">
        <v>29</v>
      </c>
      <c r="P17" s="186"/>
      <c r="Q17" s="187"/>
      <c r="R17" s="185" t="s">
        <v>30</v>
      </c>
      <c r="S17" s="186"/>
      <c r="T17" s="187"/>
      <c r="U17" s="78" t="s">
        <v>31</v>
      </c>
      <c r="W17">
        <v>19510</v>
      </c>
      <c r="X17">
        <v>19512</v>
      </c>
      <c r="Y17">
        <v>1</v>
      </c>
      <c r="Z17" s="72">
        <v>1</v>
      </c>
      <c r="AA17" t="s">
        <v>32</v>
      </c>
      <c r="AB17" t="s">
        <v>33</v>
      </c>
      <c r="AC17" t="s">
        <v>34</v>
      </c>
    </row>
    <row r="18" spans="1:30" ht="15.75" thickTop="1" x14ac:dyDescent="0.25">
      <c r="B18" s="55" t="s">
        <v>35</v>
      </c>
      <c r="C18" s="191"/>
      <c r="D18" s="24"/>
      <c r="E18" s="26"/>
      <c r="F18" s="79"/>
      <c r="G18" s="66"/>
      <c r="H18" s="58"/>
      <c r="I18" s="80"/>
      <c r="J18" s="7"/>
      <c r="K18" s="7"/>
      <c r="L18" s="191"/>
      <c r="M18" s="55"/>
      <c r="N18" s="193"/>
      <c r="O18" s="81" t="s">
        <v>36</v>
      </c>
      <c r="P18" s="82" t="s">
        <v>37</v>
      </c>
      <c r="Q18" s="83" t="s">
        <v>2</v>
      </c>
      <c r="R18" s="81" t="s">
        <v>36</v>
      </c>
      <c r="S18" s="82" t="s">
        <v>37</v>
      </c>
      <c r="T18" s="83" t="s">
        <v>3</v>
      </c>
      <c r="U18" s="84" t="s">
        <v>38</v>
      </c>
      <c r="W18" s="85">
        <v>19513</v>
      </c>
      <c r="X18" s="85">
        <v>19511</v>
      </c>
      <c r="Y18" s="85">
        <v>1</v>
      </c>
      <c r="Z18" s="86">
        <v>1</v>
      </c>
      <c r="AA18" s="85" t="s">
        <v>39</v>
      </c>
      <c r="AB18" s="85" t="s">
        <v>33</v>
      </c>
    </row>
    <row r="19" spans="1:30" x14ac:dyDescent="0.25">
      <c r="B19" s="55" t="s">
        <v>40</v>
      </c>
      <c r="D19" s="24"/>
      <c r="E19" s="26"/>
      <c r="F19" s="100"/>
      <c r="G19" s="66"/>
      <c r="H19" s="58"/>
      <c r="I19" s="59"/>
      <c r="J19" s="7"/>
      <c r="K19" s="7"/>
      <c r="L19" s="5"/>
      <c r="M19" s="55" t="s">
        <v>41</v>
      </c>
      <c r="N19" s="87" t="s">
        <v>175</v>
      </c>
      <c r="O19" s="88" t="s">
        <v>42</v>
      </c>
      <c r="P19" s="89" t="s">
        <v>169</v>
      </c>
      <c r="Q19" s="90">
        <f>SUM(OD_Table!K3:AI4)</f>
        <v>24709.770000000008</v>
      </c>
      <c r="R19" s="88" t="s">
        <v>170</v>
      </c>
      <c r="S19" s="89" t="s">
        <v>43</v>
      </c>
      <c r="T19" s="90">
        <f>SUM(OD_Table!C12:D35)</f>
        <v>21012.770000000011</v>
      </c>
      <c r="U19" s="91">
        <f>T19+Q19</f>
        <v>45722.540000000023</v>
      </c>
      <c r="W19">
        <v>19286</v>
      </c>
      <c r="X19">
        <v>21908</v>
      </c>
      <c r="Y19">
        <v>1</v>
      </c>
      <c r="Z19" s="72">
        <v>1</v>
      </c>
      <c r="AA19" t="s">
        <v>32</v>
      </c>
      <c r="AB19" t="s">
        <v>44</v>
      </c>
    </row>
    <row r="20" spans="1:30" x14ac:dyDescent="0.25">
      <c r="A20" s="20"/>
      <c r="B20" s="55" t="s">
        <v>45</v>
      </c>
      <c r="C20" s="20"/>
      <c r="D20" s="24"/>
      <c r="E20" s="26"/>
      <c r="F20" s="65"/>
      <c r="G20" s="92"/>
      <c r="H20" s="58"/>
      <c r="I20" s="59"/>
      <c r="J20" s="7"/>
      <c r="K20" s="7"/>
      <c r="L20" s="20"/>
      <c r="M20" s="55"/>
      <c r="N20" s="93" t="s">
        <v>176</v>
      </c>
      <c r="O20" s="94" t="s">
        <v>171</v>
      </c>
      <c r="P20" s="95" t="s">
        <v>46</v>
      </c>
      <c r="Q20" s="90">
        <f>SUM(OD_Table!P3:AI11)</f>
        <v>48876.723999999995</v>
      </c>
      <c r="R20" s="94" t="s">
        <v>47</v>
      </c>
      <c r="S20" s="89" t="s">
        <v>172</v>
      </c>
      <c r="T20" s="90">
        <f>SUM(OD_Table!C16:K35)</f>
        <v>42273.840999999993</v>
      </c>
      <c r="U20" s="96">
        <f t="shared" ref="U20:U22" si="0">T20+Q20</f>
        <v>91150.564999999988</v>
      </c>
      <c r="W20" s="85">
        <v>21979</v>
      </c>
      <c r="X20" s="85">
        <v>19287</v>
      </c>
      <c r="Y20" s="85">
        <v>1</v>
      </c>
      <c r="Z20" s="86">
        <v>1</v>
      </c>
      <c r="AA20" s="85" t="s">
        <v>39</v>
      </c>
      <c r="AB20" s="85" t="s">
        <v>44</v>
      </c>
    </row>
    <row r="21" spans="1:30" ht="15.75" thickBot="1" x14ac:dyDescent="0.3">
      <c r="A21" s="97" t="s">
        <v>48</v>
      </c>
      <c r="B21"/>
      <c r="C21" s="41">
        <v>9</v>
      </c>
      <c r="D21" s="48"/>
      <c r="E21" s="49"/>
      <c r="F21" s="50"/>
      <c r="G21" s="98"/>
      <c r="H21" s="52"/>
      <c r="I21" s="53"/>
      <c r="J21" s="54"/>
      <c r="K21" s="33"/>
      <c r="L21" s="41">
        <v>9</v>
      </c>
      <c r="N21" s="93" t="s">
        <v>177</v>
      </c>
      <c r="O21" s="88" t="s">
        <v>171</v>
      </c>
      <c r="P21" s="95" t="s">
        <v>49</v>
      </c>
      <c r="Q21" s="90">
        <f>SUM(OD_Table!S3:S11,OD_Table!V3:AI11)</f>
        <v>16550.220999999998</v>
      </c>
      <c r="R21" s="88" t="s">
        <v>50</v>
      </c>
      <c r="S21" s="89" t="s">
        <v>172</v>
      </c>
      <c r="T21" s="90">
        <f>SUM(OD_Table!C18:K19)+SUM(OD_Table!C22:K35)</f>
        <v>13004.002399999998</v>
      </c>
      <c r="U21" s="96">
        <f t="shared" si="0"/>
        <v>29554.223399999995</v>
      </c>
      <c r="W21">
        <v>92009</v>
      </c>
      <c r="X21">
        <v>93110</v>
      </c>
      <c r="Y21">
        <v>1</v>
      </c>
      <c r="Z21" s="72">
        <v>2</v>
      </c>
      <c r="AA21" t="s">
        <v>2</v>
      </c>
      <c r="AB21" t="s">
        <v>33</v>
      </c>
      <c r="AC21" t="s">
        <v>51</v>
      </c>
    </row>
    <row r="22" spans="1:30" ht="15.75" thickTop="1" x14ac:dyDescent="0.25">
      <c r="A22" s="20"/>
      <c r="B22"/>
      <c r="C22" s="20"/>
      <c r="D22" s="24"/>
      <c r="E22" s="27"/>
      <c r="F22" s="56"/>
      <c r="G22" s="99"/>
      <c r="H22" s="58"/>
      <c r="I22" s="68"/>
      <c r="J22" s="60"/>
      <c r="K22" s="7"/>
      <c r="L22" s="20"/>
      <c r="N22" s="93" t="s">
        <v>178</v>
      </c>
      <c r="O22" s="94" t="s">
        <v>173</v>
      </c>
      <c r="P22" s="95" t="s">
        <v>52</v>
      </c>
      <c r="Q22" s="90">
        <f>SUM(OD_Table!V3:AI16)+SUM(OD_Table!V18:AI19)</f>
        <v>52297.371219000008</v>
      </c>
      <c r="R22" s="94" t="s">
        <v>53</v>
      </c>
      <c r="S22" s="89" t="s">
        <v>174</v>
      </c>
      <c r="T22" s="90">
        <f>SUM(OD_Table!R22:S35)+SUM(OD_Table!C22:P35)</f>
        <v>54692.050864999997</v>
      </c>
      <c r="U22" s="96">
        <f t="shared" si="0"/>
        <v>106989.42208400001</v>
      </c>
      <c r="W22" s="85">
        <v>93109</v>
      </c>
      <c r="X22" s="85">
        <v>92067</v>
      </c>
      <c r="Y22" s="85">
        <v>1</v>
      </c>
      <c r="Z22" s="86">
        <v>2</v>
      </c>
      <c r="AA22" s="85" t="s">
        <v>3</v>
      </c>
      <c r="AB22" s="85" t="s">
        <v>33</v>
      </c>
    </row>
    <row r="23" spans="1:30" x14ac:dyDescent="0.25">
      <c r="B23"/>
      <c r="D23" s="42"/>
      <c r="E23" s="43"/>
      <c r="F23" s="79"/>
      <c r="G23" s="92"/>
      <c r="H23" s="100"/>
      <c r="I23" s="80"/>
      <c r="J23" s="47"/>
      <c r="K23" s="47"/>
      <c r="L23" s="5"/>
      <c r="M23" t="s">
        <v>54</v>
      </c>
      <c r="N23" s="171" t="s">
        <v>179</v>
      </c>
      <c r="O23" s="172" t="s">
        <v>173</v>
      </c>
      <c r="P23" s="173" t="s">
        <v>133</v>
      </c>
      <c r="Q23" s="174">
        <f>SUM(OD_Table!W3:AI16)+SUM(OD_Table!W18:AI19)</f>
        <v>31386.102069000004</v>
      </c>
      <c r="R23" s="175" t="s">
        <v>166</v>
      </c>
      <c r="S23" s="178" t="s">
        <v>174</v>
      </c>
      <c r="T23" s="176">
        <f>SUM(OD_Table!C23:P35)+SUM(OD_Table!R23:S35)</f>
        <v>35086.521842999995</v>
      </c>
      <c r="U23" s="177">
        <f>T23+Q23</f>
        <v>66472.623911999995</v>
      </c>
      <c r="V23" s="167"/>
      <c r="W23">
        <v>26377</v>
      </c>
      <c r="X23">
        <v>26378</v>
      </c>
      <c r="Y23">
        <v>1</v>
      </c>
      <c r="Z23" s="72">
        <v>2</v>
      </c>
      <c r="AA23" t="s">
        <v>2</v>
      </c>
      <c r="AB23" t="s">
        <v>44</v>
      </c>
    </row>
    <row r="24" spans="1:30" ht="15.75" thickBot="1" x14ac:dyDescent="0.3">
      <c r="A24" s="20" t="s">
        <v>59</v>
      </c>
      <c r="B24"/>
      <c r="C24" s="41">
        <v>11</v>
      </c>
      <c r="D24" s="48"/>
      <c r="E24" s="49"/>
      <c r="F24" s="50"/>
      <c r="G24" s="98"/>
      <c r="H24" s="50"/>
      <c r="I24" s="53"/>
      <c r="J24" s="54"/>
      <c r="K24" s="33"/>
      <c r="L24" s="41">
        <v>11</v>
      </c>
      <c r="N24" s="93" t="s">
        <v>180</v>
      </c>
      <c r="O24" s="94" t="s">
        <v>55</v>
      </c>
      <c r="P24" s="89" t="s">
        <v>56</v>
      </c>
      <c r="Q24" s="90">
        <f>SUM(OD_Table!AB3:AI25)</f>
        <v>59828.022075000008</v>
      </c>
      <c r="R24" s="94" t="s">
        <v>57</v>
      </c>
      <c r="S24" s="89" t="s">
        <v>58</v>
      </c>
      <c r="T24" s="90">
        <f>SUM(OD_Table!C28:Y35)</f>
        <v>62552.624909999984</v>
      </c>
      <c r="U24" s="96">
        <f>T24+Q24</f>
        <v>122380.646985</v>
      </c>
      <c r="W24" s="85">
        <v>26379</v>
      </c>
      <c r="X24" s="85">
        <v>26375</v>
      </c>
      <c r="Y24" s="85">
        <v>1</v>
      </c>
      <c r="Z24" s="86">
        <v>2</v>
      </c>
      <c r="AA24" s="85" t="s">
        <v>3</v>
      </c>
      <c r="AB24" s="85" t="s">
        <v>44</v>
      </c>
    </row>
    <row r="25" spans="1:30" ht="15.75" thickTop="1" x14ac:dyDescent="0.25">
      <c r="B25"/>
      <c r="C25" s="41">
        <v>10</v>
      </c>
      <c r="D25" s="101"/>
      <c r="E25" s="27"/>
      <c r="F25" s="56"/>
      <c r="G25" s="99"/>
      <c r="H25" s="56"/>
      <c r="I25" s="59"/>
      <c r="J25" s="60"/>
      <c r="K25" s="19"/>
      <c r="L25" s="41">
        <v>10</v>
      </c>
      <c r="N25" s="102" t="s">
        <v>181</v>
      </c>
      <c r="O25" s="103" t="s">
        <v>60</v>
      </c>
      <c r="P25" s="104" t="s">
        <v>61</v>
      </c>
      <c r="Q25" s="105">
        <f>SUM(OD_Table!AF3:AI27)</f>
        <v>38209.59650900001</v>
      </c>
      <c r="R25" s="103" t="s">
        <v>62</v>
      </c>
      <c r="S25" s="104" t="s">
        <v>63</v>
      </c>
      <c r="T25" s="105">
        <f>SUM(OD_Table!C32:AD35)</f>
        <v>46379.663061999985</v>
      </c>
      <c r="U25" s="106">
        <f>T25+Q25</f>
        <v>84589.259571000002</v>
      </c>
      <c r="W25">
        <v>92016</v>
      </c>
      <c r="X25">
        <v>92017</v>
      </c>
      <c r="Y25">
        <v>1</v>
      </c>
      <c r="Z25" s="72">
        <v>3</v>
      </c>
      <c r="AA25" t="s">
        <v>2</v>
      </c>
      <c r="AB25" t="s">
        <v>33</v>
      </c>
      <c r="AC25" t="s">
        <v>64</v>
      </c>
    </row>
    <row r="26" spans="1:30" x14ac:dyDescent="0.25">
      <c r="A26" s="9" t="s">
        <v>65</v>
      </c>
      <c r="B26"/>
      <c r="C26" s="41"/>
      <c r="D26" s="101"/>
      <c r="E26" s="27"/>
      <c r="F26" s="56"/>
      <c r="G26" s="99"/>
      <c r="H26" s="56"/>
      <c r="I26" s="59"/>
      <c r="J26" s="60"/>
      <c r="K26" s="19"/>
      <c r="L26" s="41"/>
      <c r="N26" s="179"/>
      <c r="O26" s="180"/>
      <c r="P26" s="182"/>
      <c r="Q26" s="181"/>
      <c r="R26" s="180"/>
      <c r="S26" s="182"/>
      <c r="T26" s="181"/>
      <c r="U26" s="183"/>
      <c r="V26" s="95"/>
      <c r="W26" s="85">
        <v>92059</v>
      </c>
      <c r="X26" s="85">
        <v>92060</v>
      </c>
      <c r="Y26" s="85">
        <v>1</v>
      </c>
      <c r="Z26" s="86">
        <v>3</v>
      </c>
      <c r="AA26" s="85" t="s">
        <v>3</v>
      </c>
      <c r="AB26" s="85" t="s">
        <v>33</v>
      </c>
    </row>
    <row r="27" spans="1:30" x14ac:dyDescent="0.25">
      <c r="A27" s="97"/>
      <c r="B27"/>
      <c r="C27" s="41"/>
      <c r="D27" s="42"/>
      <c r="E27" s="43"/>
      <c r="F27" s="100"/>
      <c r="G27" s="92"/>
      <c r="H27" s="100"/>
      <c r="I27" s="107"/>
      <c r="J27" s="47"/>
      <c r="K27" s="47"/>
      <c r="L27" s="41"/>
      <c r="N27" s="71"/>
      <c r="O27" s="95"/>
      <c r="Q27" s="95"/>
      <c r="T27" s="95"/>
      <c r="U27" s="95"/>
      <c r="W27">
        <v>27588</v>
      </c>
      <c r="X27">
        <v>27589</v>
      </c>
      <c r="Y27">
        <v>1</v>
      </c>
      <c r="Z27" s="72">
        <v>3</v>
      </c>
      <c r="AA27" t="s">
        <v>2</v>
      </c>
      <c r="AB27" t="s">
        <v>44</v>
      </c>
    </row>
    <row r="28" spans="1:30" ht="15.75" thickBot="1" x14ac:dyDescent="0.3">
      <c r="A28" s="20" t="s">
        <v>66</v>
      </c>
      <c r="B28"/>
      <c r="C28" s="41">
        <v>12</v>
      </c>
      <c r="D28" s="48"/>
      <c r="E28" s="49"/>
      <c r="F28" s="50"/>
      <c r="G28" s="98"/>
      <c r="H28" s="50"/>
      <c r="I28" s="53"/>
      <c r="J28" s="54"/>
      <c r="K28" s="33"/>
      <c r="L28" s="41">
        <v>12</v>
      </c>
      <c r="N28" s="71"/>
      <c r="W28" s="85">
        <v>27591</v>
      </c>
      <c r="X28" s="85">
        <v>27590</v>
      </c>
      <c r="Y28" s="85">
        <v>1</v>
      </c>
      <c r="Z28" s="86">
        <v>3</v>
      </c>
      <c r="AA28" s="85" t="s">
        <v>3</v>
      </c>
      <c r="AB28" s="85" t="s">
        <v>44</v>
      </c>
    </row>
    <row r="29" spans="1:30" ht="15.75" thickTop="1" x14ac:dyDescent="0.25">
      <c r="A29" s="9"/>
      <c r="B29"/>
      <c r="C29" s="9"/>
      <c r="D29" s="101"/>
      <c r="E29" s="27"/>
      <c r="F29" s="56"/>
      <c r="G29" s="99"/>
      <c r="H29" s="56"/>
      <c r="I29" s="59"/>
      <c r="J29" s="60"/>
      <c r="K29" s="19"/>
      <c r="L29" s="9"/>
      <c r="N29" s="71"/>
      <c r="W29">
        <v>92025</v>
      </c>
      <c r="X29">
        <v>92026</v>
      </c>
      <c r="Y29">
        <v>1</v>
      </c>
      <c r="Z29" s="72">
        <v>4</v>
      </c>
      <c r="AA29" t="s">
        <v>2</v>
      </c>
      <c r="AB29" t="s">
        <v>33</v>
      </c>
      <c r="AC29" t="s">
        <v>67</v>
      </c>
    </row>
    <row r="30" spans="1:30" x14ac:dyDescent="0.25">
      <c r="A30" s="20"/>
      <c r="B30"/>
      <c r="C30" s="20"/>
      <c r="D30" s="108"/>
      <c r="E30" s="15"/>
      <c r="F30" s="109"/>
      <c r="G30" s="110"/>
      <c r="H30" s="109"/>
      <c r="I30" s="111"/>
      <c r="J30" s="19"/>
      <c r="K30" s="19"/>
      <c r="L30" s="20"/>
      <c r="N30" s="71"/>
      <c r="W30" s="85">
        <v>92050</v>
      </c>
      <c r="X30" s="85">
        <v>92051</v>
      </c>
      <c r="Y30" s="85">
        <v>1</v>
      </c>
      <c r="Z30" s="86">
        <v>4</v>
      </c>
      <c r="AA30" s="85" t="s">
        <v>3</v>
      </c>
      <c r="AB30" s="85" t="s">
        <v>33</v>
      </c>
      <c r="AD30" t="s">
        <v>68</v>
      </c>
    </row>
    <row r="31" spans="1:30" x14ac:dyDescent="0.25">
      <c r="A31" s="97" t="s">
        <v>69</v>
      </c>
      <c r="B31"/>
      <c r="C31" s="97"/>
      <c r="D31" s="112" t="s">
        <v>70</v>
      </c>
      <c r="E31" s="43"/>
      <c r="F31" s="100"/>
      <c r="G31" s="92"/>
      <c r="H31" s="100"/>
      <c r="I31" s="107"/>
      <c r="J31" s="47"/>
      <c r="K31" s="47"/>
      <c r="L31" s="97"/>
      <c r="N31" s="71"/>
      <c r="W31">
        <v>21784</v>
      </c>
      <c r="X31">
        <v>27690</v>
      </c>
      <c r="Y31">
        <v>1</v>
      </c>
      <c r="Z31" s="72">
        <v>4</v>
      </c>
      <c r="AA31" t="s">
        <v>2</v>
      </c>
      <c r="AB31" t="s">
        <v>44</v>
      </c>
    </row>
    <row r="32" spans="1:30" x14ac:dyDescent="0.25">
      <c r="A32" s="9"/>
      <c r="B32"/>
      <c r="C32" s="9"/>
      <c r="D32" s="108"/>
      <c r="E32" s="15"/>
      <c r="F32" s="109"/>
      <c r="G32" s="110"/>
      <c r="H32" s="109"/>
      <c r="I32" s="111"/>
      <c r="J32" s="19"/>
      <c r="K32" s="19"/>
      <c r="L32" s="9"/>
      <c r="N32" s="71"/>
      <c r="W32" s="85">
        <v>25200</v>
      </c>
      <c r="X32" s="85">
        <v>23967</v>
      </c>
      <c r="Y32" s="85">
        <v>1</v>
      </c>
      <c r="Z32" s="86">
        <v>4</v>
      </c>
      <c r="AA32" s="85" t="s">
        <v>3</v>
      </c>
      <c r="AB32" s="85" t="s">
        <v>44</v>
      </c>
    </row>
    <row r="33" spans="1:29" ht="15.75" thickBot="1" x14ac:dyDescent="0.3">
      <c r="A33" s="113" t="s">
        <v>71</v>
      </c>
      <c r="B33"/>
      <c r="C33" s="113"/>
      <c r="D33" s="24"/>
      <c r="E33" s="49"/>
      <c r="F33" s="50"/>
      <c r="G33" s="98"/>
      <c r="H33" s="50"/>
      <c r="I33" s="53"/>
      <c r="J33" s="54"/>
      <c r="K33" s="33"/>
      <c r="L33" s="113"/>
      <c r="N33" s="71"/>
      <c r="W33">
        <v>93047</v>
      </c>
      <c r="X33">
        <v>92035</v>
      </c>
      <c r="Y33">
        <v>1</v>
      </c>
      <c r="Z33" s="72">
        <v>5</v>
      </c>
      <c r="AA33" t="s">
        <v>2</v>
      </c>
      <c r="AB33" t="s">
        <v>33</v>
      </c>
      <c r="AC33" t="s">
        <v>72</v>
      </c>
    </row>
    <row r="34" spans="1:29" ht="15.75" thickTop="1" x14ac:dyDescent="0.25">
      <c r="A34" s="114"/>
      <c r="B34"/>
      <c r="C34" s="41">
        <v>13</v>
      </c>
      <c r="D34" s="24"/>
      <c r="E34" s="27"/>
      <c r="F34" s="56"/>
      <c r="G34" s="99"/>
      <c r="H34" s="56"/>
      <c r="I34" s="59"/>
      <c r="J34" s="60"/>
      <c r="K34" s="7"/>
      <c r="L34" s="41">
        <v>13</v>
      </c>
      <c r="N34" s="71"/>
      <c r="W34" s="85">
        <v>92042</v>
      </c>
      <c r="X34" s="85">
        <v>93048</v>
      </c>
      <c r="Y34" s="85">
        <v>1</v>
      </c>
      <c r="Z34" s="86">
        <v>5</v>
      </c>
      <c r="AA34" s="85" t="s">
        <v>3</v>
      </c>
      <c r="AB34" s="85" t="s">
        <v>33</v>
      </c>
    </row>
    <row r="35" spans="1:29" x14ac:dyDescent="0.25">
      <c r="A35" s="97"/>
      <c r="B35" t="s">
        <v>73</v>
      </c>
      <c r="C35" s="97"/>
      <c r="D35" s="42"/>
      <c r="E35" s="43"/>
      <c r="F35" s="65"/>
      <c r="G35" s="115"/>
      <c r="H35" s="100"/>
      <c r="I35" s="68"/>
      <c r="J35" s="47"/>
      <c r="K35" s="47"/>
      <c r="L35" s="97"/>
      <c r="M35" t="s">
        <v>74</v>
      </c>
      <c r="W35">
        <v>93046</v>
      </c>
      <c r="X35">
        <v>21744</v>
      </c>
      <c r="Y35">
        <v>1</v>
      </c>
      <c r="Z35" s="72">
        <v>5</v>
      </c>
      <c r="AA35" t="s">
        <v>2</v>
      </c>
      <c r="AB35" t="s">
        <v>44</v>
      </c>
    </row>
    <row r="36" spans="1:29" ht="15.75" thickBot="1" x14ac:dyDescent="0.3">
      <c r="A36" s="20" t="s">
        <v>75</v>
      </c>
      <c r="B36"/>
      <c r="C36" s="41">
        <v>14</v>
      </c>
      <c r="D36" s="48"/>
      <c r="E36" s="49"/>
      <c r="F36" s="50"/>
      <c r="G36" s="116"/>
      <c r="H36" s="50"/>
      <c r="I36" s="53"/>
      <c r="J36" s="54"/>
      <c r="K36" s="33"/>
      <c r="L36" s="41">
        <v>14</v>
      </c>
      <c r="W36" s="85">
        <v>25861</v>
      </c>
      <c r="X36" s="85">
        <v>93049</v>
      </c>
      <c r="Y36" s="85">
        <v>1</v>
      </c>
      <c r="Z36" s="86">
        <v>5</v>
      </c>
      <c r="AA36" s="85" t="s">
        <v>3</v>
      </c>
      <c r="AB36" s="85" t="s">
        <v>44</v>
      </c>
    </row>
    <row r="37" spans="1:29" ht="15.75" thickTop="1" x14ac:dyDescent="0.25">
      <c r="A37" s="9"/>
      <c r="B37"/>
      <c r="C37" s="9"/>
      <c r="D37" s="24"/>
      <c r="E37" s="27"/>
      <c r="F37" s="56"/>
      <c r="G37" s="117"/>
      <c r="H37" s="56"/>
      <c r="I37" s="59"/>
      <c r="J37" s="60"/>
      <c r="K37" s="7"/>
      <c r="L37" s="9"/>
      <c r="M37" t="s">
        <v>76</v>
      </c>
      <c r="W37">
        <v>92112</v>
      </c>
      <c r="X37">
        <v>92113</v>
      </c>
      <c r="Y37">
        <v>1</v>
      </c>
      <c r="Z37" s="72">
        <v>6</v>
      </c>
      <c r="AA37" t="s">
        <v>2</v>
      </c>
      <c r="AB37" t="s">
        <v>33</v>
      </c>
      <c r="AC37" t="s">
        <v>77</v>
      </c>
    </row>
    <row r="38" spans="1:29" x14ac:dyDescent="0.25">
      <c r="A38" s="97"/>
      <c r="B38" t="s">
        <v>78</v>
      </c>
      <c r="C38" s="97"/>
      <c r="D38" s="42"/>
      <c r="E38" s="43"/>
      <c r="F38" s="109"/>
      <c r="G38" s="115"/>
      <c r="H38" s="100"/>
      <c r="I38" s="111"/>
      <c r="J38" s="47"/>
      <c r="K38" s="47"/>
      <c r="L38" s="97"/>
      <c r="W38" s="85">
        <v>92146</v>
      </c>
      <c r="X38" s="85">
        <v>92147</v>
      </c>
      <c r="Y38" s="85">
        <v>1</v>
      </c>
      <c r="Z38" s="86">
        <v>6</v>
      </c>
      <c r="AA38" s="85" t="s">
        <v>3</v>
      </c>
      <c r="AB38" s="85" t="s">
        <v>33</v>
      </c>
    </row>
    <row r="39" spans="1:29" ht="15.75" thickBot="1" x14ac:dyDescent="0.3">
      <c r="A39" s="20" t="s">
        <v>79</v>
      </c>
      <c r="B39"/>
      <c r="C39" s="41">
        <v>15</v>
      </c>
      <c r="D39" s="112" t="s">
        <v>80</v>
      </c>
      <c r="E39" s="49"/>
      <c r="F39" s="50"/>
      <c r="G39" s="116"/>
      <c r="H39" s="50"/>
      <c r="I39" s="53"/>
      <c r="J39" s="54"/>
      <c r="K39" s="33"/>
      <c r="L39" s="41">
        <v>15</v>
      </c>
      <c r="W39">
        <v>27942</v>
      </c>
      <c r="X39">
        <v>27934</v>
      </c>
      <c r="Y39">
        <v>1</v>
      </c>
      <c r="Z39" s="72">
        <v>6</v>
      </c>
      <c r="AA39" t="s">
        <v>2</v>
      </c>
      <c r="AB39" t="s">
        <v>44</v>
      </c>
    </row>
    <row r="40" spans="1:29" ht="15.75" thickTop="1" x14ac:dyDescent="0.25">
      <c r="A40" s="9"/>
      <c r="B40"/>
      <c r="C40" s="41"/>
      <c r="D40" s="24"/>
      <c r="E40" s="27"/>
      <c r="F40" s="79"/>
      <c r="G40" s="117"/>
      <c r="H40" s="56"/>
      <c r="I40" s="80"/>
      <c r="J40" s="60"/>
      <c r="K40" s="7"/>
      <c r="L40" s="41"/>
      <c r="W40" s="85">
        <v>27938</v>
      </c>
      <c r="X40" s="85">
        <v>27941</v>
      </c>
      <c r="Y40" s="85">
        <v>1</v>
      </c>
      <c r="Z40" s="86">
        <v>6</v>
      </c>
      <c r="AA40" s="85" t="s">
        <v>3</v>
      </c>
      <c r="AB40" s="85" t="s">
        <v>44</v>
      </c>
    </row>
    <row r="41" spans="1:29" ht="15.75" thickBot="1" x14ac:dyDescent="0.3">
      <c r="A41" s="40"/>
      <c r="B41" t="s">
        <v>81</v>
      </c>
      <c r="C41" s="41"/>
      <c r="D41" s="63"/>
      <c r="E41" s="64"/>
      <c r="F41" s="65"/>
      <c r="G41" s="118"/>
      <c r="H41" s="100"/>
      <c r="I41" s="68"/>
      <c r="J41" s="69"/>
      <c r="K41" s="70"/>
      <c r="L41" s="41"/>
      <c r="M41" t="s">
        <v>82</v>
      </c>
      <c r="W41">
        <v>92126</v>
      </c>
      <c r="X41">
        <v>92127</v>
      </c>
      <c r="Y41">
        <v>1</v>
      </c>
      <c r="Z41" s="72">
        <v>7</v>
      </c>
      <c r="AA41" t="s">
        <v>2</v>
      </c>
      <c r="AB41" t="s">
        <v>33</v>
      </c>
      <c r="AC41" t="s">
        <v>83</v>
      </c>
    </row>
    <row r="42" spans="1:29" ht="16.5" thickTop="1" thickBot="1" x14ac:dyDescent="0.3">
      <c r="A42" s="9" t="s">
        <v>84</v>
      </c>
      <c r="B42"/>
      <c r="C42" s="41" t="s">
        <v>85</v>
      </c>
      <c r="D42" s="48"/>
      <c r="E42" s="49"/>
      <c r="F42" s="50"/>
      <c r="G42" s="119"/>
      <c r="H42" s="50"/>
      <c r="I42" s="53"/>
      <c r="J42" s="54"/>
      <c r="K42" s="33"/>
      <c r="L42" s="41" t="s">
        <v>85</v>
      </c>
      <c r="W42" s="85">
        <v>92133</v>
      </c>
      <c r="X42" s="85">
        <v>92134</v>
      </c>
      <c r="Y42" s="85">
        <v>1</v>
      </c>
      <c r="Z42" s="86">
        <v>7</v>
      </c>
      <c r="AA42" s="85" t="s">
        <v>3</v>
      </c>
      <c r="AB42" s="85" t="s">
        <v>33</v>
      </c>
    </row>
    <row r="43" spans="1:29" ht="16.5" thickTop="1" thickBot="1" x14ac:dyDescent="0.3">
      <c r="A43" s="9"/>
      <c r="B43"/>
      <c r="C43" s="41"/>
      <c r="D43" s="73"/>
      <c r="E43" s="120"/>
      <c r="F43" s="56"/>
      <c r="G43" s="121"/>
      <c r="H43" s="56"/>
      <c r="I43" s="59"/>
      <c r="J43" s="76"/>
      <c r="K43" s="77"/>
      <c r="L43" s="41"/>
      <c r="W43">
        <v>21539</v>
      </c>
      <c r="X43">
        <v>23789</v>
      </c>
      <c r="Y43">
        <v>1</v>
      </c>
      <c r="Z43" s="72">
        <v>7</v>
      </c>
      <c r="AA43" t="s">
        <v>2</v>
      </c>
      <c r="AB43" t="s">
        <v>44</v>
      </c>
    </row>
    <row r="44" spans="1:29" ht="15.75" thickTop="1" x14ac:dyDescent="0.25">
      <c r="A44" s="40"/>
      <c r="B44" t="s">
        <v>86</v>
      </c>
      <c r="C44" s="41"/>
      <c r="D44" s="42"/>
      <c r="E44" s="43"/>
      <c r="F44" s="79"/>
      <c r="G44" s="118"/>
      <c r="H44" s="100"/>
      <c r="I44" s="80"/>
      <c r="J44" s="47"/>
      <c r="K44" s="47"/>
      <c r="L44" s="41"/>
      <c r="M44" t="s">
        <v>87</v>
      </c>
      <c r="W44" s="85">
        <v>23788</v>
      </c>
      <c r="X44" s="85">
        <v>26162</v>
      </c>
      <c r="Y44" s="85">
        <v>1</v>
      </c>
      <c r="Z44" s="86">
        <v>7</v>
      </c>
      <c r="AA44" s="85" t="s">
        <v>3</v>
      </c>
      <c r="AB44" s="85" t="s">
        <v>44</v>
      </c>
    </row>
    <row r="45" spans="1:29" ht="15.75" thickBot="1" x14ac:dyDescent="0.3">
      <c r="A45" s="9" t="s">
        <v>88</v>
      </c>
      <c r="B45"/>
      <c r="C45" s="41">
        <v>18</v>
      </c>
      <c r="D45" s="48"/>
      <c r="E45" s="49"/>
      <c r="F45" s="50"/>
      <c r="G45" s="119"/>
      <c r="H45" s="50"/>
      <c r="I45" s="53"/>
      <c r="J45" s="54"/>
      <c r="K45" s="33"/>
      <c r="L45" s="41">
        <v>18</v>
      </c>
    </row>
    <row r="46" spans="1:29" ht="15.75" thickTop="1" x14ac:dyDescent="0.25">
      <c r="A46" s="9"/>
      <c r="B46"/>
      <c r="C46" s="9"/>
      <c r="D46" s="101"/>
      <c r="E46" s="27"/>
      <c r="F46" s="56"/>
      <c r="G46" s="121"/>
      <c r="H46" s="56"/>
      <c r="I46" s="59"/>
      <c r="J46" s="60"/>
      <c r="K46" s="19"/>
      <c r="L46" s="9"/>
    </row>
    <row r="47" spans="1:29" x14ac:dyDescent="0.25">
      <c r="A47" s="97"/>
      <c r="B47"/>
      <c r="C47" s="97"/>
      <c r="D47" s="122"/>
      <c r="E47" s="123"/>
      <c r="F47" s="124"/>
      <c r="G47" s="125"/>
      <c r="H47" s="124"/>
      <c r="I47" s="126"/>
      <c r="J47" s="45"/>
      <c r="K47" s="47"/>
      <c r="L47" s="97"/>
    </row>
    <row r="48" spans="1:29" ht="15.75" thickBot="1" x14ac:dyDescent="0.3">
      <c r="A48" s="20" t="s">
        <v>89</v>
      </c>
      <c r="B48"/>
      <c r="C48" s="20"/>
      <c r="D48" s="48"/>
      <c r="E48" s="49"/>
      <c r="F48" s="50"/>
      <c r="G48" s="119"/>
      <c r="H48" s="50"/>
      <c r="I48" s="53"/>
      <c r="J48" s="54"/>
      <c r="K48" s="33"/>
      <c r="L48" s="20"/>
    </row>
    <row r="49" spans="1:14" ht="15.75" thickTop="1" x14ac:dyDescent="0.25">
      <c r="A49" s="9"/>
      <c r="B49"/>
      <c r="C49" s="41">
        <v>19</v>
      </c>
      <c r="D49" s="101"/>
      <c r="E49" s="27"/>
      <c r="F49" s="56"/>
      <c r="G49" s="121"/>
      <c r="H49" s="56"/>
      <c r="I49" s="59"/>
      <c r="J49" s="60"/>
      <c r="K49" s="19"/>
      <c r="L49" s="41">
        <v>19</v>
      </c>
    </row>
    <row r="50" spans="1:14" x14ac:dyDescent="0.25">
      <c r="A50" s="9"/>
      <c r="B50"/>
      <c r="C50" s="9"/>
      <c r="D50" s="19"/>
      <c r="E50" s="15"/>
      <c r="F50" s="109"/>
      <c r="G50" s="127"/>
      <c r="H50" s="109"/>
      <c r="I50" s="111"/>
      <c r="J50" s="19"/>
      <c r="K50" s="19"/>
      <c r="L50" s="9"/>
    </row>
    <row r="51" spans="1:14" x14ac:dyDescent="0.25">
      <c r="A51" s="40" t="s">
        <v>90</v>
      </c>
      <c r="B51"/>
      <c r="C51" s="40"/>
      <c r="D51" s="112" t="s">
        <v>91</v>
      </c>
      <c r="E51" s="43"/>
      <c r="F51" s="100"/>
      <c r="G51" s="118"/>
      <c r="H51" s="100"/>
      <c r="I51" s="107"/>
      <c r="J51" s="47"/>
      <c r="K51" s="47"/>
      <c r="L51" s="40"/>
    </row>
    <row r="52" spans="1:14" x14ac:dyDescent="0.25">
      <c r="A52" s="9"/>
      <c r="B52" t="s">
        <v>92</v>
      </c>
      <c r="C52" s="9"/>
      <c r="D52" s="108"/>
      <c r="E52" s="15"/>
      <c r="F52" s="65"/>
      <c r="G52" s="45"/>
      <c r="H52" s="109"/>
      <c r="I52" s="68"/>
      <c r="J52" s="19"/>
      <c r="K52" s="19"/>
      <c r="L52" s="9"/>
      <c r="M52" t="s">
        <v>93</v>
      </c>
    </row>
    <row r="53" spans="1:14" ht="15.75" thickBot="1" x14ac:dyDescent="0.3">
      <c r="A53" s="9" t="s">
        <v>94</v>
      </c>
      <c r="B53"/>
      <c r="C53" s="41">
        <v>20</v>
      </c>
      <c r="D53" s="48"/>
      <c r="E53" s="49"/>
      <c r="F53" s="50"/>
      <c r="G53" s="48"/>
      <c r="H53" s="50"/>
      <c r="I53" s="53"/>
      <c r="J53" s="54"/>
      <c r="K53" s="33"/>
      <c r="L53" s="41">
        <v>20</v>
      </c>
    </row>
    <row r="54" spans="1:14" ht="15.75" thickTop="1" x14ac:dyDescent="0.25">
      <c r="A54" s="20"/>
      <c r="B54"/>
      <c r="C54" s="20"/>
      <c r="D54" s="24"/>
      <c r="E54" s="27"/>
      <c r="F54" s="56"/>
      <c r="G54" s="24"/>
      <c r="H54" s="56"/>
      <c r="I54" s="59"/>
      <c r="J54" s="60"/>
      <c r="K54" s="7"/>
      <c r="L54" s="20"/>
    </row>
    <row r="55" spans="1:14" x14ac:dyDescent="0.25">
      <c r="A55" s="97"/>
      <c r="B55"/>
      <c r="C55" s="97"/>
      <c r="D55" s="112" t="s">
        <v>95</v>
      </c>
      <c r="E55" s="43"/>
      <c r="F55" s="65"/>
      <c r="G55" s="45"/>
      <c r="H55" s="100"/>
      <c r="I55" s="68"/>
      <c r="J55" s="47"/>
      <c r="K55" s="47"/>
      <c r="L55" s="97"/>
      <c r="M55" t="s">
        <v>96</v>
      </c>
      <c r="N55" t="s">
        <v>97</v>
      </c>
    </row>
    <row r="56" spans="1:14" ht="15.75" thickBot="1" x14ac:dyDescent="0.3">
      <c r="A56" s="20" t="s">
        <v>98</v>
      </c>
      <c r="B56" t="s">
        <v>99</v>
      </c>
      <c r="C56" s="41">
        <v>21</v>
      </c>
      <c r="D56" s="48"/>
      <c r="E56" s="49"/>
      <c r="F56" s="50"/>
      <c r="G56" s="48"/>
      <c r="H56" s="50"/>
      <c r="I56" s="53"/>
      <c r="J56" s="54"/>
      <c r="K56" s="33"/>
      <c r="L56" s="41">
        <v>21</v>
      </c>
    </row>
    <row r="57" spans="1:14" ht="16.5" thickTop="1" thickBot="1" x14ac:dyDescent="0.3">
      <c r="A57" s="9" t="s">
        <v>100</v>
      </c>
      <c r="B57"/>
      <c r="C57" s="41">
        <v>22</v>
      </c>
      <c r="D57" s="24"/>
      <c r="E57" s="49"/>
      <c r="F57" s="50"/>
      <c r="G57" s="48"/>
      <c r="H57" s="50"/>
      <c r="I57" s="53"/>
      <c r="J57" s="54"/>
      <c r="K57" s="7"/>
      <c r="L57" s="41">
        <v>22</v>
      </c>
    </row>
    <row r="58" spans="1:14" ht="15.75" thickTop="1" x14ac:dyDescent="0.25">
      <c r="B58"/>
      <c r="D58" s="24"/>
      <c r="E58" s="27"/>
      <c r="F58" s="56"/>
      <c r="G58" s="24"/>
      <c r="H58" s="56"/>
      <c r="I58" s="59"/>
      <c r="J58" s="60"/>
      <c r="K58" s="7"/>
      <c r="L58" s="5"/>
      <c r="M58" t="s">
        <v>101</v>
      </c>
    </row>
    <row r="59" spans="1:14" ht="15.75" thickBot="1" x14ac:dyDescent="0.3">
      <c r="A59" s="97"/>
      <c r="B59" t="s">
        <v>102</v>
      </c>
      <c r="C59" s="97"/>
      <c r="D59" s="42"/>
      <c r="E59" s="43"/>
      <c r="F59" s="79"/>
      <c r="G59" s="45"/>
      <c r="H59" s="100"/>
      <c r="I59" s="128"/>
      <c r="J59" s="47"/>
      <c r="K59" s="47"/>
      <c r="L59" s="97"/>
    </row>
    <row r="60" spans="1:14" ht="16.5" thickTop="1" thickBot="1" x14ac:dyDescent="0.3">
      <c r="A60" s="20" t="s">
        <v>103</v>
      </c>
      <c r="B60"/>
      <c r="C60" s="41">
        <v>23</v>
      </c>
      <c r="D60" s="73"/>
      <c r="E60" s="120"/>
      <c r="F60" s="129"/>
      <c r="G60" s="130"/>
      <c r="H60" s="129"/>
      <c r="I60" s="59"/>
      <c r="J60" s="76"/>
      <c r="K60" s="77"/>
      <c r="L60" s="41">
        <v>23</v>
      </c>
      <c r="M60" t="s">
        <v>87</v>
      </c>
    </row>
    <row r="61" spans="1:14" ht="15.75" thickTop="1" x14ac:dyDescent="0.25">
      <c r="A61" s="40"/>
      <c r="B61" t="s">
        <v>104</v>
      </c>
      <c r="C61" s="40"/>
      <c r="D61" s="42"/>
      <c r="E61" s="43"/>
      <c r="F61" s="79"/>
      <c r="G61" s="131"/>
      <c r="H61" s="100"/>
      <c r="I61" s="80"/>
      <c r="J61" s="47"/>
      <c r="K61" s="47"/>
      <c r="L61" s="40"/>
    </row>
    <row r="62" spans="1:14" ht="15.75" thickBot="1" x14ac:dyDescent="0.3">
      <c r="A62" s="9" t="s">
        <v>105</v>
      </c>
      <c r="B62"/>
      <c r="C62" s="41">
        <v>24</v>
      </c>
      <c r="D62" s="48"/>
      <c r="E62" s="49"/>
      <c r="F62" s="50"/>
      <c r="G62" s="132"/>
      <c r="H62" s="50"/>
      <c r="I62" s="53"/>
      <c r="J62" s="54"/>
      <c r="K62" s="33"/>
      <c r="L62" s="41">
        <v>24</v>
      </c>
    </row>
    <row r="63" spans="1:14" ht="15.75" thickTop="1" x14ac:dyDescent="0.25">
      <c r="A63" s="20"/>
      <c r="B63"/>
      <c r="C63" s="20"/>
      <c r="D63" s="24"/>
      <c r="E63" s="27"/>
      <c r="F63" s="56"/>
      <c r="G63" s="133"/>
      <c r="H63" s="56"/>
      <c r="I63" s="59"/>
      <c r="J63" s="60"/>
      <c r="K63" s="7"/>
      <c r="L63" s="20"/>
    </row>
    <row r="64" spans="1:14" x14ac:dyDescent="0.25">
      <c r="A64" s="9" t="s">
        <v>106</v>
      </c>
      <c r="B64"/>
      <c r="C64" s="9"/>
      <c r="D64" s="112" t="s">
        <v>107</v>
      </c>
      <c r="E64" s="43"/>
      <c r="F64" s="100"/>
      <c r="G64" s="131"/>
      <c r="H64" s="100"/>
      <c r="I64" s="107"/>
      <c r="J64" s="47"/>
      <c r="K64" s="47"/>
      <c r="L64" s="9"/>
      <c r="N64" t="s">
        <v>108</v>
      </c>
    </row>
    <row r="65" spans="1:13" ht="15.75" thickBot="1" x14ac:dyDescent="0.3">
      <c r="A65" s="20" t="s">
        <v>109</v>
      </c>
      <c r="B65"/>
      <c r="C65" s="41">
        <v>25</v>
      </c>
      <c r="D65" s="48"/>
      <c r="E65" s="49"/>
      <c r="F65" s="50"/>
      <c r="G65" s="132"/>
      <c r="H65" s="50"/>
      <c r="I65" s="53"/>
      <c r="J65" s="54"/>
      <c r="K65" s="33"/>
      <c r="L65" s="41">
        <v>25</v>
      </c>
    </row>
    <row r="66" spans="1:13" ht="15.75" thickTop="1" x14ac:dyDescent="0.25">
      <c r="A66" s="5" t="s">
        <v>110</v>
      </c>
      <c r="B66"/>
      <c r="D66" s="101"/>
      <c r="E66" s="27"/>
      <c r="F66" s="56"/>
      <c r="G66" s="133"/>
      <c r="H66" s="56"/>
      <c r="I66" s="59"/>
      <c r="J66" s="60"/>
      <c r="K66" s="19"/>
      <c r="L66" s="5"/>
    </row>
    <row r="67" spans="1:13" x14ac:dyDescent="0.25">
      <c r="A67" s="97"/>
      <c r="B67" t="s">
        <v>111</v>
      </c>
      <c r="C67" s="97"/>
      <c r="D67" s="42"/>
      <c r="E67" s="43"/>
      <c r="F67" s="79"/>
      <c r="G67" s="131"/>
      <c r="H67" s="100"/>
      <c r="I67" s="80"/>
      <c r="J67" s="47"/>
      <c r="K67" s="47"/>
      <c r="L67" s="97"/>
      <c r="M67" t="s">
        <v>112</v>
      </c>
    </row>
    <row r="68" spans="1:13" ht="15.75" thickBot="1" x14ac:dyDescent="0.3">
      <c r="A68" s="20" t="s">
        <v>113</v>
      </c>
      <c r="B68" t="s">
        <v>114</v>
      </c>
      <c r="C68" s="20"/>
      <c r="D68" s="48"/>
      <c r="E68" s="49"/>
      <c r="F68" s="134"/>
      <c r="G68" s="135"/>
      <c r="H68" s="50"/>
      <c r="I68" s="68"/>
      <c r="J68" s="54"/>
      <c r="K68" s="33"/>
      <c r="L68" s="20"/>
      <c r="M68" t="s">
        <v>115</v>
      </c>
    </row>
    <row r="69" spans="1:13" ht="16.5" thickTop="1" thickBot="1" x14ac:dyDescent="0.3">
      <c r="A69" s="20" t="s">
        <v>116</v>
      </c>
      <c r="B69"/>
      <c r="C69" s="41">
        <v>26</v>
      </c>
      <c r="D69" s="136"/>
      <c r="E69" s="49"/>
      <c r="F69" s="50"/>
      <c r="G69" s="135"/>
      <c r="H69" s="50"/>
      <c r="I69" s="137"/>
      <c r="J69" s="54"/>
      <c r="K69" s="138"/>
      <c r="L69" s="41">
        <v>26</v>
      </c>
    </row>
    <row r="70" spans="1:13" ht="16.5" thickTop="1" thickBot="1" x14ac:dyDescent="0.3">
      <c r="A70" s="20"/>
      <c r="B70"/>
      <c r="C70" s="41">
        <v>27</v>
      </c>
      <c r="D70" s="24"/>
      <c r="E70" s="27"/>
      <c r="F70" s="56"/>
      <c r="G70" s="139"/>
      <c r="H70" s="56"/>
      <c r="I70" s="59"/>
      <c r="J70" s="60"/>
      <c r="K70" s="7"/>
      <c r="L70" s="41">
        <v>27</v>
      </c>
    </row>
    <row r="71" spans="1:13" ht="15.75" thickTop="1" x14ac:dyDescent="0.25">
      <c r="A71" s="20" t="s">
        <v>117</v>
      </c>
      <c r="B71"/>
      <c r="C71" s="41">
        <v>28</v>
      </c>
      <c r="D71" s="35"/>
      <c r="E71" s="36"/>
      <c r="F71" s="129"/>
      <c r="G71" s="140"/>
      <c r="H71" s="129"/>
      <c r="I71" s="141"/>
      <c r="J71" s="38"/>
      <c r="K71" s="39"/>
      <c r="L71" s="41">
        <v>28</v>
      </c>
    </row>
    <row r="72" spans="1:13" x14ac:dyDescent="0.25">
      <c r="A72" s="9"/>
      <c r="B72"/>
      <c r="C72" s="9"/>
      <c r="D72" s="108"/>
      <c r="E72" s="15"/>
      <c r="F72" s="109"/>
      <c r="G72" s="142"/>
      <c r="H72" s="109"/>
      <c r="I72" s="111"/>
      <c r="J72" s="19"/>
      <c r="K72" s="19"/>
      <c r="L72" s="9"/>
    </row>
    <row r="73" spans="1:13" x14ac:dyDescent="0.25">
      <c r="A73" s="40" t="s">
        <v>118</v>
      </c>
      <c r="B73"/>
      <c r="C73" s="40"/>
      <c r="D73" s="112" t="s">
        <v>119</v>
      </c>
      <c r="E73" s="43"/>
      <c r="F73" s="100"/>
      <c r="G73" s="143"/>
      <c r="H73" s="100"/>
      <c r="I73" s="107"/>
      <c r="J73" s="47"/>
      <c r="K73" s="47"/>
      <c r="L73" s="40"/>
    </row>
    <row r="74" spans="1:13" x14ac:dyDescent="0.25">
      <c r="A74" s="9"/>
      <c r="B74"/>
      <c r="C74" s="9"/>
      <c r="D74" s="108"/>
      <c r="E74" s="15"/>
      <c r="F74" s="109"/>
      <c r="G74" s="142"/>
      <c r="H74" s="109"/>
      <c r="I74" s="111"/>
      <c r="J74" s="19"/>
      <c r="K74" s="19"/>
      <c r="L74" s="9"/>
    </row>
    <row r="75" spans="1:13" ht="15.75" thickBot="1" x14ac:dyDescent="0.3">
      <c r="A75" s="9" t="s">
        <v>120</v>
      </c>
      <c r="B75"/>
      <c r="C75" s="41">
        <v>29</v>
      </c>
      <c r="D75" s="48"/>
      <c r="E75" s="49"/>
      <c r="F75" s="50"/>
      <c r="G75" s="135"/>
      <c r="H75" s="50"/>
      <c r="I75" s="53"/>
      <c r="J75" s="54"/>
      <c r="K75" s="33"/>
      <c r="L75" s="41">
        <v>29</v>
      </c>
    </row>
    <row r="76" spans="1:13" ht="15.75" thickTop="1" x14ac:dyDescent="0.25">
      <c r="A76" s="20"/>
      <c r="B76"/>
      <c r="C76" s="20"/>
      <c r="D76" s="24"/>
      <c r="E76" s="27"/>
      <c r="F76" s="56"/>
      <c r="G76" s="139"/>
      <c r="H76" s="56"/>
      <c r="I76" s="59"/>
      <c r="J76" s="60"/>
      <c r="K76" s="7"/>
      <c r="L76" s="20"/>
    </row>
    <row r="77" spans="1:13" x14ac:dyDescent="0.25">
      <c r="A77" s="97"/>
      <c r="B77" t="s">
        <v>121</v>
      </c>
      <c r="C77" s="97"/>
      <c r="D77" s="42"/>
      <c r="E77" s="43"/>
      <c r="F77" s="79"/>
      <c r="G77" s="143"/>
      <c r="H77" s="100"/>
      <c r="I77" s="80"/>
      <c r="J77" s="47"/>
      <c r="K77" s="47"/>
      <c r="L77" s="97"/>
      <c r="M77" t="s">
        <v>122</v>
      </c>
    </row>
    <row r="78" spans="1:13" ht="15.75" thickBot="1" x14ac:dyDescent="0.3">
      <c r="A78" s="97"/>
      <c r="B78" t="s">
        <v>123</v>
      </c>
      <c r="C78" s="97"/>
      <c r="D78" s="42"/>
      <c r="E78" s="43"/>
      <c r="F78" s="134"/>
      <c r="G78" s="144"/>
      <c r="H78" s="100"/>
      <c r="I78" s="68"/>
      <c r="J78" s="47"/>
      <c r="K78" s="47"/>
      <c r="L78" s="97"/>
      <c r="M78" t="s">
        <v>124</v>
      </c>
    </row>
    <row r="79" spans="1:13" ht="16.5" thickTop="1" thickBot="1" x14ac:dyDescent="0.3">
      <c r="A79" s="20" t="s">
        <v>125</v>
      </c>
      <c r="B79"/>
      <c r="C79" s="41">
        <v>30</v>
      </c>
      <c r="D79" s="48"/>
      <c r="E79" s="49"/>
      <c r="F79" s="50"/>
      <c r="G79" s="145"/>
      <c r="H79" s="50"/>
      <c r="I79" s="53"/>
      <c r="J79" s="54"/>
      <c r="K79" s="33"/>
      <c r="L79" s="41">
        <v>30</v>
      </c>
    </row>
    <row r="80" spans="1:13" ht="15.75" thickTop="1" x14ac:dyDescent="0.25">
      <c r="A80" s="97"/>
      <c r="B80"/>
      <c r="C80" s="41"/>
      <c r="D80" s="112" t="s">
        <v>126</v>
      </c>
      <c r="E80" s="43"/>
      <c r="F80" s="100"/>
      <c r="G80" s="146"/>
      <c r="H80" s="100"/>
      <c r="I80" s="107"/>
      <c r="J80" s="47"/>
      <c r="K80" s="47"/>
      <c r="L80" s="41"/>
    </row>
    <row r="81" spans="1:30" ht="15.75" thickBot="1" x14ac:dyDescent="0.3">
      <c r="A81" s="9" t="s">
        <v>127</v>
      </c>
      <c r="B81"/>
      <c r="C81" s="41">
        <v>31</v>
      </c>
      <c r="D81" s="48"/>
      <c r="E81" s="49"/>
      <c r="F81" s="50"/>
      <c r="G81" s="145"/>
      <c r="H81" s="50"/>
      <c r="I81" s="53"/>
      <c r="J81" s="54"/>
      <c r="K81" s="33"/>
      <c r="L81" s="41">
        <v>31</v>
      </c>
    </row>
    <row r="82" spans="1:30" ht="15.75" thickTop="1" x14ac:dyDescent="0.25">
      <c r="A82" s="20"/>
      <c r="B82"/>
      <c r="C82" s="41"/>
      <c r="D82" s="24"/>
      <c r="E82" s="27"/>
      <c r="F82" s="56"/>
      <c r="G82" s="144"/>
      <c r="H82" s="56"/>
      <c r="I82" s="59"/>
      <c r="J82" s="60"/>
      <c r="K82" s="7"/>
      <c r="L82" s="41"/>
    </row>
    <row r="83" spans="1:30" x14ac:dyDescent="0.25">
      <c r="A83" s="97"/>
      <c r="B83" t="s">
        <v>128</v>
      </c>
      <c r="C83" s="41"/>
      <c r="D83" s="42"/>
      <c r="E83" s="43"/>
      <c r="F83" s="65"/>
      <c r="G83" s="45"/>
      <c r="H83" s="100"/>
      <c r="I83" s="68"/>
      <c r="J83" s="47"/>
      <c r="K83" s="47"/>
      <c r="L83" s="41"/>
      <c r="M83" t="s">
        <v>129</v>
      </c>
    </row>
    <row r="84" spans="1:30" ht="15.75" thickBot="1" x14ac:dyDescent="0.3">
      <c r="A84" s="20" t="s">
        <v>130</v>
      </c>
      <c r="B84"/>
      <c r="C84" s="41">
        <v>32</v>
      </c>
      <c r="D84" s="48"/>
      <c r="E84" s="49"/>
      <c r="F84" s="50"/>
      <c r="G84" s="48"/>
      <c r="H84" s="50"/>
      <c r="I84" s="53"/>
      <c r="J84" s="54"/>
      <c r="K84" s="33"/>
      <c r="L84" s="41">
        <v>32</v>
      </c>
    </row>
    <row r="85" spans="1:30" ht="15.75" thickTop="1" x14ac:dyDescent="0.25">
      <c r="A85" s="9"/>
      <c r="B85"/>
      <c r="C85" s="41"/>
      <c r="D85" s="24"/>
      <c r="E85" s="27"/>
      <c r="F85" s="56"/>
      <c r="G85" s="24"/>
      <c r="H85" s="56"/>
      <c r="I85" s="59"/>
      <c r="J85" s="60"/>
      <c r="K85" s="7"/>
      <c r="L85" s="41"/>
    </row>
    <row r="86" spans="1:30" x14ac:dyDescent="0.25">
      <c r="A86" s="9"/>
      <c r="B86"/>
      <c r="C86" s="41"/>
      <c r="D86" s="108"/>
      <c r="E86" s="15"/>
      <c r="F86" s="109"/>
      <c r="G86" s="7"/>
      <c r="H86" s="109"/>
      <c r="I86" s="111"/>
      <c r="J86" s="19"/>
      <c r="K86" s="19"/>
      <c r="L86" s="41"/>
    </row>
    <row r="87" spans="1:30" ht="15.75" thickBot="1" x14ac:dyDescent="0.3">
      <c r="A87" s="40" t="s">
        <v>131</v>
      </c>
      <c r="B87"/>
      <c r="C87" s="41">
        <v>33</v>
      </c>
      <c r="D87" s="147"/>
      <c r="E87" s="148"/>
      <c r="F87" s="149"/>
      <c r="G87" s="147"/>
      <c r="H87" s="149"/>
      <c r="I87" s="150"/>
      <c r="J87" s="151"/>
      <c r="K87" s="152"/>
      <c r="L87" s="41">
        <v>33</v>
      </c>
    </row>
    <row r="88" spans="1:30" ht="15.75" thickTop="1" x14ac:dyDescent="0.25">
      <c r="A88" s="20"/>
      <c r="B88" s="20"/>
      <c r="C88" s="20"/>
      <c r="D88" s="24"/>
      <c r="E88" s="24"/>
      <c r="F88" s="24"/>
      <c r="G88" s="24"/>
      <c r="H88" s="24"/>
      <c r="I88" s="24"/>
      <c r="J88" s="7"/>
      <c r="K88" s="7"/>
    </row>
    <row r="89" spans="1:30" s="13" customFormat="1" x14ac:dyDescent="0.25">
      <c r="A89" s="153"/>
      <c r="B89" s="153"/>
      <c r="C89" s="153"/>
      <c r="D89" s="5" t="s">
        <v>132</v>
      </c>
      <c r="E89" s="5"/>
      <c r="F89" s="5"/>
      <c r="G89" s="153"/>
      <c r="H89" s="5"/>
      <c r="I89" s="5"/>
      <c r="J89" s="5"/>
      <c r="K89" s="5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3" customFormat="1" x14ac:dyDescent="0.25">
      <c r="A90" s="153"/>
      <c r="B90" s="153"/>
      <c r="C90" s="153"/>
      <c r="D90" s="5"/>
      <c r="E90" s="5"/>
      <c r="F90" s="5"/>
      <c r="G90" s="153"/>
      <c r="H90" s="5"/>
      <c r="I90" s="5"/>
      <c r="J90" s="5"/>
      <c r="K90" s="5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3" customFormat="1" x14ac:dyDescent="0.25">
      <c r="A91" s="153"/>
      <c r="B91" s="153"/>
      <c r="C91" s="153"/>
      <c r="D91" s="5"/>
      <c r="E91" s="5"/>
      <c r="F91" s="5"/>
      <c r="G91" s="153"/>
      <c r="H91" s="5"/>
      <c r="I91" s="5"/>
      <c r="J91" s="5"/>
      <c r="K91" s="5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3" customFormat="1" x14ac:dyDescent="0.25">
      <c r="A92" s="153"/>
      <c r="B92" s="153"/>
      <c r="C92" s="153"/>
      <c r="D92" s="5"/>
      <c r="E92" s="5"/>
      <c r="F92" s="5"/>
      <c r="G92" s="153"/>
      <c r="H92" s="5"/>
      <c r="I92" s="5"/>
      <c r="J92" s="5"/>
      <c r="K92" s="5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3" customFormat="1" x14ac:dyDescent="0.25">
      <c r="A93" s="153"/>
      <c r="B93" s="153"/>
      <c r="C93" s="153"/>
      <c r="D93" s="5"/>
      <c r="E93" s="5"/>
      <c r="F93" s="5"/>
      <c r="G93" s="153"/>
      <c r="H93" s="5"/>
      <c r="I93" s="5"/>
      <c r="J93" s="5"/>
      <c r="K93" s="5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3" customFormat="1" x14ac:dyDescent="0.25">
      <c r="A94" s="153"/>
      <c r="B94" s="153"/>
      <c r="C94" s="153"/>
      <c r="D94" s="5"/>
      <c r="E94" s="5"/>
      <c r="F94" s="5"/>
      <c r="G94" s="153"/>
      <c r="H94" s="5"/>
      <c r="I94" s="5"/>
      <c r="J94" s="5"/>
      <c r="K94" s="5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3" customFormat="1" x14ac:dyDescent="0.25">
      <c r="A95" s="153"/>
      <c r="B95" s="153"/>
      <c r="C95" s="153"/>
      <c r="D95" s="5"/>
      <c r="E95" s="5"/>
      <c r="F95" s="5"/>
      <c r="G95" s="153"/>
      <c r="H95" s="5"/>
      <c r="I95" s="5"/>
      <c r="J95" s="5"/>
      <c r="K95" s="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3" customFormat="1" x14ac:dyDescent="0.25">
      <c r="A96" s="153"/>
      <c r="B96" s="153"/>
      <c r="C96" s="153"/>
      <c r="D96" s="5"/>
      <c r="E96" s="5"/>
      <c r="F96" s="5"/>
      <c r="G96" s="153"/>
      <c r="H96" s="5"/>
      <c r="I96" s="5"/>
      <c r="J96" s="5"/>
      <c r="K96" s="5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3" customFormat="1" x14ac:dyDescent="0.25">
      <c r="A97" s="153"/>
      <c r="B97" s="153"/>
      <c r="C97" s="153"/>
      <c r="D97" s="5"/>
      <c r="E97" s="5"/>
      <c r="F97" s="5"/>
      <c r="G97" s="153"/>
      <c r="H97" s="5"/>
      <c r="I97" s="5"/>
      <c r="J97" s="5"/>
      <c r="K97" s="5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3" customFormat="1" x14ac:dyDescent="0.25">
      <c r="A98" s="153"/>
      <c r="B98" s="153"/>
      <c r="C98" s="153"/>
      <c r="D98" s="5"/>
      <c r="E98" s="5"/>
      <c r="F98" s="5"/>
      <c r="G98" s="153"/>
      <c r="H98" s="5"/>
      <c r="I98" s="5"/>
      <c r="J98" s="5"/>
      <c r="K98" s="5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3" customFormat="1" x14ac:dyDescent="0.25">
      <c r="A99" s="153"/>
      <c r="B99" s="153"/>
      <c r="C99" s="153"/>
      <c r="D99" s="5"/>
      <c r="E99" s="5"/>
      <c r="F99" s="5"/>
      <c r="G99" s="153"/>
      <c r="H99" s="5"/>
      <c r="I99" s="5"/>
      <c r="J99" s="5"/>
      <c r="K99" s="5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</sheetData>
  <mergeCells count="9">
    <mergeCell ref="R17:T17"/>
    <mergeCell ref="L1:N1"/>
    <mergeCell ref="E2:F2"/>
    <mergeCell ref="H2:I2"/>
    <mergeCell ref="B13:B14"/>
    <mergeCell ref="C17:C18"/>
    <mergeCell ref="L17:L18"/>
    <mergeCell ref="N17:N18"/>
    <mergeCell ref="O17:Q17"/>
  </mergeCells>
  <pageMargins left="0.7" right="0.7" top="0.75" bottom="0.75" header="0.3" footer="0.3"/>
  <pageSetup paperSize="3" scale="38" orientation="portrait" r:id="rId1"/>
  <headerFooter>
    <oddHeader>&amp;C&amp;A</oddHeader>
    <oddFooter>&amp;L&amp;D-&amp;T&amp;R&amp;Z&amp;F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AI35"/>
    </sheetView>
  </sheetViews>
  <sheetFormatPr defaultRowHeight="15" x14ac:dyDescent="0.25"/>
  <cols>
    <col min="1" max="1" width="14" customWidth="1"/>
  </cols>
  <sheetData>
    <row r="1" spans="1:36" ht="117.75" x14ac:dyDescent="0.25">
      <c r="C1" s="154" t="s">
        <v>134</v>
      </c>
      <c r="D1" s="154" t="s">
        <v>135</v>
      </c>
      <c r="E1" s="154" t="s">
        <v>136</v>
      </c>
      <c r="F1" s="154" t="s">
        <v>137</v>
      </c>
      <c r="G1" s="154" t="s">
        <v>138</v>
      </c>
      <c r="H1" s="154" t="s">
        <v>139</v>
      </c>
      <c r="I1" s="154" t="s">
        <v>140</v>
      </c>
      <c r="J1" s="154" t="s">
        <v>141</v>
      </c>
      <c r="K1" s="154" t="s">
        <v>48</v>
      </c>
      <c r="L1" s="154" t="s">
        <v>65</v>
      </c>
      <c r="M1" s="154" t="s">
        <v>142</v>
      </c>
      <c r="N1" s="154" t="s">
        <v>143</v>
      </c>
      <c r="O1" s="154" t="s">
        <v>144</v>
      </c>
      <c r="P1" s="154" t="s">
        <v>145</v>
      </c>
      <c r="Q1" s="154" t="s">
        <v>146</v>
      </c>
      <c r="R1" s="154" t="s">
        <v>147</v>
      </c>
      <c r="S1" s="154" t="s">
        <v>148</v>
      </c>
      <c r="T1" s="154" t="s">
        <v>149</v>
      </c>
      <c r="U1" s="154" t="s">
        <v>150</v>
      </c>
      <c r="V1" s="154" t="s">
        <v>151</v>
      </c>
      <c r="W1" s="154" t="s">
        <v>152</v>
      </c>
      <c r="X1" s="154" t="s">
        <v>153</v>
      </c>
      <c r="Y1" s="154" t="s">
        <v>154</v>
      </c>
      <c r="Z1" s="154" t="s">
        <v>155</v>
      </c>
      <c r="AA1" s="154" t="s">
        <v>156</v>
      </c>
      <c r="AB1" s="154" t="s">
        <v>157</v>
      </c>
      <c r="AC1" s="154" t="s">
        <v>116</v>
      </c>
      <c r="AD1" s="154" t="s">
        <v>158</v>
      </c>
      <c r="AE1" s="154" t="s">
        <v>159</v>
      </c>
      <c r="AF1" s="154" t="s">
        <v>160</v>
      </c>
      <c r="AG1" s="154" t="s">
        <v>161</v>
      </c>
      <c r="AH1" s="154" t="s">
        <v>162</v>
      </c>
      <c r="AI1" s="154" t="s">
        <v>163</v>
      </c>
    </row>
    <row r="2" spans="1:36" ht="15.75" thickBot="1" x14ac:dyDescent="0.3">
      <c r="A2" s="184">
        <f>SUM(C3:AI35)</f>
        <v>563575.34043099964</v>
      </c>
      <c r="B2" t="s">
        <v>164</v>
      </c>
      <c r="C2" s="156">
        <v>1</v>
      </c>
      <c r="D2" s="156">
        <v>2</v>
      </c>
      <c r="E2" s="156">
        <v>3</v>
      </c>
      <c r="F2" s="156">
        <v>4</v>
      </c>
      <c r="G2" s="156">
        <v>5</v>
      </c>
      <c r="H2" s="156">
        <v>6</v>
      </c>
      <c r="I2" s="156">
        <v>7</v>
      </c>
      <c r="J2" s="156">
        <v>8</v>
      </c>
      <c r="K2" s="156">
        <v>9</v>
      </c>
      <c r="L2" s="156">
        <v>10</v>
      </c>
      <c r="M2" s="156">
        <v>11</v>
      </c>
      <c r="N2" s="156">
        <v>12</v>
      </c>
      <c r="O2" s="156">
        <v>13</v>
      </c>
      <c r="P2" s="156">
        <v>14</v>
      </c>
      <c r="Q2" s="156">
        <v>15</v>
      </c>
      <c r="R2" s="156">
        <v>16</v>
      </c>
      <c r="S2" s="156">
        <v>17</v>
      </c>
      <c r="T2" s="156">
        <v>18</v>
      </c>
      <c r="U2" s="156">
        <v>19</v>
      </c>
      <c r="V2" s="156">
        <v>20</v>
      </c>
      <c r="W2" s="156">
        <v>21</v>
      </c>
      <c r="X2" s="156">
        <v>22</v>
      </c>
      <c r="Y2" s="156">
        <v>23</v>
      </c>
      <c r="Z2" s="156">
        <v>24</v>
      </c>
      <c r="AA2" s="156">
        <v>25</v>
      </c>
      <c r="AB2" s="156">
        <v>26</v>
      </c>
      <c r="AC2" s="156">
        <v>27</v>
      </c>
      <c r="AD2" s="156">
        <v>28</v>
      </c>
      <c r="AE2" s="156">
        <v>29</v>
      </c>
      <c r="AF2" s="156">
        <v>30</v>
      </c>
      <c r="AG2" s="156">
        <v>31</v>
      </c>
      <c r="AH2" s="156">
        <v>32</v>
      </c>
      <c r="AI2" s="156">
        <v>33</v>
      </c>
    </row>
    <row r="3" spans="1:36" x14ac:dyDescent="0.25">
      <c r="A3" t="s">
        <v>134</v>
      </c>
      <c r="B3" s="156">
        <v>1</v>
      </c>
      <c r="C3" s="157">
        <v>0</v>
      </c>
      <c r="D3" s="158">
        <v>12497.96</v>
      </c>
      <c r="E3" s="158">
        <v>16532.560000000001</v>
      </c>
      <c r="F3" s="158">
        <v>771.48</v>
      </c>
      <c r="G3" s="158">
        <v>0</v>
      </c>
      <c r="H3" s="158">
        <v>0</v>
      </c>
      <c r="I3" s="158">
        <v>3910.5699999999997</v>
      </c>
      <c r="J3" s="158">
        <v>0</v>
      </c>
      <c r="K3" s="158">
        <v>1625.5</v>
      </c>
      <c r="L3" s="158">
        <v>0</v>
      </c>
      <c r="M3" s="158">
        <v>2428.91</v>
      </c>
      <c r="N3" s="158">
        <v>1041.8499999999999</v>
      </c>
      <c r="O3" s="158">
        <v>715.68000000000006</v>
      </c>
      <c r="P3" s="158">
        <v>1851.68</v>
      </c>
      <c r="Q3" s="158">
        <v>2103.08</v>
      </c>
      <c r="R3" s="158">
        <v>0</v>
      </c>
      <c r="S3" s="158">
        <v>1908.6000000000001</v>
      </c>
      <c r="T3" s="158">
        <v>3123.52</v>
      </c>
      <c r="U3" s="158">
        <v>1071.24</v>
      </c>
      <c r="V3" s="158">
        <v>857.17</v>
      </c>
      <c r="W3" s="158">
        <v>41.449999999999996</v>
      </c>
      <c r="X3" s="158">
        <v>364.67999999999995</v>
      </c>
      <c r="Y3" s="158">
        <v>0</v>
      </c>
      <c r="Z3" s="158">
        <v>309.93</v>
      </c>
      <c r="AA3" s="158">
        <v>171.3</v>
      </c>
      <c r="AB3" s="158">
        <v>60.59</v>
      </c>
      <c r="AC3" s="158">
        <v>90.9</v>
      </c>
      <c r="AD3" s="158">
        <v>0</v>
      </c>
      <c r="AE3" s="158">
        <v>30.169999999999998</v>
      </c>
      <c r="AF3" s="158">
        <v>41.61</v>
      </c>
      <c r="AG3" s="158">
        <v>26.95</v>
      </c>
      <c r="AH3" s="158">
        <v>48.36</v>
      </c>
      <c r="AI3" s="159">
        <v>1839.99</v>
      </c>
      <c r="AJ3" s="155">
        <f t="shared" ref="AJ3:AJ35" si="0">SUM(C3:AI3)</f>
        <v>53465.729999999981</v>
      </c>
    </row>
    <row r="4" spans="1:36" x14ac:dyDescent="0.25">
      <c r="A4" t="s">
        <v>135</v>
      </c>
      <c r="B4" s="156">
        <v>2</v>
      </c>
      <c r="C4" s="160">
        <v>8992.25</v>
      </c>
      <c r="D4" s="161">
        <v>0</v>
      </c>
      <c r="E4" s="162">
        <v>0.67999999999999994</v>
      </c>
      <c r="F4" s="162">
        <v>35.58</v>
      </c>
      <c r="G4" s="162">
        <v>0</v>
      </c>
      <c r="H4" s="162">
        <v>0</v>
      </c>
      <c r="I4" s="162">
        <v>1167.44</v>
      </c>
      <c r="J4" s="162">
        <v>0</v>
      </c>
      <c r="K4" s="162">
        <v>487.68</v>
      </c>
      <c r="L4" s="162">
        <v>0</v>
      </c>
      <c r="M4" s="162">
        <v>658.68</v>
      </c>
      <c r="N4" s="162">
        <v>287.47000000000003</v>
      </c>
      <c r="O4" s="162">
        <v>191.88</v>
      </c>
      <c r="P4" s="162">
        <v>531.37</v>
      </c>
      <c r="Q4" s="162">
        <v>574.67000000000007</v>
      </c>
      <c r="R4" s="162">
        <v>0</v>
      </c>
      <c r="S4" s="162">
        <v>537.49</v>
      </c>
      <c r="T4" s="162">
        <v>886.63</v>
      </c>
      <c r="U4" s="162">
        <v>285.59000000000003</v>
      </c>
      <c r="V4" s="162">
        <v>212.07999999999998</v>
      </c>
      <c r="W4" s="162">
        <v>11.219999999999999</v>
      </c>
      <c r="X4" s="162">
        <v>102.28999999999999</v>
      </c>
      <c r="Y4" s="162">
        <v>0</v>
      </c>
      <c r="Z4" s="162">
        <v>66.319999999999993</v>
      </c>
      <c r="AA4" s="162">
        <v>40.339999999999996</v>
      </c>
      <c r="AB4" s="162">
        <v>14.86</v>
      </c>
      <c r="AC4" s="162">
        <v>20.41</v>
      </c>
      <c r="AD4" s="162">
        <v>0</v>
      </c>
      <c r="AE4" s="162">
        <v>6.76</v>
      </c>
      <c r="AF4" s="162">
        <v>8.56</v>
      </c>
      <c r="AG4" s="162">
        <v>6.42</v>
      </c>
      <c r="AH4" s="162">
        <v>9.89</v>
      </c>
      <c r="AI4" s="163">
        <v>16</v>
      </c>
      <c r="AJ4" s="155">
        <f t="shared" si="0"/>
        <v>15152.56</v>
      </c>
    </row>
    <row r="5" spans="1:36" x14ac:dyDescent="0.25">
      <c r="A5" t="s">
        <v>136</v>
      </c>
      <c r="B5" s="156">
        <v>3</v>
      </c>
      <c r="C5" s="160">
        <v>14741.869999999999</v>
      </c>
      <c r="D5" s="162">
        <v>6.1099999999999994</v>
      </c>
      <c r="E5" s="161">
        <v>0</v>
      </c>
      <c r="F5" s="162">
        <v>0</v>
      </c>
      <c r="G5" s="162">
        <v>0</v>
      </c>
      <c r="H5" s="162">
        <v>0</v>
      </c>
      <c r="I5" s="162">
        <v>471.91500000000008</v>
      </c>
      <c r="J5" s="162">
        <v>0</v>
      </c>
      <c r="K5" s="162">
        <v>530.11800000000005</v>
      </c>
      <c r="L5" s="162">
        <v>0</v>
      </c>
      <c r="M5" s="162">
        <v>747.98099999999999</v>
      </c>
      <c r="N5" s="162">
        <v>370.56600000000003</v>
      </c>
      <c r="O5" s="162">
        <v>215.25300000000001</v>
      </c>
      <c r="P5" s="162">
        <v>627.75900000000001</v>
      </c>
      <c r="Q5" s="162">
        <v>621.36000000000013</v>
      </c>
      <c r="R5" s="162">
        <v>0</v>
      </c>
      <c r="S5" s="162">
        <v>609.46199999999999</v>
      </c>
      <c r="T5" s="162">
        <v>1055.133</v>
      </c>
      <c r="U5" s="162">
        <v>310.49099999999999</v>
      </c>
      <c r="V5" s="162">
        <v>224.577</v>
      </c>
      <c r="W5" s="162">
        <v>12.726000000000001</v>
      </c>
      <c r="X5" s="162">
        <v>108.495</v>
      </c>
      <c r="Y5" s="162">
        <v>0</v>
      </c>
      <c r="Z5" s="162">
        <v>84.968999999999994</v>
      </c>
      <c r="AA5" s="162">
        <v>41.940000000000005</v>
      </c>
      <c r="AB5" s="162">
        <v>13.545</v>
      </c>
      <c r="AC5" s="162">
        <v>24.237000000000002</v>
      </c>
      <c r="AD5" s="162">
        <v>0</v>
      </c>
      <c r="AE5" s="162">
        <v>6.7140000000000004</v>
      </c>
      <c r="AF5" s="162">
        <v>9.8190000000000008</v>
      </c>
      <c r="AG5" s="162">
        <v>7.0920000000000005</v>
      </c>
      <c r="AH5" s="162">
        <v>12.285</v>
      </c>
      <c r="AI5" s="163">
        <v>14.4</v>
      </c>
      <c r="AJ5" s="155">
        <f t="shared" si="0"/>
        <v>20868.817000000003</v>
      </c>
    </row>
    <row r="6" spans="1:36" x14ac:dyDescent="0.25">
      <c r="A6" t="s">
        <v>137</v>
      </c>
      <c r="B6" s="156">
        <v>4</v>
      </c>
      <c r="C6" s="160">
        <v>0</v>
      </c>
      <c r="D6" s="162">
        <v>0</v>
      </c>
      <c r="E6" s="162">
        <v>0</v>
      </c>
      <c r="F6" s="161">
        <v>0</v>
      </c>
      <c r="G6" s="162">
        <v>0</v>
      </c>
      <c r="H6" s="162">
        <v>0</v>
      </c>
      <c r="I6" s="162">
        <v>0</v>
      </c>
      <c r="J6" s="162">
        <v>0</v>
      </c>
      <c r="K6" s="162">
        <v>0</v>
      </c>
      <c r="L6" s="162">
        <v>0</v>
      </c>
      <c r="M6" s="162">
        <v>0</v>
      </c>
      <c r="N6" s="162">
        <v>0</v>
      </c>
      <c r="O6" s="162">
        <v>0</v>
      </c>
      <c r="P6" s="162">
        <v>0</v>
      </c>
      <c r="Q6" s="162">
        <v>0</v>
      </c>
      <c r="R6" s="162">
        <v>0</v>
      </c>
      <c r="S6" s="162">
        <v>0</v>
      </c>
      <c r="T6" s="162">
        <v>0</v>
      </c>
      <c r="U6" s="162">
        <v>0</v>
      </c>
      <c r="V6" s="162">
        <v>0</v>
      </c>
      <c r="W6" s="162">
        <v>0</v>
      </c>
      <c r="X6" s="162">
        <v>0</v>
      </c>
      <c r="Y6" s="162">
        <v>0</v>
      </c>
      <c r="Z6" s="162">
        <v>0</v>
      </c>
      <c r="AA6" s="162">
        <v>0</v>
      </c>
      <c r="AB6" s="162">
        <v>0</v>
      </c>
      <c r="AC6" s="162">
        <v>0</v>
      </c>
      <c r="AD6" s="162">
        <v>0</v>
      </c>
      <c r="AE6" s="162">
        <v>0</v>
      </c>
      <c r="AF6" s="162">
        <v>0</v>
      </c>
      <c r="AG6" s="162">
        <v>0</v>
      </c>
      <c r="AH6" s="162">
        <v>0</v>
      </c>
      <c r="AI6" s="163">
        <v>0</v>
      </c>
      <c r="AJ6" s="155">
        <f t="shared" si="0"/>
        <v>0</v>
      </c>
    </row>
    <row r="7" spans="1:36" x14ac:dyDescent="0.25">
      <c r="A7" t="s">
        <v>138</v>
      </c>
      <c r="B7" s="156">
        <v>5</v>
      </c>
      <c r="C7" s="160">
        <v>6304.43</v>
      </c>
      <c r="D7" s="162">
        <v>828.92</v>
      </c>
      <c r="E7" s="162">
        <v>0</v>
      </c>
      <c r="F7" s="162">
        <v>0</v>
      </c>
      <c r="G7" s="161">
        <v>0</v>
      </c>
      <c r="H7" s="162">
        <v>0</v>
      </c>
      <c r="I7" s="162">
        <v>0</v>
      </c>
      <c r="J7" s="162">
        <v>0</v>
      </c>
      <c r="K7" s="162">
        <v>1967.36</v>
      </c>
      <c r="L7" s="162">
        <v>0</v>
      </c>
      <c r="M7" s="162">
        <v>1502.72</v>
      </c>
      <c r="N7" s="162">
        <v>2104.5100000000002</v>
      </c>
      <c r="O7" s="162">
        <v>1300.48</v>
      </c>
      <c r="P7" s="162">
        <v>4081.21</v>
      </c>
      <c r="Q7" s="162">
        <v>2612.83</v>
      </c>
      <c r="R7" s="162">
        <v>0</v>
      </c>
      <c r="S7" s="162">
        <v>2956.5699999999997</v>
      </c>
      <c r="T7" s="162">
        <v>4938.68</v>
      </c>
      <c r="U7" s="162">
        <v>3220.69</v>
      </c>
      <c r="V7" s="162">
        <v>944.76</v>
      </c>
      <c r="W7" s="162">
        <v>320.43</v>
      </c>
      <c r="X7" s="162">
        <v>683.4</v>
      </c>
      <c r="Y7" s="162">
        <v>0</v>
      </c>
      <c r="Z7" s="162">
        <v>440.03</v>
      </c>
      <c r="AA7" s="162">
        <v>349.74</v>
      </c>
      <c r="AB7" s="162">
        <v>81.430000000000007</v>
      </c>
      <c r="AC7" s="162">
        <v>97.34</v>
      </c>
      <c r="AD7" s="162">
        <v>0</v>
      </c>
      <c r="AE7" s="162">
        <v>73.400000000000006</v>
      </c>
      <c r="AF7" s="162">
        <v>45.28</v>
      </c>
      <c r="AG7" s="162">
        <v>70.010000000000005</v>
      </c>
      <c r="AH7" s="162">
        <v>42.58</v>
      </c>
      <c r="AI7" s="163">
        <v>479.2</v>
      </c>
      <c r="AJ7" s="155">
        <f t="shared" si="0"/>
        <v>35445.999999999993</v>
      </c>
    </row>
    <row r="8" spans="1:36" x14ac:dyDescent="0.25">
      <c r="A8" t="s">
        <v>139</v>
      </c>
      <c r="B8" s="156">
        <v>6</v>
      </c>
      <c r="C8" s="160">
        <v>0</v>
      </c>
      <c r="D8" s="162">
        <v>0</v>
      </c>
      <c r="E8" s="162">
        <v>0</v>
      </c>
      <c r="F8" s="162">
        <v>0</v>
      </c>
      <c r="G8" s="162">
        <v>0</v>
      </c>
      <c r="H8" s="161">
        <v>0</v>
      </c>
      <c r="I8" s="162">
        <v>0</v>
      </c>
      <c r="J8" s="162">
        <v>0</v>
      </c>
      <c r="K8" s="162">
        <v>0</v>
      </c>
      <c r="L8" s="162">
        <v>0</v>
      </c>
      <c r="M8" s="162">
        <v>0</v>
      </c>
      <c r="N8" s="162">
        <v>0</v>
      </c>
      <c r="O8" s="162">
        <v>0</v>
      </c>
      <c r="P8" s="162">
        <v>0</v>
      </c>
      <c r="Q8" s="162">
        <v>0</v>
      </c>
      <c r="R8" s="162">
        <v>0</v>
      </c>
      <c r="S8" s="162">
        <v>0</v>
      </c>
      <c r="T8" s="162">
        <v>0</v>
      </c>
      <c r="U8" s="162">
        <v>0</v>
      </c>
      <c r="V8" s="162">
        <v>0</v>
      </c>
      <c r="W8" s="162">
        <v>0</v>
      </c>
      <c r="X8" s="162">
        <v>0</v>
      </c>
      <c r="Y8" s="162">
        <v>0</v>
      </c>
      <c r="Z8" s="162">
        <v>0</v>
      </c>
      <c r="AA8" s="162">
        <v>0</v>
      </c>
      <c r="AB8" s="162">
        <v>0</v>
      </c>
      <c r="AC8" s="162">
        <v>0</v>
      </c>
      <c r="AD8" s="162">
        <v>0</v>
      </c>
      <c r="AE8" s="162">
        <v>0</v>
      </c>
      <c r="AF8" s="162">
        <v>0</v>
      </c>
      <c r="AG8" s="162">
        <v>0</v>
      </c>
      <c r="AH8" s="162">
        <v>0</v>
      </c>
      <c r="AI8" s="163">
        <v>0</v>
      </c>
      <c r="AJ8" s="155">
        <f t="shared" si="0"/>
        <v>0</v>
      </c>
    </row>
    <row r="9" spans="1:36" x14ac:dyDescent="0.25">
      <c r="A9" t="s">
        <v>140</v>
      </c>
      <c r="B9" s="156">
        <v>7</v>
      </c>
      <c r="C9" s="160">
        <v>0</v>
      </c>
      <c r="D9" s="162">
        <v>0</v>
      </c>
      <c r="E9" s="162">
        <v>0</v>
      </c>
      <c r="F9" s="162">
        <v>0</v>
      </c>
      <c r="G9" s="162">
        <v>0</v>
      </c>
      <c r="H9" s="162">
        <v>0</v>
      </c>
      <c r="I9" s="161">
        <v>0</v>
      </c>
      <c r="J9" s="162">
        <v>0</v>
      </c>
      <c r="K9" s="162">
        <v>0</v>
      </c>
      <c r="L9" s="162">
        <v>0</v>
      </c>
      <c r="M9" s="162">
        <v>0</v>
      </c>
      <c r="N9" s="162">
        <v>0</v>
      </c>
      <c r="O9" s="162">
        <v>0</v>
      </c>
      <c r="P9" s="162">
        <v>0</v>
      </c>
      <c r="Q9" s="162">
        <v>0</v>
      </c>
      <c r="R9" s="162">
        <v>0</v>
      </c>
      <c r="S9" s="162">
        <v>0</v>
      </c>
      <c r="T9" s="162">
        <v>0</v>
      </c>
      <c r="U9" s="162">
        <v>0</v>
      </c>
      <c r="V9" s="162">
        <v>0</v>
      </c>
      <c r="W9" s="162">
        <v>0</v>
      </c>
      <c r="X9" s="162">
        <v>0</v>
      </c>
      <c r="Y9" s="162">
        <v>0</v>
      </c>
      <c r="Z9" s="162">
        <v>0</v>
      </c>
      <c r="AA9" s="162">
        <v>0</v>
      </c>
      <c r="AB9" s="162">
        <v>0</v>
      </c>
      <c r="AC9" s="162">
        <v>0</v>
      </c>
      <c r="AD9" s="162">
        <v>0</v>
      </c>
      <c r="AE9" s="162">
        <v>0</v>
      </c>
      <c r="AF9" s="162">
        <v>0</v>
      </c>
      <c r="AG9" s="162">
        <v>0</v>
      </c>
      <c r="AH9" s="162">
        <v>0</v>
      </c>
      <c r="AI9" s="163">
        <v>0</v>
      </c>
      <c r="AJ9" s="155">
        <f t="shared" si="0"/>
        <v>0</v>
      </c>
    </row>
    <row r="10" spans="1:36" x14ac:dyDescent="0.25">
      <c r="A10" t="s">
        <v>141</v>
      </c>
      <c r="B10" s="156">
        <v>8</v>
      </c>
      <c r="C10" s="160">
        <v>2256.5699999999997</v>
      </c>
      <c r="D10" s="162">
        <v>439.29999999999995</v>
      </c>
      <c r="E10" s="162">
        <v>224.95499999999998</v>
      </c>
      <c r="F10" s="162">
        <v>0</v>
      </c>
      <c r="G10" s="162">
        <v>0</v>
      </c>
      <c r="H10" s="162">
        <v>0</v>
      </c>
      <c r="I10" s="162">
        <v>0</v>
      </c>
      <c r="J10" s="161">
        <v>0</v>
      </c>
      <c r="K10" s="162">
        <v>0</v>
      </c>
      <c r="L10" s="162">
        <v>0</v>
      </c>
      <c r="M10" s="162">
        <v>0</v>
      </c>
      <c r="N10" s="162">
        <v>0</v>
      </c>
      <c r="O10" s="162">
        <v>0</v>
      </c>
      <c r="P10" s="162">
        <v>0</v>
      </c>
      <c r="Q10" s="162">
        <v>0</v>
      </c>
      <c r="R10" s="162">
        <v>0</v>
      </c>
      <c r="S10" s="162">
        <v>0</v>
      </c>
      <c r="T10" s="162">
        <v>0</v>
      </c>
      <c r="U10" s="162">
        <v>0</v>
      </c>
      <c r="V10" s="162">
        <v>0</v>
      </c>
      <c r="W10" s="162">
        <v>0</v>
      </c>
      <c r="X10" s="162">
        <v>0</v>
      </c>
      <c r="Y10" s="162">
        <v>0</v>
      </c>
      <c r="Z10" s="162">
        <v>0</v>
      </c>
      <c r="AA10" s="162">
        <v>0</v>
      </c>
      <c r="AB10" s="162">
        <v>0</v>
      </c>
      <c r="AC10" s="162">
        <v>0</v>
      </c>
      <c r="AD10" s="162">
        <v>0</v>
      </c>
      <c r="AE10" s="162">
        <v>0</v>
      </c>
      <c r="AF10" s="162">
        <v>0</v>
      </c>
      <c r="AG10" s="162">
        <v>0</v>
      </c>
      <c r="AH10" s="162">
        <v>0</v>
      </c>
      <c r="AI10" s="163">
        <v>0</v>
      </c>
      <c r="AJ10" s="155">
        <f t="shared" si="0"/>
        <v>2920.8249999999998</v>
      </c>
    </row>
    <row r="11" spans="1:36" x14ac:dyDescent="0.25">
      <c r="A11" t="s">
        <v>48</v>
      </c>
      <c r="B11" s="156">
        <v>9</v>
      </c>
      <c r="C11" s="160">
        <v>1035.23</v>
      </c>
      <c r="D11" s="162">
        <v>249.83</v>
      </c>
      <c r="E11" s="162">
        <v>376.91100000000006</v>
      </c>
      <c r="F11" s="162">
        <v>1644.4353999999998</v>
      </c>
      <c r="G11" s="162">
        <v>0</v>
      </c>
      <c r="H11" s="162">
        <v>0</v>
      </c>
      <c r="I11" s="162">
        <v>0</v>
      </c>
      <c r="J11" s="162">
        <v>0</v>
      </c>
      <c r="K11" s="161">
        <v>0</v>
      </c>
      <c r="L11" s="162">
        <v>0</v>
      </c>
      <c r="M11" s="162">
        <v>136.22999999999999</v>
      </c>
      <c r="N11" s="162">
        <v>481.44</v>
      </c>
      <c r="O11" s="162">
        <v>414.81</v>
      </c>
      <c r="P11" s="162">
        <v>874.45</v>
      </c>
      <c r="Q11" s="162">
        <v>1330.74</v>
      </c>
      <c r="R11" s="162">
        <v>0</v>
      </c>
      <c r="S11" s="162">
        <v>1028.04</v>
      </c>
      <c r="T11" s="162">
        <v>1695.18</v>
      </c>
      <c r="U11" s="162">
        <v>530.20000000000005</v>
      </c>
      <c r="V11" s="162">
        <v>384.70000000000005</v>
      </c>
      <c r="W11" s="162">
        <v>19.96</v>
      </c>
      <c r="X11" s="162">
        <v>166.49</v>
      </c>
      <c r="Y11" s="162">
        <v>0</v>
      </c>
      <c r="Z11" s="162">
        <v>130.82</v>
      </c>
      <c r="AA11" s="162">
        <v>69.099999999999994</v>
      </c>
      <c r="AB11" s="162">
        <v>24.689999999999998</v>
      </c>
      <c r="AC11" s="162">
        <v>42.879999999999995</v>
      </c>
      <c r="AD11" s="162">
        <v>0</v>
      </c>
      <c r="AE11" s="162">
        <v>11.34</v>
      </c>
      <c r="AF11" s="162">
        <v>17.41</v>
      </c>
      <c r="AG11" s="162">
        <v>11.850000000000001</v>
      </c>
      <c r="AH11" s="162">
        <v>19.82</v>
      </c>
      <c r="AI11" s="163">
        <v>24.35</v>
      </c>
      <c r="AJ11" s="155">
        <f t="shared" si="0"/>
        <v>10720.9064</v>
      </c>
    </row>
    <row r="12" spans="1:36" x14ac:dyDescent="0.25">
      <c r="A12" t="s">
        <v>65</v>
      </c>
      <c r="B12" s="156">
        <v>10</v>
      </c>
      <c r="C12" s="160">
        <v>0</v>
      </c>
      <c r="D12" s="162">
        <v>0</v>
      </c>
      <c r="E12" s="162">
        <v>0</v>
      </c>
      <c r="F12" s="162">
        <v>0</v>
      </c>
      <c r="G12" s="162">
        <v>0</v>
      </c>
      <c r="H12" s="162">
        <v>0</v>
      </c>
      <c r="I12" s="162">
        <v>0</v>
      </c>
      <c r="J12" s="162">
        <v>0</v>
      </c>
      <c r="K12" s="162">
        <v>0</v>
      </c>
      <c r="L12" s="161">
        <v>0</v>
      </c>
      <c r="M12" s="162">
        <v>0</v>
      </c>
      <c r="N12" s="162">
        <v>0</v>
      </c>
      <c r="O12" s="162">
        <v>0.15682000000000001</v>
      </c>
      <c r="P12" s="162">
        <v>129.20399800000001</v>
      </c>
      <c r="Q12" s="162">
        <v>411.02521999999999</v>
      </c>
      <c r="R12" s="162">
        <v>0</v>
      </c>
      <c r="S12" s="162">
        <v>109.97786600000001</v>
      </c>
      <c r="T12" s="162">
        <v>388.30200200000002</v>
      </c>
      <c r="U12" s="162">
        <v>194.07259100000002</v>
      </c>
      <c r="V12" s="162">
        <v>163.335871</v>
      </c>
      <c r="W12" s="162">
        <v>6.4296199999999999</v>
      </c>
      <c r="X12" s="162">
        <v>74.316997999999998</v>
      </c>
      <c r="Y12" s="162">
        <v>0</v>
      </c>
      <c r="Z12" s="162">
        <v>37.840665999999999</v>
      </c>
      <c r="AA12" s="162">
        <v>29.662503000000001</v>
      </c>
      <c r="AB12" s="162">
        <v>13.847206</v>
      </c>
      <c r="AC12" s="162">
        <v>20.386600000000001</v>
      </c>
      <c r="AD12" s="162">
        <v>0</v>
      </c>
      <c r="AE12" s="162">
        <v>5.5279050000000005</v>
      </c>
      <c r="AF12" s="162">
        <v>8.4918030000000009</v>
      </c>
      <c r="AG12" s="162">
        <v>5.786658000000001</v>
      </c>
      <c r="AH12" s="162">
        <v>8.1860040000000005</v>
      </c>
      <c r="AI12" s="163">
        <v>12.867081000000001</v>
      </c>
      <c r="AJ12" s="155">
        <f t="shared" si="0"/>
        <v>1619.4174120000002</v>
      </c>
    </row>
    <row r="13" spans="1:36" x14ac:dyDescent="0.25">
      <c r="A13" t="s">
        <v>142</v>
      </c>
      <c r="B13" s="156">
        <v>11</v>
      </c>
      <c r="C13" s="160">
        <v>1981.26</v>
      </c>
      <c r="D13" s="162">
        <v>457.46000000000004</v>
      </c>
      <c r="E13" s="162">
        <v>597.52800000000002</v>
      </c>
      <c r="F13" s="162">
        <v>1059.7983999999999</v>
      </c>
      <c r="G13" s="162">
        <v>0</v>
      </c>
      <c r="H13" s="162">
        <v>0</v>
      </c>
      <c r="I13" s="162">
        <v>0</v>
      </c>
      <c r="J13" s="162">
        <v>0</v>
      </c>
      <c r="K13" s="162">
        <v>293.94</v>
      </c>
      <c r="L13" s="162">
        <v>0</v>
      </c>
      <c r="M13" s="161">
        <v>0</v>
      </c>
      <c r="N13" s="162">
        <v>401.35726699999998</v>
      </c>
      <c r="O13" s="162">
        <v>389.61144899999999</v>
      </c>
      <c r="P13" s="162">
        <v>1081.4934480000002</v>
      </c>
      <c r="Q13" s="162">
        <v>1002.064118</v>
      </c>
      <c r="R13" s="162">
        <v>0</v>
      </c>
      <c r="S13" s="162">
        <v>1326.477652</v>
      </c>
      <c r="T13" s="162">
        <v>1732.2415610000003</v>
      </c>
      <c r="U13" s="162">
        <v>600.91855799999996</v>
      </c>
      <c r="V13" s="162">
        <v>398.47177900000003</v>
      </c>
      <c r="W13" s="162">
        <v>22.746741</v>
      </c>
      <c r="X13" s="162">
        <v>261.87371800000005</v>
      </c>
      <c r="Y13" s="162">
        <v>0</v>
      </c>
      <c r="Z13" s="162">
        <v>293.41806100000002</v>
      </c>
      <c r="AA13" s="162">
        <v>147.465687</v>
      </c>
      <c r="AB13" s="162">
        <v>51.452642000000004</v>
      </c>
      <c r="AC13" s="162">
        <v>106.46509800000001</v>
      </c>
      <c r="AD13" s="162">
        <v>0</v>
      </c>
      <c r="AE13" s="162">
        <v>31.481615000000001</v>
      </c>
      <c r="AF13" s="162">
        <v>41.282865000000001</v>
      </c>
      <c r="AG13" s="162">
        <v>29.293976000000001</v>
      </c>
      <c r="AH13" s="162">
        <v>53.506984000000003</v>
      </c>
      <c r="AI13" s="163">
        <v>27.584638000000002</v>
      </c>
      <c r="AJ13" s="155">
        <f t="shared" si="0"/>
        <v>12389.194257000003</v>
      </c>
    </row>
    <row r="14" spans="1:36" x14ac:dyDescent="0.25">
      <c r="A14" t="s">
        <v>143</v>
      </c>
      <c r="B14" s="156">
        <v>12</v>
      </c>
      <c r="C14" s="160">
        <v>719.38000000000011</v>
      </c>
      <c r="D14" s="162">
        <v>155.51999999999998</v>
      </c>
      <c r="E14" s="162">
        <v>249.70499999999998</v>
      </c>
      <c r="F14" s="162">
        <v>2037.1533999999999</v>
      </c>
      <c r="G14" s="162">
        <v>0</v>
      </c>
      <c r="H14" s="162">
        <v>0</v>
      </c>
      <c r="I14" s="162">
        <v>0</v>
      </c>
      <c r="J14" s="162">
        <v>0</v>
      </c>
      <c r="K14" s="162">
        <v>367.28</v>
      </c>
      <c r="L14" s="162">
        <v>0</v>
      </c>
      <c r="M14" s="162">
        <v>255.62444099999999</v>
      </c>
      <c r="N14" s="161">
        <v>0</v>
      </c>
      <c r="O14" s="162">
        <v>4.7699999999999996</v>
      </c>
      <c r="P14" s="162">
        <v>561.33000000000004</v>
      </c>
      <c r="Q14" s="162">
        <v>2136</v>
      </c>
      <c r="R14" s="162">
        <v>0</v>
      </c>
      <c r="S14" s="162">
        <v>595.1400000000001</v>
      </c>
      <c r="T14" s="162">
        <v>2370.96</v>
      </c>
      <c r="U14" s="162">
        <v>793.22</v>
      </c>
      <c r="V14" s="162">
        <v>660.45</v>
      </c>
      <c r="W14" s="162">
        <v>27.9</v>
      </c>
      <c r="X14" s="162">
        <v>282.71000000000004</v>
      </c>
      <c r="Y14" s="162">
        <v>0</v>
      </c>
      <c r="Z14" s="162">
        <v>165.8</v>
      </c>
      <c r="AA14" s="162">
        <v>104.99000000000001</v>
      </c>
      <c r="AB14" s="162">
        <v>40.19</v>
      </c>
      <c r="AC14" s="162">
        <v>64.789999999999992</v>
      </c>
      <c r="AD14" s="162">
        <v>0</v>
      </c>
      <c r="AE14" s="162">
        <v>20.009999999999998</v>
      </c>
      <c r="AF14" s="162">
        <v>26.1</v>
      </c>
      <c r="AG14" s="162">
        <v>18.84</v>
      </c>
      <c r="AH14" s="162">
        <v>29.119999999999997</v>
      </c>
      <c r="AI14" s="163">
        <v>42.49</v>
      </c>
      <c r="AJ14" s="155">
        <f t="shared" si="0"/>
        <v>11729.472841000003</v>
      </c>
    </row>
    <row r="15" spans="1:36" x14ac:dyDescent="0.25">
      <c r="A15" t="s">
        <v>144</v>
      </c>
      <c r="B15" s="156">
        <v>13</v>
      </c>
      <c r="C15" s="160">
        <v>572.52</v>
      </c>
      <c r="D15" s="162">
        <v>120.02000000000001</v>
      </c>
      <c r="E15" s="162">
        <v>175.779</v>
      </c>
      <c r="F15" s="162">
        <v>1561.0596</v>
      </c>
      <c r="G15" s="162">
        <v>0</v>
      </c>
      <c r="H15" s="162">
        <v>0</v>
      </c>
      <c r="I15" s="162">
        <v>0</v>
      </c>
      <c r="J15" s="162">
        <v>0</v>
      </c>
      <c r="K15" s="162">
        <v>256.87</v>
      </c>
      <c r="L15" s="162">
        <v>15.431087999999999</v>
      </c>
      <c r="M15" s="162">
        <v>173.79576500000002</v>
      </c>
      <c r="N15" s="162">
        <v>16.16</v>
      </c>
      <c r="O15" s="161">
        <v>0</v>
      </c>
      <c r="P15" s="162">
        <v>134.34</v>
      </c>
      <c r="Q15" s="162">
        <v>2409.9899999999998</v>
      </c>
      <c r="R15" s="162">
        <v>0</v>
      </c>
      <c r="S15" s="162">
        <v>45.45</v>
      </c>
      <c r="T15" s="162">
        <v>2064.4</v>
      </c>
      <c r="U15" s="162">
        <v>923.4</v>
      </c>
      <c r="V15" s="162">
        <v>773.1400000000001</v>
      </c>
      <c r="W15" s="162">
        <v>38.5</v>
      </c>
      <c r="X15" s="162">
        <v>346.58000000000004</v>
      </c>
      <c r="Y15" s="162">
        <v>0</v>
      </c>
      <c r="Z15" s="162">
        <v>223.45</v>
      </c>
      <c r="AA15" s="162">
        <v>124.42000000000002</v>
      </c>
      <c r="AB15" s="162">
        <v>47.11</v>
      </c>
      <c r="AC15" s="162">
        <v>61.06</v>
      </c>
      <c r="AD15" s="162">
        <v>0</v>
      </c>
      <c r="AE15" s="162">
        <v>18.16</v>
      </c>
      <c r="AF15" s="162">
        <v>25.59</v>
      </c>
      <c r="AG15" s="162">
        <v>21.65</v>
      </c>
      <c r="AH15" s="162">
        <v>32.68</v>
      </c>
      <c r="AI15" s="163">
        <v>44.02</v>
      </c>
      <c r="AJ15" s="155">
        <f t="shared" si="0"/>
        <v>10225.575452999999</v>
      </c>
    </row>
    <row r="16" spans="1:36" x14ac:dyDescent="0.25">
      <c r="A16" t="s">
        <v>145</v>
      </c>
      <c r="B16" s="156">
        <v>14</v>
      </c>
      <c r="C16" s="160">
        <v>1778.73</v>
      </c>
      <c r="D16" s="162">
        <v>453.30999999999995</v>
      </c>
      <c r="E16" s="162">
        <v>636.07500000000005</v>
      </c>
      <c r="F16" s="162">
        <v>3016.8098</v>
      </c>
      <c r="G16" s="162">
        <v>0</v>
      </c>
      <c r="H16" s="162">
        <v>0</v>
      </c>
      <c r="I16" s="162">
        <v>0</v>
      </c>
      <c r="J16" s="162">
        <v>0</v>
      </c>
      <c r="K16" s="162">
        <v>701.54</v>
      </c>
      <c r="L16" s="162">
        <v>179.849017</v>
      </c>
      <c r="M16" s="162">
        <v>905.1023120000001</v>
      </c>
      <c r="N16" s="162">
        <v>463.23</v>
      </c>
      <c r="O16" s="162">
        <v>106.07</v>
      </c>
      <c r="P16" s="161">
        <v>0</v>
      </c>
      <c r="Q16" s="162">
        <v>0</v>
      </c>
      <c r="R16" s="162">
        <v>0</v>
      </c>
      <c r="S16" s="162">
        <v>0</v>
      </c>
      <c r="T16" s="162">
        <v>1861.5084999999999</v>
      </c>
      <c r="U16" s="162">
        <v>1487.2959999999998</v>
      </c>
      <c r="V16" s="162">
        <v>2207.9344999999998</v>
      </c>
      <c r="W16" s="162">
        <v>96.585499999999996</v>
      </c>
      <c r="X16" s="162">
        <v>967.32550000000003</v>
      </c>
      <c r="Y16" s="162">
        <v>0</v>
      </c>
      <c r="Z16" s="162">
        <v>584.99549999999999</v>
      </c>
      <c r="AA16" s="162">
        <v>426.5385</v>
      </c>
      <c r="AB16" s="162">
        <v>157.47949999999997</v>
      </c>
      <c r="AC16" s="162">
        <v>283.82350000000002</v>
      </c>
      <c r="AD16" s="162">
        <v>0</v>
      </c>
      <c r="AE16" s="162">
        <v>83.614499999999992</v>
      </c>
      <c r="AF16" s="162">
        <v>117.691</v>
      </c>
      <c r="AG16" s="162">
        <v>76.474500000000006</v>
      </c>
      <c r="AH16" s="162">
        <v>115.96549999999999</v>
      </c>
      <c r="AI16" s="163">
        <v>155.03149999999999</v>
      </c>
      <c r="AJ16" s="155">
        <f t="shared" si="0"/>
        <v>16862.980129</v>
      </c>
    </row>
    <row r="17" spans="1:36" x14ac:dyDescent="0.25">
      <c r="A17" t="s">
        <v>146</v>
      </c>
      <c r="B17" s="156">
        <v>15</v>
      </c>
      <c r="C17" s="160">
        <v>1448.6999999999998</v>
      </c>
      <c r="D17" s="162">
        <v>345.76</v>
      </c>
      <c r="E17" s="162">
        <v>434.34900000000005</v>
      </c>
      <c r="F17" s="162">
        <v>2840.0385999999999</v>
      </c>
      <c r="G17" s="162">
        <v>0</v>
      </c>
      <c r="H17" s="162">
        <v>0</v>
      </c>
      <c r="I17" s="162">
        <v>0</v>
      </c>
      <c r="J17" s="162">
        <v>0</v>
      </c>
      <c r="K17" s="162">
        <v>802.14</v>
      </c>
      <c r="L17" s="162">
        <v>242.92202100000003</v>
      </c>
      <c r="M17" s="162">
        <v>709.31254200000001</v>
      </c>
      <c r="N17" s="162">
        <v>650.84999999999991</v>
      </c>
      <c r="O17" s="162">
        <v>228.79000000000002</v>
      </c>
      <c r="P17" s="162">
        <v>0.14450000000000002</v>
      </c>
      <c r="Q17" s="161">
        <v>0</v>
      </c>
      <c r="R17" s="162">
        <v>0</v>
      </c>
      <c r="S17" s="162">
        <v>0</v>
      </c>
      <c r="T17" s="162">
        <v>0</v>
      </c>
      <c r="U17" s="162">
        <v>1340.15</v>
      </c>
      <c r="V17" s="162">
        <v>460.96000000000004</v>
      </c>
      <c r="W17" s="162">
        <v>0</v>
      </c>
      <c r="X17" s="162">
        <v>750.01</v>
      </c>
      <c r="Y17" s="162">
        <v>0</v>
      </c>
      <c r="Z17" s="162">
        <v>983.24</v>
      </c>
      <c r="AA17" s="162">
        <v>665.86</v>
      </c>
      <c r="AB17" s="162">
        <v>351.95</v>
      </c>
      <c r="AC17" s="162">
        <v>444.04999999999995</v>
      </c>
      <c r="AD17" s="162">
        <v>0</v>
      </c>
      <c r="AE17" s="162">
        <v>139.26999999999998</v>
      </c>
      <c r="AF17" s="162">
        <v>146.01999999999998</v>
      </c>
      <c r="AG17" s="162">
        <v>109.27</v>
      </c>
      <c r="AH17" s="162">
        <v>261.5</v>
      </c>
      <c r="AI17" s="163">
        <v>248.34000000000003</v>
      </c>
      <c r="AJ17" s="155">
        <f t="shared" si="0"/>
        <v>13603.626663000003</v>
      </c>
    </row>
    <row r="18" spans="1:36" x14ac:dyDescent="0.25">
      <c r="A18" t="s">
        <v>147</v>
      </c>
      <c r="B18" s="156">
        <v>16</v>
      </c>
      <c r="C18" s="160">
        <v>601.98</v>
      </c>
      <c r="D18" s="162">
        <v>139.02000000000001</v>
      </c>
      <c r="E18" s="162">
        <v>93.168000000000006</v>
      </c>
      <c r="F18" s="162">
        <v>487.38619999999997</v>
      </c>
      <c r="G18" s="162">
        <v>0</v>
      </c>
      <c r="H18" s="162">
        <v>0</v>
      </c>
      <c r="I18" s="162">
        <v>0</v>
      </c>
      <c r="J18" s="162">
        <v>0</v>
      </c>
      <c r="K18" s="162">
        <v>2115.19</v>
      </c>
      <c r="L18" s="162">
        <v>3.3481070000000002</v>
      </c>
      <c r="M18" s="162">
        <v>2464.2145930000001</v>
      </c>
      <c r="N18" s="162">
        <v>1442.92</v>
      </c>
      <c r="O18" s="162">
        <v>3667.49</v>
      </c>
      <c r="P18" s="162">
        <v>1330.335</v>
      </c>
      <c r="Q18" s="162">
        <v>0</v>
      </c>
      <c r="R18" s="161">
        <v>0</v>
      </c>
      <c r="S18" s="162">
        <v>0</v>
      </c>
      <c r="T18" s="162">
        <v>876.31999999999994</v>
      </c>
      <c r="U18" s="162">
        <v>7343.6</v>
      </c>
      <c r="V18" s="162">
        <v>14084.65</v>
      </c>
      <c r="W18" s="162">
        <v>472.99</v>
      </c>
      <c r="X18" s="162">
        <v>5777.3600000000006</v>
      </c>
      <c r="Y18" s="162">
        <v>0</v>
      </c>
      <c r="Z18" s="162">
        <v>2750.04</v>
      </c>
      <c r="AA18" s="162">
        <v>2346.4499999999998</v>
      </c>
      <c r="AB18" s="162">
        <v>1167.3599999999999</v>
      </c>
      <c r="AC18" s="162">
        <v>1852.05</v>
      </c>
      <c r="AD18" s="162">
        <v>0</v>
      </c>
      <c r="AE18" s="162">
        <v>547.89</v>
      </c>
      <c r="AF18" s="162">
        <v>784.27</v>
      </c>
      <c r="AG18" s="162">
        <v>572.08000000000004</v>
      </c>
      <c r="AH18" s="162">
        <v>913.52</v>
      </c>
      <c r="AI18" s="163">
        <v>1153.72</v>
      </c>
      <c r="AJ18" s="155">
        <f t="shared" si="0"/>
        <v>52987.351899999994</v>
      </c>
    </row>
    <row r="19" spans="1:36" x14ac:dyDescent="0.25">
      <c r="A19" t="s">
        <v>148</v>
      </c>
      <c r="B19" s="156">
        <v>17</v>
      </c>
      <c r="C19" s="160">
        <v>0</v>
      </c>
      <c r="D19" s="162">
        <v>0</v>
      </c>
      <c r="E19" s="162">
        <v>0</v>
      </c>
      <c r="F19" s="162">
        <v>0</v>
      </c>
      <c r="G19" s="162">
        <v>0</v>
      </c>
      <c r="H19" s="162">
        <v>0</v>
      </c>
      <c r="I19" s="162">
        <v>0</v>
      </c>
      <c r="J19" s="162">
        <v>0</v>
      </c>
      <c r="K19" s="162">
        <v>0</v>
      </c>
      <c r="L19" s="162">
        <v>0</v>
      </c>
      <c r="M19" s="162">
        <v>0</v>
      </c>
      <c r="N19" s="162">
        <v>0</v>
      </c>
      <c r="O19" s="162">
        <v>0</v>
      </c>
      <c r="P19" s="162">
        <v>0</v>
      </c>
      <c r="Q19" s="162">
        <v>0</v>
      </c>
      <c r="R19" s="162">
        <v>0</v>
      </c>
      <c r="S19" s="161">
        <v>0</v>
      </c>
      <c r="T19" s="162">
        <v>0</v>
      </c>
      <c r="U19" s="162">
        <v>0</v>
      </c>
      <c r="V19" s="162">
        <v>0</v>
      </c>
      <c r="W19" s="162">
        <v>0</v>
      </c>
      <c r="X19" s="162">
        <v>0</v>
      </c>
      <c r="Y19" s="162">
        <v>0</v>
      </c>
      <c r="Z19" s="162">
        <v>0</v>
      </c>
      <c r="AA19" s="162">
        <v>0</v>
      </c>
      <c r="AB19" s="162">
        <v>0</v>
      </c>
      <c r="AC19" s="162">
        <v>0</v>
      </c>
      <c r="AD19" s="162">
        <v>0</v>
      </c>
      <c r="AE19" s="162">
        <v>0</v>
      </c>
      <c r="AF19" s="162">
        <v>0</v>
      </c>
      <c r="AG19" s="162">
        <v>0</v>
      </c>
      <c r="AH19" s="162">
        <v>0</v>
      </c>
      <c r="AI19" s="163">
        <v>0</v>
      </c>
      <c r="AJ19" s="155">
        <f t="shared" si="0"/>
        <v>0</v>
      </c>
    </row>
    <row r="20" spans="1:36" x14ac:dyDescent="0.25">
      <c r="A20" t="s">
        <v>149</v>
      </c>
      <c r="B20" s="156">
        <v>18</v>
      </c>
      <c r="C20" s="160">
        <v>3258.1499999999996</v>
      </c>
      <c r="D20" s="162">
        <v>718.98</v>
      </c>
      <c r="E20" s="162">
        <v>1114.47</v>
      </c>
      <c r="F20" s="162">
        <v>3421.2937999999999</v>
      </c>
      <c r="G20" s="162">
        <v>0</v>
      </c>
      <c r="H20" s="162">
        <v>0</v>
      </c>
      <c r="I20" s="162">
        <v>0</v>
      </c>
      <c r="J20" s="162">
        <v>0</v>
      </c>
      <c r="K20" s="162">
        <v>1223.6199999999999</v>
      </c>
      <c r="L20" s="162">
        <v>551.37127899999996</v>
      </c>
      <c r="M20" s="162">
        <v>1232.8561119999999</v>
      </c>
      <c r="N20" s="162">
        <v>1960.4900000000002</v>
      </c>
      <c r="O20" s="162">
        <v>1879.0900000000001</v>
      </c>
      <c r="P20" s="162">
        <v>2529.7275</v>
      </c>
      <c r="Q20" s="162">
        <v>247.67000000000002</v>
      </c>
      <c r="R20" s="162">
        <v>0</v>
      </c>
      <c r="S20" s="162">
        <v>294.23</v>
      </c>
      <c r="T20" s="161">
        <v>0</v>
      </c>
      <c r="U20" s="162">
        <v>550.05999999999995</v>
      </c>
      <c r="V20" s="162">
        <v>1752.35</v>
      </c>
      <c r="W20" s="162">
        <v>0</v>
      </c>
      <c r="X20" s="162">
        <v>2010.45</v>
      </c>
      <c r="Y20" s="162">
        <v>0</v>
      </c>
      <c r="Z20" s="162">
        <v>1887.73</v>
      </c>
      <c r="AA20" s="162">
        <v>1531.65</v>
      </c>
      <c r="AB20" s="162">
        <v>584.01</v>
      </c>
      <c r="AC20" s="162">
        <v>1026.5700000000002</v>
      </c>
      <c r="AD20" s="162">
        <v>0</v>
      </c>
      <c r="AE20" s="162">
        <v>283.06</v>
      </c>
      <c r="AF20" s="162">
        <v>399.06</v>
      </c>
      <c r="AG20" s="162">
        <v>260.12</v>
      </c>
      <c r="AH20" s="162">
        <v>377.90999999999997</v>
      </c>
      <c r="AI20" s="163">
        <v>515.19000000000005</v>
      </c>
      <c r="AJ20" s="155">
        <f t="shared" si="0"/>
        <v>29610.108690999998</v>
      </c>
    </row>
    <row r="21" spans="1:36" x14ac:dyDescent="0.25">
      <c r="A21" t="s">
        <v>150</v>
      </c>
      <c r="B21" s="156">
        <v>19</v>
      </c>
      <c r="C21" s="160">
        <v>2572.1999999999998</v>
      </c>
      <c r="D21" s="162">
        <v>572.26</v>
      </c>
      <c r="E21" s="162">
        <v>793.16100000000006</v>
      </c>
      <c r="F21" s="162">
        <v>2194.1814000000004</v>
      </c>
      <c r="G21" s="162">
        <v>0</v>
      </c>
      <c r="H21" s="162">
        <v>0</v>
      </c>
      <c r="I21" s="162">
        <v>0</v>
      </c>
      <c r="J21" s="162">
        <v>0</v>
      </c>
      <c r="K21" s="162">
        <v>944.07</v>
      </c>
      <c r="L21" s="162">
        <v>425.05276900000001</v>
      </c>
      <c r="M21" s="162">
        <v>967.66565100000003</v>
      </c>
      <c r="N21" s="162">
        <v>1468.55</v>
      </c>
      <c r="O21" s="162">
        <v>1218.3799999999999</v>
      </c>
      <c r="P21" s="162">
        <v>2349.4850000000001</v>
      </c>
      <c r="Q21" s="162">
        <v>3313.2</v>
      </c>
      <c r="R21" s="162">
        <v>0</v>
      </c>
      <c r="S21" s="162">
        <v>1847.82</v>
      </c>
      <c r="T21" s="162">
        <v>333.98</v>
      </c>
      <c r="U21" s="161">
        <v>0</v>
      </c>
      <c r="V21" s="162">
        <v>681.80400000000009</v>
      </c>
      <c r="W21" s="162">
        <v>0</v>
      </c>
      <c r="X21" s="162">
        <v>1280.9250000000002</v>
      </c>
      <c r="Y21" s="162">
        <v>0</v>
      </c>
      <c r="Z21" s="162">
        <v>1685.5920000000001</v>
      </c>
      <c r="AA21" s="162">
        <v>1591.65</v>
      </c>
      <c r="AB21" s="162">
        <v>599.43599999999992</v>
      </c>
      <c r="AC21" s="162">
        <v>973.71900000000005</v>
      </c>
      <c r="AD21" s="162">
        <v>0</v>
      </c>
      <c r="AE21" s="162">
        <v>234.93599999999998</v>
      </c>
      <c r="AF21" s="162">
        <v>363.90600000000001</v>
      </c>
      <c r="AG21" s="162">
        <v>282.04200000000003</v>
      </c>
      <c r="AH21" s="162">
        <v>399.60900000000004</v>
      </c>
      <c r="AI21" s="163">
        <v>565.28100000000006</v>
      </c>
      <c r="AJ21" s="155">
        <f t="shared" si="0"/>
        <v>27658.905820000004</v>
      </c>
    </row>
    <row r="22" spans="1:36" x14ac:dyDescent="0.25">
      <c r="A22" t="s">
        <v>151</v>
      </c>
      <c r="B22" s="156">
        <v>20</v>
      </c>
      <c r="C22" s="160">
        <v>961.17</v>
      </c>
      <c r="D22" s="162">
        <v>197.97000000000003</v>
      </c>
      <c r="E22" s="162">
        <v>283.041</v>
      </c>
      <c r="F22" s="162">
        <v>1172.3227999999999</v>
      </c>
      <c r="G22" s="162">
        <v>0</v>
      </c>
      <c r="H22" s="162">
        <v>0</v>
      </c>
      <c r="I22" s="162">
        <v>0</v>
      </c>
      <c r="J22" s="162">
        <v>0</v>
      </c>
      <c r="K22" s="162">
        <v>338.48</v>
      </c>
      <c r="L22" s="162">
        <v>126.75760600000001</v>
      </c>
      <c r="M22" s="162">
        <v>503.98811599999999</v>
      </c>
      <c r="N22" s="162">
        <v>486.81</v>
      </c>
      <c r="O22" s="162">
        <v>625.54</v>
      </c>
      <c r="P22" s="162">
        <v>1255.8495</v>
      </c>
      <c r="Q22" s="162">
        <v>2499.4500000000003</v>
      </c>
      <c r="R22" s="162">
        <v>0</v>
      </c>
      <c r="S22" s="162">
        <v>13653.6</v>
      </c>
      <c r="T22" s="162">
        <v>2456.06</v>
      </c>
      <c r="U22" s="162">
        <v>10.44</v>
      </c>
      <c r="V22" s="161">
        <v>0</v>
      </c>
      <c r="W22" s="162">
        <v>0</v>
      </c>
      <c r="X22" s="162">
        <v>236.2</v>
      </c>
      <c r="Y22" s="162">
        <v>0</v>
      </c>
      <c r="Z22" s="162">
        <v>1100.1300000000001</v>
      </c>
      <c r="AA22" s="162">
        <v>3034.09</v>
      </c>
      <c r="AB22" s="162">
        <v>1430.06</v>
      </c>
      <c r="AC22" s="162">
        <v>1462.82</v>
      </c>
      <c r="AD22" s="162">
        <v>0</v>
      </c>
      <c r="AE22" s="162">
        <v>419.71</v>
      </c>
      <c r="AF22" s="162">
        <v>245.2</v>
      </c>
      <c r="AG22" s="162">
        <v>273.64</v>
      </c>
      <c r="AH22" s="162">
        <v>627.91000000000008</v>
      </c>
      <c r="AI22" s="163">
        <v>893.31</v>
      </c>
      <c r="AJ22" s="155">
        <f t="shared" si="0"/>
        <v>34294.549022000007</v>
      </c>
    </row>
    <row r="23" spans="1:36" x14ac:dyDescent="0.25">
      <c r="A23" t="s">
        <v>152</v>
      </c>
      <c r="B23" s="156">
        <v>21</v>
      </c>
      <c r="C23" s="160">
        <v>19.36</v>
      </c>
      <c r="D23" s="162">
        <v>4.33</v>
      </c>
      <c r="E23" s="162">
        <v>6.327</v>
      </c>
      <c r="F23" s="162">
        <v>370.08879999999999</v>
      </c>
      <c r="G23" s="162">
        <v>0</v>
      </c>
      <c r="H23" s="162">
        <v>0</v>
      </c>
      <c r="I23" s="162">
        <v>0</v>
      </c>
      <c r="J23" s="162">
        <v>0</v>
      </c>
      <c r="K23" s="162">
        <v>7.1199999999999992</v>
      </c>
      <c r="L23" s="162">
        <v>4.2576630000000009</v>
      </c>
      <c r="M23" s="162">
        <v>6.5550759999999997</v>
      </c>
      <c r="N23" s="162">
        <v>11.47</v>
      </c>
      <c r="O23" s="162">
        <v>16.700000000000003</v>
      </c>
      <c r="P23" s="162">
        <v>31.6965</v>
      </c>
      <c r="Q23" s="162">
        <v>0</v>
      </c>
      <c r="R23" s="162">
        <v>0</v>
      </c>
      <c r="S23" s="162">
        <v>726.9</v>
      </c>
      <c r="T23" s="162">
        <v>0</v>
      </c>
      <c r="U23" s="162">
        <v>0</v>
      </c>
      <c r="V23" s="162">
        <v>0</v>
      </c>
      <c r="W23" s="161">
        <v>0</v>
      </c>
      <c r="X23" s="162">
        <v>0</v>
      </c>
      <c r="Y23" s="162">
        <v>0</v>
      </c>
      <c r="Z23" s="162">
        <v>0</v>
      </c>
      <c r="AA23" s="162">
        <v>0</v>
      </c>
      <c r="AB23" s="162">
        <v>0</v>
      </c>
      <c r="AC23" s="162">
        <v>0</v>
      </c>
      <c r="AD23" s="162">
        <v>0</v>
      </c>
      <c r="AE23" s="162">
        <v>0</v>
      </c>
      <c r="AF23" s="162">
        <v>0</v>
      </c>
      <c r="AG23" s="162">
        <v>0</v>
      </c>
      <c r="AH23" s="162">
        <v>0</v>
      </c>
      <c r="AI23" s="163">
        <v>0</v>
      </c>
      <c r="AJ23" s="155">
        <f t="shared" si="0"/>
        <v>1204.8050389999999</v>
      </c>
    </row>
    <row r="24" spans="1:36" x14ac:dyDescent="0.25">
      <c r="A24" t="s">
        <v>153</v>
      </c>
      <c r="B24" s="156">
        <v>22</v>
      </c>
      <c r="C24" s="160">
        <v>318.90999999999997</v>
      </c>
      <c r="D24" s="162">
        <v>70.33</v>
      </c>
      <c r="E24" s="162">
        <v>91.277999999999992</v>
      </c>
      <c r="F24" s="162">
        <v>483.9896</v>
      </c>
      <c r="G24" s="162">
        <v>0</v>
      </c>
      <c r="H24" s="162">
        <v>0</v>
      </c>
      <c r="I24" s="162">
        <v>0</v>
      </c>
      <c r="J24" s="162">
        <v>0</v>
      </c>
      <c r="K24" s="162">
        <v>108.00999999999999</v>
      </c>
      <c r="L24" s="162">
        <v>60.587406999999999</v>
      </c>
      <c r="M24" s="162">
        <v>144.25871799999999</v>
      </c>
      <c r="N24" s="162">
        <v>158.33999999999997</v>
      </c>
      <c r="O24" s="162">
        <v>151.86000000000001</v>
      </c>
      <c r="P24" s="162">
        <v>460.43649999999997</v>
      </c>
      <c r="Q24" s="162">
        <v>651.79999999999995</v>
      </c>
      <c r="R24" s="162">
        <v>0</v>
      </c>
      <c r="S24" s="162">
        <v>6260.52</v>
      </c>
      <c r="T24" s="162">
        <v>1444.4699999999998</v>
      </c>
      <c r="U24" s="162">
        <v>1904.895</v>
      </c>
      <c r="V24" s="162">
        <v>267.62</v>
      </c>
      <c r="W24" s="162">
        <v>0</v>
      </c>
      <c r="X24" s="161">
        <v>0</v>
      </c>
      <c r="Y24" s="162">
        <v>0</v>
      </c>
      <c r="Z24" s="162">
        <v>0</v>
      </c>
      <c r="AA24" s="162">
        <v>2261.9</v>
      </c>
      <c r="AB24" s="162">
        <v>1294.23</v>
      </c>
      <c r="AC24" s="162">
        <v>1334.61</v>
      </c>
      <c r="AD24" s="162">
        <v>0</v>
      </c>
      <c r="AE24" s="162">
        <v>359.69</v>
      </c>
      <c r="AF24" s="162">
        <v>247.07999999999998</v>
      </c>
      <c r="AG24" s="162">
        <v>240.01999999999998</v>
      </c>
      <c r="AH24" s="162">
        <v>517</v>
      </c>
      <c r="AI24" s="163">
        <v>783.18000000000006</v>
      </c>
      <c r="AJ24" s="155">
        <f t="shared" si="0"/>
        <v>19615.015224999999</v>
      </c>
    </row>
    <row r="25" spans="1:36" x14ac:dyDescent="0.25">
      <c r="A25" t="s">
        <v>154</v>
      </c>
      <c r="B25" s="156">
        <v>23</v>
      </c>
      <c r="C25" s="160">
        <v>0</v>
      </c>
      <c r="D25" s="162">
        <v>0</v>
      </c>
      <c r="E25" s="162">
        <v>0</v>
      </c>
      <c r="F25" s="162">
        <v>0</v>
      </c>
      <c r="G25" s="162">
        <v>0</v>
      </c>
      <c r="H25" s="162">
        <v>0</v>
      </c>
      <c r="I25" s="162">
        <v>0</v>
      </c>
      <c r="J25" s="162">
        <v>0</v>
      </c>
      <c r="K25" s="162">
        <v>0</v>
      </c>
      <c r="L25" s="162">
        <v>0</v>
      </c>
      <c r="M25" s="162">
        <v>0</v>
      </c>
      <c r="N25" s="162">
        <v>0</v>
      </c>
      <c r="O25" s="162">
        <v>0</v>
      </c>
      <c r="P25" s="162">
        <v>0</v>
      </c>
      <c r="Q25" s="162">
        <v>0</v>
      </c>
      <c r="R25" s="162">
        <v>0</v>
      </c>
      <c r="S25" s="162">
        <v>0</v>
      </c>
      <c r="T25" s="162">
        <v>0</v>
      </c>
      <c r="U25" s="162">
        <v>0</v>
      </c>
      <c r="V25" s="162">
        <v>0</v>
      </c>
      <c r="W25" s="162">
        <v>0</v>
      </c>
      <c r="X25" s="162">
        <v>0</v>
      </c>
      <c r="Y25" s="161">
        <v>0</v>
      </c>
      <c r="Z25" s="162">
        <v>4148.95</v>
      </c>
      <c r="AA25" s="162">
        <v>9911.43</v>
      </c>
      <c r="AB25" s="162">
        <v>3529.03</v>
      </c>
      <c r="AC25" s="162">
        <v>8118.14</v>
      </c>
      <c r="AD25" s="162">
        <v>0</v>
      </c>
      <c r="AE25" s="162">
        <v>2565.5</v>
      </c>
      <c r="AF25" s="162">
        <v>3720.5</v>
      </c>
      <c r="AG25" s="162">
        <v>2495.23</v>
      </c>
      <c r="AH25" s="162">
        <v>3605.46</v>
      </c>
      <c r="AI25" s="163">
        <v>4860.3700000000008</v>
      </c>
      <c r="AJ25" s="155">
        <f t="shared" si="0"/>
        <v>42954.61</v>
      </c>
    </row>
    <row r="26" spans="1:36" x14ac:dyDescent="0.25">
      <c r="A26" t="s">
        <v>155</v>
      </c>
      <c r="B26" s="156">
        <v>24</v>
      </c>
      <c r="C26" s="160">
        <v>31.41</v>
      </c>
      <c r="D26" s="162">
        <v>5.33</v>
      </c>
      <c r="E26" s="162">
        <v>12.231</v>
      </c>
      <c r="F26" s="162">
        <v>29.7776</v>
      </c>
      <c r="G26" s="162">
        <v>0</v>
      </c>
      <c r="H26" s="162">
        <v>0</v>
      </c>
      <c r="I26" s="162">
        <v>0</v>
      </c>
      <c r="J26" s="162">
        <v>0</v>
      </c>
      <c r="K26" s="162">
        <v>14</v>
      </c>
      <c r="L26" s="162">
        <v>3.4186760000000005</v>
      </c>
      <c r="M26" s="162">
        <v>58.533065000000008</v>
      </c>
      <c r="N26" s="162">
        <v>23.45</v>
      </c>
      <c r="O26" s="162">
        <v>15.78</v>
      </c>
      <c r="P26" s="162">
        <v>32.367999999999995</v>
      </c>
      <c r="Q26" s="162">
        <v>66.14</v>
      </c>
      <c r="R26" s="162">
        <v>0</v>
      </c>
      <c r="S26" s="162">
        <v>681.76</v>
      </c>
      <c r="T26" s="162">
        <v>150.68</v>
      </c>
      <c r="U26" s="162">
        <v>221.03100000000001</v>
      </c>
      <c r="V26" s="162">
        <v>7.72</v>
      </c>
      <c r="W26" s="162">
        <v>0</v>
      </c>
      <c r="X26" s="162">
        <v>0</v>
      </c>
      <c r="Y26" s="162">
        <v>12602.95</v>
      </c>
      <c r="Z26" s="161">
        <v>0</v>
      </c>
      <c r="AA26" s="162">
        <v>834.98</v>
      </c>
      <c r="AB26" s="162">
        <v>1187.29</v>
      </c>
      <c r="AC26" s="162">
        <v>1307.02</v>
      </c>
      <c r="AD26" s="162">
        <v>0</v>
      </c>
      <c r="AE26" s="162">
        <v>495.96000000000004</v>
      </c>
      <c r="AF26" s="162">
        <v>392.06</v>
      </c>
      <c r="AG26" s="162">
        <v>420.13</v>
      </c>
      <c r="AH26" s="162">
        <v>688.67000000000007</v>
      </c>
      <c r="AI26" s="163">
        <v>1121.26</v>
      </c>
      <c r="AJ26" s="155">
        <f t="shared" si="0"/>
        <v>20403.949341000003</v>
      </c>
    </row>
    <row r="27" spans="1:36" x14ac:dyDescent="0.25">
      <c r="A27" t="s">
        <v>156</v>
      </c>
      <c r="B27" s="156">
        <v>25</v>
      </c>
      <c r="C27" s="160">
        <v>247.49</v>
      </c>
      <c r="D27" s="162">
        <v>43.980000000000004</v>
      </c>
      <c r="E27" s="162">
        <v>59.975999999999999</v>
      </c>
      <c r="F27" s="162">
        <v>394.827</v>
      </c>
      <c r="G27" s="162">
        <v>0</v>
      </c>
      <c r="H27" s="162">
        <v>0</v>
      </c>
      <c r="I27" s="162">
        <v>0</v>
      </c>
      <c r="J27" s="162">
        <v>0</v>
      </c>
      <c r="K27" s="162">
        <v>74.490000000000009</v>
      </c>
      <c r="L27" s="162">
        <v>41.729802000000007</v>
      </c>
      <c r="M27" s="162">
        <v>155.14202600000002</v>
      </c>
      <c r="N27" s="162">
        <v>110.27000000000001</v>
      </c>
      <c r="O27" s="162">
        <v>105.58000000000001</v>
      </c>
      <c r="P27" s="162">
        <v>358.64049999999997</v>
      </c>
      <c r="Q27" s="162">
        <v>563.98</v>
      </c>
      <c r="R27" s="162">
        <v>0</v>
      </c>
      <c r="S27" s="162">
        <v>4918.74</v>
      </c>
      <c r="T27" s="162">
        <v>1541.1399999999999</v>
      </c>
      <c r="U27" s="162">
        <v>2008.17</v>
      </c>
      <c r="V27" s="162">
        <v>3377.02</v>
      </c>
      <c r="W27" s="162">
        <v>0</v>
      </c>
      <c r="X27" s="162">
        <v>2255.37</v>
      </c>
      <c r="Y27" s="162">
        <v>5853.84</v>
      </c>
      <c r="Z27" s="162">
        <v>972.26</v>
      </c>
      <c r="AA27" s="161">
        <v>0</v>
      </c>
      <c r="AB27" s="162">
        <v>1655.79</v>
      </c>
      <c r="AC27" s="162">
        <v>52.03</v>
      </c>
      <c r="AD27" s="162">
        <v>0</v>
      </c>
      <c r="AE27" s="162">
        <v>307.88</v>
      </c>
      <c r="AF27" s="162">
        <v>544.97</v>
      </c>
      <c r="AG27" s="162">
        <v>1080.0999999999999</v>
      </c>
      <c r="AH27" s="162">
        <v>1808.91</v>
      </c>
      <c r="AI27" s="163">
        <v>2648.23</v>
      </c>
      <c r="AJ27" s="155">
        <f t="shared" si="0"/>
        <v>31180.555327999999</v>
      </c>
    </row>
    <row r="28" spans="1:36" x14ac:dyDescent="0.25">
      <c r="A28" t="s">
        <v>157</v>
      </c>
      <c r="B28" s="156">
        <v>26</v>
      </c>
      <c r="C28" s="160">
        <v>78.69</v>
      </c>
      <c r="D28" s="162">
        <v>13.239999999999998</v>
      </c>
      <c r="E28" s="162">
        <v>18</v>
      </c>
      <c r="F28" s="162">
        <v>211.18119999999999</v>
      </c>
      <c r="G28" s="162">
        <v>0</v>
      </c>
      <c r="H28" s="162">
        <v>0</v>
      </c>
      <c r="I28" s="162">
        <v>0</v>
      </c>
      <c r="J28" s="162">
        <v>0</v>
      </c>
      <c r="K28" s="162">
        <v>25.11</v>
      </c>
      <c r="L28" s="162">
        <v>17.893162</v>
      </c>
      <c r="M28" s="162">
        <v>49.233638999999997</v>
      </c>
      <c r="N28" s="162">
        <v>38.51</v>
      </c>
      <c r="O28" s="162">
        <v>37.24</v>
      </c>
      <c r="P28" s="162">
        <v>131.37599999999998</v>
      </c>
      <c r="Q28" s="162">
        <v>202.98000000000002</v>
      </c>
      <c r="R28" s="162">
        <v>0</v>
      </c>
      <c r="S28" s="162">
        <v>1784.56</v>
      </c>
      <c r="T28" s="162">
        <v>555.82000000000005</v>
      </c>
      <c r="U28" s="162">
        <v>653.35500000000002</v>
      </c>
      <c r="V28" s="162">
        <v>1013.45</v>
      </c>
      <c r="W28" s="162">
        <v>0</v>
      </c>
      <c r="X28" s="162">
        <v>936.92</v>
      </c>
      <c r="Y28" s="162">
        <v>3121.91</v>
      </c>
      <c r="Z28" s="162">
        <v>812.18000000000006</v>
      </c>
      <c r="AA28" s="162">
        <v>1524.52</v>
      </c>
      <c r="AB28" s="161">
        <v>0</v>
      </c>
      <c r="AC28" s="162">
        <v>0</v>
      </c>
      <c r="AD28" s="162">
        <v>0</v>
      </c>
      <c r="AE28" s="162">
        <v>0</v>
      </c>
      <c r="AF28" s="162">
        <v>0</v>
      </c>
      <c r="AG28" s="162">
        <v>0</v>
      </c>
      <c r="AH28" s="162">
        <v>0</v>
      </c>
      <c r="AI28" s="163">
        <v>0</v>
      </c>
      <c r="AJ28" s="155">
        <f t="shared" si="0"/>
        <v>11226.169001000002</v>
      </c>
    </row>
    <row r="29" spans="1:36" x14ac:dyDescent="0.25">
      <c r="A29" t="s">
        <v>116</v>
      </c>
      <c r="B29" s="156">
        <v>27</v>
      </c>
      <c r="C29" s="160">
        <v>122.36999999999999</v>
      </c>
      <c r="D29" s="162">
        <v>24.61</v>
      </c>
      <c r="E29" s="162">
        <v>31.751999999999999</v>
      </c>
      <c r="F29" s="162">
        <v>77.285600000000002</v>
      </c>
      <c r="G29" s="162">
        <v>0</v>
      </c>
      <c r="H29" s="162">
        <v>0</v>
      </c>
      <c r="I29" s="162">
        <v>0</v>
      </c>
      <c r="J29" s="162">
        <v>0</v>
      </c>
      <c r="K29" s="162">
        <v>43.89</v>
      </c>
      <c r="L29" s="162">
        <v>30.266260000000003</v>
      </c>
      <c r="M29" s="162">
        <v>126.99283600000001</v>
      </c>
      <c r="N29" s="162">
        <v>71.13</v>
      </c>
      <c r="O29" s="162">
        <v>62.260000000000005</v>
      </c>
      <c r="P29" s="162">
        <v>223.16749999999999</v>
      </c>
      <c r="Q29" s="162">
        <v>354.33000000000004</v>
      </c>
      <c r="R29" s="162">
        <v>0</v>
      </c>
      <c r="S29" s="162">
        <v>3088.09</v>
      </c>
      <c r="T29" s="162">
        <v>1020.09</v>
      </c>
      <c r="U29" s="162">
        <v>1269.3420000000001</v>
      </c>
      <c r="V29" s="162">
        <v>2169</v>
      </c>
      <c r="W29" s="162">
        <v>0</v>
      </c>
      <c r="X29" s="162">
        <v>2083.9899999999998</v>
      </c>
      <c r="Y29" s="162">
        <v>6269.66</v>
      </c>
      <c r="Z29" s="162">
        <v>1493.43</v>
      </c>
      <c r="AA29" s="162">
        <v>112.63</v>
      </c>
      <c r="AB29" s="162">
        <v>0</v>
      </c>
      <c r="AC29" s="161">
        <v>0</v>
      </c>
      <c r="AD29" s="162">
        <v>0</v>
      </c>
      <c r="AE29" s="162">
        <v>0</v>
      </c>
      <c r="AF29" s="162">
        <v>218.44</v>
      </c>
      <c r="AG29" s="162">
        <v>569.04999999999995</v>
      </c>
      <c r="AH29" s="162">
        <v>1285.05</v>
      </c>
      <c r="AI29" s="163">
        <v>1815.05</v>
      </c>
      <c r="AJ29" s="155">
        <f t="shared" si="0"/>
        <v>22561.876195999997</v>
      </c>
    </row>
    <row r="30" spans="1:36" x14ac:dyDescent="0.25">
      <c r="A30" t="s">
        <v>158</v>
      </c>
      <c r="B30" s="156">
        <v>28</v>
      </c>
      <c r="C30" s="160">
        <v>0</v>
      </c>
      <c r="D30" s="162">
        <v>0</v>
      </c>
      <c r="E30" s="162">
        <v>0</v>
      </c>
      <c r="F30" s="162">
        <v>0</v>
      </c>
      <c r="G30" s="162">
        <v>0</v>
      </c>
      <c r="H30" s="162">
        <v>0</v>
      </c>
      <c r="I30" s="162">
        <v>0</v>
      </c>
      <c r="J30" s="162">
        <v>0</v>
      </c>
      <c r="K30" s="162">
        <v>0</v>
      </c>
      <c r="L30" s="162">
        <v>0</v>
      </c>
      <c r="M30" s="162">
        <v>0</v>
      </c>
      <c r="N30" s="162">
        <v>0</v>
      </c>
      <c r="O30" s="162">
        <v>0</v>
      </c>
      <c r="P30" s="162">
        <v>0</v>
      </c>
      <c r="Q30" s="162">
        <v>0</v>
      </c>
      <c r="R30" s="162">
        <v>0</v>
      </c>
      <c r="S30" s="162">
        <v>0</v>
      </c>
      <c r="T30" s="162">
        <v>0</v>
      </c>
      <c r="U30" s="162">
        <v>0</v>
      </c>
      <c r="V30" s="162">
        <v>0</v>
      </c>
      <c r="W30" s="162">
        <v>0</v>
      </c>
      <c r="X30" s="162">
        <v>0</v>
      </c>
      <c r="Y30" s="162">
        <v>0</v>
      </c>
      <c r="Z30" s="162">
        <v>0</v>
      </c>
      <c r="AA30" s="162">
        <v>0</v>
      </c>
      <c r="AB30" s="162">
        <v>0</v>
      </c>
      <c r="AC30" s="162">
        <v>0</v>
      </c>
      <c r="AD30" s="161">
        <v>0</v>
      </c>
      <c r="AE30" s="162">
        <v>0</v>
      </c>
      <c r="AF30" s="162">
        <v>258.83000000000004</v>
      </c>
      <c r="AG30" s="162">
        <v>332.74</v>
      </c>
      <c r="AH30" s="162">
        <v>498.97</v>
      </c>
      <c r="AI30" s="163">
        <v>750.6</v>
      </c>
      <c r="AJ30" s="155">
        <f t="shared" si="0"/>
        <v>1841.1399999999999</v>
      </c>
    </row>
    <row r="31" spans="1:36" x14ac:dyDescent="0.25">
      <c r="A31" t="s">
        <v>159</v>
      </c>
      <c r="B31" s="156">
        <v>29</v>
      </c>
      <c r="C31" s="160">
        <v>41.05</v>
      </c>
      <c r="D31" s="162">
        <v>7.7700000000000005</v>
      </c>
      <c r="E31" s="162">
        <v>9.9450000000000003</v>
      </c>
      <c r="F31" s="162">
        <v>39.930399999999999</v>
      </c>
      <c r="G31" s="162">
        <v>0</v>
      </c>
      <c r="H31" s="162">
        <v>0</v>
      </c>
      <c r="I31" s="162">
        <v>0</v>
      </c>
      <c r="J31" s="162">
        <v>0</v>
      </c>
      <c r="K31" s="162">
        <v>12.73</v>
      </c>
      <c r="L31" s="162">
        <v>7.6214520000000006</v>
      </c>
      <c r="M31" s="162">
        <v>43.431298999999996</v>
      </c>
      <c r="N31" s="162">
        <v>20.34</v>
      </c>
      <c r="O31" s="162">
        <v>17.82</v>
      </c>
      <c r="P31" s="162">
        <v>65.016500000000008</v>
      </c>
      <c r="Q31" s="162">
        <v>98.58</v>
      </c>
      <c r="R31" s="162">
        <v>0</v>
      </c>
      <c r="S31" s="162">
        <v>872.59999999999991</v>
      </c>
      <c r="T31" s="162">
        <v>293.82</v>
      </c>
      <c r="U31" s="162">
        <v>304.72200000000004</v>
      </c>
      <c r="V31" s="162">
        <v>480.53000000000003</v>
      </c>
      <c r="W31" s="162">
        <v>0</v>
      </c>
      <c r="X31" s="162">
        <v>423.87</v>
      </c>
      <c r="Y31" s="162">
        <v>1950.6100000000001</v>
      </c>
      <c r="Z31" s="162">
        <v>439.79999999999995</v>
      </c>
      <c r="AA31" s="162">
        <v>379.3</v>
      </c>
      <c r="AB31" s="162">
        <v>0</v>
      </c>
      <c r="AC31" s="162">
        <v>0</v>
      </c>
      <c r="AD31" s="162">
        <v>130.54</v>
      </c>
      <c r="AE31" s="161">
        <v>0</v>
      </c>
      <c r="AF31" s="162">
        <v>90.915999999999997</v>
      </c>
      <c r="AG31" s="162">
        <v>162.77600000000001</v>
      </c>
      <c r="AH31" s="162">
        <v>332.548</v>
      </c>
      <c r="AI31" s="163">
        <v>563.12000000000012</v>
      </c>
      <c r="AJ31" s="155">
        <f t="shared" si="0"/>
        <v>6789.3866509999998</v>
      </c>
    </row>
    <row r="32" spans="1:36" x14ac:dyDescent="0.25">
      <c r="A32" t="s">
        <v>160</v>
      </c>
      <c r="B32" s="156">
        <v>30</v>
      </c>
      <c r="C32" s="160">
        <v>37.799999999999997</v>
      </c>
      <c r="D32" s="162">
        <v>8.0500000000000007</v>
      </c>
      <c r="E32" s="162">
        <v>10.971</v>
      </c>
      <c r="F32" s="162">
        <v>26.899000000000001</v>
      </c>
      <c r="G32" s="162">
        <v>0</v>
      </c>
      <c r="H32" s="162">
        <v>0</v>
      </c>
      <c r="I32" s="162">
        <v>0</v>
      </c>
      <c r="J32" s="162">
        <v>0</v>
      </c>
      <c r="K32" s="162">
        <v>13.59</v>
      </c>
      <c r="L32" s="162">
        <v>8.6329410000000006</v>
      </c>
      <c r="M32" s="162">
        <v>35.409955999999994</v>
      </c>
      <c r="N32" s="162">
        <v>21.53</v>
      </c>
      <c r="O32" s="162">
        <v>22.800000000000004</v>
      </c>
      <c r="P32" s="162">
        <v>63.605499999999999</v>
      </c>
      <c r="Q32" s="162">
        <v>96.110000000000014</v>
      </c>
      <c r="R32" s="162">
        <v>0</v>
      </c>
      <c r="S32" s="162">
        <v>883.26</v>
      </c>
      <c r="T32" s="162">
        <v>283.59000000000003</v>
      </c>
      <c r="U32" s="162">
        <v>349.77600000000001</v>
      </c>
      <c r="V32" s="162">
        <v>431.95</v>
      </c>
      <c r="W32" s="162">
        <v>0</v>
      </c>
      <c r="X32" s="162">
        <v>356.98</v>
      </c>
      <c r="Y32" s="162">
        <v>2171.75</v>
      </c>
      <c r="Z32" s="162">
        <v>454.95000000000005</v>
      </c>
      <c r="AA32" s="162">
        <v>633.43000000000006</v>
      </c>
      <c r="AB32" s="162">
        <v>0</v>
      </c>
      <c r="AC32" s="162">
        <v>384.31</v>
      </c>
      <c r="AD32" s="162">
        <v>297.06</v>
      </c>
      <c r="AE32" s="162">
        <v>98.34</v>
      </c>
      <c r="AF32" s="161">
        <v>0</v>
      </c>
      <c r="AG32" s="162">
        <v>0</v>
      </c>
      <c r="AH32" s="162">
        <v>0</v>
      </c>
      <c r="AI32" s="163">
        <v>0</v>
      </c>
      <c r="AJ32" s="155">
        <f t="shared" si="0"/>
        <v>6690.7943970000015</v>
      </c>
    </row>
    <row r="33" spans="1:36" x14ac:dyDescent="0.25">
      <c r="A33" t="s">
        <v>161</v>
      </c>
      <c r="B33" s="156">
        <v>31</v>
      </c>
      <c r="C33" s="160">
        <v>52.27</v>
      </c>
      <c r="D33" s="162">
        <v>8.74</v>
      </c>
      <c r="E33" s="162">
        <v>12.483000000000001</v>
      </c>
      <c r="F33" s="162">
        <v>34.868799999999993</v>
      </c>
      <c r="G33" s="162">
        <v>0</v>
      </c>
      <c r="H33" s="162">
        <v>0</v>
      </c>
      <c r="I33" s="162">
        <v>0</v>
      </c>
      <c r="J33" s="162">
        <v>0</v>
      </c>
      <c r="K33" s="162">
        <v>14.240000000000002</v>
      </c>
      <c r="L33" s="162">
        <v>10.663760000000002</v>
      </c>
      <c r="M33" s="162">
        <v>24.032665000000001</v>
      </c>
      <c r="N33" s="162">
        <v>24.369999999999997</v>
      </c>
      <c r="O33" s="162">
        <v>23.87</v>
      </c>
      <c r="P33" s="162">
        <v>78.301999999999992</v>
      </c>
      <c r="Q33" s="162">
        <v>106.19</v>
      </c>
      <c r="R33" s="162">
        <v>0</v>
      </c>
      <c r="S33" s="162">
        <v>1042.33</v>
      </c>
      <c r="T33" s="162">
        <v>295.33999999999997</v>
      </c>
      <c r="U33" s="162">
        <v>412.12800000000004</v>
      </c>
      <c r="V33" s="162">
        <v>416.49</v>
      </c>
      <c r="W33" s="162">
        <v>0</v>
      </c>
      <c r="X33" s="162">
        <v>326.74</v>
      </c>
      <c r="Y33" s="162">
        <v>2442.29</v>
      </c>
      <c r="Z33" s="162">
        <v>413.23</v>
      </c>
      <c r="AA33" s="162">
        <v>654.23</v>
      </c>
      <c r="AB33" s="162">
        <v>0</v>
      </c>
      <c r="AC33" s="162">
        <v>341.38</v>
      </c>
      <c r="AD33" s="162">
        <v>301.43</v>
      </c>
      <c r="AE33" s="162">
        <v>65.864000000000004</v>
      </c>
      <c r="AF33" s="162">
        <v>0</v>
      </c>
      <c r="AG33" s="161">
        <v>0</v>
      </c>
      <c r="AH33" s="162">
        <v>-900</v>
      </c>
      <c r="AI33" s="163">
        <v>2508.9700000000003</v>
      </c>
      <c r="AJ33" s="155">
        <f t="shared" si="0"/>
        <v>8710.4522249999991</v>
      </c>
    </row>
    <row r="34" spans="1:36" x14ac:dyDescent="0.25">
      <c r="A34" t="s">
        <v>162</v>
      </c>
      <c r="B34" s="156">
        <v>32</v>
      </c>
      <c r="C34" s="160">
        <v>104.95</v>
      </c>
      <c r="D34" s="162">
        <v>25.369999999999997</v>
      </c>
      <c r="E34" s="162">
        <v>28.962</v>
      </c>
      <c r="F34" s="162">
        <v>72.068599999999989</v>
      </c>
      <c r="G34" s="162">
        <v>0</v>
      </c>
      <c r="H34" s="162">
        <v>0</v>
      </c>
      <c r="I34" s="162">
        <v>0</v>
      </c>
      <c r="J34" s="162">
        <v>0</v>
      </c>
      <c r="K34" s="162">
        <v>34.049999999999997</v>
      </c>
      <c r="L34" s="162">
        <v>1470.587391</v>
      </c>
      <c r="M34" s="162">
        <v>2.5248020000000002</v>
      </c>
      <c r="N34" s="162">
        <v>53.19</v>
      </c>
      <c r="O34" s="162">
        <v>42.84</v>
      </c>
      <c r="P34" s="162">
        <v>144.05799999999999</v>
      </c>
      <c r="Q34" s="162">
        <v>193.35999999999999</v>
      </c>
      <c r="R34" s="162">
        <v>0</v>
      </c>
      <c r="S34" s="162">
        <v>1664.3600000000001</v>
      </c>
      <c r="T34" s="162">
        <v>563.64</v>
      </c>
      <c r="U34" s="162">
        <v>642.90599999999995</v>
      </c>
      <c r="V34" s="162">
        <v>954.61000000000013</v>
      </c>
      <c r="W34" s="162">
        <v>0</v>
      </c>
      <c r="X34" s="162">
        <v>889.90000000000009</v>
      </c>
      <c r="Y34" s="162">
        <v>4061.35</v>
      </c>
      <c r="Z34" s="162">
        <v>938.03</v>
      </c>
      <c r="AA34" s="162">
        <v>2447.96</v>
      </c>
      <c r="AB34" s="162">
        <v>0</v>
      </c>
      <c r="AC34" s="162">
        <v>995.05</v>
      </c>
      <c r="AD34" s="162">
        <v>1871.21</v>
      </c>
      <c r="AE34" s="162">
        <v>316.70000000000005</v>
      </c>
      <c r="AF34" s="162">
        <v>0</v>
      </c>
      <c r="AG34" s="162">
        <v>33.61000000000007</v>
      </c>
      <c r="AH34" s="161">
        <v>0</v>
      </c>
      <c r="AI34" s="163">
        <v>2271.94</v>
      </c>
      <c r="AJ34" s="155">
        <f t="shared" si="0"/>
        <v>19823.226792999998</v>
      </c>
    </row>
    <row r="35" spans="1:36" ht="15.75" thickBot="1" x14ac:dyDescent="0.3">
      <c r="A35" t="s">
        <v>163</v>
      </c>
      <c r="B35" s="156">
        <v>33</v>
      </c>
      <c r="C35" s="164">
        <v>2677.7400000000002</v>
      </c>
      <c r="D35" s="165">
        <v>14.59</v>
      </c>
      <c r="E35" s="165">
        <v>16.947000000000003</v>
      </c>
      <c r="F35" s="165">
        <v>249.13579999999999</v>
      </c>
      <c r="G35" s="165">
        <v>0</v>
      </c>
      <c r="H35" s="165">
        <v>0</v>
      </c>
      <c r="I35" s="165">
        <v>0</v>
      </c>
      <c r="J35" s="165">
        <v>0</v>
      </c>
      <c r="K35" s="165">
        <v>19.740000000000002</v>
      </c>
      <c r="L35" s="165">
        <v>16.599397000000003</v>
      </c>
      <c r="M35" s="165">
        <v>3.5284499999999999</v>
      </c>
      <c r="N35" s="165">
        <v>37.769999999999996</v>
      </c>
      <c r="O35" s="165">
        <v>34.94</v>
      </c>
      <c r="P35" s="165">
        <v>101.83000000000001</v>
      </c>
      <c r="Q35" s="165">
        <v>147.11000000000001</v>
      </c>
      <c r="R35" s="165">
        <v>0</v>
      </c>
      <c r="S35" s="165">
        <v>1434.67</v>
      </c>
      <c r="T35" s="165">
        <v>421.79999999999995</v>
      </c>
      <c r="U35" s="165">
        <v>634.56299999999999</v>
      </c>
      <c r="V35" s="165">
        <v>914.19999999999993</v>
      </c>
      <c r="W35" s="165">
        <v>0</v>
      </c>
      <c r="X35" s="165">
        <v>667.7</v>
      </c>
      <c r="Y35" s="165">
        <v>3414.8999999999996</v>
      </c>
      <c r="Z35" s="165">
        <v>1082.82</v>
      </c>
      <c r="AA35" s="165">
        <v>1554.4099999999999</v>
      </c>
      <c r="AB35" s="165">
        <v>0</v>
      </c>
      <c r="AC35" s="165">
        <v>1378.94</v>
      </c>
      <c r="AD35" s="165">
        <v>726.68000000000006</v>
      </c>
      <c r="AE35" s="165">
        <v>459.596</v>
      </c>
      <c r="AF35" s="165">
        <v>0</v>
      </c>
      <c r="AG35" s="165">
        <v>1881.27</v>
      </c>
      <c r="AH35" s="165">
        <v>3125.86</v>
      </c>
      <c r="AI35" s="166">
        <v>0</v>
      </c>
      <c r="AJ35" s="155">
        <f t="shared" si="0"/>
        <v>21017.339647000001</v>
      </c>
    </row>
    <row r="36" spans="1:36" x14ac:dyDescent="0.25">
      <c r="C36" s="155">
        <f>SUM(C3:C35)</f>
        <v>50956.480000000003</v>
      </c>
      <c r="D36" s="155">
        <f t="shared" ref="D36:AI36" si="1">SUM(D3:D35)</f>
        <v>17408.760000000006</v>
      </c>
      <c r="E36" s="155">
        <f t="shared" si="1"/>
        <v>21811.254000000004</v>
      </c>
      <c r="F36" s="155">
        <f t="shared" si="1"/>
        <v>22231.591800000006</v>
      </c>
      <c r="G36" s="155">
        <f t="shared" si="1"/>
        <v>0</v>
      </c>
      <c r="H36" s="155">
        <f t="shared" si="1"/>
        <v>0</v>
      </c>
      <c r="I36" s="155">
        <f t="shared" si="1"/>
        <v>5549.9250000000002</v>
      </c>
      <c r="J36" s="155">
        <f t="shared" si="1"/>
        <v>0</v>
      </c>
      <c r="K36" s="155">
        <f t="shared" si="1"/>
        <v>12020.757999999996</v>
      </c>
      <c r="L36" s="155">
        <f t="shared" si="1"/>
        <v>3216.9897980000005</v>
      </c>
      <c r="M36" s="155">
        <f t="shared" si="1"/>
        <v>13336.723063999996</v>
      </c>
      <c r="N36" s="155">
        <f t="shared" si="1"/>
        <v>11746.573267000002</v>
      </c>
      <c r="O36" s="155">
        <f t="shared" si="1"/>
        <v>11489.691269000003</v>
      </c>
      <c r="P36" s="155">
        <f t="shared" si="1"/>
        <v>19028.874946000004</v>
      </c>
      <c r="Q36" s="155">
        <f t="shared" si="1"/>
        <v>21742.659338000001</v>
      </c>
      <c r="R36" s="155">
        <f t="shared" si="1"/>
        <v>0</v>
      </c>
      <c r="S36" s="155">
        <f t="shared" si="1"/>
        <v>48270.647517999998</v>
      </c>
      <c r="T36" s="155">
        <f t="shared" si="1"/>
        <v>30353.305063000003</v>
      </c>
      <c r="U36" s="155">
        <f t="shared" si="1"/>
        <v>27062.256149000001</v>
      </c>
      <c r="V36" s="155">
        <f t="shared" si="1"/>
        <v>33838.973149999998</v>
      </c>
      <c r="W36" s="155">
        <f t="shared" si="1"/>
        <v>1070.9378609999999</v>
      </c>
      <c r="X36" s="155">
        <f t="shared" si="1"/>
        <v>21354.576216000001</v>
      </c>
      <c r="Y36" s="155">
        <f t="shared" si="1"/>
        <v>41889.26</v>
      </c>
      <c r="Z36" s="155">
        <f t="shared" si="1"/>
        <v>21499.955226999999</v>
      </c>
      <c r="AA36" s="155">
        <f t="shared" si="1"/>
        <v>30989.986689999998</v>
      </c>
      <c r="AB36" s="155">
        <f t="shared" si="1"/>
        <v>12304.350348</v>
      </c>
      <c r="AC36" s="155">
        <f t="shared" si="1"/>
        <v>20482.981197999998</v>
      </c>
      <c r="AD36" s="155">
        <f t="shared" si="1"/>
        <v>3326.92</v>
      </c>
      <c r="AE36" s="155">
        <f t="shared" si="1"/>
        <v>6581.57402</v>
      </c>
      <c r="AF36" s="155">
        <f t="shared" si="1"/>
        <v>7753.0866679999999</v>
      </c>
      <c r="AG36" s="155">
        <f t="shared" si="1"/>
        <v>8986.4451339999996</v>
      </c>
      <c r="AH36" s="155">
        <f t="shared" si="1"/>
        <v>13915.310488000001</v>
      </c>
      <c r="AI36" s="155">
        <f t="shared" si="1"/>
        <v>23354.494219</v>
      </c>
      <c r="AJ36" s="155"/>
    </row>
    <row r="37" spans="1:36" x14ac:dyDescent="0.25">
      <c r="B37" t="s">
        <v>165</v>
      </c>
      <c r="C37" s="156">
        <v>1</v>
      </c>
      <c r="D37" s="156">
        <v>2</v>
      </c>
      <c r="E37" s="156">
        <v>3</v>
      </c>
      <c r="F37" s="156">
        <v>4</v>
      </c>
      <c r="G37" s="156">
        <v>5</v>
      </c>
      <c r="H37" s="156">
        <v>6</v>
      </c>
      <c r="I37" s="156">
        <v>7</v>
      </c>
      <c r="J37" s="156">
        <v>8</v>
      </c>
      <c r="K37" s="156">
        <v>9</v>
      </c>
      <c r="L37" s="156">
        <v>10</v>
      </c>
      <c r="M37" s="156">
        <v>11</v>
      </c>
      <c r="N37" s="156">
        <v>12</v>
      </c>
      <c r="O37" s="156">
        <v>13</v>
      </c>
      <c r="P37" s="156">
        <v>14</v>
      </c>
      <c r="Q37" s="156">
        <v>15</v>
      </c>
      <c r="R37" s="156">
        <v>16</v>
      </c>
      <c r="S37" s="156">
        <v>17</v>
      </c>
      <c r="T37" s="156">
        <v>18</v>
      </c>
      <c r="U37" s="156">
        <v>19</v>
      </c>
      <c r="V37" s="156">
        <v>20</v>
      </c>
      <c r="W37" s="156">
        <v>21</v>
      </c>
      <c r="X37" s="156">
        <v>22</v>
      </c>
      <c r="Y37" s="156">
        <v>23</v>
      </c>
      <c r="Z37" s="156">
        <v>24</v>
      </c>
      <c r="AA37" s="156">
        <v>25</v>
      </c>
      <c r="AB37" s="156">
        <v>26</v>
      </c>
      <c r="AC37" s="156">
        <v>27</v>
      </c>
      <c r="AD37" s="156">
        <v>28</v>
      </c>
      <c r="AE37" s="156">
        <v>29</v>
      </c>
      <c r="AF37" s="156">
        <v>30</v>
      </c>
      <c r="AG37" s="156">
        <v>31</v>
      </c>
      <c r="AH37" s="156">
        <v>32</v>
      </c>
      <c r="AI37" s="15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Corridor Diagram</vt:lpstr>
      <vt:lpstr>OD_Table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Forecasting</dc:creator>
  <cp:lastModifiedBy>Traffic Forecasting</cp:lastModifiedBy>
  <dcterms:created xsi:type="dcterms:W3CDTF">2017-06-30T16:59:36Z</dcterms:created>
  <dcterms:modified xsi:type="dcterms:W3CDTF">2017-07-18T13:42:37Z</dcterms:modified>
</cp:coreProperties>
</file>